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<sst xmlns="http://schemas.openxmlformats.org/spreadsheetml/2006/main" count="56" uniqueCount="52">
  <si>
    <t>Appendix 2-J</t>
  </si>
  <si>
    <t>OM&amp;A Cost Driver Table</t>
  </si>
  <si>
    <t>OM&amp;A</t>
  </si>
  <si>
    <t>2009 Actuals</t>
  </si>
  <si>
    <t>Reporting Basis</t>
  </si>
  <si>
    <t>CGAAP</t>
  </si>
  <si>
    <t>MIFRS</t>
  </si>
  <si>
    <t>Opening Balance</t>
  </si>
  <si>
    <t>Wages and benefits increase</t>
  </si>
  <si>
    <t>Additional staff</t>
  </si>
  <si>
    <t>Change in types and cost of materials used</t>
  </si>
  <si>
    <t>Increased overhead lines maintenance due to tornado</t>
  </si>
  <si>
    <t>Decrease in wages and benefits due to reallocation of time spent from OM &amp; A  to tornado recovery work</t>
  </si>
  <si>
    <t>Increase in bad debts expense</t>
  </si>
  <si>
    <t>Insulator washing at Salt Mine</t>
  </si>
  <si>
    <t xml:space="preserve">Overestimation of billing and meter reading costs </t>
  </si>
  <si>
    <t>Increase in billings costs due to monthly billing implementation</t>
  </si>
  <si>
    <t>Increase in billing contract costs</t>
  </si>
  <si>
    <t>Increase in training costs - smart meters</t>
  </si>
  <si>
    <t xml:space="preserve">Harmonics work performed </t>
  </si>
  <si>
    <t>Increase cost of community relations - safety programs</t>
  </si>
  <si>
    <t>Third party professional fees - rate application</t>
  </si>
  <si>
    <t xml:space="preserve">Third party professional fees - other </t>
  </si>
  <si>
    <t>Regulatory intervenors costs</t>
  </si>
  <si>
    <t>Additional costs - IFRS</t>
  </si>
  <si>
    <t>Implementation of One call system</t>
  </si>
  <si>
    <t>Upgrades to financial systems software</t>
  </si>
  <si>
    <t>Meter reading expense increase due to additional meter point</t>
  </si>
  <si>
    <t>Rent expense increase due to nental of additional space starting 2010</t>
  </si>
  <si>
    <t>Renovation of general plant building in 2009</t>
  </si>
  <si>
    <t>Meter verification costs</t>
  </si>
  <si>
    <t>Increase is costs to maintain general plant</t>
  </si>
  <si>
    <t>Remaining balance</t>
  </si>
  <si>
    <t>Closing Balance</t>
  </si>
  <si>
    <t>Cost Driver</t>
  </si>
  <si>
    <t>Normal union wages increases</t>
  </si>
  <si>
    <t>normal inflation increases</t>
  </si>
  <si>
    <t>Tornado aftermath</t>
  </si>
  <si>
    <t>Tornado aftermath moving back to pre-tornado costs</t>
  </si>
  <si>
    <t>increase costs due to weather conditions required to maintain reliability</t>
  </si>
  <si>
    <t>Increase in costs due to moving to monthly billing</t>
  </si>
  <si>
    <t>New billing contract awarded</t>
  </si>
  <si>
    <t>Training required to fullfill requlatory requirements</t>
  </si>
  <si>
    <t>Rate application costs</t>
  </si>
  <si>
    <t>Implementation of new Software</t>
  </si>
  <si>
    <t xml:space="preserve">Cost of contract for One Call system </t>
  </si>
  <si>
    <t xml:space="preserve">New Breaker Position </t>
  </si>
  <si>
    <t>Required to meet Measurement Canada regulations</t>
  </si>
  <si>
    <t xml:space="preserve">general increase reflecting increase in materials </t>
  </si>
  <si>
    <t xml:space="preserve">see 4-AMPCO- 67 </t>
  </si>
  <si>
    <t>replacement hire of retiree in previous year</t>
  </si>
  <si>
    <t xml:space="preserve">Upgrade of current software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</si>
</sst>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9" fillId="0" borderId="14" xfId="55" applyFont="1" applyFill="1" applyBorder="1" applyAlignment="1">
      <alignment vertical="center" wrapText="1"/>
      <protection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164" fontId="0" fillId="4" borderId="18" xfId="44" applyNumberFormat="1" applyFont="1" applyFill="1" applyBorder="1" applyAlignment="1">
      <alignment/>
    </xf>
    <xf numFmtId="164" fontId="0" fillId="0" borderId="19" xfId="44" applyNumberFormat="1" applyFont="1" applyBorder="1" applyAlignment="1">
      <alignment/>
    </xf>
    <xf numFmtId="0" fontId="4" fillId="4" borderId="20" xfId="0" applyFont="1" applyFill="1" applyBorder="1" applyAlignment="1">
      <alignment/>
    </xf>
    <xf numFmtId="164" fontId="0" fillId="4" borderId="21" xfId="44" applyNumberFormat="1" applyFont="1" applyFill="1" applyBorder="1" applyAlignment="1">
      <alignment/>
    </xf>
    <xf numFmtId="164" fontId="0" fillId="4" borderId="22" xfId="44" applyNumberFormat="1" applyFont="1" applyFill="1" applyBorder="1" applyAlignment="1">
      <alignment/>
    </xf>
    <xf numFmtId="164" fontId="0" fillId="4" borderId="23" xfId="44" applyNumberFormat="1" applyFont="1" applyFill="1" applyBorder="1" applyAlignment="1">
      <alignment/>
    </xf>
    <xf numFmtId="164" fontId="0" fillId="4" borderId="24" xfId="44" applyNumberFormat="1" applyFont="1" applyFill="1" applyBorder="1" applyAlignment="1">
      <alignment/>
    </xf>
    <xf numFmtId="164" fontId="0" fillId="4" borderId="25" xfId="44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164" fontId="0" fillId="4" borderId="28" xfId="44" applyNumberFormat="1" applyFont="1" applyFill="1" applyBorder="1" applyAlignment="1">
      <alignment/>
    </xf>
    <xf numFmtId="164" fontId="0" fillId="4" borderId="29" xfId="44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164" fontId="0" fillId="0" borderId="31" xfId="44" applyNumberFormat="1" applyFont="1" applyBorder="1" applyAlignment="1">
      <alignment/>
    </xf>
    <xf numFmtId="164" fontId="0" fillId="0" borderId="32" xfId="44" applyNumberFormat="1" applyFont="1" applyBorder="1" applyAlignment="1">
      <alignment/>
    </xf>
    <xf numFmtId="164" fontId="0" fillId="0" borderId="33" xfId="44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ydro%20COS\IR%20round%202\Appendix%203%20%20-%20APP%202%20Work%20For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A - Cap Proj Revised"/>
      <sheetName val="App.2-A_Capital Projects"/>
      <sheetName val="App.2-B_Fixed Asset Contin 09"/>
      <sheetName val="App.2-B_Fixed Asset Contin 10"/>
      <sheetName val="App.2-B_Fixed Asset 11"/>
      <sheetName val="App.2-B_F Asset 12 CGAAP - Actu"/>
      <sheetName val="App.2-B_F Asset 12 CGAAP"/>
      <sheetName val="App.2B_ F Asset MIFRS 12 Revise"/>
      <sheetName val="App.2-B_F Asset 12-MIFRS"/>
      <sheetName val="App.2-B_2013 MIFRS Revised"/>
      <sheetName val="App.2-B_F Asset 13 MIFRS"/>
      <sheetName val="App.2-CE_CGAAP_DepExp_2011"/>
      <sheetName val="App.2-CF_CGAAP Dep exp 2012 act"/>
      <sheetName val="App.2-CF_CGAAP_DepExp_2012"/>
      <sheetName val="APP.2-CG_MIFRS_DepExp_2012 Revi"/>
      <sheetName val="App.2-CG_MIFRS_DepExp_2012"/>
      <sheetName val="App.2-CG_MIFRS 2013 deprec revi"/>
      <sheetName val="App.2-CG_MIFRS_DepExp_2013"/>
      <sheetName val="App.2-D_Overhead"/>
      <sheetName val="App.2-EB_PP&amp;E deferral revised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 Employ Cost Revised"/>
      <sheetName val="App.2-K_Employee Costs"/>
      <sheetName val="App.2-L_OM&amp;A_per_Cust_FTEE"/>
      <sheetName val="App 2M - Regulatory costs revis"/>
      <sheetName val="App.2-M_Regulatory_Costs"/>
      <sheetName val="App.2-N_Shared Services 13"/>
      <sheetName val="App.2-N_Shared Services 12"/>
      <sheetName val="App.2-N Shared Services 11"/>
      <sheetName val="App.2-N_Shared Services 10"/>
      <sheetName val="App.2-N_Shared Services 09"/>
      <sheetName val="App.2-OA Capital Structure 09"/>
      <sheetName val="App.2-OA Capital Structure 10"/>
      <sheetName val="App.2-OA Capital Structure 11"/>
      <sheetName val="App.2-OA Capital Structure 12"/>
      <sheetName val="App.2-OA cap struct 2012 revise"/>
      <sheetName val="App.2-OA Capital Structure 13"/>
      <sheetName val="App.2-OA Cap Struct 13 revised"/>
      <sheetName val="App.2-OB Debt 2013"/>
      <sheetName val="App.2-OB Debt 2012 actual"/>
      <sheetName val="App.2-OB_Debt Inst  Bridge 2012"/>
      <sheetName val="App.2OB 2011 debt inst"/>
      <sheetName val="App 2-OB 2010 debt inst"/>
      <sheetName val="App.2-OB_Debt Instruments 09"/>
      <sheetName val="App.2-P revised"/>
      <sheetName val="App.2-P_Cost_Allocation"/>
      <sheetName val="App.2-Q_Cost of Serv. Emb. Dx"/>
      <sheetName val="App.2-R_Loss Factors"/>
      <sheetName val="App.2-R Loss Factor - revised"/>
      <sheetName val="App.2-S_Stranded Meters"/>
      <sheetName val="App.2-T_1592_Tax_Variance"/>
      <sheetName val="App.2-U_IFRS Transition Costs"/>
      <sheetName val="APp.2 V Rev Rec Revised"/>
      <sheetName val="App.2-V_Rev_Reconciliation"/>
      <sheetName val="App.2-W_Bill Impact - Res 100"/>
      <sheetName val="App.2-W_Bill Impact - Res 250"/>
      <sheetName val="App.2-W_Bill Impact - Res 500"/>
      <sheetName val="App.2-W_Bill Impact - Res 800"/>
      <sheetName val="App.2-W_Bill Impact - Res 1000"/>
      <sheetName val="App.2-W_Bill Impact - Res 1500"/>
      <sheetName val="App.2-W_Bill Impact - Res 2000"/>
      <sheetName val="App.2-W_Bill Impact - GS&lt;50- 1k"/>
      <sheetName val="App.2-W_Bill Impact - GS&lt;50-2k"/>
      <sheetName val="App.2W - Bill Impact GS&lt;50 3000"/>
      <sheetName val="App.2-W_Bill Impact - GS&lt;50-5k"/>
      <sheetName val="App.2-W_Bill Impact - GS&lt;50-10k"/>
      <sheetName val="App.2-W_Bill Impact - GS&lt;50-15k"/>
      <sheetName val="Ap.2-W_Bill Impact-GS50-499-15k"/>
      <sheetName val="Ap.2-W_Bill Impact-GS50-499-20k"/>
      <sheetName val="Ap.2-W_Bill Impact-GS50-499-50k"/>
      <sheetName val="Ap.2-W_Bill Impact-GS50-499-125"/>
      <sheetName val="Ap.2-W_Bill Impact-GS50-499-250"/>
      <sheetName val="2-W Bill Impact 500-4999 All"/>
      <sheetName val="App.2-W_Bill Impact Lge Use 15k"/>
      <sheetName val="App.2-W_Bill Impact St light  1"/>
      <sheetName val="App.2-W_Bill Impact Sentinel"/>
      <sheetName val="App.2-W_Bill Impact Unmetered "/>
      <sheetName val="App.2-X_CoS_Flow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88.00390625" style="0" customWidth="1"/>
    <col min="2" max="2" width="17.8515625" style="0" customWidth="1"/>
    <col min="3" max="3" width="0" style="0" hidden="1" customWidth="1"/>
    <col min="4" max="7" width="17.8515625" style="0" customWidth="1"/>
    <col min="8" max="8" width="47.57421875" style="0" customWidth="1"/>
  </cols>
  <sheetData>
    <row r="1" spans="1:7" ht="18">
      <c r="A1" s="27" t="s">
        <v>0</v>
      </c>
      <c r="B1" s="27"/>
      <c r="C1" s="27"/>
      <c r="D1" s="27"/>
      <c r="E1" s="27"/>
      <c r="F1" s="27"/>
      <c r="G1" s="27"/>
    </row>
    <row r="2" spans="1:7" ht="18">
      <c r="A2" s="27" t="s">
        <v>1</v>
      </c>
      <c r="B2" s="27"/>
      <c r="C2" s="27"/>
      <c r="D2" s="27"/>
      <c r="E2" s="27"/>
      <c r="F2" s="27"/>
      <c r="G2" s="27"/>
    </row>
    <row r="3" ht="15.75" thickBot="1"/>
    <row r="4" spans="1:8" ht="26.25" thickBot="1">
      <c r="A4" s="1" t="s">
        <v>2</v>
      </c>
      <c r="B4" s="2" t="str">
        <f>"Last Rebasing Year ("&amp;'[1]LDC Info'!E21&amp;" Actuals)"</f>
        <v>Last Rebasing Year ( Actuals)</v>
      </c>
      <c r="C4" s="2" t="s">
        <v>3</v>
      </c>
      <c r="D4" s="3" t="str">
        <f>'[1]LDC Info'!E17-2&amp;" Actuals"</f>
        <v>-2 Actuals</v>
      </c>
      <c r="E4" s="3" t="str">
        <f>'[1]LDC Info'!E17-1&amp;" Actuals"</f>
        <v>-1 Actuals</v>
      </c>
      <c r="F4" s="3" t="str">
        <f>'[1]LDC Info'!E17&amp;" Bridge Year"</f>
        <v> Bridge Year</v>
      </c>
      <c r="G4" s="4" t="str">
        <f>'[1]LDC Info'!E19&amp;" Test Year"</f>
        <v> Test Year</v>
      </c>
      <c r="H4" s="25" t="s">
        <v>34</v>
      </c>
    </row>
    <row r="5" spans="1:7" ht="15.75" thickBot="1">
      <c r="A5" s="5" t="s">
        <v>4</v>
      </c>
      <c r="B5" s="6" t="s">
        <v>5</v>
      </c>
      <c r="C5" s="6"/>
      <c r="D5" s="6" t="s">
        <v>5</v>
      </c>
      <c r="E5" s="6" t="s">
        <v>5</v>
      </c>
      <c r="F5" s="6" t="s">
        <v>5</v>
      </c>
      <c r="G5" s="7" t="s">
        <v>6</v>
      </c>
    </row>
    <row r="6" spans="1:7" ht="15.75" thickBot="1">
      <c r="A6" s="8" t="s">
        <v>7</v>
      </c>
      <c r="B6" s="9">
        <v>1544350</v>
      </c>
      <c r="C6" s="10">
        <f>B32</f>
        <v>1434993</v>
      </c>
      <c r="D6" s="10">
        <f>IF(ISERROR(FIND("2008",$B$13)),B32,C32)</f>
        <v>1434993</v>
      </c>
      <c r="E6" s="10">
        <f>+D32</f>
        <v>1306580</v>
      </c>
      <c r="F6" s="10">
        <f>+E32</f>
        <v>1376819</v>
      </c>
      <c r="G6" s="10">
        <f>+F32</f>
        <v>2101515</v>
      </c>
    </row>
    <row r="7" spans="1:8" ht="15">
      <c r="A7" s="11" t="s">
        <v>8</v>
      </c>
      <c r="B7" s="12"/>
      <c r="C7" s="13"/>
      <c r="D7" s="13">
        <v>17303</v>
      </c>
      <c r="E7" s="13">
        <v>14229</v>
      </c>
      <c r="F7" s="13">
        <v>15269</v>
      </c>
      <c r="G7" s="14">
        <v>18628</v>
      </c>
      <c r="H7" t="s">
        <v>35</v>
      </c>
    </row>
    <row r="8" spans="1:8" ht="15">
      <c r="A8" s="11" t="s">
        <v>9</v>
      </c>
      <c r="B8" s="12"/>
      <c r="C8" s="13"/>
      <c r="D8" s="13"/>
      <c r="E8" s="13"/>
      <c r="F8" s="13">
        <v>90000</v>
      </c>
      <c r="G8" s="14"/>
      <c r="H8" t="s">
        <v>50</v>
      </c>
    </row>
    <row r="9" spans="1:8" ht="15">
      <c r="A9" s="11" t="s">
        <v>10</v>
      </c>
      <c r="B9" s="13"/>
      <c r="C9" s="13"/>
      <c r="D9" s="13">
        <v>-54058</v>
      </c>
      <c r="E9" s="13">
        <v>16261</v>
      </c>
      <c r="F9" s="13">
        <v>5201</v>
      </c>
      <c r="G9" s="14">
        <v>11041</v>
      </c>
      <c r="H9" t="s">
        <v>36</v>
      </c>
    </row>
    <row r="10" spans="1:8" ht="15">
      <c r="A10" s="11" t="s">
        <v>11</v>
      </c>
      <c r="B10" s="13"/>
      <c r="C10" s="13"/>
      <c r="D10" s="13"/>
      <c r="E10" s="13"/>
      <c r="F10" s="13">
        <v>20000</v>
      </c>
      <c r="G10" s="14">
        <v>-20000</v>
      </c>
      <c r="H10" t="s">
        <v>37</v>
      </c>
    </row>
    <row r="11" spans="1:8" ht="15">
      <c r="A11" s="11" t="s">
        <v>12</v>
      </c>
      <c r="B11" s="13"/>
      <c r="C11" s="13"/>
      <c r="D11" s="13"/>
      <c r="E11" s="13">
        <v>-48161</v>
      </c>
      <c r="F11" s="13">
        <v>48161</v>
      </c>
      <c r="G11" s="14"/>
      <c r="H11" t="s">
        <v>38</v>
      </c>
    </row>
    <row r="12" spans="1:7" ht="15">
      <c r="A12" s="11" t="s">
        <v>13</v>
      </c>
      <c r="B12" s="13">
        <v>-10000</v>
      </c>
      <c r="C12" s="13"/>
      <c r="D12" s="13">
        <v>10000</v>
      </c>
      <c r="E12" s="13">
        <v>-10000</v>
      </c>
      <c r="F12" s="13"/>
      <c r="G12" s="14"/>
    </row>
    <row r="13" spans="1:8" ht="28.5" customHeight="1">
      <c r="A13" t="s">
        <v>14</v>
      </c>
      <c r="B13" s="15"/>
      <c r="C13" s="15"/>
      <c r="D13" s="15"/>
      <c r="E13" s="15"/>
      <c r="F13" s="15">
        <v>20000</v>
      </c>
      <c r="G13" s="16">
        <v>-20000</v>
      </c>
      <c r="H13" s="26" t="s">
        <v>39</v>
      </c>
    </row>
    <row r="14" spans="1:7" ht="15">
      <c r="A14" s="17" t="s">
        <v>15</v>
      </c>
      <c r="B14" s="15">
        <v>-64530</v>
      </c>
      <c r="C14" s="15"/>
      <c r="D14" s="15"/>
      <c r="E14" s="15"/>
      <c r="F14" s="15"/>
      <c r="G14" s="16"/>
    </row>
    <row r="15" spans="1:8" ht="15">
      <c r="A15" s="17" t="s">
        <v>16</v>
      </c>
      <c r="B15" s="15"/>
      <c r="C15" s="15"/>
      <c r="D15" s="15"/>
      <c r="E15" s="15">
        <v>56052</v>
      </c>
      <c r="F15" s="15">
        <v>25000</v>
      </c>
      <c r="G15" s="16"/>
      <c r="H15" t="s">
        <v>40</v>
      </c>
    </row>
    <row r="16" spans="1:8" ht="15">
      <c r="A16" s="17" t="s">
        <v>17</v>
      </c>
      <c r="B16" s="15"/>
      <c r="C16" s="15"/>
      <c r="D16" s="15"/>
      <c r="E16" s="15"/>
      <c r="F16" s="15">
        <v>56000</v>
      </c>
      <c r="G16" s="16"/>
      <c r="H16" t="s">
        <v>41</v>
      </c>
    </row>
    <row r="17" spans="1:8" ht="15">
      <c r="A17" s="17" t="s">
        <v>18</v>
      </c>
      <c r="B17" s="15"/>
      <c r="C17" s="15"/>
      <c r="D17" s="15"/>
      <c r="E17" s="15"/>
      <c r="F17" s="15">
        <v>10000</v>
      </c>
      <c r="G17" s="16">
        <v>-10000</v>
      </c>
      <c r="H17" t="s">
        <v>42</v>
      </c>
    </row>
    <row r="18" spans="1:7" ht="15">
      <c r="A18" s="17" t="s">
        <v>19</v>
      </c>
      <c r="B18" s="15"/>
      <c r="C18" s="15"/>
      <c r="D18" s="15"/>
      <c r="E18" s="15">
        <v>6300</v>
      </c>
      <c r="F18" s="15"/>
      <c r="G18" s="16"/>
    </row>
    <row r="19" spans="1:7" ht="15">
      <c r="A19" s="17" t="s">
        <v>20</v>
      </c>
      <c r="B19" s="15"/>
      <c r="C19" s="15"/>
      <c r="D19" s="15"/>
      <c r="E19" s="15">
        <v>7059</v>
      </c>
      <c r="F19" s="15"/>
      <c r="G19" s="16"/>
    </row>
    <row r="20" spans="1:8" ht="15">
      <c r="A20" s="17" t="s">
        <v>21</v>
      </c>
      <c r="B20" s="15"/>
      <c r="C20" s="15"/>
      <c r="D20" s="15">
        <v>-80900</v>
      </c>
      <c r="E20" s="15">
        <v>7860</v>
      </c>
      <c r="F20" s="15">
        <v>183000</v>
      </c>
      <c r="G20" s="16">
        <v>-183000</v>
      </c>
      <c r="H20" t="s">
        <v>43</v>
      </c>
    </row>
    <row r="21" spans="1:8" ht="15">
      <c r="A21" s="17" t="s">
        <v>22</v>
      </c>
      <c r="B21" s="15"/>
      <c r="C21" s="15"/>
      <c r="D21" s="15"/>
      <c r="E21" s="15"/>
      <c r="F21" s="15">
        <v>123000</v>
      </c>
      <c r="G21" s="16">
        <v>-20000</v>
      </c>
      <c r="H21" s="28" t="s">
        <v>49</v>
      </c>
    </row>
    <row r="22" spans="1:8" ht="15">
      <c r="A22" s="17" t="s">
        <v>23</v>
      </c>
      <c r="B22" s="15"/>
      <c r="C22" s="15"/>
      <c r="D22" s="15"/>
      <c r="E22" s="15"/>
      <c r="F22" s="15">
        <v>10000</v>
      </c>
      <c r="G22" s="16">
        <v>-8000</v>
      </c>
      <c r="H22" t="s">
        <v>43</v>
      </c>
    </row>
    <row r="23" spans="1:8" ht="15">
      <c r="A23" s="17" t="s">
        <v>24</v>
      </c>
      <c r="B23" s="15"/>
      <c r="C23" s="15"/>
      <c r="D23" s="15"/>
      <c r="E23" s="15"/>
      <c r="F23" s="15">
        <v>25000</v>
      </c>
      <c r="G23" s="16"/>
      <c r="H23" s="28" t="s">
        <v>51</v>
      </c>
    </row>
    <row r="24" spans="1:8" ht="15">
      <c r="A24" s="17" t="s">
        <v>25</v>
      </c>
      <c r="B24" s="15"/>
      <c r="C24" s="15"/>
      <c r="D24" s="15"/>
      <c r="E24" s="15"/>
      <c r="F24" s="15">
        <v>6000</v>
      </c>
      <c r="G24" s="16"/>
      <c r="H24" t="s">
        <v>45</v>
      </c>
    </row>
    <row r="25" spans="1:8" ht="15">
      <c r="A25" s="17" t="s">
        <v>26</v>
      </c>
      <c r="B25" s="15"/>
      <c r="C25" s="15"/>
      <c r="D25" s="15"/>
      <c r="E25" s="15"/>
      <c r="F25" s="15">
        <v>25000</v>
      </c>
      <c r="G25" s="16">
        <v>-25000</v>
      </c>
      <c r="H25" s="28" t="s">
        <v>44</v>
      </c>
    </row>
    <row r="26" spans="1:8" ht="15">
      <c r="A26" s="17" t="s">
        <v>27</v>
      </c>
      <c r="B26" s="15"/>
      <c r="C26" s="15"/>
      <c r="D26" s="15"/>
      <c r="E26" s="15"/>
      <c r="F26" s="15">
        <v>7200</v>
      </c>
      <c r="G26" s="16"/>
      <c r="H26" t="s">
        <v>46</v>
      </c>
    </row>
    <row r="27" spans="1:7" ht="15">
      <c r="A27" s="17" t="s">
        <v>28</v>
      </c>
      <c r="B27" s="15"/>
      <c r="C27" s="15"/>
      <c r="D27" s="15">
        <v>24000</v>
      </c>
      <c r="E27" s="15">
        <v>3750</v>
      </c>
      <c r="F27" s="15"/>
      <c r="G27" s="16"/>
    </row>
    <row r="28" spans="1:7" ht="15">
      <c r="A28" s="17" t="s">
        <v>29</v>
      </c>
      <c r="B28" s="15">
        <v>29510</v>
      </c>
      <c r="C28" s="15"/>
      <c r="D28" s="15">
        <v>-29510</v>
      </c>
      <c r="E28" s="15"/>
      <c r="F28" s="15"/>
      <c r="G28" s="16"/>
    </row>
    <row r="29" spans="1:8" ht="15">
      <c r="A29" s="17" t="s">
        <v>30</v>
      </c>
      <c r="B29" s="15"/>
      <c r="C29" s="15"/>
      <c r="D29" s="15"/>
      <c r="E29" s="15"/>
      <c r="F29" s="15">
        <v>11000</v>
      </c>
      <c r="G29" s="16"/>
      <c r="H29" t="s">
        <v>47</v>
      </c>
    </row>
    <row r="30" spans="1:8" ht="15">
      <c r="A30" s="17" t="s">
        <v>31</v>
      </c>
      <c r="B30" s="15"/>
      <c r="C30" s="15"/>
      <c r="D30" s="15"/>
      <c r="E30" s="15"/>
      <c r="F30" s="15">
        <v>13000</v>
      </c>
      <c r="G30" s="16"/>
      <c r="H30" t="s">
        <v>48</v>
      </c>
    </row>
    <row r="31" spans="1:7" ht="15.75" thickBot="1">
      <c r="A31" s="18" t="s">
        <v>32</v>
      </c>
      <c r="B31" s="15">
        <v>-64337</v>
      </c>
      <c r="C31" s="19"/>
      <c r="D31" s="19">
        <v>-15248</v>
      </c>
      <c r="E31" s="19">
        <v>16889</v>
      </c>
      <c r="F31" s="19">
        <v>31865</v>
      </c>
      <c r="G31" s="20">
        <v>645</v>
      </c>
    </row>
    <row r="32" spans="1:7" ht="16.5" thickBot="1" thickTop="1">
      <c r="A32" s="21" t="s">
        <v>33</v>
      </c>
      <c r="B32" s="22">
        <f aca="true" t="shared" si="0" ref="B32:G32">SUM(B6:B31)</f>
        <v>1434993</v>
      </c>
      <c r="C32" s="23">
        <f t="shared" si="0"/>
        <v>1434993</v>
      </c>
      <c r="D32" s="23">
        <f t="shared" si="0"/>
        <v>1306580</v>
      </c>
      <c r="E32" s="23">
        <f t="shared" si="0"/>
        <v>1376819</v>
      </c>
      <c r="F32" s="23">
        <f t="shared" si="0"/>
        <v>2101515</v>
      </c>
      <c r="G32" s="24">
        <f t="shared" si="0"/>
        <v>1845829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B5:G5">
      <formula1>"CGAAP, MIFRS, USGAAP, ASPE"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Hastie</dc:creator>
  <cp:keywords/>
  <dc:description/>
  <cp:lastModifiedBy>Wally Curry</cp:lastModifiedBy>
  <dcterms:created xsi:type="dcterms:W3CDTF">2013-07-18T14:58:46Z</dcterms:created>
  <dcterms:modified xsi:type="dcterms:W3CDTF">2013-07-18T18:44:54Z</dcterms:modified>
  <cp:category/>
  <cp:version/>
  <cp:contentType/>
  <cp:contentStatus/>
</cp:coreProperties>
</file>