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<sst xmlns="http://schemas.openxmlformats.org/spreadsheetml/2006/main" count="32" uniqueCount="30">
  <si>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Base capital</t>
  </si>
  <si>
    <t>Tornado</t>
  </si>
  <si>
    <t>New service connections and upgrades</t>
  </si>
  <si>
    <t>Meters</t>
  </si>
  <si>
    <t>Tools and equipment</t>
  </si>
  <si>
    <t>Computers/phones</t>
  </si>
  <si>
    <t>Land, building, leasehold improvements</t>
  </si>
  <si>
    <t>Station upgrades</t>
  </si>
  <si>
    <t>Pole replacement program</t>
  </si>
  <si>
    <t>Specific projects</t>
  </si>
  <si>
    <t>Fleet/pole trailer</t>
  </si>
  <si>
    <t>Municipal road reconstruction</t>
  </si>
  <si>
    <t>Line upgrade</t>
  </si>
  <si>
    <t>New meter service</t>
  </si>
  <si>
    <t>Line extension</t>
  </si>
  <si>
    <t>South Loop</t>
  </si>
  <si>
    <t>Other</t>
  </si>
  <si>
    <t>Replace truck</t>
  </si>
  <si>
    <t>New operations building</t>
  </si>
  <si>
    <t>Average</t>
  </si>
  <si>
    <t>with 2011</t>
  </si>
  <si>
    <t xml:space="preserve">Average </t>
  </si>
  <si>
    <t>without 2011</t>
  </si>
  <si>
    <t>CAPEX levelling</t>
  </si>
  <si>
    <t>**</t>
  </si>
  <si>
    <t xml:space="preserve">Meter Breaker point </t>
  </si>
  <si>
    <t>**  WCHE has additional project of $1,195,000.  It is a new breaker position at the Goderich TS.</t>
  </si>
  <si>
    <t xml:space="preserve">      WCHE has not included a $1,030,000 in our capital projects but has commissioned and </t>
  </si>
  <si>
    <t xml:space="preserve">     This amount has already been spent prior to energizing the breaker position.</t>
  </si>
  <si>
    <t xml:space="preserve">      paid Hydro One for this work to be completed.  The balance of $165,000 is included in our capital expenditure for 2013.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</si>
</sst>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409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41" fontId="0" fillId="0" borderId="0" xfId="0" applyNumberFormat="1" applyAlignment="1">
      <alignment/>
    </xf>
    <xf numFmtId="41" fontId="0" fillId="0" borderId="10" xfId="0" applyNumberForma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41" fontId="3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3"/>
  <sheetViews>
    <sheetView tabSelected="1" zoomScalePageLayoutView="0" workbookViewId="0" topLeftCell="A1">
      <selection activeCell="A43" sqref="A43"/>
    </sheetView>
  </sheetViews>
  <sheetFormatPr defaultColWidth="9.140625" defaultRowHeight="15"/>
  <cols>
    <col min="1" max="1" width="37.28125" style="0" customWidth="1"/>
    <col min="2" max="2" width="11.57421875" style="0" customWidth="1"/>
    <col min="3" max="3" width="10.7109375" style="0" bestFit="1" customWidth="1"/>
    <col min="4" max="4" width="10.57421875" style="0" bestFit="1" customWidth="1"/>
    <col min="5" max="5" width="10.7109375" style="0" bestFit="1" customWidth="1"/>
    <col min="6" max="7" width="9.28125" style="0" bestFit="1" customWidth="1"/>
    <col min="8" max="9" width="10.57421875" style="0" bestFit="1" customWidth="1"/>
  </cols>
  <sheetData>
    <row r="3" ht="15">
      <c r="A3" s="1" t="s">
        <v>23</v>
      </c>
    </row>
    <row r="4" spans="8:9" ht="15">
      <c r="H4" s="2" t="s">
        <v>19</v>
      </c>
      <c r="I4" s="2" t="s">
        <v>21</v>
      </c>
    </row>
    <row r="5" spans="2:9" ht="15">
      <c r="B5" s="2">
        <v>2011</v>
      </c>
      <c r="C5" s="2">
        <v>2012</v>
      </c>
      <c r="D5" s="2">
        <v>2013</v>
      </c>
      <c r="E5" s="2">
        <v>2014</v>
      </c>
      <c r="F5" s="2">
        <v>2015</v>
      </c>
      <c r="G5" s="2">
        <v>2016</v>
      </c>
      <c r="H5" s="2" t="s">
        <v>20</v>
      </c>
      <c r="I5" s="2" t="s">
        <v>22</v>
      </c>
    </row>
    <row r="6" ht="15">
      <c r="A6" s="1" t="s">
        <v>0</v>
      </c>
    </row>
    <row r="7" spans="1:9" ht="15">
      <c r="A7" t="s">
        <v>2</v>
      </c>
      <c r="B7" s="3">
        <f>36355+80030</f>
        <v>116385</v>
      </c>
      <c r="C7" s="3">
        <f>11858+234195</f>
        <v>246053</v>
      </c>
      <c r="D7" s="3">
        <v>80000</v>
      </c>
      <c r="E7" s="3">
        <v>80000</v>
      </c>
      <c r="F7" s="3">
        <v>80000</v>
      </c>
      <c r="G7" s="3">
        <v>80000</v>
      </c>
      <c r="H7" s="3"/>
      <c r="I7" s="3"/>
    </row>
    <row r="8" spans="1:9" ht="15">
      <c r="A8" t="s">
        <v>14</v>
      </c>
      <c r="B8" s="3"/>
      <c r="C8" s="3">
        <v>13065</v>
      </c>
      <c r="D8" s="3">
        <v>120000</v>
      </c>
      <c r="E8" s="3"/>
      <c r="F8" s="3"/>
      <c r="G8" s="3"/>
      <c r="H8" s="3"/>
      <c r="I8" s="3"/>
    </row>
    <row r="9" spans="1:9" ht="15">
      <c r="A9" t="s">
        <v>3</v>
      </c>
      <c r="B9" s="3">
        <v>10478</v>
      </c>
      <c r="C9" s="3">
        <v>53735</v>
      </c>
      <c r="D9" s="3"/>
      <c r="E9" s="3">
        <v>12500</v>
      </c>
      <c r="F9" s="3">
        <v>12500</v>
      </c>
      <c r="G9" s="3">
        <v>12500</v>
      </c>
      <c r="H9" s="3"/>
      <c r="I9" s="3"/>
    </row>
    <row r="10" spans="1:9" ht="15">
      <c r="A10" t="s">
        <v>4</v>
      </c>
      <c r="B10" s="3">
        <v>13872</v>
      </c>
      <c r="C10" s="3">
        <v>6073</v>
      </c>
      <c r="D10" s="3">
        <v>8500</v>
      </c>
      <c r="E10" s="3">
        <v>9000</v>
      </c>
      <c r="F10" s="3">
        <v>9500</v>
      </c>
      <c r="G10" s="3">
        <v>10000</v>
      </c>
      <c r="H10" s="3"/>
      <c r="I10" s="3"/>
    </row>
    <row r="11" spans="1:9" ht="15">
      <c r="A11" t="s">
        <v>5</v>
      </c>
      <c r="B11" s="3">
        <v>7622</v>
      </c>
      <c r="C11" s="3">
        <v>13081</v>
      </c>
      <c r="D11" s="3"/>
      <c r="E11" s="3">
        <v>25000</v>
      </c>
      <c r="F11" s="3">
        <v>25000</v>
      </c>
      <c r="G11" s="3">
        <v>25000</v>
      </c>
      <c r="H11" s="3"/>
      <c r="I11" s="3"/>
    </row>
    <row r="12" spans="1:9" ht="15">
      <c r="A12" t="s">
        <v>6</v>
      </c>
      <c r="B12" s="3">
        <v>3181</v>
      </c>
      <c r="C12" s="3"/>
      <c r="D12" s="3"/>
      <c r="E12" s="3">
        <v>10000</v>
      </c>
      <c r="F12" s="3">
        <v>10000</v>
      </c>
      <c r="G12" s="3">
        <v>10000</v>
      </c>
      <c r="H12" s="3"/>
      <c r="I12" s="3"/>
    </row>
    <row r="13" spans="1:9" ht="15">
      <c r="A13" t="s">
        <v>7</v>
      </c>
      <c r="B13" s="3"/>
      <c r="C13" s="3"/>
      <c r="D13" s="3"/>
      <c r="E13" s="3">
        <v>20000</v>
      </c>
      <c r="F13" s="3">
        <v>20000</v>
      </c>
      <c r="G13" s="3">
        <v>20000</v>
      </c>
      <c r="H13" s="3"/>
      <c r="I13" s="3"/>
    </row>
    <row r="14" spans="1:9" ht="15">
      <c r="A14" t="s">
        <v>10</v>
      </c>
      <c r="B14" s="3">
        <v>56350</v>
      </c>
      <c r="C14" s="3">
        <v>37995</v>
      </c>
      <c r="D14" s="3">
        <v>15000</v>
      </c>
      <c r="E14" s="3">
        <v>30000</v>
      </c>
      <c r="F14" s="3">
        <v>18000</v>
      </c>
      <c r="G14" s="3">
        <v>35000</v>
      </c>
      <c r="H14" s="3"/>
      <c r="I14" s="3"/>
    </row>
    <row r="15" spans="1:9" ht="15">
      <c r="A15" t="s">
        <v>11</v>
      </c>
      <c r="B15" s="3"/>
      <c r="C15" s="3"/>
      <c r="D15" s="3"/>
      <c r="E15" s="3"/>
      <c r="F15" s="3">
        <v>15000</v>
      </c>
      <c r="G15" s="3">
        <v>15000</v>
      </c>
      <c r="H15" s="3"/>
      <c r="I15" s="3"/>
    </row>
    <row r="16" spans="1:9" ht="15">
      <c r="A16" t="s">
        <v>8</v>
      </c>
      <c r="B16" s="3"/>
      <c r="C16" s="3"/>
      <c r="D16" s="3">
        <v>20000</v>
      </c>
      <c r="E16" s="3">
        <v>50000</v>
      </c>
      <c r="F16" s="3">
        <v>50000</v>
      </c>
      <c r="G16" s="3">
        <v>50000</v>
      </c>
      <c r="H16" s="3"/>
      <c r="I16" s="3"/>
    </row>
    <row r="17" spans="1:9" ht="15">
      <c r="A17" t="s">
        <v>16</v>
      </c>
      <c r="D17" s="3">
        <v>20000</v>
      </c>
      <c r="H17" s="3"/>
      <c r="I17" s="3"/>
    </row>
    <row r="18" spans="2:9" ht="15">
      <c r="B18" s="4">
        <f aca="true" t="shared" si="0" ref="B18:G18">SUM(B7:B17)</f>
        <v>207888</v>
      </c>
      <c r="C18" s="4">
        <f t="shared" si="0"/>
        <v>370002</v>
      </c>
      <c r="D18" s="4">
        <f t="shared" si="0"/>
        <v>263500</v>
      </c>
      <c r="E18" s="4">
        <f t="shared" si="0"/>
        <v>236500</v>
      </c>
      <c r="F18" s="4">
        <f t="shared" si="0"/>
        <v>240000</v>
      </c>
      <c r="G18" s="4">
        <f t="shared" si="0"/>
        <v>257500</v>
      </c>
      <c r="H18" s="4">
        <f>+(+B18+C18+D18+E18+F18+G18)/6</f>
        <v>262565</v>
      </c>
      <c r="I18" s="4">
        <f>+(+C18+D18+E18+F18+G18)/5</f>
        <v>273500.4</v>
      </c>
    </row>
    <row r="19" spans="2:9" ht="15">
      <c r="B19" s="3"/>
      <c r="C19" s="3"/>
      <c r="D19" s="3"/>
      <c r="E19" s="3"/>
      <c r="F19" s="3"/>
      <c r="G19" s="3"/>
      <c r="H19" s="3"/>
      <c r="I19" s="3"/>
    </row>
    <row r="20" spans="1:9" ht="15">
      <c r="A20" s="1" t="s">
        <v>1</v>
      </c>
      <c r="B20" s="3">
        <f>1252730+59191+37485</f>
        <v>1349406</v>
      </c>
      <c r="C20" s="3">
        <v>436328</v>
      </c>
      <c r="D20" s="3">
        <v>1600000</v>
      </c>
      <c r="E20" s="3">
        <v>350000</v>
      </c>
      <c r="F20" s="3">
        <v>100000</v>
      </c>
      <c r="G20" s="3">
        <v>50000</v>
      </c>
      <c r="H20" s="3">
        <f>(+B20+C20+D20+E20+F20+G20)/6</f>
        <v>647622.3333333334</v>
      </c>
      <c r="I20" s="3">
        <f>(+C20+D20+E20+F20+G20)/5</f>
        <v>507265.6</v>
      </c>
    </row>
    <row r="21" spans="2:9" ht="15">
      <c r="B21" s="3"/>
      <c r="C21" s="3"/>
      <c r="D21" s="3"/>
      <c r="E21" s="3"/>
      <c r="F21" s="3"/>
      <c r="G21" s="3"/>
      <c r="H21" s="3"/>
      <c r="I21" s="3"/>
    </row>
    <row r="22" spans="2:9" ht="15">
      <c r="B22" s="3"/>
      <c r="C22" s="3"/>
      <c r="D22" s="3"/>
      <c r="E22" s="3"/>
      <c r="F22" s="3"/>
      <c r="G22" s="3"/>
      <c r="H22" s="3"/>
      <c r="I22" s="3"/>
    </row>
    <row r="23" spans="1:9" ht="15">
      <c r="A23" s="1" t="s">
        <v>9</v>
      </c>
      <c r="B23" s="3"/>
      <c r="C23" s="3"/>
      <c r="D23" s="3"/>
      <c r="E23" s="3"/>
      <c r="F23" s="3"/>
      <c r="G23" s="3"/>
      <c r="H23" s="3"/>
      <c r="I23" s="3"/>
    </row>
    <row r="24" spans="1:9" ht="15">
      <c r="A24" t="s">
        <v>2</v>
      </c>
      <c r="B24" s="3"/>
      <c r="C24" s="3"/>
      <c r="D24" s="3">
        <v>584000</v>
      </c>
      <c r="E24" s="3">
        <f>405000-80000</f>
        <v>325000</v>
      </c>
      <c r="F24" s="3">
        <f>605000-80000</f>
        <v>525000</v>
      </c>
      <c r="G24" s="3">
        <f>495000-80000</f>
        <v>415000</v>
      </c>
      <c r="H24" s="3"/>
      <c r="I24" s="3"/>
    </row>
    <row r="25" spans="1:9" ht="15">
      <c r="A25" t="s">
        <v>11</v>
      </c>
      <c r="B25" s="3"/>
      <c r="C25" s="3"/>
      <c r="D25" s="9">
        <v>500000</v>
      </c>
      <c r="E25" s="3"/>
      <c r="F25" s="3"/>
      <c r="G25" s="3"/>
      <c r="H25" s="3"/>
      <c r="I25" s="3"/>
    </row>
    <row r="26" spans="1:9" ht="15">
      <c r="A26" t="s">
        <v>13</v>
      </c>
      <c r="B26" s="3"/>
      <c r="C26" s="3">
        <v>4796</v>
      </c>
      <c r="D26" s="3">
        <v>100000</v>
      </c>
      <c r="E26" s="3"/>
      <c r="F26" s="3"/>
      <c r="G26" s="3"/>
      <c r="H26" s="3"/>
      <c r="I26" s="3"/>
    </row>
    <row r="27" spans="1:9" ht="15">
      <c r="A27" t="s">
        <v>15</v>
      </c>
      <c r="B27" s="3">
        <v>187026</v>
      </c>
      <c r="C27" s="3"/>
      <c r="D27" s="3"/>
      <c r="E27" s="3"/>
      <c r="F27" s="3"/>
      <c r="G27" s="3"/>
      <c r="H27" s="3"/>
      <c r="I27" s="3"/>
    </row>
    <row r="28" spans="1:9" ht="15">
      <c r="A28" t="s">
        <v>17</v>
      </c>
      <c r="B28" s="3"/>
      <c r="C28" s="3"/>
      <c r="D28" s="3">
        <v>300000</v>
      </c>
      <c r="E28" s="3"/>
      <c r="F28" s="3"/>
      <c r="G28" s="3"/>
      <c r="H28" s="3"/>
      <c r="I28" s="3"/>
    </row>
    <row r="29" spans="1:9" ht="15">
      <c r="A29" t="s">
        <v>18</v>
      </c>
      <c r="B29" s="3"/>
      <c r="C29" s="3"/>
      <c r="D29" s="3">
        <v>450000</v>
      </c>
      <c r="E29" s="3"/>
      <c r="F29" s="3"/>
      <c r="G29" s="3"/>
      <c r="H29" s="3"/>
      <c r="I29" s="3"/>
    </row>
    <row r="30" spans="1:9" ht="15">
      <c r="A30" t="s">
        <v>12</v>
      </c>
      <c r="B30" s="6"/>
      <c r="C30" s="6">
        <v>1896881</v>
      </c>
      <c r="D30" s="6"/>
      <c r="E30" s="6"/>
      <c r="F30" s="6"/>
      <c r="G30" s="6"/>
      <c r="H30" s="3"/>
      <c r="I30" s="3"/>
    </row>
    <row r="31" spans="2:9" ht="15">
      <c r="B31" s="3">
        <f aca="true" t="shared" si="1" ref="B31:G31">SUM(B24:B30)</f>
        <v>187026</v>
      </c>
      <c r="C31" s="3">
        <f t="shared" si="1"/>
        <v>1901677</v>
      </c>
      <c r="D31" s="3">
        <f t="shared" si="1"/>
        <v>1934000</v>
      </c>
      <c r="E31" s="3">
        <f t="shared" si="1"/>
        <v>325000</v>
      </c>
      <c r="F31" s="3">
        <f t="shared" si="1"/>
        <v>525000</v>
      </c>
      <c r="G31" s="3">
        <f t="shared" si="1"/>
        <v>415000</v>
      </c>
      <c r="H31" s="4">
        <f>+(+B31+C31+D31+E31+F31+G31)/6</f>
        <v>881283.8333333334</v>
      </c>
      <c r="I31" s="4">
        <f>+(+C31+D31+E31+F31+G31)/5</f>
        <v>1020135.4</v>
      </c>
    </row>
    <row r="32" spans="8:9" ht="15">
      <c r="H32" s="3"/>
      <c r="I32" s="3"/>
    </row>
    <row r="33" spans="8:9" ht="15">
      <c r="H33" s="3"/>
      <c r="I33" s="3"/>
    </row>
    <row r="34" spans="2:9" ht="15.75" thickBot="1">
      <c r="B34" s="5">
        <f aca="true" t="shared" si="2" ref="B34:G34">+B18+B20+B31</f>
        <v>1744320</v>
      </c>
      <c r="C34" s="4">
        <f t="shared" si="2"/>
        <v>2708007</v>
      </c>
      <c r="D34" s="5">
        <f t="shared" si="2"/>
        <v>3797500</v>
      </c>
      <c r="E34" s="5">
        <f t="shared" si="2"/>
        <v>911500</v>
      </c>
      <c r="F34" s="5">
        <f t="shared" si="2"/>
        <v>865000</v>
      </c>
      <c r="G34" s="5">
        <f t="shared" si="2"/>
        <v>722500</v>
      </c>
      <c r="H34" s="5">
        <f>+(+B34+C34+D34+E34+F34+G34)/6</f>
        <v>1791471.1666666667</v>
      </c>
      <c r="I34" s="5">
        <f>+(+C34+D34+E34+F34+G34)/5</f>
        <v>1800901.4</v>
      </c>
    </row>
    <row r="35" ht="15.75" thickTop="1"/>
    <row r="36" spans="1:8" ht="15">
      <c r="A36" t="s">
        <v>25</v>
      </c>
      <c r="B36" t="s">
        <v>24</v>
      </c>
      <c r="C36" s="7">
        <v>1195000</v>
      </c>
      <c r="H36" s="3"/>
    </row>
    <row r="37" ht="15.75" thickBot="1">
      <c r="C37" s="5">
        <f>SUM(C34:C36)</f>
        <v>3903007</v>
      </c>
    </row>
    <row r="38" ht="15.75" thickTop="1">
      <c r="C38" s="8"/>
    </row>
    <row r="39" ht="15">
      <c r="C39" s="8"/>
    </row>
    <row r="40" ht="15">
      <c r="A40" t="s">
        <v>26</v>
      </c>
    </row>
    <row r="41" ht="15">
      <c r="A41" t="s">
        <v>27</v>
      </c>
    </row>
    <row r="42" ht="15">
      <c r="A42" t="s">
        <v>29</v>
      </c>
    </row>
    <row r="43" ht="15">
      <c r="A43" t="s">
        <v>28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Hastie</dc:creator>
  <cp:keywords/>
  <dc:description/>
  <cp:lastModifiedBy>Wally Curry</cp:lastModifiedBy>
  <cp:lastPrinted>2013-07-17T21:43:18Z</cp:lastPrinted>
  <dcterms:created xsi:type="dcterms:W3CDTF">2013-07-11T19:23:06Z</dcterms:created>
  <dcterms:modified xsi:type="dcterms:W3CDTF">2013-07-19T14:46:41Z</dcterms:modified>
  <cp:category/>
  <cp:version/>
  <cp:contentType/>
  <cp:contentStatus/>
</cp:coreProperties>
</file>