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105" windowHeight="11325" activeTab="1"/>
  </bookViews>
  <sheets>
    <sheet name="OM&amp;A" sheetId="2" r:id="rId1"/>
    <sheet name="Capital" sheetId="4" r:id="rId2"/>
  </sheets>
  <calcPr calcId="145621"/>
</workbook>
</file>

<file path=xl/calcChain.xml><?xml version="1.0" encoding="utf-8"?>
<calcChain xmlns="http://schemas.openxmlformats.org/spreadsheetml/2006/main">
  <c r="I55" i="4" l="1"/>
  <c r="H55" i="4"/>
  <c r="G55" i="4"/>
  <c r="I40" i="4" l="1"/>
  <c r="H40" i="4"/>
  <c r="I39" i="4"/>
  <c r="H39" i="4"/>
  <c r="G39" i="4"/>
  <c r="G40" i="4" s="1"/>
  <c r="G35" i="4"/>
  <c r="I34" i="4"/>
  <c r="H34" i="4"/>
  <c r="G34" i="4"/>
  <c r="I31" i="4"/>
  <c r="I35" i="4" s="1"/>
  <c r="H31" i="4"/>
  <c r="H35" i="4" s="1"/>
  <c r="G31" i="4"/>
  <c r="I29" i="4"/>
  <c r="H29" i="4"/>
  <c r="G29" i="4"/>
  <c r="I28" i="4"/>
  <c r="H28" i="4"/>
  <c r="G28" i="4"/>
  <c r="I17" i="4"/>
  <c r="H17" i="4"/>
  <c r="G17" i="4"/>
  <c r="I9" i="4"/>
  <c r="H9" i="4"/>
  <c r="G9" i="4"/>
  <c r="N15" i="2" l="1"/>
  <c r="M15" i="2"/>
  <c r="L15" i="2"/>
  <c r="H36" i="2" l="1"/>
  <c r="H35" i="2"/>
  <c r="H34" i="2"/>
  <c r="I34" i="2"/>
  <c r="I35" i="2"/>
  <c r="I36" i="2"/>
  <c r="G36" i="2"/>
  <c r="G35" i="2"/>
  <c r="G34" i="2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26" i="2" l="1"/>
  <c r="G30" i="2" s="1"/>
  <c r="G13" i="2"/>
  <c r="G16" i="2" s="1"/>
</calcChain>
</file>

<file path=xl/sharedStrings.xml><?xml version="1.0" encoding="utf-8"?>
<sst xmlns="http://schemas.openxmlformats.org/spreadsheetml/2006/main" count="128" uniqueCount="85">
  <si>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</si>
  <si>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</si>
  <si>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</si>
  <si>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</si>
  <si>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</si>
  <si>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</si>
  <si>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</si>
  <si>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</si>
  <si>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</si>
  <si>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</si>
  <si>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</si>
  <si>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</si>
  <si>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</si>
  <si>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</si>
  <si>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</si>
  <si>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</si>
  <si>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</si>
  <si>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</si>
  <si>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</si>
  <si>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</si>
  <si>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</si>
  <si>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</si>
  <si>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</si>
  <si>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</si>
  <si>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</si>
  <si>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</si>
  <si>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</si>
  <si>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</si>
  <si>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</si>
  <si>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</si>
  <si>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</si>
  <si>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</si>
  <si>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</si>
  <si>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</si>
  <si>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</si>
  <si>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</si>
  <si>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</si>
  <si>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</si>
  <si>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</si>
  <si>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</si>
  <si>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</si>
  <si>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</si>
  <si>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</si>
  <si>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</si>
  <si>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</si>
  <si>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</si>
  <si>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</si>
  <si>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</si>
  <si>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</si>
  <si>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</si>
  <si>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</si>
  <si>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</si>
  <si>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</si>
  <si>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</si>
  <si>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</si>
  <si>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</si>
  <si>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</si>
  <si>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</si>
  <si>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</si>
  <si>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</si>
  <si>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</si>
  <si>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</si>
  <si>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</si>
  <si>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</si>
  <si>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</si>
  <si>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</si>
  <si>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</si>
  <si>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</si>
  <si>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</si>
  <si>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London Hydro Inc.</t>
  </si>
  <si>
    <t>Note 1.</t>
  </si>
  <si>
    <t>Note 2.</t>
  </si>
  <si>
    <t xml:space="preserve">Note 1.  </t>
  </si>
  <si>
    <t>Should gross plant be the total of USoA accounts 1805 to 1990, the 2010 total is $389,735,302.  The PEG worksheet reduced the gross plant value with 1995 Contributions and Grants credits for 2010.</t>
  </si>
  <si>
    <t xml:space="preserve">Note 2.   </t>
  </si>
  <si>
    <t xml:space="preserve">Note 3.  </t>
  </si>
  <si>
    <t>Note 3.</t>
  </si>
  <si>
    <t xml:space="preserve">The PEG worksheet summed additional accounts with the USoA range of accounts 1805 - 1990.   Account 1995 Contributions and Grants credits in the amount of ($28,843,633) was included in the sum for 2010.  Also, renewable generation assets reported under Account 1675 were included in error for years 2010 and 2011 with amounts of $439,067 and $935,237, respectively.  </t>
  </si>
  <si>
    <t>Note 4.</t>
  </si>
  <si>
    <t xml:space="preserve">Note 4.  </t>
  </si>
  <si>
    <t>When the gross Plant value updated to USoA range of 1805-1990, the differences will be the same as detailed in "Note 1".</t>
  </si>
  <si>
    <t>The correct amounts as filed in RRR 2.1.7 Trial Balance</t>
  </si>
  <si>
    <t xml:space="preserve">Capital Net Additions </t>
  </si>
  <si>
    <t>Reconciliation notes</t>
  </si>
  <si>
    <t>Net additions are incorrectly calculated in the PEG worksheets due to the error described in "Note 2".  Net additions should be $8,303,349 and $18,320,046 for years 2010 and 2011,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</si>
</sst>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2" fillId="2" borderId="18" xfId="0" applyFont="1" applyFill="1" applyBorder="1" applyAlignment="1">
      <alignment horizontal="center"/>
    </xf>
    <xf numFmtId="0" fontId="11" fillId="6" borderId="0" xfId="0" applyFont="1" applyFill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workbookViewId="0">
      <selection activeCell="J39" sqref="J39"/>
    </sheetView>
  </sheetViews>
  <sheetFormatPr defaultRowHeight="12.75" x14ac:dyDescent="0.2"/>
  <cols>
    <col min="1" max="1" width="8.88671875" style="48" customWidth="1"/>
    <col min="2" max="5" width="8.88671875" style="48"/>
    <col min="6" max="6" width="25.6640625" style="48" customWidth="1"/>
    <col min="7" max="8" width="11.109375" style="48" customWidth="1"/>
    <col min="9" max="9" width="11.77734375" style="48" customWidth="1"/>
    <col min="10" max="10" width="4.44140625" style="50" customWidth="1"/>
    <col min="11" max="11" width="41.44140625" style="48" customWidth="1"/>
    <col min="12" max="12" width="12.109375" style="48" customWidth="1"/>
    <col min="13" max="13" width="12.88671875" style="48" bestFit="1" customWidth="1"/>
    <col min="14" max="14" width="11.6640625" style="48" bestFit="1" customWidth="1"/>
    <col min="15" max="16384" width="8.88671875" style="48"/>
  </cols>
  <sheetData>
    <row r="1" spans="1:15" ht="13.5" thickBot="1" x14ac:dyDescent="0.25"/>
    <row r="2" spans="1:15" ht="13.5" thickBot="1" x14ac:dyDescent="0.25">
      <c r="A2" s="104" t="s">
        <v>69</v>
      </c>
      <c r="B2" s="105"/>
      <c r="C2" s="105"/>
      <c r="D2" s="105"/>
      <c r="E2" s="105"/>
      <c r="F2" s="106"/>
      <c r="G2" s="54" t="s">
        <v>51</v>
      </c>
    </row>
    <row r="3" spans="1:15" ht="13.5" thickBot="1" x14ac:dyDescent="0.25"/>
    <row r="4" spans="1:15" ht="13.5" thickBot="1" x14ac:dyDescent="0.25">
      <c r="A4" s="101" t="s">
        <v>22</v>
      </c>
      <c r="B4" s="102"/>
      <c r="C4" s="102"/>
      <c r="D4" s="102"/>
      <c r="E4" s="102"/>
      <c r="F4" s="103"/>
      <c r="G4" s="55">
        <v>2009</v>
      </c>
      <c r="H4" s="55">
        <v>2010</v>
      </c>
      <c r="I4" s="55">
        <v>2011</v>
      </c>
      <c r="K4" s="55" t="s">
        <v>24</v>
      </c>
      <c r="L4" s="56">
        <v>2009</v>
      </c>
      <c r="M4" s="56">
        <v>2010</v>
      </c>
      <c r="N4" s="56">
        <v>2011</v>
      </c>
    </row>
    <row r="5" spans="1:15" s="57" customFormat="1" ht="32.25" customHeight="1" thickBot="1" x14ac:dyDescent="0.25">
      <c r="A5" s="98" t="s">
        <v>6</v>
      </c>
      <c r="B5" s="99"/>
      <c r="C5" s="99"/>
      <c r="D5" s="99"/>
      <c r="E5" s="99"/>
      <c r="F5" s="100"/>
      <c r="G5" s="98" t="s">
        <v>0</v>
      </c>
      <c r="H5" s="99"/>
      <c r="I5" s="100"/>
      <c r="J5" s="50"/>
      <c r="K5" s="98" t="s">
        <v>56</v>
      </c>
      <c r="L5" s="99"/>
      <c r="M5" s="99"/>
      <c r="N5" s="100"/>
    </row>
    <row r="6" spans="1:15" x14ac:dyDescent="0.2">
      <c r="A6" s="58" t="s">
        <v>57</v>
      </c>
      <c r="B6" s="59"/>
      <c r="C6" s="59"/>
      <c r="D6" s="59"/>
      <c r="E6" s="59"/>
      <c r="F6" s="59"/>
      <c r="G6" s="60">
        <v>6738103.1000000006</v>
      </c>
      <c r="H6" s="61">
        <v>7079038.9000000004</v>
      </c>
      <c r="I6" s="62">
        <v>7777013.2400000002</v>
      </c>
      <c r="K6" s="61" t="s">
        <v>13</v>
      </c>
      <c r="L6" s="63">
        <v>6738103.1000000006</v>
      </c>
      <c r="M6" s="63">
        <v>7079038.9000000004</v>
      </c>
      <c r="N6" s="63">
        <v>7777013.2400000021</v>
      </c>
    </row>
    <row r="7" spans="1:15" x14ac:dyDescent="0.2">
      <c r="A7" s="64" t="s">
        <v>58</v>
      </c>
      <c r="B7" s="65"/>
      <c r="C7" s="65"/>
      <c r="D7" s="65"/>
      <c r="E7" s="65"/>
      <c r="F7" s="65"/>
      <c r="G7" s="62">
        <v>5623690.1500000004</v>
      </c>
      <c r="H7" s="61">
        <v>6304713.0599999996</v>
      </c>
      <c r="I7" s="62">
        <v>6755726.8399999999</v>
      </c>
      <c r="K7" s="61" t="s">
        <v>14</v>
      </c>
      <c r="L7" s="60">
        <v>5623690.1500000004</v>
      </c>
      <c r="M7" s="60">
        <v>6304713.0599999996</v>
      </c>
      <c r="N7" s="60">
        <v>6755726.8399999999</v>
      </c>
    </row>
    <row r="8" spans="1:15" x14ac:dyDescent="0.2">
      <c r="A8" s="64" t="s">
        <v>59</v>
      </c>
      <c r="B8" s="65"/>
      <c r="C8" s="65"/>
      <c r="D8" s="65"/>
      <c r="E8" s="65"/>
      <c r="F8" s="65"/>
      <c r="G8" s="62">
        <v>4567324.16</v>
      </c>
      <c r="H8" s="61">
        <v>4112133.6799999997</v>
      </c>
      <c r="I8" s="62">
        <v>4479314.49</v>
      </c>
      <c r="K8" s="61" t="s">
        <v>15</v>
      </c>
      <c r="L8" s="60">
        <v>4567324.16</v>
      </c>
      <c r="M8" s="60">
        <v>4112133.68</v>
      </c>
      <c r="N8" s="60">
        <v>4479314.49</v>
      </c>
    </row>
    <row r="9" spans="1:15" x14ac:dyDescent="0.2">
      <c r="A9" s="64" t="s">
        <v>60</v>
      </c>
      <c r="B9" s="65"/>
      <c r="C9" s="65"/>
      <c r="D9" s="65"/>
      <c r="E9" s="65"/>
      <c r="F9" s="65"/>
      <c r="G9" s="62">
        <v>132956.5</v>
      </c>
      <c r="H9" s="61">
        <v>161010.35999999999</v>
      </c>
      <c r="I9" s="62">
        <v>144706.22999999998</v>
      </c>
      <c r="K9" s="61" t="s">
        <v>16</v>
      </c>
      <c r="L9" s="60">
        <v>132956.5</v>
      </c>
      <c r="M9" s="60">
        <v>161010.35999999999</v>
      </c>
      <c r="N9" s="60">
        <v>144706.22999999998</v>
      </c>
    </row>
    <row r="10" spans="1:15" x14ac:dyDescent="0.2">
      <c r="A10" s="66" t="s">
        <v>61</v>
      </c>
      <c r="B10" s="67"/>
      <c r="C10" s="67"/>
      <c r="D10" s="67"/>
      <c r="E10" s="67"/>
      <c r="F10" s="67"/>
      <c r="G10" s="68">
        <v>8645295.9199999981</v>
      </c>
      <c r="H10" s="69">
        <v>10276373.909999998</v>
      </c>
      <c r="I10" s="62">
        <v>10101686.369999999</v>
      </c>
      <c r="K10" s="61" t="s">
        <v>17</v>
      </c>
      <c r="L10" s="60">
        <v>8645295.9199999981</v>
      </c>
      <c r="M10" s="60">
        <v>10276373.909999998</v>
      </c>
      <c r="N10" s="60">
        <v>10101686.369999999</v>
      </c>
    </row>
    <row r="11" spans="1:15" x14ac:dyDescent="0.2">
      <c r="A11" s="64" t="s">
        <v>62</v>
      </c>
      <c r="B11" s="65"/>
      <c r="C11" s="65"/>
      <c r="D11" s="65"/>
      <c r="E11" s="65"/>
      <c r="F11" s="65"/>
      <c r="G11" s="62">
        <v>420500</v>
      </c>
      <c r="H11" s="61">
        <v>394894.86</v>
      </c>
      <c r="I11" s="62">
        <v>411306.68</v>
      </c>
      <c r="K11" s="61" t="s">
        <v>18</v>
      </c>
      <c r="L11" s="60">
        <v>420500</v>
      </c>
      <c r="M11" s="60">
        <v>394894.86</v>
      </c>
      <c r="N11" s="60">
        <v>411306.68</v>
      </c>
    </row>
    <row r="12" spans="1:15" ht="13.5" thickBot="1" x14ac:dyDescent="0.25">
      <c r="A12" s="64" t="s">
        <v>63</v>
      </c>
      <c r="B12" s="65"/>
      <c r="C12" s="65"/>
      <c r="D12" s="65"/>
      <c r="E12" s="65"/>
      <c r="F12" s="65"/>
      <c r="G12" s="62">
        <v>404405.33</v>
      </c>
      <c r="H12" s="70">
        <v>417809.69</v>
      </c>
      <c r="I12" s="62">
        <v>406026.78</v>
      </c>
      <c r="K12" s="70" t="s">
        <v>19</v>
      </c>
      <c r="L12" s="68">
        <v>404405.33</v>
      </c>
      <c r="M12" s="68">
        <v>417809.69</v>
      </c>
      <c r="N12" s="68">
        <v>406026.78</v>
      </c>
    </row>
    <row r="13" spans="1:15" ht="13.5" thickBot="1" x14ac:dyDescent="0.25">
      <c r="A13" s="71" t="s">
        <v>1</v>
      </c>
      <c r="B13" s="72"/>
      <c r="C13" s="72"/>
      <c r="D13" s="72"/>
      <c r="E13" s="72"/>
      <c r="F13" s="72"/>
      <c r="G13" s="73">
        <f>SUM(G6:G12)</f>
        <v>26532275.159999996</v>
      </c>
      <c r="H13" s="73">
        <f t="shared" ref="H13:I13" si="0">SUM(H6:H12)</f>
        <v>28745974.459999997</v>
      </c>
      <c r="I13" s="73">
        <f t="shared" si="0"/>
        <v>30075780.630000003</v>
      </c>
      <c r="K13" s="71" t="s">
        <v>1</v>
      </c>
      <c r="L13" s="74">
        <f>SUM(L6:L12)</f>
        <v>26532275.159999996</v>
      </c>
      <c r="M13" s="74">
        <f>SUM(M6:M12)</f>
        <v>28745974.459999997</v>
      </c>
      <c r="N13" s="74">
        <f>SUM(N6:N12)</f>
        <v>30075780.630000003</v>
      </c>
    </row>
    <row r="14" spans="1:15" ht="13.5" thickBot="1" x14ac:dyDescent="0.25">
      <c r="A14" s="75" t="s">
        <v>64</v>
      </c>
      <c r="B14" s="76"/>
      <c r="C14" s="76"/>
      <c r="D14" s="76"/>
      <c r="E14" s="76"/>
      <c r="F14" s="76"/>
      <c r="G14" s="77"/>
      <c r="H14" s="77"/>
      <c r="I14" s="77"/>
      <c r="K14" s="78"/>
      <c r="L14" s="79"/>
      <c r="M14" s="79"/>
      <c r="N14" s="79"/>
    </row>
    <row r="15" spans="1:15" ht="13.5" thickBot="1" x14ac:dyDescent="0.25">
      <c r="A15" s="80" t="s">
        <v>65</v>
      </c>
      <c r="B15" s="81"/>
      <c r="C15" s="81"/>
      <c r="D15" s="81"/>
      <c r="E15" s="81"/>
      <c r="F15" s="81"/>
      <c r="G15" s="73">
        <v>26532275.16</v>
      </c>
      <c r="H15" s="73">
        <v>28745974.460000001</v>
      </c>
      <c r="I15" s="73">
        <v>30075780.629999999</v>
      </c>
      <c r="K15" s="82" t="s">
        <v>34</v>
      </c>
      <c r="L15" s="73">
        <f>+G15</f>
        <v>26532275.16</v>
      </c>
      <c r="M15" s="73">
        <f>+H15</f>
        <v>28745974.460000001</v>
      </c>
      <c r="N15" s="73">
        <f>+I15</f>
        <v>30075780.629999999</v>
      </c>
      <c r="O15" s="83" t="s">
        <v>35</v>
      </c>
    </row>
    <row r="16" spans="1:15" ht="13.5" thickBot="1" x14ac:dyDescent="0.25">
      <c r="A16" s="71" t="s">
        <v>3</v>
      </c>
      <c r="B16" s="72"/>
      <c r="C16" s="72"/>
      <c r="D16" s="72"/>
      <c r="E16" s="72"/>
      <c r="F16" s="72"/>
      <c r="G16" s="73">
        <f>+G13-G15</f>
        <v>0</v>
      </c>
      <c r="H16" s="73">
        <f t="shared" ref="H16:I16" si="1">+H13-H15</f>
        <v>0</v>
      </c>
      <c r="I16" s="73">
        <f t="shared" si="1"/>
        <v>0</v>
      </c>
      <c r="K16" s="84"/>
      <c r="L16" s="73">
        <f>+L13-L15</f>
        <v>0</v>
      </c>
      <c r="M16" s="73">
        <f>+M13-M15</f>
        <v>0</v>
      </c>
      <c r="N16" s="73">
        <f>+N13-N15</f>
        <v>0</v>
      </c>
    </row>
    <row r="17" spans="1:13" x14ac:dyDescent="0.2">
      <c r="A17" s="85"/>
      <c r="B17" s="67"/>
      <c r="C17" s="67"/>
      <c r="D17" s="67"/>
      <c r="E17" s="67"/>
      <c r="F17" s="67"/>
      <c r="G17" s="67"/>
      <c r="H17" s="67"/>
      <c r="I17" s="67"/>
      <c r="J17" s="86"/>
      <c r="K17" s="67"/>
      <c r="L17" s="49"/>
      <c r="M17" s="67"/>
    </row>
    <row r="18" spans="1:13" x14ac:dyDescent="0.2">
      <c r="A18" s="87" t="s">
        <v>2</v>
      </c>
    </row>
    <row r="19" spans="1:13" x14ac:dyDescent="0.2">
      <c r="A19" s="87" t="s">
        <v>5</v>
      </c>
    </row>
    <row r="20" spans="1:13" ht="13.5" thickBot="1" x14ac:dyDescent="0.25">
      <c r="A20" s="87"/>
    </row>
    <row r="21" spans="1:13" ht="13.5" thickBot="1" x14ac:dyDescent="0.25">
      <c r="A21" s="101" t="s">
        <v>23</v>
      </c>
      <c r="B21" s="102"/>
      <c r="C21" s="102"/>
      <c r="D21" s="102"/>
      <c r="E21" s="102"/>
      <c r="F21" s="103"/>
      <c r="G21" s="55">
        <v>2009</v>
      </c>
      <c r="H21" s="55">
        <v>2010</v>
      </c>
      <c r="I21" s="55">
        <v>2011</v>
      </c>
      <c r="J21" s="51"/>
    </row>
    <row r="22" spans="1:13" ht="32.25" customHeight="1" thickBot="1" x14ac:dyDescent="0.25">
      <c r="A22" s="98" t="s">
        <v>20</v>
      </c>
      <c r="B22" s="99"/>
      <c r="C22" s="99"/>
      <c r="D22" s="99"/>
      <c r="E22" s="99"/>
      <c r="F22" s="99"/>
      <c r="G22" s="98" t="s">
        <v>0</v>
      </c>
      <c r="H22" s="99"/>
      <c r="I22" s="100"/>
      <c r="J22" s="52"/>
    </row>
    <row r="23" spans="1:13" x14ac:dyDescent="0.2">
      <c r="A23" s="66" t="s">
        <v>6</v>
      </c>
      <c r="B23" s="67"/>
      <c r="C23" s="88">
        <v>5014</v>
      </c>
      <c r="D23" s="67" t="s">
        <v>29</v>
      </c>
      <c r="E23" s="67"/>
      <c r="F23" s="67"/>
      <c r="G23" s="68">
        <v>0</v>
      </c>
      <c r="H23" s="89">
        <v>0</v>
      </c>
      <c r="I23" s="89">
        <v>0</v>
      </c>
      <c r="J23" s="53"/>
    </row>
    <row r="24" spans="1:13" x14ac:dyDescent="0.2">
      <c r="A24" s="66"/>
      <c r="B24" s="67"/>
      <c r="C24" s="88">
        <v>5015</v>
      </c>
      <c r="D24" s="67" t="s">
        <v>30</v>
      </c>
      <c r="E24" s="67"/>
      <c r="F24" s="67"/>
      <c r="G24" s="68">
        <v>0</v>
      </c>
      <c r="H24" s="89">
        <v>0</v>
      </c>
      <c r="I24" s="89">
        <v>0</v>
      </c>
      <c r="J24" s="53"/>
    </row>
    <row r="25" spans="1:13" ht="13.5" thickBot="1" x14ac:dyDescent="0.25">
      <c r="A25" s="66"/>
      <c r="B25" s="67"/>
      <c r="C25" s="88">
        <v>5112</v>
      </c>
      <c r="D25" s="67" t="s">
        <v>31</v>
      </c>
      <c r="E25" s="67"/>
      <c r="F25" s="67"/>
      <c r="G25" s="68">
        <v>0</v>
      </c>
      <c r="H25" s="89">
        <v>0</v>
      </c>
      <c r="I25" s="89">
        <v>0</v>
      </c>
      <c r="J25" s="53"/>
    </row>
    <row r="26" spans="1:13" ht="13.5" thickBot="1" x14ac:dyDescent="0.25">
      <c r="A26" s="71" t="s">
        <v>1</v>
      </c>
      <c r="B26" s="72"/>
      <c r="C26" s="72"/>
      <c r="D26" s="72"/>
      <c r="E26" s="72"/>
      <c r="F26" s="72"/>
      <c r="G26" s="73">
        <f>SUM(G23:G25)</f>
        <v>0</v>
      </c>
      <c r="H26" s="73">
        <f t="shared" ref="H26:I26" si="2">SUM(H23:H25)</f>
        <v>0</v>
      </c>
      <c r="I26" s="73">
        <f t="shared" si="2"/>
        <v>0</v>
      </c>
      <c r="J26" s="49"/>
    </row>
    <row r="27" spans="1:13" x14ac:dyDescent="0.2">
      <c r="A27" s="75" t="s">
        <v>66</v>
      </c>
      <c r="B27" s="76"/>
      <c r="C27" s="76"/>
      <c r="D27" s="76"/>
      <c r="E27" s="76"/>
      <c r="F27" s="76"/>
      <c r="G27" s="90"/>
      <c r="H27" s="90"/>
      <c r="I27" s="90"/>
      <c r="J27" s="49"/>
    </row>
    <row r="28" spans="1:13" ht="13.5" thickBot="1" x14ac:dyDescent="0.25">
      <c r="A28" s="66" t="s">
        <v>67</v>
      </c>
      <c r="B28" s="67"/>
      <c r="C28" s="67"/>
      <c r="D28" s="67"/>
      <c r="E28" s="67"/>
      <c r="F28" s="67"/>
      <c r="G28" s="91"/>
      <c r="H28" s="91"/>
      <c r="I28" s="91"/>
      <c r="J28" s="49"/>
      <c r="K28" s="67"/>
      <c r="L28" s="67"/>
    </row>
    <row r="29" spans="1:13" ht="13.5" thickBot="1" x14ac:dyDescent="0.25">
      <c r="A29" s="80" t="s">
        <v>7</v>
      </c>
      <c r="B29" s="81"/>
      <c r="C29" s="81"/>
      <c r="D29" s="81"/>
      <c r="E29" s="81"/>
      <c r="F29" s="81"/>
      <c r="G29" s="73">
        <v>0</v>
      </c>
      <c r="H29" s="73">
        <v>0</v>
      </c>
      <c r="I29" s="73">
        <v>0</v>
      </c>
      <c r="J29" s="48" t="s">
        <v>4</v>
      </c>
      <c r="L29" s="67"/>
    </row>
    <row r="30" spans="1:13" ht="13.5" thickBot="1" x14ac:dyDescent="0.25">
      <c r="A30" s="71" t="s">
        <v>3</v>
      </c>
      <c r="B30" s="72"/>
      <c r="C30" s="72"/>
      <c r="D30" s="72"/>
      <c r="E30" s="72"/>
      <c r="F30" s="72"/>
      <c r="G30" s="73">
        <f>+G26-G29</f>
        <v>0</v>
      </c>
      <c r="H30" s="73">
        <f t="shared" ref="H30:I30" si="3">+H26-H29</f>
        <v>0</v>
      </c>
      <c r="I30" s="73">
        <f t="shared" si="3"/>
        <v>0</v>
      </c>
      <c r="J30" s="49"/>
      <c r="K30" s="67"/>
      <c r="L30" s="67"/>
    </row>
    <row r="31" spans="1:13" ht="13.5" thickBot="1" x14ac:dyDescent="0.25"/>
    <row r="32" spans="1:13" ht="13.5" thickBot="1" x14ac:dyDescent="0.25">
      <c r="A32" s="101" t="s">
        <v>23</v>
      </c>
      <c r="B32" s="102"/>
      <c r="C32" s="102"/>
      <c r="D32" s="102"/>
      <c r="E32" s="102"/>
      <c r="F32" s="103"/>
      <c r="G32" s="55">
        <v>2009</v>
      </c>
      <c r="H32" s="55">
        <v>2010</v>
      </c>
      <c r="I32" s="55">
        <v>2011</v>
      </c>
      <c r="J32" s="51"/>
    </row>
    <row r="33" spans="1:10" ht="32.25" customHeight="1" thickBot="1" x14ac:dyDescent="0.25">
      <c r="A33" s="98" t="s">
        <v>20</v>
      </c>
      <c r="B33" s="99"/>
      <c r="C33" s="99"/>
      <c r="D33" s="99"/>
      <c r="E33" s="99"/>
      <c r="F33" s="99"/>
      <c r="G33" s="98" t="s">
        <v>0</v>
      </c>
      <c r="H33" s="99"/>
      <c r="I33" s="100"/>
      <c r="J33" s="52"/>
    </row>
    <row r="34" spans="1:10" x14ac:dyDescent="0.2">
      <c r="A34" s="66" t="s">
        <v>6</v>
      </c>
      <c r="B34" s="67"/>
      <c r="C34" s="88">
        <v>5014</v>
      </c>
      <c r="D34" s="67" t="s">
        <v>29</v>
      </c>
      <c r="E34" s="67"/>
      <c r="F34" s="67"/>
      <c r="G34" s="68">
        <f t="shared" ref="G34:H36" si="4">+G23</f>
        <v>0</v>
      </c>
      <c r="H34" s="68">
        <f t="shared" si="4"/>
        <v>0</v>
      </c>
      <c r="I34" s="68">
        <f t="shared" ref="I34" si="5">+I23</f>
        <v>0</v>
      </c>
      <c r="J34" s="48" t="s">
        <v>27</v>
      </c>
    </row>
    <row r="35" spans="1:10" x14ac:dyDescent="0.2">
      <c r="A35" s="66"/>
      <c r="B35" s="67"/>
      <c r="C35" s="88">
        <v>5015</v>
      </c>
      <c r="D35" s="67" t="s">
        <v>30</v>
      </c>
      <c r="E35" s="67"/>
      <c r="F35" s="67"/>
      <c r="G35" s="68">
        <f t="shared" si="4"/>
        <v>0</v>
      </c>
      <c r="H35" s="68">
        <f t="shared" si="4"/>
        <v>0</v>
      </c>
      <c r="I35" s="68">
        <f t="shared" ref="I35" si="6">+I24</f>
        <v>0</v>
      </c>
      <c r="J35" s="48" t="s">
        <v>28</v>
      </c>
    </row>
    <row r="36" spans="1:10" ht="13.5" thickBot="1" x14ac:dyDescent="0.25">
      <c r="A36" s="66"/>
      <c r="B36" s="67"/>
      <c r="C36" s="88">
        <v>5112</v>
      </c>
      <c r="D36" s="67" t="s">
        <v>31</v>
      </c>
      <c r="E36" s="67"/>
      <c r="F36" s="67"/>
      <c r="G36" s="68">
        <f t="shared" si="4"/>
        <v>0</v>
      </c>
      <c r="H36" s="68">
        <f t="shared" si="4"/>
        <v>0</v>
      </c>
      <c r="I36" s="68">
        <f t="shared" ref="I36" si="7">+I25</f>
        <v>0</v>
      </c>
      <c r="J36" s="53"/>
    </row>
    <row r="37" spans="1:10" ht="13.5" thickBot="1" x14ac:dyDescent="0.25">
      <c r="A37" s="71" t="s">
        <v>1</v>
      </c>
      <c r="B37" s="72"/>
      <c r="C37" s="72"/>
      <c r="D37" s="72"/>
      <c r="E37" s="72"/>
      <c r="F37" s="72"/>
      <c r="G37" s="73">
        <f>SUM(G34:G36)</f>
        <v>0</v>
      </c>
      <c r="H37" s="73">
        <f t="shared" ref="H37:I37" si="8">SUM(H34:H36)</f>
        <v>0</v>
      </c>
      <c r="I37" s="73">
        <f t="shared" si="8"/>
        <v>0</v>
      </c>
      <c r="J37" s="49"/>
    </row>
    <row r="38" spans="1:10" ht="13.5" thickBot="1" x14ac:dyDescent="0.25">
      <c r="A38" s="75" t="s">
        <v>66</v>
      </c>
      <c r="B38" s="76"/>
      <c r="C38" s="76"/>
      <c r="D38" s="76"/>
      <c r="E38" s="76"/>
      <c r="F38" s="76"/>
      <c r="G38" s="90"/>
      <c r="H38" s="90"/>
      <c r="I38" s="90"/>
      <c r="J38" s="49"/>
    </row>
    <row r="39" spans="1:10" ht="13.5" thickBot="1" x14ac:dyDescent="0.25">
      <c r="A39" s="66" t="s">
        <v>68</v>
      </c>
      <c r="B39" s="67"/>
      <c r="C39" s="67"/>
      <c r="D39" s="67"/>
      <c r="E39" s="67"/>
      <c r="F39" s="67"/>
      <c r="G39" s="73">
        <v>0</v>
      </c>
      <c r="H39" s="73">
        <v>0</v>
      </c>
      <c r="I39" s="73">
        <v>0</v>
      </c>
      <c r="J39" s="48" t="s">
        <v>4</v>
      </c>
    </row>
    <row r="40" spans="1:10" ht="13.5" thickBot="1" x14ac:dyDescent="0.25">
      <c r="A40" s="71" t="s">
        <v>3</v>
      </c>
      <c r="B40" s="72"/>
      <c r="C40" s="72"/>
      <c r="D40" s="72"/>
      <c r="E40" s="72"/>
      <c r="F40" s="72"/>
      <c r="G40" s="73">
        <f>+G37-G39</f>
        <v>0</v>
      </c>
      <c r="H40" s="73">
        <f t="shared" ref="H40:I40" si="9">+H37-H39</f>
        <v>0</v>
      </c>
      <c r="I40" s="73">
        <f t="shared" si="9"/>
        <v>0</v>
      </c>
      <c r="J40" s="49"/>
    </row>
  </sheetData>
  <mergeCells count="11">
    <mergeCell ref="A2:F2"/>
    <mergeCell ref="G33:I33"/>
    <mergeCell ref="A5:F5"/>
    <mergeCell ref="A22:F22"/>
    <mergeCell ref="A33:F33"/>
    <mergeCell ref="G5:I5"/>
    <mergeCell ref="K5:N5"/>
    <mergeCell ref="A4:F4"/>
    <mergeCell ref="G22:I22"/>
    <mergeCell ref="A21:F21"/>
    <mergeCell ref="A32:F32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tabSelected="1" zoomScale="75" zoomScaleNormal="75" workbookViewId="0">
      <pane ySplit="2" topLeftCell="A27" activePane="bottomLeft" state="frozen"/>
      <selection pane="bottomLeft" activeCell="A58" sqref="A58"/>
    </sheetView>
  </sheetViews>
  <sheetFormatPr defaultRowHeight="15" x14ac:dyDescent="0.2"/>
  <cols>
    <col min="6" max="6" width="11.77734375" customWidth="1"/>
    <col min="7" max="9" width="14.21875" customWidth="1"/>
    <col min="10" max="10" width="12.88671875" bestFit="1" customWidth="1"/>
    <col min="11" max="11" width="20.5546875" customWidth="1"/>
    <col min="12" max="12" width="10.5546875" customWidth="1"/>
  </cols>
  <sheetData>
    <row r="1" spans="1:10" ht="15.75" thickBot="1" x14ac:dyDescent="0.25"/>
    <row r="2" spans="1:10" ht="16.5" thickBot="1" x14ac:dyDescent="0.3">
      <c r="A2" s="120" t="s">
        <v>69</v>
      </c>
      <c r="B2" s="121"/>
      <c r="C2" s="121"/>
      <c r="D2" s="121"/>
      <c r="E2" s="121"/>
      <c r="F2" s="121"/>
      <c r="G2" s="121"/>
      <c r="H2" s="121"/>
      <c r="I2" s="122"/>
      <c r="J2" s="44" t="s">
        <v>50</v>
      </c>
    </row>
    <row r="3" spans="1:10" ht="15.75" thickBot="1" x14ac:dyDescent="0.25"/>
    <row r="4" spans="1:10" ht="18.75" thickBot="1" x14ac:dyDescent="0.3">
      <c r="A4" s="111" t="s">
        <v>25</v>
      </c>
      <c r="B4" s="112"/>
      <c r="C4" s="112"/>
      <c r="D4" s="112"/>
      <c r="E4" s="112"/>
      <c r="F4" s="113"/>
      <c r="G4" s="22">
        <v>2009</v>
      </c>
      <c r="H4" s="22">
        <v>2010</v>
      </c>
      <c r="I4" s="22">
        <v>2011</v>
      </c>
    </row>
    <row r="5" spans="1:10" ht="16.5" thickBot="1" x14ac:dyDescent="0.25">
      <c r="A5" s="123" t="s">
        <v>21</v>
      </c>
      <c r="B5" s="124"/>
      <c r="C5" s="124"/>
      <c r="D5" s="124"/>
      <c r="E5" s="124"/>
      <c r="F5" s="124"/>
      <c r="G5" s="123" t="s">
        <v>52</v>
      </c>
      <c r="H5" s="124"/>
      <c r="I5" s="125"/>
    </row>
    <row r="6" spans="1:10" ht="16.5" thickBot="1" x14ac:dyDescent="0.3">
      <c r="A6" s="10" t="s">
        <v>54</v>
      </c>
      <c r="B6" s="19"/>
      <c r="C6" s="23" t="s">
        <v>32</v>
      </c>
      <c r="D6" s="19"/>
      <c r="E6" s="19"/>
      <c r="F6" s="19"/>
      <c r="G6" s="15">
        <v>0</v>
      </c>
      <c r="H6" s="15">
        <v>0</v>
      </c>
      <c r="I6" s="15">
        <v>0</v>
      </c>
      <c r="J6" t="s">
        <v>4</v>
      </c>
    </row>
    <row r="7" spans="1:10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 x14ac:dyDescent="0.3">
      <c r="A8" s="5" t="s">
        <v>38</v>
      </c>
      <c r="B8" s="6"/>
      <c r="C8" s="6"/>
      <c r="D8" s="6"/>
      <c r="E8" s="6"/>
      <c r="F8" s="6"/>
      <c r="G8" s="15">
        <v>0</v>
      </c>
      <c r="H8" s="15">
        <v>0</v>
      </c>
      <c r="I8" s="15">
        <v>0</v>
      </c>
      <c r="J8" t="s">
        <v>4</v>
      </c>
    </row>
    <row r="9" spans="1:10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0" x14ac:dyDescent="0.2">
      <c r="G10" s="1"/>
      <c r="H10" s="1"/>
      <c r="I10" s="1"/>
    </row>
    <row r="11" spans="1:10" ht="15.75" thickBot="1" x14ac:dyDescent="0.25">
      <c r="G11" s="1"/>
      <c r="H11" s="1"/>
      <c r="I11" s="1"/>
    </row>
    <row r="12" spans="1:10" ht="18.75" thickBot="1" x14ac:dyDescent="0.3">
      <c r="A12" s="111" t="s">
        <v>26</v>
      </c>
      <c r="B12" s="112"/>
      <c r="C12" s="112"/>
      <c r="D12" s="112"/>
      <c r="E12" s="112"/>
      <c r="F12" s="113"/>
      <c r="G12" s="22">
        <v>2009</v>
      </c>
      <c r="H12" s="22">
        <v>2010</v>
      </c>
      <c r="I12" s="22">
        <v>2011</v>
      </c>
    </row>
    <row r="13" spans="1:10" ht="16.5" thickBot="1" x14ac:dyDescent="0.25">
      <c r="A13" s="123" t="s">
        <v>6</v>
      </c>
      <c r="B13" s="124"/>
      <c r="C13" s="124"/>
      <c r="D13" s="124"/>
      <c r="E13" s="124"/>
      <c r="F13" s="124"/>
      <c r="G13" s="123" t="s">
        <v>0</v>
      </c>
      <c r="H13" s="124"/>
      <c r="I13" s="125"/>
    </row>
    <row r="14" spans="1:10" ht="16.5" thickBot="1" x14ac:dyDescent="0.3">
      <c r="A14" s="10" t="s">
        <v>55</v>
      </c>
      <c r="B14" s="19"/>
      <c r="C14" s="19"/>
      <c r="D14" s="19"/>
      <c r="E14" s="19"/>
      <c r="F14" s="19"/>
      <c r="G14" s="15">
        <v>381431953.14999992</v>
      </c>
      <c r="H14" s="15">
        <v>389735301.9799999</v>
      </c>
      <c r="I14" s="15">
        <v>408055347.51999992</v>
      </c>
      <c r="J14" s="25" t="s">
        <v>4</v>
      </c>
    </row>
    <row r="15" spans="1:10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 x14ac:dyDescent="0.3">
      <c r="A16" s="26" t="s">
        <v>39</v>
      </c>
      <c r="B16" s="6"/>
      <c r="C16" s="6"/>
      <c r="D16" s="6"/>
      <c r="E16" s="6"/>
      <c r="F16" s="6"/>
      <c r="G16" s="15">
        <v>381431954</v>
      </c>
      <c r="H16" s="15">
        <v>361330736</v>
      </c>
      <c r="I16" s="15">
        <v>408990584</v>
      </c>
      <c r="J16" t="s">
        <v>4</v>
      </c>
    </row>
    <row r="17" spans="1:12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-0.85000008344650269</v>
      </c>
      <c r="H17" s="15">
        <f t="shared" ref="H17:I17" si="1">+H14-H16</f>
        <v>28404565.9799999</v>
      </c>
      <c r="I17" s="15">
        <f t="shared" si="1"/>
        <v>-935236.48000007868</v>
      </c>
      <c r="L17" s="93" t="s">
        <v>70</v>
      </c>
    </row>
    <row r="19" spans="1:12" ht="15.75" thickBot="1" x14ac:dyDescent="0.25"/>
    <row r="20" spans="1:12" ht="18.75" thickBot="1" x14ac:dyDescent="0.3">
      <c r="A20" s="111" t="s">
        <v>26</v>
      </c>
      <c r="B20" s="112"/>
      <c r="C20" s="112"/>
      <c r="D20" s="112"/>
      <c r="E20" s="112"/>
      <c r="F20" s="113"/>
      <c r="G20" s="22">
        <v>2009</v>
      </c>
      <c r="H20" s="22">
        <v>2010</v>
      </c>
      <c r="I20" s="22">
        <v>2011</v>
      </c>
    </row>
    <row r="21" spans="1:12" ht="16.5" thickBot="1" x14ac:dyDescent="0.3">
      <c r="A21" s="114" t="s">
        <v>10</v>
      </c>
      <c r="B21" s="115"/>
      <c r="C21" s="115"/>
      <c r="D21" s="115"/>
      <c r="E21" s="115"/>
      <c r="F21" s="115"/>
      <c r="G21" s="116"/>
      <c r="H21" s="92"/>
      <c r="I21" s="92"/>
    </row>
    <row r="22" spans="1:12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2" ht="16.5" thickBot="1" x14ac:dyDescent="0.3">
      <c r="A23" s="117" t="s">
        <v>47</v>
      </c>
      <c r="B23" s="118"/>
      <c r="C23" s="118"/>
      <c r="D23" s="118"/>
      <c r="E23" s="118"/>
      <c r="F23" s="118"/>
      <c r="G23" s="118"/>
      <c r="H23" s="118"/>
      <c r="I23" s="119"/>
      <c r="J23" s="2"/>
    </row>
    <row r="24" spans="1:12" ht="16.5" thickBot="1" x14ac:dyDescent="0.3">
      <c r="A24" s="12" t="s">
        <v>36</v>
      </c>
      <c r="B24" s="13"/>
      <c r="C24" s="13"/>
      <c r="D24" s="13"/>
      <c r="E24" s="13"/>
      <c r="F24" s="13"/>
      <c r="G24" s="15">
        <v>381431954</v>
      </c>
      <c r="H24" s="15">
        <v>360891669</v>
      </c>
      <c r="I24" s="15">
        <v>408055347</v>
      </c>
      <c r="J24" s="2" t="s">
        <v>4</v>
      </c>
      <c r="L24" s="93" t="s">
        <v>71</v>
      </c>
    </row>
    <row r="25" spans="1:12" x14ac:dyDescent="0.2">
      <c r="A25" s="36" t="s">
        <v>9</v>
      </c>
      <c r="B25" s="37"/>
      <c r="C25" s="37"/>
      <c r="D25" s="37"/>
      <c r="E25" s="37"/>
      <c r="F25" s="37"/>
      <c r="G25" s="28"/>
      <c r="H25" s="28"/>
      <c r="I25" s="28"/>
    </row>
    <row r="26" spans="1:12" ht="16.5" thickBot="1" x14ac:dyDescent="0.3">
      <c r="A26" s="38" t="s">
        <v>37</v>
      </c>
      <c r="B26" s="39"/>
      <c r="C26" s="39"/>
      <c r="D26" s="39"/>
      <c r="E26" s="39"/>
      <c r="F26" s="40"/>
      <c r="G26" s="35">
        <v>0</v>
      </c>
      <c r="H26" s="35">
        <v>0</v>
      </c>
      <c r="I26" s="35">
        <v>0</v>
      </c>
      <c r="J26" t="s">
        <v>46</v>
      </c>
    </row>
    <row r="27" spans="1:12" ht="16.5" thickBot="1" x14ac:dyDescent="0.3">
      <c r="A27" s="8" t="s">
        <v>12</v>
      </c>
      <c r="B27" s="9"/>
      <c r="C27" s="9"/>
      <c r="D27" s="9"/>
      <c r="E27" s="9"/>
      <c r="F27" s="30"/>
      <c r="G27" s="27">
        <v>381431954</v>
      </c>
      <c r="H27" s="27">
        <v>360891669</v>
      </c>
      <c r="I27" s="27">
        <v>408055347</v>
      </c>
      <c r="J27" s="2" t="s">
        <v>4</v>
      </c>
      <c r="L27" s="93" t="s">
        <v>71</v>
      </c>
    </row>
    <row r="28" spans="1:12" ht="16.5" thickBot="1" x14ac:dyDescent="0.3">
      <c r="A28" s="5"/>
      <c r="B28" s="6"/>
      <c r="C28" s="6"/>
      <c r="D28" s="6"/>
      <c r="E28" s="6"/>
      <c r="F28" s="6"/>
      <c r="G28" s="15">
        <f>+G26+G27</f>
        <v>381431954</v>
      </c>
      <c r="H28" s="15">
        <f t="shared" ref="H28" si="2">+H26+H27</f>
        <v>360891669</v>
      </c>
      <c r="I28" s="15">
        <f>+I26+I27</f>
        <v>408055347</v>
      </c>
      <c r="J28" s="2"/>
    </row>
    <row r="29" spans="1:12" ht="16.5" thickBot="1" x14ac:dyDescent="0.3">
      <c r="A29" s="21" t="s">
        <v>3</v>
      </c>
      <c r="B29" s="6"/>
      <c r="C29" s="6"/>
      <c r="D29" s="6"/>
      <c r="E29" s="6"/>
      <c r="F29" s="6"/>
      <c r="G29" s="29">
        <f>+G24-G28</f>
        <v>0</v>
      </c>
      <c r="H29" s="29">
        <f t="shared" ref="H29:I29" si="3">+H24-H28</f>
        <v>0</v>
      </c>
      <c r="I29" s="29">
        <f t="shared" si="3"/>
        <v>0</v>
      </c>
      <c r="J29" s="2"/>
    </row>
    <row r="30" spans="1:12" ht="16.5" thickBot="1" x14ac:dyDescent="0.3">
      <c r="A30" s="117" t="s">
        <v>47</v>
      </c>
      <c r="B30" s="118"/>
      <c r="C30" s="118"/>
      <c r="D30" s="118"/>
      <c r="E30" s="118"/>
      <c r="F30" s="118"/>
      <c r="G30" s="118"/>
      <c r="H30" s="118"/>
      <c r="I30" s="119"/>
      <c r="J30" s="2"/>
    </row>
    <row r="31" spans="1:12" ht="16.5" thickBot="1" x14ac:dyDescent="0.3">
      <c r="A31" s="31" t="s">
        <v>12</v>
      </c>
      <c r="B31" s="32"/>
      <c r="C31" s="32"/>
      <c r="D31" s="32"/>
      <c r="E31" s="32"/>
      <c r="F31" s="33"/>
      <c r="G31" s="15">
        <f>+G27</f>
        <v>381431954</v>
      </c>
      <c r="H31" s="15">
        <f t="shared" ref="H31:I31" si="4">+H27</f>
        <v>360891669</v>
      </c>
      <c r="I31" s="15">
        <f t="shared" si="4"/>
        <v>408055347</v>
      </c>
      <c r="J31" s="2" t="s">
        <v>45</v>
      </c>
      <c r="L31" s="93" t="s">
        <v>71</v>
      </c>
    </row>
    <row r="32" spans="1:12" ht="16.5" thickBot="1" x14ac:dyDescent="0.3">
      <c r="A32" s="8" t="s">
        <v>40</v>
      </c>
      <c r="B32" s="9"/>
      <c r="C32" s="9"/>
      <c r="D32" s="9"/>
      <c r="E32" s="9"/>
      <c r="F32" s="30"/>
      <c r="G32" s="27">
        <v>381431954</v>
      </c>
      <c r="H32" s="27">
        <v>361330736</v>
      </c>
      <c r="I32" s="27">
        <v>408990584</v>
      </c>
      <c r="J32" s="2" t="s">
        <v>4</v>
      </c>
      <c r="L32" s="93" t="s">
        <v>71</v>
      </c>
    </row>
    <row r="33" spans="1:12" ht="16.5" thickBot="1" x14ac:dyDescent="0.3">
      <c r="A33" s="34" t="s">
        <v>41</v>
      </c>
      <c r="B33" s="9"/>
      <c r="C33" s="9"/>
      <c r="D33" s="9"/>
      <c r="E33" s="9"/>
      <c r="F33" s="30"/>
      <c r="G33" s="27">
        <v>0</v>
      </c>
      <c r="H33" s="27">
        <v>0</v>
      </c>
      <c r="I33" s="27">
        <v>0</v>
      </c>
      <c r="J33" s="2" t="s">
        <v>33</v>
      </c>
    </row>
    <row r="34" spans="1:12" ht="16.5" thickBot="1" x14ac:dyDescent="0.3">
      <c r="A34" s="24"/>
      <c r="B34" s="3"/>
      <c r="C34" s="3"/>
      <c r="D34" s="3"/>
      <c r="E34" s="3"/>
      <c r="F34" s="3"/>
      <c r="G34" s="15">
        <f>SUM(G32:G33)</f>
        <v>381431954</v>
      </c>
      <c r="H34" s="15">
        <f t="shared" ref="H34:I34" si="5">SUM(H32:H33)</f>
        <v>361330736</v>
      </c>
      <c r="I34" s="15">
        <f t="shared" si="5"/>
        <v>408990584</v>
      </c>
      <c r="J34" s="2"/>
    </row>
    <row r="35" spans="1:12" ht="16.5" thickBot="1" x14ac:dyDescent="0.3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6">+H31-H34</f>
        <v>-439067</v>
      </c>
      <c r="I35" s="15">
        <f t="shared" si="6"/>
        <v>-935237</v>
      </c>
      <c r="J35" s="2"/>
      <c r="L35" s="93" t="s">
        <v>76</v>
      </c>
    </row>
    <row r="36" spans="1:12" ht="16.5" thickBot="1" x14ac:dyDescent="0.3">
      <c r="A36" s="117" t="s">
        <v>48</v>
      </c>
      <c r="B36" s="118"/>
      <c r="C36" s="118"/>
      <c r="D36" s="118"/>
      <c r="E36" s="118"/>
      <c r="F36" s="118"/>
      <c r="G36" s="118"/>
      <c r="H36" s="118"/>
      <c r="I36" s="119"/>
      <c r="J36" s="2"/>
    </row>
    <row r="37" spans="1:12" ht="16.5" thickBot="1" x14ac:dyDescent="0.3">
      <c r="A37" s="31" t="s">
        <v>42</v>
      </c>
      <c r="B37" s="32"/>
      <c r="C37" s="32"/>
      <c r="D37" s="32"/>
      <c r="E37" s="32"/>
      <c r="F37" s="33"/>
      <c r="G37" s="15">
        <v>19213280</v>
      </c>
      <c r="H37" s="15">
        <v>-20540285</v>
      </c>
      <c r="I37" s="15">
        <v>47163678</v>
      </c>
      <c r="J37" s="2" t="s">
        <v>4</v>
      </c>
      <c r="L37" s="93" t="s">
        <v>78</v>
      </c>
    </row>
    <row r="38" spans="1:12" ht="16.5" thickBot="1" x14ac:dyDescent="0.3">
      <c r="A38" s="41" t="s">
        <v>43</v>
      </c>
      <c r="B38" s="42"/>
      <c r="C38" s="42"/>
      <c r="D38" s="42"/>
      <c r="E38" s="42"/>
      <c r="F38" s="42"/>
      <c r="G38" s="14"/>
      <c r="H38" s="14"/>
      <c r="I38" s="14"/>
      <c r="J38" s="2"/>
    </row>
    <row r="39" spans="1:12" ht="16.5" thickBot="1" x14ac:dyDescent="0.3">
      <c r="A39" s="38" t="s">
        <v>44</v>
      </c>
      <c r="B39" s="39"/>
      <c r="C39" s="39"/>
      <c r="D39" s="39"/>
      <c r="E39" s="39"/>
      <c r="F39" s="40"/>
      <c r="G39" s="15">
        <f>381431954-362218674</f>
        <v>19213280</v>
      </c>
      <c r="H39" s="15">
        <f>360891669-381431954</f>
        <v>-20540285</v>
      </c>
      <c r="I39" s="15">
        <f>408055347-360891669</f>
        <v>47163678</v>
      </c>
      <c r="J39" s="2" t="s">
        <v>4</v>
      </c>
    </row>
    <row r="40" spans="1:12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2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2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2" x14ac:dyDescent="0.2">
      <c r="G43" s="1"/>
      <c r="H43" s="1"/>
      <c r="I43" s="1"/>
    </row>
    <row r="44" spans="1:12" s="43" customFormat="1" x14ac:dyDescent="0.2">
      <c r="A44" s="45" t="s">
        <v>53</v>
      </c>
      <c r="G44" s="46"/>
      <c r="H44" s="46"/>
      <c r="I44" s="46"/>
    </row>
    <row r="45" spans="1:12" s="43" customFormat="1" x14ac:dyDescent="0.2">
      <c r="A45" s="47" t="s">
        <v>49</v>
      </c>
    </row>
    <row r="46" spans="1:12" ht="22.5" customHeight="1" x14ac:dyDescent="0.2"/>
    <row r="47" spans="1:12" s="97" customFormat="1" ht="27.75" customHeight="1" x14ac:dyDescent="0.2">
      <c r="A47" s="96" t="s">
        <v>83</v>
      </c>
    </row>
    <row r="48" spans="1:12" s="95" customFormat="1" ht="54" customHeight="1" x14ac:dyDescent="0.2">
      <c r="A48" s="94" t="s">
        <v>72</v>
      </c>
      <c r="B48" s="107" t="s">
        <v>77</v>
      </c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s="95" customFormat="1" ht="42" customHeight="1" x14ac:dyDescent="0.2">
      <c r="A49" s="94" t="s">
        <v>74</v>
      </c>
      <c r="B49" s="109" t="s">
        <v>73</v>
      </c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11" s="95" customFormat="1" ht="35.25" customHeight="1" x14ac:dyDescent="0.2">
      <c r="A50" s="94" t="s">
        <v>75</v>
      </c>
      <c r="B50" s="107" t="s">
        <v>80</v>
      </c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s="95" customFormat="1" ht="45.75" customHeight="1" x14ac:dyDescent="0.2">
      <c r="A51" s="94" t="s">
        <v>79</v>
      </c>
      <c r="B51" s="107" t="s">
        <v>84</v>
      </c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ht="22.5" customHeight="1" thickBot="1" x14ac:dyDescent="0.25">
      <c r="A52" s="94" t="s">
        <v>81</v>
      </c>
    </row>
    <row r="53" spans="1:11" ht="18.75" thickBot="1" x14ac:dyDescent="0.3">
      <c r="A53" s="111" t="s">
        <v>26</v>
      </c>
      <c r="B53" s="112"/>
      <c r="C53" s="112"/>
      <c r="D53" s="112"/>
      <c r="E53" s="112"/>
      <c r="F53" s="113"/>
      <c r="G53" s="22">
        <v>2009</v>
      </c>
      <c r="H53" s="22">
        <v>2010</v>
      </c>
      <c r="I53" s="22">
        <v>2011</v>
      </c>
    </row>
    <row r="54" spans="1:11" ht="16.5" thickBot="1" x14ac:dyDescent="0.3">
      <c r="A54" s="10" t="s">
        <v>55</v>
      </c>
      <c r="B54" s="19"/>
      <c r="C54" s="19"/>
      <c r="D54" s="19"/>
      <c r="E54" s="19"/>
      <c r="F54" s="19"/>
      <c r="G54" s="15">
        <v>381431953.14999992</v>
      </c>
      <c r="H54" s="15">
        <v>389735301.9799999</v>
      </c>
      <c r="I54" s="15">
        <v>408055347.51999992</v>
      </c>
    </row>
    <row r="55" spans="1:11" ht="16.5" thickBot="1" x14ac:dyDescent="0.3">
      <c r="A55" s="31" t="s">
        <v>82</v>
      </c>
      <c r="B55" s="32"/>
      <c r="C55" s="32"/>
      <c r="D55" s="32"/>
      <c r="E55" s="32"/>
      <c r="F55" s="33"/>
      <c r="G55" s="15">
        <f>381431954-362218674</f>
        <v>19213280</v>
      </c>
      <c r="H55" s="15">
        <f>+H54-G54</f>
        <v>8303348.8299999833</v>
      </c>
      <c r="I55" s="15">
        <f>+I54-H54</f>
        <v>18320045.540000021</v>
      </c>
    </row>
  </sheetData>
  <mergeCells count="17">
    <mergeCell ref="A13:F13"/>
    <mergeCell ref="G13:I13"/>
    <mergeCell ref="A2:I2"/>
    <mergeCell ref="A4:F4"/>
    <mergeCell ref="A5:F5"/>
    <mergeCell ref="G5:I5"/>
    <mergeCell ref="A12:F12"/>
    <mergeCell ref="A20:F20"/>
    <mergeCell ref="A21:G21"/>
    <mergeCell ref="A23:I23"/>
    <mergeCell ref="A30:I30"/>
    <mergeCell ref="A36:I36"/>
    <mergeCell ref="B48:K48"/>
    <mergeCell ref="B49:K49"/>
    <mergeCell ref="B50:K50"/>
    <mergeCell ref="B51:K51"/>
    <mergeCell ref="A53:F53"/>
  </mergeCells>
  <pageMargins left="0.2" right="0.2" top="0.25" bottom="0.2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Nagy, Judith</cp:lastModifiedBy>
  <cp:lastPrinted>2013-06-25T17:50:38Z</cp:lastPrinted>
  <dcterms:created xsi:type="dcterms:W3CDTF">2013-06-12T12:16:53Z</dcterms:created>
  <dcterms:modified xsi:type="dcterms:W3CDTF">2013-06-26T19:58:16Z</dcterms:modified>
</cp:coreProperties>
</file>