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activeTab="0"/>
  </bookViews>
  <sheets>
    <sheet name="2011" sheetId="1" r:id="rId1"/>
    <sheet name="2010" sheetId="2" r:id="rId2"/>
    <sheet name="2009" sheetId="3" r:id="rId3"/>
    <sheet name="OMA Totals" sheetId="4" r:id="rId4"/>
    <sheet name="Capital Totals" sheetId="5" r:id="rId5"/>
  </sheets>
  <definedNames/>
  <calcPr fullCalcOnLoad="1"/>
</workbook>
</file>

<file path=xl/sharedStrings.xml><?xml version="1.0" encoding="utf-8"?>
<sst xmlns="http://schemas.openxmlformats.org/spreadsheetml/2006/main" count="507" uniqueCount="187">
  <si>
    <t>Operation Supervision and Engineering</t>
  </si>
  <si>
    <t>Load Dispatching</t>
  </si>
  <si>
    <t>Station Buildings and Fixtures Expense</t>
  </si>
  <si>
    <t>Transformer Station Equipment - Operation Labour</t>
  </si>
  <si>
    <t>Transformer Station Equipment - Operation Supplies and Expenses</t>
  </si>
  <si>
    <t>Distribution Station Equipment - Operation Labour</t>
  </si>
  <si>
    <t>Distribution Station Equipment - Operation Supplies and Expenses</t>
  </si>
  <si>
    <t>Overhead Distribution Lines and Feeders - Operation Labour</t>
  </si>
  <si>
    <t>Overhead Distribution Lines and Feeders - Operation Supplies and Expenses</t>
  </si>
  <si>
    <t>Overhead Subtransmission Feeders - Operation</t>
  </si>
  <si>
    <t>Overhead Distribution Transformers- Operation</t>
  </si>
  <si>
    <t>Underground Distribution Lines and Feeders - Operation Labour</t>
  </si>
  <si>
    <t>Underground Distribution Lines and Feeders - Operation Supplies and Expenses</t>
  </si>
  <si>
    <t>Underground Subtransmission Feeders - Operation</t>
  </si>
  <si>
    <t>Underground Distribution Transformers - Operation</t>
  </si>
  <si>
    <t>Meter Expense</t>
  </si>
  <si>
    <t>Customer Premises - Operation Labour</t>
  </si>
  <si>
    <t>Customer Premises - Materials and Expenses</t>
  </si>
  <si>
    <t>Miscellaneous Distribution Expense</t>
  </si>
  <si>
    <t>Underground Distribution Lines and Feeders - Rental Paid</t>
  </si>
  <si>
    <t>Overhead Distribution Lines and Feeders - Rental Paid</t>
  </si>
  <si>
    <t>Other Rent</t>
  </si>
  <si>
    <t>USoA Accounts 5005-5055 and 5065-5096</t>
  </si>
  <si>
    <t>Total</t>
  </si>
  <si>
    <r>
      <t xml:space="preserve">USoA Accounts 5105 - 5160 </t>
    </r>
    <r>
      <rPr>
        <b/>
        <i/>
        <sz val="10"/>
        <color indexed="8"/>
        <rFont val="Arial"/>
        <family val="2"/>
      </rPr>
      <t>and</t>
    </r>
    <r>
      <rPr>
        <sz val="10"/>
        <color indexed="8"/>
        <rFont val="Arial"/>
        <family val="2"/>
      </rPr>
      <t xml:space="preserve"> 5175</t>
    </r>
  </si>
  <si>
    <t>Maintenance Supervision and Engineering</t>
  </si>
  <si>
    <t>Maintenance of Buildings and Fixtures - Distribution Stations</t>
  </si>
  <si>
    <t>Maintenance of Transformer Station Equipment</t>
  </si>
  <si>
    <t>Maintenance of Distribution Station Equipment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</si>
  <si>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</si>
  <si>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</si>
  <si>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</si>
  <si>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</si>
  <si>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</si>
  <si>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</si>
  <si>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</si>
  <si>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</si>
  <si>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</si>
  <si>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r>
      <t xml:space="preserve">USoA Accounts 5305 - 5330 </t>
    </r>
    <r>
      <rPr>
        <b/>
        <i/>
        <sz val="10"/>
        <color indexed="8"/>
        <rFont val="Arial"/>
        <family val="2"/>
      </rPr>
      <t>and</t>
    </r>
    <r>
      <rPr>
        <sz val="10"/>
        <color indexed="8"/>
        <rFont val="Arial"/>
        <family val="2"/>
      </rPr>
      <t xml:space="preserve"> 5340</t>
    </r>
  </si>
  <si>
    <t>Supervision</t>
  </si>
  <si>
    <t>Meter Reading Expense</t>
  </si>
  <si>
    <t>Customer Billing</t>
  </si>
  <si>
    <t>Collecting</t>
  </si>
  <si>
    <t>Collecting- Cash Over and Short</t>
  </si>
  <si>
    <t>Collection Charges</t>
  </si>
  <si>
    <t>Miscellaneous Customer Accounts Expenses</t>
  </si>
  <si>
    <r>
      <t xml:space="preserve">USoA Accounts 5405 - 5410 </t>
    </r>
    <r>
      <rPr>
        <b/>
        <i/>
        <sz val="10"/>
        <color indexed="8"/>
        <rFont val="Arial"/>
        <family val="2"/>
      </rPr>
      <t>and</t>
    </r>
    <r>
      <rPr>
        <sz val="10"/>
        <color indexed="8"/>
        <rFont val="Arial"/>
        <family val="2"/>
      </rPr>
      <t xml:space="preserve"> 5420 - 5425</t>
    </r>
  </si>
  <si>
    <t>Community Relations - Sundry</t>
  </si>
  <si>
    <t>Community Safety Program</t>
  </si>
  <si>
    <t>Miscellaneous Customer Service and Informational Expenses</t>
  </si>
  <si>
    <r>
      <t xml:space="preserve">USoA Accounts 5605 - 5630 </t>
    </r>
    <r>
      <rPr>
        <b/>
        <i/>
        <sz val="10"/>
        <color indexed="8"/>
        <rFont val="Arial"/>
        <family val="2"/>
      </rPr>
      <t>and</t>
    </r>
    <r>
      <rPr>
        <sz val="10"/>
        <color indexed="8"/>
        <rFont val="Arial"/>
        <family val="2"/>
      </rPr>
      <t xml:space="preserve"> 5640 - 5655 </t>
    </r>
    <r>
      <rPr>
        <b/>
        <i/>
        <sz val="10"/>
        <color indexed="8"/>
        <rFont val="Arial"/>
        <family val="2"/>
      </rPr>
      <t>and</t>
    </r>
    <r>
      <rPr>
        <sz val="10"/>
        <color indexed="8"/>
        <rFont val="Arial"/>
        <family val="2"/>
      </rPr>
      <t xml:space="preserve"> 5665 - 5680</t>
    </r>
  </si>
  <si>
    <t>Executive Salaries and Expenses</t>
  </si>
  <si>
    <t>Management Salaries and Expenses</t>
  </si>
  <si>
    <t>General Administrative Salaries and Expenses</t>
  </si>
  <si>
    <t>Office Supplies and Expenses</t>
  </si>
  <si>
    <t>Administrative Expense Transferred/Credit</t>
  </si>
  <si>
    <t>Outside Services Employed</t>
  </si>
  <si>
    <t>Property Insurance</t>
  </si>
  <si>
    <t>Injuries and Damages</t>
  </si>
  <si>
    <t>Employee Pensions and Benefits</t>
  </si>
  <si>
    <t>Franchise Requirements</t>
  </si>
  <si>
    <t>Regulatory Expenses</t>
  </si>
  <si>
    <t>General Advertising Expenses</t>
  </si>
  <si>
    <t>Miscellaneous General Expenses</t>
  </si>
  <si>
    <t>Rent</t>
  </si>
  <si>
    <t>Maintenance of General Plant</t>
  </si>
  <si>
    <t>Electrical Safety Authority Fees</t>
  </si>
  <si>
    <r>
      <t xml:space="preserve">USoA Accounts 5635 </t>
    </r>
    <r>
      <rPr>
        <b/>
        <i/>
        <sz val="10"/>
        <color indexed="8"/>
        <rFont val="Arial"/>
        <family val="2"/>
      </rPr>
      <t>and</t>
    </r>
    <r>
      <rPr>
        <sz val="10"/>
        <color indexed="8"/>
        <rFont val="Arial"/>
        <family val="2"/>
      </rPr>
      <t xml:space="preserve"> 6210</t>
    </r>
  </si>
  <si>
    <t>Life Insurance</t>
  </si>
  <si>
    <r>
      <t xml:space="preserve">USoA Accounts 5515 </t>
    </r>
    <r>
      <rPr>
        <b/>
        <i/>
        <sz val="10"/>
        <color indexed="8"/>
        <rFont val="Arial"/>
        <family val="2"/>
      </rPr>
      <t>and</t>
    </r>
    <r>
      <rPr>
        <sz val="10"/>
        <color indexed="8"/>
        <rFont val="Arial"/>
        <family val="2"/>
      </rPr>
      <t xml:space="preserve"> 5660</t>
    </r>
  </si>
  <si>
    <t>Advertising Expense</t>
  </si>
  <si>
    <t>USoA Accounts</t>
  </si>
  <si>
    <t>USoA Accounts - TS Equipment - Operation Labour</t>
  </si>
  <si>
    <t>USoA Accounts - TS Equipment - Operation Supplies &amp; Expenses</t>
  </si>
  <si>
    <t>USoA Accounts - Maintenance of TS Equipment</t>
  </si>
  <si>
    <t>HV O&amp;M USoA Accounts</t>
  </si>
  <si>
    <t>LDC Name - Insert</t>
  </si>
  <si>
    <t>OM&amp;A</t>
  </si>
  <si>
    <t>Expense Type</t>
  </si>
  <si>
    <t>OEB RRR Filing 2.1.7</t>
  </si>
  <si>
    <t xml:space="preserve">PEG File 'Non-Capital RRR Data' </t>
  </si>
  <si>
    <r>
      <t xml:space="preserve">USoA Accounts 5005 - 5055 </t>
    </r>
    <r>
      <rPr>
        <b/>
        <i/>
        <sz val="10"/>
        <color indexed="8"/>
        <rFont val="Arial"/>
        <family val="2"/>
      </rPr>
      <t>and</t>
    </r>
    <r>
      <rPr>
        <sz val="10"/>
        <color indexed="8"/>
        <rFont val="Arial"/>
        <family val="2"/>
      </rPr>
      <t xml:space="preserve"> 5065 - 5096</t>
    </r>
  </si>
  <si>
    <t>Operation (Row 90)</t>
  </si>
  <si>
    <t>Maintenance (Row 91)</t>
  </si>
  <si>
    <t>Billing and Collection (Row 92)</t>
  </si>
  <si>
    <t>Community Relations (Row 93)</t>
  </si>
  <si>
    <t>Administrative and General Expenses (Row 95)</t>
  </si>
  <si>
    <t>Insurance Expense (Row 96)</t>
  </si>
  <si>
    <t>Advertising Expenses (Row 98)</t>
  </si>
  <si>
    <r>
      <rPr>
        <b/>
        <sz val="10"/>
        <color indexed="8"/>
        <rFont val="Arial"/>
        <family val="2"/>
      </rPr>
      <t>PEG File</t>
    </r>
    <r>
      <rPr>
        <sz val="10"/>
        <color indexed="8"/>
        <rFont val="Arial"/>
        <family val="2"/>
      </rPr>
      <t xml:space="preserve"> ' 'TFP and BM Database Calculation 2' (included as part the </t>
    </r>
  </si>
  <si>
    <r>
      <t xml:space="preserve">     Working Papers – Part II), Tab '</t>
    </r>
    <r>
      <rPr>
        <b/>
        <sz val="10"/>
        <color indexed="8"/>
        <rFont val="Arial"/>
        <family val="2"/>
      </rPr>
      <t>OM&amp;A Calculation</t>
    </r>
    <r>
      <rPr>
        <sz val="10"/>
        <color indexed="8"/>
        <rFont val="Arial"/>
        <family val="2"/>
      </rPr>
      <t xml:space="preserve">', </t>
    </r>
    <r>
      <rPr>
        <b/>
        <sz val="10"/>
        <color indexed="8"/>
        <rFont val="Arial"/>
        <family val="2"/>
      </rPr>
      <t>Column D</t>
    </r>
    <r>
      <rPr>
        <sz val="10"/>
        <color indexed="8"/>
        <rFont val="Arial"/>
        <family val="2"/>
      </rPr>
      <t xml:space="preserve"> (by specific year).</t>
    </r>
  </si>
  <si>
    <t xml:space="preserve">Insert $ Columns G - I </t>
  </si>
  <si>
    <t>Auto Reference</t>
  </si>
  <si>
    <t>Difference</t>
  </si>
  <si>
    <t>[PEG then adjusts for LV and HV costs.]</t>
  </si>
  <si>
    <t>[Not included are: Community Relations – CDM, Bad Debt Expense, Charitable Contributions, Any amortization, taxes, interest, or offsets]</t>
  </si>
  <si>
    <t>HV OM&amp;A</t>
  </si>
  <si>
    <t>TS Equipment - Operation Labour</t>
  </si>
  <si>
    <t>TS Equipment - Operation Supplies &amp; Expenses</t>
  </si>
  <si>
    <t>Maintenance of TS Equipment</t>
  </si>
  <si>
    <r>
      <rPr>
        <b/>
        <sz val="10"/>
        <color indexed="8"/>
        <rFont val="Arial"/>
        <family val="2"/>
      </rPr>
      <t>PEG File</t>
    </r>
    <r>
      <rPr>
        <sz val="10"/>
        <color indexed="8"/>
        <rFont val="Arial"/>
        <family val="2"/>
      </rPr>
      <t xml:space="preserve"> TFP and BM Database Calculation 2' (included as part the Working </t>
    </r>
  </si>
  <si>
    <r>
      <t xml:space="preserve">     Papers – Part II), </t>
    </r>
    <r>
      <rPr>
        <b/>
        <sz val="10"/>
        <color indexed="8"/>
        <rFont val="Arial"/>
        <family val="2"/>
      </rPr>
      <t>Tab</t>
    </r>
    <r>
      <rPr>
        <sz val="10"/>
        <color indexed="8"/>
        <rFont val="Arial"/>
        <family val="2"/>
      </rPr>
      <t xml:space="preserve"> '</t>
    </r>
    <r>
      <rPr>
        <b/>
        <sz val="10"/>
        <color indexed="8"/>
        <rFont val="Arial"/>
        <family val="2"/>
      </rPr>
      <t>Aggregate HV Charges</t>
    </r>
    <r>
      <rPr>
        <sz val="10"/>
        <color indexed="8"/>
        <rFont val="Arial"/>
        <family val="2"/>
      </rPr>
      <t xml:space="preserve">', </t>
    </r>
    <r>
      <rPr>
        <b/>
        <sz val="10"/>
        <color indexed="8"/>
        <rFont val="Arial"/>
        <family val="2"/>
      </rPr>
      <t>Column C</t>
    </r>
    <r>
      <rPr>
        <sz val="10"/>
        <color indexed="8"/>
        <rFont val="Arial"/>
        <family val="2"/>
      </rPr>
      <t xml:space="preserve"> </t>
    </r>
  </si>
  <si>
    <t xml:space="preserve">     Sum of Trial Balance Amounts in Accounts 5014, 5015 and 5112</t>
  </si>
  <si>
    <t>Insert $ Amount</t>
  </si>
  <si>
    <t>Automatically referenced</t>
  </si>
  <si>
    <t>from Rows 21-23 above</t>
  </si>
  <si>
    <r>
      <t xml:space="preserve">     Papers – Part II), </t>
    </r>
    <r>
      <rPr>
        <b/>
        <sz val="10"/>
        <color indexed="8"/>
        <rFont val="Arial"/>
        <family val="2"/>
      </rPr>
      <t>Tab</t>
    </r>
    <r>
      <rPr>
        <sz val="10"/>
        <color indexed="8"/>
        <rFont val="Arial"/>
        <family val="2"/>
      </rPr>
      <t xml:space="preserve"> '</t>
    </r>
    <r>
      <rPr>
        <b/>
        <sz val="10"/>
        <color indexed="8"/>
        <rFont val="Arial"/>
        <family val="2"/>
      </rPr>
      <t>OM&amp;A Calculation</t>
    </r>
    <r>
      <rPr>
        <sz val="10"/>
        <color indexed="8"/>
        <rFont val="Arial"/>
        <family val="2"/>
      </rPr>
      <t xml:space="preserve">', </t>
    </r>
    <r>
      <rPr>
        <b/>
        <sz val="10"/>
        <color indexed="8"/>
        <rFont val="Arial"/>
        <family val="2"/>
      </rPr>
      <t>Column I</t>
    </r>
    <r>
      <rPr>
        <sz val="10"/>
        <color indexed="8"/>
        <rFont val="Arial"/>
        <family val="2"/>
      </rPr>
      <t xml:space="preserve"> HV Charges</t>
    </r>
  </si>
  <si>
    <t>LDC Name</t>
  </si>
  <si>
    <t>HV Capital</t>
  </si>
  <si>
    <t>HV Capital USoA Account</t>
  </si>
  <si>
    <r>
      <t xml:space="preserve">OEB RRR Filing 2.1.7 </t>
    </r>
    <r>
      <rPr>
        <b/>
        <sz val="12"/>
        <color indexed="10"/>
        <rFont val="Arial"/>
        <family val="2"/>
      </rPr>
      <t>*</t>
    </r>
  </si>
  <si>
    <r>
      <t>USoA Account 1815</t>
    </r>
    <r>
      <rPr>
        <b/>
        <sz val="12"/>
        <color indexed="10"/>
        <rFont val="Arial"/>
        <family val="2"/>
      </rPr>
      <t>*</t>
    </r>
  </si>
  <si>
    <t>TS Equipment-Normally Primary above 50 kV</t>
  </si>
  <si>
    <t>PEG File 'TFP and BM Database Calculation 2' (included as part the</t>
  </si>
  <si>
    <r>
      <t>Working Papers – Part II), Tab '</t>
    </r>
    <r>
      <rPr>
        <b/>
        <sz val="12"/>
        <color indexed="8"/>
        <rFont val="Arial"/>
        <family val="2"/>
      </rPr>
      <t>Q Capital Data'</t>
    </r>
    <r>
      <rPr>
        <sz val="11"/>
        <color theme="1"/>
        <rFont val="Calibri"/>
        <family val="2"/>
      </rPr>
      <t xml:space="preserve"> </t>
    </r>
    <r>
      <rPr>
        <b/>
        <sz val="12"/>
        <color indexed="8"/>
        <rFont val="Arial"/>
        <family val="2"/>
      </rPr>
      <t>Column G</t>
    </r>
  </si>
  <si>
    <t>Capital</t>
  </si>
  <si>
    <t>USoA Accounts 1805 to1990</t>
  </si>
  <si>
    <r>
      <t>Working Papers – Part II), Tab '</t>
    </r>
    <r>
      <rPr>
        <b/>
        <sz val="12"/>
        <rFont val="Arial"/>
        <family val="2"/>
      </rPr>
      <t>Q Capital Data</t>
    </r>
    <r>
      <rPr>
        <sz val="12"/>
        <rFont val="Arial"/>
        <family val="2"/>
      </rPr>
      <t xml:space="preserve">' </t>
    </r>
    <r>
      <rPr>
        <b/>
        <sz val="12"/>
        <rFont val="Arial"/>
        <family val="2"/>
      </rPr>
      <t>Column D</t>
    </r>
  </si>
  <si>
    <t xml:space="preserve">PEG file 'TFP and BM Database Calculation 2' </t>
  </si>
  <si>
    <t xml:space="preserve">     (included as part the Working Papers – Part II): </t>
  </si>
  <si>
    <t>Gross Plant</t>
  </si>
  <si>
    <r>
      <t>Tab '</t>
    </r>
    <r>
      <rPr>
        <b/>
        <sz val="12"/>
        <color indexed="8"/>
        <rFont val="Arial"/>
        <family val="2"/>
      </rPr>
      <t>Capital Calculations for BM</t>
    </r>
    <r>
      <rPr>
        <sz val="11"/>
        <color theme="1"/>
        <rFont val="Calibri"/>
        <family val="2"/>
      </rPr>
      <t>'</t>
    </r>
    <r>
      <rPr>
        <b/>
        <sz val="12"/>
        <color indexed="8"/>
        <rFont val="Arial"/>
        <family val="2"/>
      </rPr>
      <t xml:space="preserve"> Column E</t>
    </r>
    <r>
      <rPr>
        <sz val="11"/>
        <color theme="1"/>
        <rFont val="Calibri"/>
        <family val="2"/>
      </rPr>
      <t xml:space="preserve"> Gross Plant </t>
    </r>
  </si>
  <si>
    <r>
      <t>Working Papers – Part II), Tab 'Q</t>
    </r>
    <r>
      <rPr>
        <b/>
        <sz val="12"/>
        <color indexed="8"/>
        <rFont val="Arial"/>
        <family val="2"/>
      </rPr>
      <t xml:space="preserve"> Capital Data' Column N </t>
    </r>
    <r>
      <rPr>
        <b/>
        <sz val="12"/>
        <color indexed="30"/>
        <rFont val="Arial"/>
        <family val="2"/>
      </rPr>
      <t>**</t>
    </r>
  </si>
  <si>
    <r>
      <t>Insert $ Amount</t>
    </r>
    <r>
      <rPr>
        <sz val="12"/>
        <color indexed="30"/>
        <rFont val="Arial"/>
        <family val="2"/>
      </rPr>
      <t>**</t>
    </r>
  </si>
  <si>
    <r>
      <t>Tab '</t>
    </r>
    <r>
      <rPr>
        <b/>
        <sz val="12"/>
        <color indexed="8"/>
        <rFont val="Arial"/>
        <family val="2"/>
      </rPr>
      <t>Q Capital Data' Column E</t>
    </r>
    <r>
      <rPr>
        <sz val="11"/>
        <color theme="1"/>
        <rFont val="Calibri"/>
        <family val="2"/>
      </rPr>
      <t xml:space="preserve"> Gross Plant for BM</t>
    </r>
  </si>
  <si>
    <t>Automatically referenced from Row 25</t>
  </si>
  <si>
    <r>
      <t xml:space="preserve">Tab </t>
    </r>
    <r>
      <rPr>
        <b/>
        <sz val="12"/>
        <color indexed="8"/>
        <rFont val="Arial"/>
        <family val="2"/>
      </rPr>
      <t>'Q Capital Data' Column D</t>
    </r>
    <r>
      <rPr>
        <sz val="11"/>
        <color theme="1"/>
        <rFont val="Calibri"/>
        <family val="2"/>
      </rPr>
      <t xml:space="preserve"> Gross Plant for Company Total</t>
    </r>
  </si>
  <si>
    <r>
      <rPr>
        <b/>
        <u val="single"/>
        <sz val="12"/>
        <color indexed="8"/>
        <rFont val="Arial"/>
        <family val="2"/>
      </rPr>
      <t>Less</t>
    </r>
    <r>
      <rPr>
        <b/>
        <sz val="12"/>
        <color indexed="8"/>
        <rFont val="Arial"/>
        <family val="2"/>
      </rPr>
      <t xml:space="preserve"> </t>
    </r>
    <r>
      <rPr>
        <sz val="11"/>
        <color theme="1"/>
        <rFont val="Calibri"/>
        <family val="2"/>
      </rPr>
      <t>Tab</t>
    </r>
    <r>
      <rPr>
        <b/>
        <sz val="12"/>
        <color indexed="8"/>
        <rFont val="Arial"/>
        <family val="2"/>
      </rPr>
      <t xml:space="preserve"> 'Q Capital Data' Column G </t>
    </r>
    <r>
      <rPr>
        <sz val="11"/>
        <color theme="1"/>
        <rFont val="Calibri"/>
        <family val="2"/>
      </rPr>
      <t>Plant GT50</t>
    </r>
  </si>
  <si>
    <t>Insert $ Amount as Negative #</t>
  </si>
  <si>
    <t>Net Additions</t>
  </si>
  <si>
    <r>
      <t>Tab '</t>
    </r>
    <r>
      <rPr>
        <b/>
        <sz val="12"/>
        <color indexed="8"/>
        <rFont val="Arial"/>
        <family val="2"/>
      </rPr>
      <t>Capital Calculations for BM' Column G</t>
    </r>
    <r>
      <rPr>
        <sz val="11"/>
        <color theme="1"/>
        <rFont val="Calibri"/>
        <family val="2"/>
      </rPr>
      <t xml:space="preserve"> Net Additions </t>
    </r>
  </si>
  <si>
    <r>
      <t>Tab '</t>
    </r>
    <r>
      <rPr>
        <b/>
        <sz val="12"/>
        <color indexed="8"/>
        <rFont val="Arial"/>
        <family val="2"/>
      </rPr>
      <t xml:space="preserve">Capital Calculations for BM' Column E </t>
    </r>
    <r>
      <rPr>
        <sz val="11"/>
        <color theme="1"/>
        <rFont val="Calibri"/>
        <family val="2"/>
      </rPr>
      <t>Gross Plant of the</t>
    </r>
  </si>
  <si>
    <r>
      <t xml:space="preserve">     </t>
    </r>
    <r>
      <rPr>
        <b/>
        <u val="single"/>
        <sz val="12"/>
        <color indexed="8"/>
        <rFont val="Arial"/>
        <family val="2"/>
      </rPr>
      <t>Current</t>
    </r>
    <r>
      <rPr>
        <sz val="11"/>
        <color theme="1"/>
        <rFont val="Calibri"/>
        <family val="2"/>
      </rPr>
      <t xml:space="preserve"> Year </t>
    </r>
    <r>
      <rPr>
        <b/>
        <sz val="12"/>
        <color indexed="8"/>
        <rFont val="Arial"/>
        <family val="2"/>
      </rPr>
      <t>less Column E</t>
    </r>
    <r>
      <rPr>
        <sz val="11"/>
        <color theme="1"/>
        <rFont val="Calibri"/>
        <family val="2"/>
      </rPr>
      <t xml:space="preserve"> Gross Plant of the </t>
    </r>
    <r>
      <rPr>
        <b/>
        <u val="single"/>
        <sz val="12"/>
        <color indexed="8"/>
        <rFont val="Arial"/>
        <family val="2"/>
      </rPr>
      <t>Prior</t>
    </r>
    <r>
      <rPr>
        <b/>
        <sz val="12"/>
        <color indexed="8"/>
        <rFont val="Arial"/>
        <family val="2"/>
      </rPr>
      <t xml:space="preserve"> Year</t>
    </r>
    <r>
      <rPr>
        <sz val="11"/>
        <color theme="1"/>
        <rFont val="Calibri"/>
        <family val="2"/>
      </rPr>
      <t>.  </t>
    </r>
  </si>
  <si>
    <t xml:space="preserve">PEG subsequently applies a number of factors. </t>
  </si>
  <si>
    <t xml:space="preserve">   * If Distributor submitted USoA1815 Information in the Data Request that does not agree to the RRR Filing, please insert the Data Request Information</t>
  </si>
  <si>
    <t xml:space="preserve"> ** Only add in if on Tab 'Capital Calculations for BM' Column C has a '1'.  This column should be 1 for those companies which have not yet received approval for smart meter expenditures.</t>
  </si>
  <si>
    <t>Land</t>
  </si>
  <si>
    <t>Land Rights</t>
  </si>
  <si>
    <t>Buildings and Fixtures</t>
  </si>
  <si>
    <t>Leasehold Improvements</t>
  </si>
  <si>
    <t>Transformer Station Equipment - Normally Primary above 50 kV</t>
  </si>
  <si>
    <t>Distribution Station Equipment - Normally Primary below 50 kV</t>
  </si>
  <si>
    <t>Storage Battery Equipment</t>
  </si>
  <si>
    <t>Poles, Towers and Fixtures</t>
  </si>
  <si>
    <t>Overhead Conductors and Devices</t>
  </si>
  <si>
    <t>Underground Conduit</t>
  </si>
  <si>
    <t>Underground Conductors and Devices</t>
  </si>
  <si>
    <t>Line Transformers</t>
  </si>
  <si>
    <t>Services</t>
  </si>
  <si>
    <t>Meters</t>
  </si>
  <si>
    <t>Other Installations on Customer's Premises</t>
  </si>
  <si>
    <t>Leased Property on Customer Premises</t>
  </si>
  <si>
    <t>Street Lighting and Signal Systems</t>
  </si>
  <si>
    <t>Office Furniture and Equipment</t>
  </si>
  <si>
    <t>Computer Equipment - Hardware</t>
  </si>
  <si>
    <t>Computer Software</t>
  </si>
  <si>
    <t>Transportation Equipment</t>
  </si>
  <si>
    <t>Stores Equipment</t>
  </si>
  <si>
    <t>Tools, Shop and Garage Equipment</t>
  </si>
  <si>
    <t>Measurement and Testing Equipment</t>
  </si>
  <si>
    <t>Power Operated Equipment</t>
  </si>
  <si>
    <t>Communication Equipment</t>
  </si>
  <si>
    <t>Miscellaneous Equipment</t>
  </si>
  <si>
    <t>Water Heater Rental Units</t>
  </si>
  <si>
    <t>Load Management Controls - Customer Premises</t>
  </si>
  <si>
    <t>Load Management Controls - Utility Premises</t>
  </si>
  <si>
    <t>System Supervisory Equipment</t>
  </si>
  <si>
    <t>Sentinel Lighting Rental Units</t>
  </si>
  <si>
    <t>Other Tangible Property</t>
  </si>
  <si>
    <t>Transformer Station Equipment - Normally Primary above 50kV</t>
  </si>
  <si>
    <t>USoA Accounts 1805 to 1990</t>
  </si>
  <si>
    <r>
      <t xml:space="preserve">USoA Accounts 5105 - 5160 </t>
    </r>
    <r>
      <rPr>
        <b/>
        <i/>
        <u val="single"/>
        <sz val="12"/>
        <color indexed="8"/>
        <rFont val="Times New Roman"/>
        <family val="1"/>
      </rPr>
      <t>and</t>
    </r>
    <r>
      <rPr>
        <b/>
        <u val="single"/>
        <sz val="12"/>
        <color indexed="8"/>
        <rFont val="Times New Roman"/>
        <family val="1"/>
      </rPr>
      <t xml:space="preserve"> 5175</t>
    </r>
  </si>
  <si>
    <r>
      <t xml:space="preserve">USoA Accounts 5305 - 5330 </t>
    </r>
    <r>
      <rPr>
        <b/>
        <i/>
        <u val="single"/>
        <sz val="12"/>
        <color indexed="8"/>
        <rFont val="Times New Roman"/>
        <family val="1"/>
      </rPr>
      <t>and</t>
    </r>
    <r>
      <rPr>
        <b/>
        <u val="single"/>
        <sz val="12"/>
        <color indexed="8"/>
        <rFont val="Times New Roman"/>
        <family val="1"/>
      </rPr>
      <t xml:space="preserve"> 5340</t>
    </r>
  </si>
  <si>
    <r>
      <t xml:space="preserve">USoA Accounts 5405 - 5410 </t>
    </r>
    <r>
      <rPr>
        <b/>
        <i/>
        <u val="single"/>
        <sz val="12"/>
        <color indexed="8"/>
        <rFont val="Times New Roman"/>
        <family val="1"/>
      </rPr>
      <t>and</t>
    </r>
    <r>
      <rPr>
        <b/>
        <u val="single"/>
        <sz val="12"/>
        <color indexed="8"/>
        <rFont val="Times New Roman"/>
        <family val="1"/>
      </rPr>
      <t xml:space="preserve"> 5420 - 5425</t>
    </r>
  </si>
  <si>
    <r>
      <t xml:space="preserve">USoA Accounts 5605 - 5630 </t>
    </r>
    <r>
      <rPr>
        <b/>
        <i/>
        <u val="single"/>
        <sz val="12"/>
        <color indexed="8"/>
        <rFont val="Times New Roman"/>
        <family val="1"/>
      </rPr>
      <t>and</t>
    </r>
    <r>
      <rPr>
        <b/>
        <u val="single"/>
        <sz val="12"/>
        <color indexed="8"/>
        <rFont val="Times New Roman"/>
        <family val="1"/>
      </rPr>
      <t xml:space="preserve"> 5640 - 5655 </t>
    </r>
    <r>
      <rPr>
        <b/>
        <i/>
        <u val="single"/>
        <sz val="12"/>
        <color indexed="8"/>
        <rFont val="Times New Roman"/>
        <family val="1"/>
      </rPr>
      <t>and</t>
    </r>
    <r>
      <rPr>
        <b/>
        <u val="single"/>
        <sz val="12"/>
        <color indexed="8"/>
        <rFont val="Times New Roman"/>
        <family val="1"/>
      </rPr>
      <t xml:space="preserve"> 5665 - 5680</t>
    </r>
  </si>
  <si>
    <r>
      <t xml:space="preserve">USoA Accounts 5635 </t>
    </r>
    <r>
      <rPr>
        <b/>
        <i/>
        <u val="single"/>
        <sz val="12"/>
        <color indexed="8"/>
        <rFont val="Times New Roman"/>
        <family val="1"/>
      </rPr>
      <t>and</t>
    </r>
    <r>
      <rPr>
        <b/>
        <u val="single"/>
        <sz val="12"/>
        <color indexed="8"/>
        <rFont val="Times New Roman"/>
        <family val="1"/>
      </rPr>
      <t xml:space="preserve"> 6210</t>
    </r>
  </si>
  <si>
    <r>
      <t xml:space="preserve">USoA Accounts 5515 </t>
    </r>
    <r>
      <rPr>
        <b/>
        <i/>
        <u val="single"/>
        <sz val="12"/>
        <color indexed="8"/>
        <rFont val="Times New Roman"/>
        <family val="1"/>
      </rPr>
      <t>and</t>
    </r>
    <r>
      <rPr>
        <b/>
        <u val="single"/>
        <sz val="12"/>
        <color indexed="8"/>
        <rFont val="Times New Roman"/>
        <family val="1"/>
      </rPr>
      <t xml:space="preserve"> 5660</t>
    </r>
  </si>
  <si>
    <r>
      <t>USoA Account 1815</t>
    </r>
    <r>
      <rPr>
        <b/>
        <u val="single"/>
        <sz val="12"/>
        <color indexed="10"/>
        <rFont val="Times New Roman"/>
        <family val="1"/>
      </rPr>
      <t>*</t>
    </r>
  </si>
  <si>
    <t xml:space="preserve"> $                                     -  </t>
  </si>
  <si>
    <t>Hydro One Networks Inc</t>
  </si>
  <si>
    <t xml:space="preserve">has been inserted elsehwere in the column, which has resulted in shifting of the data </t>
  </si>
  <si>
    <t>If these rows are adjusted properly as shown in Column P, the balance can be brought</t>
  </si>
  <si>
    <t xml:space="preserve">to 0. </t>
  </si>
  <si>
    <t xml:space="preserve">2010 tab was blank, while Row 91 had $75,489,061 (which is what Row 90 should be).   </t>
  </si>
  <si>
    <t xml:space="preserve">from row 90 downward by one row in the original file.  Thus the value in Row 90 of the </t>
  </si>
  <si>
    <t>Corrected*</t>
  </si>
  <si>
    <t>*Data for 2010 PEG File 'Non-Capital RRR Data' (Column M) is incorrect as an extra row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</si>
</sst>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_(* #,##0_);_(* \(#,##0\);_(* &quot;-&quot;??_);_(@_)"/>
    <numFmt numFmtId="178" formatCode="&quot;$&quot;#,##0"/>
    <numFmt numFmtId="179" formatCode="#,##0_ ;\-#,##0\ "/>
    <numFmt numFmtId="180" formatCode="_-&quot;$&quot;* #,##0_-;\-&quot;$&quot;* #,##0_-;_-&quot;$&quot;* &quot;-&quot;??_-;_-@_-"/>
    <numFmt numFmtId="181" formatCode="_-* #,##0_-;\-* #,##0_-;_-* &quot;-&quot;??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0070C0"/>
      <name val="Arial"/>
      <family val="2"/>
    </font>
    <font>
      <b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62" fillId="0" borderId="10" xfId="0" applyFont="1" applyBorder="1" applyAlignment="1">
      <alignment/>
    </xf>
    <xf numFmtId="0" fontId="62" fillId="0" borderId="11" xfId="0" applyFont="1" applyBorder="1" applyAlignment="1">
      <alignment/>
    </xf>
    <xf numFmtId="0" fontId="0" fillId="0" borderId="0" xfId="0" applyAlignment="1">
      <alignment horizontal="center"/>
    </xf>
    <xf numFmtId="0" fontId="62" fillId="0" borderId="0" xfId="0" applyFont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Alignment="1">
      <alignment/>
    </xf>
    <xf numFmtId="0" fontId="63" fillId="33" borderId="12" xfId="0" applyFont="1" applyFill="1" applyBorder="1" applyAlignment="1">
      <alignment horizontal="center"/>
    </xf>
    <xf numFmtId="0" fontId="63" fillId="33" borderId="13" xfId="0" applyFont="1" applyFill="1" applyBorder="1" applyAlignment="1">
      <alignment horizontal="center"/>
    </xf>
    <xf numFmtId="0" fontId="63" fillId="0" borderId="0" xfId="0" applyFont="1" applyAlignment="1">
      <alignment horizontal="center" vertical="center" wrapText="1"/>
    </xf>
    <xf numFmtId="0" fontId="62" fillId="0" borderId="14" xfId="0" applyFont="1" applyBorder="1" applyAlignment="1">
      <alignment/>
    </xf>
    <xf numFmtId="0" fontId="62" fillId="0" borderId="15" xfId="0" applyFont="1" applyBorder="1" applyAlignment="1">
      <alignment/>
    </xf>
    <xf numFmtId="176" fontId="62" fillId="0" borderId="16" xfId="48" applyNumberFormat="1" applyFont="1" applyBorder="1" applyAlignment="1">
      <alignment/>
    </xf>
    <xf numFmtId="176" fontId="62" fillId="0" borderId="14" xfId="48" applyNumberFormat="1" applyFont="1" applyBorder="1" applyAlignment="1">
      <alignment/>
    </xf>
    <xf numFmtId="176" fontId="62" fillId="0" borderId="17" xfId="48" applyNumberFormat="1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0" xfId="0" applyFont="1" applyBorder="1" applyAlignment="1">
      <alignment/>
    </xf>
    <xf numFmtId="176" fontId="62" fillId="0" borderId="19" xfId="48" applyNumberFormat="1" applyFont="1" applyBorder="1" applyAlignment="1">
      <alignment/>
    </xf>
    <xf numFmtId="176" fontId="62" fillId="0" borderId="11" xfId="48" applyNumberFormat="1" applyFont="1" applyBorder="1" applyAlignment="1">
      <alignment/>
    </xf>
    <xf numFmtId="0" fontId="63" fillId="0" borderId="20" xfId="0" applyFont="1" applyBorder="1" applyAlignment="1">
      <alignment/>
    </xf>
    <xf numFmtId="0" fontId="62" fillId="0" borderId="21" xfId="0" applyFont="1" applyBorder="1" applyAlignment="1">
      <alignment/>
    </xf>
    <xf numFmtId="176" fontId="63" fillId="34" borderId="12" xfId="48" applyNumberFormat="1" applyFont="1" applyFill="1" applyBorder="1" applyAlignment="1">
      <alignment/>
    </xf>
    <xf numFmtId="176" fontId="63" fillId="0" borderId="12" xfId="48" applyNumberFormat="1" applyFont="1" applyBorder="1" applyAlignment="1">
      <alignment/>
    </xf>
    <xf numFmtId="0" fontId="62" fillId="0" borderId="22" xfId="0" applyFont="1" applyBorder="1" applyAlignment="1">
      <alignment/>
    </xf>
    <xf numFmtId="0" fontId="62" fillId="0" borderId="23" xfId="0" applyFont="1" applyBorder="1" applyAlignment="1">
      <alignment/>
    </xf>
    <xf numFmtId="176" fontId="64" fillId="0" borderId="11" xfId="48" applyNumberFormat="1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24" xfId="0" applyFont="1" applyBorder="1" applyAlignment="1">
      <alignment/>
    </xf>
    <xf numFmtId="0" fontId="62" fillId="0" borderId="25" xfId="0" applyFont="1" applyBorder="1" applyAlignment="1">
      <alignment/>
    </xf>
    <xf numFmtId="176" fontId="5" fillId="0" borderId="11" xfId="48" applyNumberFormat="1" applyFont="1" applyBorder="1" applyAlignment="1">
      <alignment/>
    </xf>
    <xf numFmtId="176" fontId="62" fillId="0" borderId="24" xfId="48" applyNumberFormat="1" applyFont="1" applyBorder="1" applyAlignment="1">
      <alignment/>
    </xf>
    <xf numFmtId="0" fontId="63" fillId="0" borderId="0" xfId="0" applyFont="1" applyBorder="1" applyAlignment="1">
      <alignment/>
    </xf>
    <xf numFmtId="0" fontId="62" fillId="0" borderId="0" xfId="0" applyFont="1" applyFill="1" applyBorder="1" applyAlignment="1">
      <alignment/>
    </xf>
    <xf numFmtId="176" fontId="63" fillId="0" borderId="0" xfId="48" applyNumberFormat="1" applyFont="1" applyFill="1" applyBorder="1" applyAlignment="1">
      <alignment/>
    </xf>
    <xf numFmtId="0" fontId="65" fillId="0" borderId="0" xfId="0" applyFont="1" applyAlignment="1">
      <alignment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/>
    </xf>
    <xf numFmtId="176" fontId="62" fillId="0" borderId="0" xfId="48" applyNumberFormat="1" applyFont="1" applyFill="1" applyBorder="1" applyAlignment="1">
      <alignment/>
    </xf>
    <xf numFmtId="39" fontId="62" fillId="0" borderId="16" xfId="48" applyNumberFormat="1" applyFont="1" applyBorder="1" applyAlignment="1">
      <alignment/>
    </xf>
    <xf numFmtId="39" fontId="62" fillId="0" borderId="14" xfId="48" applyNumberFormat="1" applyFont="1" applyBorder="1" applyAlignment="1">
      <alignment/>
    </xf>
    <xf numFmtId="39" fontId="62" fillId="0" borderId="26" xfId="48" applyNumberFormat="1" applyFont="1" applyBorder="1" applyAlignment="1">
      <alignment/>
    </xf>
    <xf numFmtId="39" fontId="62" fillId="0" borderId="19" xfId="48" applyNumberFormat="1" applyFont="1" applyBorder="1" applyAlignment="1">
      <alignment/>
    </xf>
    <xf numFmtId="39" fontId="62" fillId="0" borderId="10" xfId="48" applyNumberFormat="1" applyFont="1" applyBorder="1" applyAlignment="1">
      <alignment/>
    </xf>
    <xf numFmtId="39" fontId="62" fillId="0" borderId="11" xfId="48" applyNumberFormat="1" applyFont="1" applyBorder="1" applyAlignment="1">
      <alignment/>
    </xf>
    <xf numFmtId="39" fontId="63" fillId="34" borderId="12" xfId="48" applyNumberFormat="1" applyFont="1" applyFill="1" applyBorder="1" applyAlignment="1">
      <alignment/>
    </xf>
    <xf numFmtId="39" fontId="62" fillId="0" borderId="13" xfId="48" applyNumberFormat="1" applyFont="1" applyBorder="1" applyAlignment="1">
      <alignment/>
    </xf>
    <xf numFmtId="39" fontId="62" fillId="0" borderId="27" xfId="48" applyNumberFormat="1" applyFont="1" applyBorder="1" applyAlignment="1">
      <alignment/>
    </xf>
    <xf numFmtId="39" fontId="63" fillId="0" borderId="13" xfId="48" applyNumberFormat="1" applyFont="1" applyBorder="1" applyAlignment="1">
      <alignment/>
    </xf>
    <xf numFmtId="39" fontId="63" fillId="0" borderId="19" xfId="48" applyNumberFormat="1" applyFont="1" applyBorder="1" applyAlignment="1">
      <alignment/>
    </xf>
    <xf numFmtId="0" fontId="66" fillId="0" borderId="0" xfId="0" applyFont="1" applyAlignment="1">
      <alignment/>
    </xf>
    <xf numFmtId="0" fontId="66" fillId="33" borderId="12" xfId="0" applyFont="1" applyFill="1" applyBorder="1" applyAlignment="1">
      <alignment horizontal="center"/>
    </xf>
    <xf numFmtId="0" fontId="66" fillId="0" borderId="20" xfId="0" applyFont="1" applyBorder="1" applyAlignment="1">
      <alignment/>
    </xf>
    <xf numFmtId="0" fontId="66" fillId="0" borderId="21" xfId="0" applyFont="1" applyBorder="1" applyAlignment="1">
      <alignment/>
    </xf>
    <xf numFmtId="0" fontId="0" fillId="0" borderId="21" xfId="0" applyFont="1" applyBorder="1" applyAlignment="1">
      <alignment/>
    </xf>
    <xf numFmtId="176" fontId="66" fillId="34" borderId="12" xfId="48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13" xfId="48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176" fontId="0" fillId="0" borderId="0" xfId="48" applyNumberFormat="1" applyFont="1" applyAlignment="1">
      <alignment/>
    </xf>
    <xf numFmtId="0" fontId="8" fillId="0" borderId="0" xfId="0" applyFont="1" applyFill="1" applyAlignment="1">
      <alignment/>
    </xf>
    <xf numFmtId="0" fontId="8" fillId="0" borderId="24" xfId="0" applyFont="1" applyBorder="1" applyAlignment="1">
      <alignment/>
    </xf>
    <xf numFmtId="0" fontId="66" fillId="33" borderId="28" xfId="0" applyFont="1" applyFill="1" applyBorder="1" applyAlignment="1">
      <alignment horizontal="center"/>
    </xf>
    <xf numFmtId="0" fontId="67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76" fontId="68" fillId="0" borderId="13" xfId="48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9" xfId="0" applyFill="1" applyBorder="1" applyAlignment="1">
      <alignment/>
    </xf>
    <xf numFmtId="176" fontId="68" fillId="0" borderId="19" xfId="48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176" fontId="68" fillId="0" borderId="12" xfId="48" applyNumberFormat="1" applyFont="1" applyFill="1" applyBorder="1" applyAlignment="1">
      <alignment/>
    </xf>
    <xf numFmtId="0" fontId="66" fillId="0" borderId="24" xfId="0" applyFont="1" applyBorder="1" applyAlignment="1">
      <alignment/>
    </xf>
    <xf numFmtId="176" fontId="66" fillId="34" borderId="31" xfId="48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6" fillId="0" borderId="10" xfId="0" applyFont="1" applyBorder="1" applyAlignment="1">
      <alignment/>
    </xf>
    <xf numFmtId="0" fontId="66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66" fillId="0" borderId="0" xfId="0" applyFont="1" applyBorder="1" applyAlignment="1">
      <alignment/>
    </xf>
    <xf numFmtId="176" fontId="66" fillId="0" borderId="0" xfId="48" applyNumberFormat="1" applyFont="1" applyFill="1" applyBorder="1" applyAlignment="1">
      <alignment/>
    </xf>
    <xf numFmtId="0" fontId="67" fillId="0" borderId="0" xfId="0" applyFont="1" applyAlignment="1">
      <alignment/>
    </xf>
    <xf numFmtId="0" fontId="69" fillId="0" borderId="0" xfId="0" applyFont="1" applyFill="1" applyAlignment="1">
      <alignment/>
    </xf>
    <xf numFmtId="0" fontId="0" fillId="0" borderId="0" xfId="0" applyFill="1" applyAlignment="1">
      <alignment/>
    </xf>
    <xf numFmtId="176" fontId="0" fillId="0" borderId="0" xfId="48" applyNumberFormat="1" applyFont="1" applyFill="1" applyAlignment="1">
      <alignment/>
    </xf>
    <xf numFmtId="0" fontId="70" fillId="0" borderId="0" xfId="0" applyFont="1" applyFill="1" applyAlignment="1">
      <alignment/>
    </xf>
    <xf numFmtId="0" fontId="71" fillId="0" borderId="35" xfId="0" applyFont="1" applyBorder="1" applyAlignment="1">
      <alignment/>
    </xf>
    <xf numFmtId="0" fontId="72" fillId="0" borderId="36" xfId="0" applyFont="1" applyBorder="1" applyAlignment="1">
      <alignment horizontal="center"/>
    </xf>
    <xf numFmtId="0" fontId="72" fillId="0" borderId="37" xfId="0" applyFont="1" applyBorder="1" applyAlignment="1">
      <alignment/>
    </xf>
    <xf numFmtId="0" fontId="73" fillId="0" borderId="38" xfId="0" applyFont="1" applyBorder="1" applyAlignment="1">
      <alignment/>
    </xf>
    <xf numFmtId="0" fontId="72" fillId="0" borderId="39" xfId="0" applyFont="1" applyBorder="1" applyAlignment="1">
      <alignment horizontal="center"/>
    </xf>
    <xf numFmtId="0" fontId="72" fillId="0" borderId="40" xfId="0" applyFont="1" applyBorder="1" applyAlignment="1">
      <alignment/>
    </xf>
    <xf numFmtId="0" fontId="72" fillId="0" borderId="38" xfId="0" applyFont="1" applyBorder="1" applyAlignment="1">
      <alignment/>
    </xf>
    <xf numFmtId="4" fontId="72" fillId="0" borderId="40" xfId="0" applyNumberFormat="1" applyFont="1" applyBorder="1" applyAlignment="1">
      <alignment/>
    </xf>
    <xf numFmtId="0" fontId="73" fillId="34" borderId="41" xfId="0" applyFont="1" applyFill="1" applyBorder="1" applyAlignment="1">
      <alignment/>
    </xf>
    <xf numFmtId="0" fontId="72" fillId="34" borderId="42" xfId="0" applyFont="1" applyFill="1" applyBorder="1" applyAlignment="1">
      <alignment horizontal="center"/>
    </xf>
    <xf numFmtId="4" fontId="73" fillId="34" borderId="43" xfId="0" applyNumberFormat="1" applyFont="1" applyFill="1" applyBorder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 horizontal="center"/>
    </xf>
    <xf numFmtId="0" fontId="71" fillId="34" borderId="41" xfId="0" applyFont="1" applyFill="1" applyBorder="1" applyAlignment="1">
      <alignment/>
    </xf>
    <xf numFmtId="0" fontId="73" fillId="34" borderId="43" xfId="0" applyFont="1" applyFill="1" applyBorder="1" applyAlignment="1">
      <alignment/>
    </xf>
    <xf numFmtId="0" fontId="63" fillId="33" borderId="20" xfId="0" applyFont="1" applyFill="1" applyBorder="1" applyAlignment="1">
      <alignment horizontal="center" vertical="center" wrapText="1"/>
    </xf>
    <xf numFmtId="0" fontId="63" fillId="33" borderId="21" xfId="0" applyFont="1" applyFill="1" applyBorder="1" applyAlignment="1">
      <alignment horizontal="center" vertical="center" wrapText="1"/>
    </xf>
    <xf numFmtId="0" fontId="63" fillId="33" borderId="28" xfId="0" applyFont="1" applyFill="1" applyBorder="1" applyAlignment="1">
      <alignment horizontal="center" vertical="center" wrapText="1"/>
    </xf>
    <xf numFmtId="0" fontId="63" fillId="32" borderId="20" xfId="0" applyFont="1" applyFill="1" applyBorder="1" applyAlignment="1">
      <alignment horizontal="center"/>
    </xf>
    <xf numFmtId="0" fontId="63" fillId="32" borderId="21" xfId="0" applyFont="1" applyFill="1" applyBorder="1" applyAlignment="1">
      <alignment horizontal="center"/>
    </xf>
    <xf numFmtId="0" fontId="63" fillId="32" borderId="28" xfId="0" applyFont="1" applyFill="1" applyBorder="1" applyAlignment="1">
      <alignment horizontal="center"/>
    </xf>
    <xf numFmtId="0" fontId="63" fillId="35" borderId="20" xfId="0" applyFont="1" applyFill="1" applyBorder="1" applyAlignment="1">
      <alignment horizontal="center"/>
    </xf>
    <xf numFmtId="0" fontId="63" fillId="35" borderId="21" xfId="0" applyFont="1" applyFill="1" applyBorder="1" applyAlignment="1">
      <alignment horizontal="center"/>
    </xf>
    <xf numFmtId="0" fontId="63" fillId="35" borderId="28" xfId="0" applyFont="1" applyFill="1" applyBorder="1" applyAlignment="1">
      <alignment horizontal="center"/>
    </xf>
    <xf numFmtId="0" fontId="66" fillId="32" borderId="20" xfId="0" applyFont="1" applyFill="1" applyBorder="1" applyAlignment="1">
      <alignment horizontal="center"/>
    </xf>
    <xf numFmtId="0" fontId="66" fillId="32" borderId="21" xfId="0" applyFont="1" applyFill="1" applyBorder="1" applyAlignment="1">
      <alignment horizontal="center"/>
    </xf>
    <xf numFmtId="0" fontId="66" fillId="32" borderId="28" xfId="0" applyFont="1" applyFill="1" applyBorder="1" applyAlignment="1">
      <alignment horizontal="center"/>
    </xf>
    <xf numFmtId="0" fontId="66" fillId="35" borderId="20" xfId="0" applyFont="1" applyFill="1" applyBorder="1" applyAlignment="1">
      <alignment horizontal="center"/>
    </xf>
    <xf numFmtId="0" fontId="66" fillId="35" borderId="21" xfId="0" applyFont="1" applyFill="1" applyBorder="1" applyAlignment="1">
      <alignment horizontal="center"/>
    </xf>
    <xf numFmtId="0" fontId="66" fillId="35" borderId="28" xfId="0" applyFont="1" applyFill="1" applyBorder="1" applyAlignment="1">
      <alignment horizontal="center"/>
    </xf>
    <xf numFmtId="0" fontId="74" fillId="32" borderId="20" xfId="0" applyFont="1" applyFill="1" applyBorder="1" applyAlignment="1">
      <alignment horizontal="center"/>
    </xf>
    <xf numFmtId="0" fontId="74" fillId="32" borderId="21" xfId="0" applyFont="1" applyFill="1" applyBorder="1" applyAlignment="1">
      <alignment horizontal="center"/>
    </xf>
    <xf numFmtId="0" fontId="74" fillId="32" borderId="28" xfId="0" applyFont="1" applyFill="1" applyBorder="1" applyAlignment="1">
      <alignment horizontal="center"/>
    </xf>
    <xf numFmtId="0" fontId="66" fillId="33" borderId="20" xfId="0" applyFont="1" applyFill="1" applyBorder="1" applyAlignment="1">
      <alignment horizontal="center" vertical="center" wrapText="1"/>
    </xf>
    <xf numFmtId="0" fontId="66" fillId="33" borderId="21" xfId="0" applyFont="1" applyFill="1" applyBorder="1" applyAlignment="1">
      <alignment horizontal="center" vertical="center" wrapText="1"/>
    </xf>
    <xf numFmtId="0" fontId="66" fillId="33" borderId="28" xfId="0" applyFont="1" applyFill="1" applyBorder="1" applyAlignment="1">
      <alignment horizontal="center" vertical="center" wrapText="1"/>
    </xf>
    <xf numFmtId="0" fontId="66" fillId="33" borderId="20" xfId="0" applyFont="1" applyFill="1" applyBorder="1" applyAlignment="1">
      <alignment horizontal="center"/>
    </xf>
    <xf numFmtId="0" fontId="66" fillId="33" borderId="21" xfId="0" applyFont="1" applyFill="1" applyBorder="1" applyAlignment="1">
      <alignment horizontal="center"/>
    </xf>
    <xf numFmtId="0" fontId="66" fillId="33" borderId="28" xfId="0" applyFont="1" applyFill="1" applyBorder="1" applyAlignment="1">
      <alignment horizontal="center"/>
    </xf>
    <xf numFmtId="0" fontId="66" fillId="25" borderId="20" xfId="0" applyFont="1" applyFill="1" applyBorder="1" applyAlignment="1">
      <alignment/>
    </xf>
    <xf numFmtId="0" fontId="0" fillId="25" borderId="21" xfId="0" applyFill="1" applyBorder="1" applyAlignment="1">
      <alignment/>
    </xf>
    <xf numFmtId="176" fontId="66" fillId="25" borderId="12" xfId="48" applyNumberFormat="1" applyFont="1" applyFill="1" applyBorder="1" applyAlignment="1">
      <alignment/>
    </xf>
    <xf numFmtId="0" fontId="66" fillId="25" borderId="24" xfId="0" applyFont="1" applyFill="1" applyBorder="1" applyAlignment="1">
      <alignment/>
    </xf>
    <xf numFmtId="0" fontId="0" fillId="25" borderId="25" xfId="0" applyFill="1" applyBorder="1" applyAlignment="1">
      <alignment/>
    </xf>
    <xf numFmtId="0" fontId="62" fillId="25" borderId="0" xfId="0" applyFont="1" applyFill="1" applyAlignment="1">
      <alignment/>
    </xf>
    <xf numFmtId="176" fontId="62" fillId="25" borderId="17" xfId="48" applyNumberFormat="1" applyFont="1" applyFill="1" applyBorder="1" applyAlignment="1">
      <alignment/>
    </xf>
    <xf numFmtId="176" fontId="62" fillId="25" borderId="16" xfId="48" applyNumberFormat="1" applyFont="1" applyFill="1" applyBorder="1" applyAlignment="1">
      <alignment/>
    </xf>
    <xf numFmtId="176" fontId="62" fillId="25" borderId="19" xfId="48" applyNumberFormat="1" applyFont="1" applyFill="1" applyBorder="1" applyAlignment="1">
      <alignment/>
    </xf>
    <xf numFmtId="176" fontId="63" fillId="25" borderId="12" xfId="48" applyNumberFormat="1" applyFont="1" applyFill="1" applyBorder="1" applyAlignment="1">
      <alignment/>
    </xf>
    <xf numFmtId="0" fontId="62" fillId="25" borderId="19" xfId="0" applyFont="1" applyFill="1" applyBorder="1" applyAlignment="1">
      <alignment/>
    </xf>
    <xf numFmtId="0" fontId="75" fillId="25" borderId="19" xfId="0" applyFont="1" applyFill="1" applyBorder="1" applyAlignment="1">
      <alignment horizontal="center" vertical="top"/>
    </xf>
    <xf numFmtId="0" fontId="75" fillId="25" borderId="13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Currency 2" xfId="50"/>
    <cellStyle name="Currency 3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5" xfId="66"/>
    <cellStyle name="Normal 6" xfId="67"/>
    <cellStyle name="Normal 7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3.140625" style="0" bestFit="1" customWidth="1"/>
    <col min="2" max="2" width="9.28125" style="3" bestFit="1" customWidth="1"/>
    <col min="3" max="3" width="17.28125" style="0" bestFit="1" customWidth="1"/>
  </cols>
  <sheetData>
    <row r="1" spans="1:3" ht="15.75">
      <c r="A1" s="98" t="s">
        <v>22</v>
      </c>
      <c r="B1" s="99"/>
      <c r="C1" s="100"/>
    </row>
    <row r="2" spans="1:3" ht="15.75">
      <c r="A2" s="101"/>
      <c r="B2" s="102"/>
      <c r="C2" s="103"/>
    </row>
    <row r="3" spans="1:3" ht="15.75">
      <c r="A3" s="104" t="s">
        <v>0</v>
      </c>
      <c r="B3" s="102">
        <v>5005</v>
      </c>
      <c r="C3" s="105">
        <v>2524555.25</v>
      </c>
    </row>
    <row r="4" spans="1:3" ht="15.75">
      <c r="A4" s="104" t="s">
        <v>1</v>
      </c>
      <c r="B4" s="102">
        <v>5010</v>
      </c>
      <c r="C4" s="105">
        <v>598444.17</v>
      </c>
    </row>
    <row r="5" spans="1:3" ht="15.75">
      <c r="A5" s="104" t="s">
        <v>2</v>
      </c>
      <c r="B5" s="102">
        <v>5012</v>
      </c>
      <c r="C5" s="105">
        <v>841886.42</v>
      </c>
    </row>
    <row r="6" spans="1:3" ht="15.75">
      <c r="A6" s="104" t="s">
        <v>3</v>
      </c>
      <c r="B6" s="102">
        <v>5014</v>
      </c>
      <c r="C6" s="105">
        <v>867748.37</v>
      </c>
    </row>
    <row r="7" spans="1:3" ht="15.75">
      <c r="A7" s="104" t="s">
        <v>4</v>
      </c>
      <c r="B7" s="102">
        <v>5015</v>
      </c>
      <c r="C7" s="105">
        <v>257383.36</v>
      </c>
    </row>
    <row r="8" spans="1:3" ht="15.75">
      <c r="A8" s="104" t="s">
        <v>5</v>
      </c>
      <c r="B8" s="102">
        <v>5016</v>
      </c>
      <c r="C8" s="105">
        <v>6997917.27</v>
      </c>
    </row>
    <row r="9" spans="1:3" ht="15.75">
      <c r="A9" s="104" t="s">
        <v>6</v>
      </c>
      <c r="B9" s="102">
        <v>5017</v>
      </c>
      <c r="C9" s="105">
        <v>2436447.43</v>
      </c>
    </row>
    <row r="10" spans="1:3" ht="15.75">
      <c r="A10" s="104" t="s">
        <v>7</v>
      </c>
      <c r="B10" s="102">
        <v>5020</v>
      </c>
      <c r="C10" s="105">
        <v>6459758.74</v>
      </c>
    </row>
    <row r="11" spans="1:3" ht="15.75">
      <c r="A11" s="104" t="s">
        <v>8</v>
      </c>
      <c r="B11" s="102">
        <v>5025</v>
      </c>
      <c r="C11" s="105">
        <v>289327.35</v>
      </c>
    </row>
    <row r="12" spans="1:3" ht="15.75">
      <c r="A12" s="104" t="s">
        <v>9</v>
      </c>
      <c r="B12" s="102">
        <v>5030</v>
      </c>
      <c r="C12" s="105">
        <v>622128.57</v>
      </c>
    </row>
    <row r="13" spans="1:3" ht="15.75">
      <c r="A13" s="104" t="s">
        <v>10</v>
      </c>
      <c r="B13" s="102">
        <v>5035</v>
      </c>
      <c r="C13" s="103"/>
    </row>
    <row r="14" spans="1:3" ht="15.75">
      <c r="A14" s="104" t="s">
        <v>11</v>
      </c>
      <c r="B14" s="102">
        <v>5040</v>
      </c>
      <c r="C14" s="105">
        <v>699223.92</v>
      </c>
    </row>
    <row r="15" spans="1:3" ht="15.75">
      <c r="A15" s="104" t="s">
        <v>12</v>
      </c>
      <c r="B15" s="102">
        <v>5045</v>
      </c>
      <c r="C15" s="105">
        <v>603252.01</v>
      </c>
    </row>
    <row r="16" spans="1:3" ht="15.75">
      <c r="A16" s="104" t="s">
        <v>13</v>
      </c>
      <c r="B16" s="102">
        <v>5050</v>
      </c>
      <c r="C16" s="103"/>
    </row>
    <row r="17" spans="1:3" ht="15.75">
      <c r="A17" s="104" t="s">
        <v>14</v>
      </c>
      <c r="B17" s="102">
        <v>5055</v>
      </c>
      <c r="C17" s="103"/>
    </row>
    <row r="18" spans="1:3" ht="15.75">
      <c r="A18" s="104" t="s">
        <v>15</v>
      </c>
      <c r="B18" s="102">
        <v>5065</v>
      </c>
      <c r="C18" s="105">
        <v>19451660.72</v>
      </c>
    </row>
    <row r="19" spans="1:3" ht="15.75">
      <c r="A19" s="104" t="s">
        <v>16</v>
      </c>
      <c r="B19" s="102">
        <v>5070</v>
      </c>
      <c r="C19" s="105">
        <v>21123180.05</v>
      </c>
    </row>
    <row r="20" spans="1:3" ht="15.75">
      <c r="A20" s="104" t="s">
        <v>17</v>
      </c>
      <c r="B20" s="102">
        <v>5075</v>
      </c>
      <c r="C20" s="105">
        <v>2874577.9</v>
      </c>
    </row>
    <row r="21" spans="1:3" ht="15.75">
      <c r="A21" s="104" t="s">
        <v>18</v>
      </c>
      <c r="B21" s="102">
        <v>5085</v>
      </c>
      <c r="C21" s="105">
        <v>18739054.98</v>
      </c>
    </row>
    <row r="22" spans="1:3" ht="15.75">
      <c r="A22" s="104" t="s">
        <v>19</v>
      </c>
      <c r="B22" s="102">
        <v>5090</v>
      </c>
      <c r="C22" s="103"/>
    </row>
    <row r="23" spans="1:3" ht="15.75">
      <c r="A23" s="104" t="s">
        <v>20</v>
      </c>
      <c r="B23" s="102">
        <v>5095</v>
      </c>
      <c r="C23" s="103"/>
    </row>
    <row r="24" spans="1:3" ht="15.75">
      <c r="A24" s="104" t="s">
        <v>21</v>
      </c>
      <c r="B24" s="102">
        <v>5096</v>
      </c>
      <c r="C24" s="103"/>
    </row>
    <row r="25" spans="1:3" ht="16.5" thickBot="1">
      <c r="A25" s="106" t="s">
        <v>23</v>
      </c>
      <c r="B25" s="107"/>
      <c r="C25" s="108">
        <f>SUM(C3:C24)</f>
        <v>85386546.50999999</v>
      </c>
    </row>
    <row r="26" spans="1:3" ht="16.5" thickBot="1">
      <c r="A26" s="109"/>
      <c r="B26" s="110"/>
      <c r="C26" s="109"/>
    </row>
    <row r="27" spans="1:3" ht="15.75">
      <c r="A27" s="98" t="s">
        <v>171</v>
      </c>
      <c r="B27" s="99"/>
      <c r="C27" s="100"/>
    </row>
    <row r="28" spans="1:3" ht="15.75">
      <c r="A28" s="104"/>
      <c r="B28" s="102"/>
      <c r="C28" s="103"/>
    </row>
    <row r="29" spans="1:3" ht="15.75">
      <c r="A29" s="104" t="s">
        <v>25</v>
      </c>
      <c r="B29" s="102">
        <v>5105</v>
      </c>
      <c r="C29" s="105">
        <v>11690192.42</v>
      </c>
    </row>
    <row r="30" spans="1:3" ht="15.75">
      <c r="A30" s="104" t="s">
        <v>26</v>
      </c>
      <c r="B30" s="102">
        <v>5110</v>
      </c>
      <c r="C30" s="103"/>
    </row>
    <row r="31" spans="1:3" ht="15.75">
      <c r="A31" s="104" t="s">
        <v>27</v>
      </c>
      <c r="B31" s="102">
        <v>5112</v>
      </c>
      <c r="C31" s="105">
        <v>1479661.57</v>
      </c>
    </row>
    <row r="32" spans="1:3" ht="15.75">
      <c r="A32" s="104" t="s">
        <v>28</v>
      </c>
      <c r="B32" s="102">
        <v>5114</v>
      </c>
      <c r="C32" s="105">
        <v>13933479.8</v>
      </c>
    </row>
    <row r="33" spans="1:3" ht="15.75">
      <c r="A33" s="104" t="s">
        <v>29</v>
      </c>
      <c r="B33" s="102">
        <v>5120</v>
      </c>
      <c r="C33" s="105">
        <v>27690252.52</v>
      </c>
    </row>
    <row r="34" spans="1:3" ht="15.75">
      <c r="A34" s="104" t="s">
        <v>30</v>
      </c>
      <c r="B34" s="102">
        <v>5125</v>
      </c>
      <c r="C34" s="105">
        <v>54068005.28</v>
      </c>
    </row>
    <row r="35" spans="1:3" ht="15.75">
      <c r="A35" s="104" t="s">
        <v>31</v>
      </c>
      <c r="B35" s="102">
        <v>5130</v>
      </c>
      <c r="C35" s="103"/>
    </row>
    <row r="36" spans="1:3" ht="15.75">
      <c r="A36" s="104" t="s">
        <v>32</v>
      </c>
      <c r="B36" s="102">
        <v>5135</v>
      </c>
      <c r="C36" s="105">
        <v>128161814.47</v>
      </c>
    </row>
    <row r="37" spans="1:3" ht="15.75">
      <c r="A37" s="104" t="s">
        <v>33</v>
      </c>
      <c r="B37" s="102">
        <v>5145</v>
      </c>
      <c r="C37" s="105">
        <v>179744.09</v>
      </c>
    </row>
    <row r="38" spans="1:3" ht="15.75">
      <c r="A38" s="104" t="s">
        <v>34</v>
      </c>
      <c r="B38" s="102">
        <v>5150</v>
      </c>
      <c r="C38" s="105">
        <v>1380711.3</v>
      </c>
    </row>
    <row r="39" spans="1:3" ht="15.75">
      <c r="A39" s="104" t="s">
        <v>35</v>
      </c>
      <c r="B39" s="102">
        <v>5155</v>
      </c>
      <c r="C39" s="103"/>
    </row>
    <row r="40" spans="1:3" ht="15.75">
      <c r="A40" s="104" t="s">
        <v>36</v>
      </c>
      <c r="B40" s="102">
        <v>5160</v>
      </c>
      <c r="C40" s="105">
        <v>3125166.53</v>
      </c>
    </row>
    <row r="41" spans="1:3" ht="15.75">
      <c r="A41" s="104" t="s">
        <v>37</v>
      </c>
      <c r="B41" s="102">
        <v>5175</v>
      </c>
      <c r="C41" s="103"/>
    </row>
    <row r="42" spans="1:3" ht="16.5" thickBot="1">
      <c r="A42" s="106" t="s">
        <v>23</v>
      </c>
      <c r="B42" s="107"/>
      <c r="C42" s="108">
        <f>SUM(C29:C41)</f>
        <v>241709027.98000002</v>
      </c>
    </row>
    <row r="43" spans="1:3" ht="16.5" thickBot="1">
      <c r="A43" s="109"/>
      <c r="B43" s="110"/>
      <c r="C43" s="109"/>
    </row>
    <row r="44" spans="1:3" ht="15.75">
      <c r="A44" s="98" t="s">
        <v>172</v>
      </c>
      <c r="B44" s="99"/>
      <c r="C44" s="100"/>
    </row>
    <row r="45" spans="1:3" ht="15.75">
      <c r="A45" s="104"/>
      <c r="B45" s="102"/>
      <c r="C45" s="103"/>
    </row>
    <row r="46" spans="1:3" ht="15.75">
      <c r="A46" s="104" t="s">
        <v>39</v>
      </c>
      <c r="B46" s="102">
        <v>5305</v>
      </c>
      <c r="C46" s="103"/>
    </row>
    <row r="47" spans="1:3" ht="15.75">
      <c r="A47" s="104" t="s">
        <v>40</v>
      </c>
      <c r="B47" s="102">
        <v>5310</v>
      </c>
      <c r="C47" s="105">
        <v>10204119.56</v>
      </c>
    </row>
    <row r="48" spans="1:3" ht="15.75">
      <c r="A48" s="104" t="s">
        <v>41</v>
      </c>
      <c r="B48" s="102">
        <v>5315</v>
      </c>
      <c r="C48" s="105">
        <v>43628224.25</v>
      </c>
    </row>
    <row r="49" spans="1:3" ht="15.75">
      <c r="A49" s="104" t="s">
        <v>42</v>
      </c>
      <c r="B49" s="102">
        <v>5320</v>
      </c>
      <c r="C49" s="105">
        <v>12433885.24</v>
      </c>
    </row>
    <row r="50" spans="1:3" ht="15.75">
      <c r="A50" s="104" t="s">
        <v>43</v>
      </c>
      <c r="B50" s="102">
        <v>5325</v>
      </c>
      <c r="C50" s="103"/>
    </row>
    <row r="51" spans="1:3" ht="15.75">
      <c r="A51" s="104" t="s">
        <v>44</v>
      </c>
      <c r="B51" s="102">
        <v>5330</v>
      </c>
      <c r="C51" s="103"/>
    </row>
    <row r="52" spans="1:3" ht="15.75">
      <c r="A52" s="104" t="s">
        <v>45</v>
      </c>
      <c r="B52" s="102">
        <v>5340</v>
      </c>
      <c r="C52" s="105">
        <v>5532360.2</v>
      </c>
    </row>
    <row r="53" spans="1:3" ht="16.5" thickBot="1">
      <c r="A53" s="106" t="s">
        <v>23</v>
      </c>
      <c r="B53" s="107"/>
      <c r="C53" s="108">
        <f>SUM(C46:C52)</f>
        <v>71798589.25</v>
      </c>
    </row>
    <row r="54" spans="1:3" ht="16.5" thickBot="1">
      <c r="A54" s="109"/>
      <c r="B54" s="110"/>
      <c r="C54" s="109"/>
    </row>
    <row r="55" spans="1:3" ht="15.75">
      <c r="A55" s="98" t="s">
        <v>173</v>
      </c>
      <c r="B55" s="99"/>
      <c r="C55" s="100"/>
    </row>
    <row r="56" spans="1:3" ht="15.75">
      <c r="A56" s="104"/>
      <c r="B56" s="102"/>
      <c r="C56" s="103"/>
    </row>
    <row r="57" spans="1:3" ht="15.75">
      <c r="A57" s="104" t="s">
        <v>39</v>
      </c>
      <c r="B57" s="102">
        <v>5405</v>
      </c>
      <c r="C57" s="103"/>
    </row>
    <row r="58" spans="1:3" ht="15.75">
      <c r="A58" s="104" t="s">
        <v>47</v>
      </c>
      <c r="B58" s="102">
        <v>5410</v>
      </c>
      <c r="C58" s="105">
        <v>790337.17</v>
      </c>
    </row>
    <row r="59" spans="1:3" ht="15.75">
      <c r="A59" s="104" t="s">
        <v>48</v>
      </c>
      <c r="B59" s="102">
        <v>5420</v>
      </c>
      <c r="C59" s="105">
        <v>224705.63</v>
      </c>
    </row>
    <row r="60" spans="1:3" ht="15.75">
      <c r="A60" s="104" t="s">
        <v>49</v>
      </c>
      <c r="B60" s="102">
        <v>5425</v>
      </c>
      <c r="C60" s="103"/>
    </row>
    <row r="61" spans="1:3" ht="16.5" thickBot="1">
      <c r="A61" s="106" t="s">
        <v>23</v>
      </c>
      <c r="B61" s="107"/>
      <c r="C61" s="108">
        <f>SUM(C57:C60)</f>
        <v>1015042.8</v>
      </c>
    </row>
    <row r="62" spans="1:3" ht="16.5" thickBot="1">
      <c r="A62" s="109"/>
      <c r="B62" s="110"/>
      <c r="C62" s="109"/>
    </row>
    <row r="63" spans="1:3" ht="15.75">
      <c r="A63" s="98" t="s">
        <v>174</v>
      </c>
      <c r="B63" s="99"/>
      <c r="C63" s="100"/>
    </row>
    <row r="64" spans="1:3" ht="15.75">
      <c r="A64" s="104"/>
      <c r="B64" s="102"/>
      <c r="C64" s="103"/>
    </row>
    <row r="65" spans="1:3" ht="15.75">
      <c r="A65" s="104" t="s">
        <v>51</v>
      </c>
      <c r="B65" s="102">
        <v>5605</v>
      </c>
      <c r="C65" s="105">
        <v>6206968.55</v>
      </c>
    </row>
    <row r="66" spans="1:3" ht="15.75">
      <c r="A66" s="104" t="s">
        <v>52</v>
      </c>
      <c r="B66" s="102">
        <v>5610</v>
      </c>
      <c r="C66" s="105">
        <v>30403135.41</v>
      </c>
    </row>
    <row r="67" spans="1:3" ht="15.75">
      <c r="A67" s="104" t="s">
        <v>53</v>
      </c>
      <c r="B67" s="102">
        <v>5615</v>
      </c>
      <c r="C67" s="105">
        <v>50953172.98</v>
      </c>
    </row>
    <row r="68" spans="1:3" ht="15.75">
      <c r="A68" s="104" t="s">
        <v>54</v>
      </c>
      <c r="B68" s="102">
        <v>5620</v>
      </c>
      <c r="C68" s="103"/>
    </row>
    <row r="69" spans="1:3" ht="15.75">
      <c r="A69" s="104" t="s">
        <v>55</v>
      </c>
      <c r="B69" s="102">
        <v>5625</v>
      </c>
      <c r="C69" s="105">
        <v>-71176114.2</v>
      </c>
    </row>
    <row r="70" spans="1:3" ht="15.75">
      <c r="A70" s="104" t="s">
        <v>56</v>
      </c>
      <c r="B70" s="102">
        <v>5630</v>
      </c>
      <c r="C70" s="105">
        <v>11120065.71</v>
      </c>
    </row>
    <row r="71" spans="1:3" ht="15.75">
      <c r="A71" s="104" t="s">
        <v>58</v>
      </c>
      <c r="B71" s="102">
        <v>5640</v>
      </c>
      <c r="C71" s="103"/>
    </row>
    <row r="72" spans="1:3" ht="15.75">
      <c r="A72" s="104" t="s">
        <v>59</v>
      </c>
      <c r="B72" s="102">
        <v>5645</v>
      </c>
      <c r="C72" s="103"/>
    </row>
    <row r="73" spans="1:3" ht="15.75">
      <c r="A73" s="104" t="s">
        <v>60</v>
      </c>
      <c r="B73" s="102">
        <v>5650</v>
      </c>
      <c r="C73" s="103"/>
    </row>
    <row r="74" spans="1:3" ht="15.75">
      <c r="A74" s="104" t="s">
        <v>61</v>
      </c>
      <c r="B74" s="102">
        <v>5655</v>
      </c>
      <c r="C74" s="105">
        <v>7140218.45</v>
      </c>
    </row>
    <row r="75" spans="1:3" ht="15.75">
      <c r="A75" s="104" t="s">
        <v>63</v>
      </c>
      <c r="B75" s="102">
        <v>5665</v>
      </c>
      <c r="C75" s="105">
        <v>5254939.81</v>
      </c>
    </row>
    <row r="76" spans="1:3" ht="15.75">
      <c r="A76" s="104" t="s">
        <v>64</v>
      </c>
      <c r="B76" s="102">
        <v>5670</v>
      </c>
      <c r="C76" s="105">
        <v>9533385.46</v>
      </c>
    </row>
    <row r="77" spans="1:3" ht="15.75">
      <c r="A77" s="104" t="s">
        <v>65</v>
      </c>
      <c r="B77" s="102">
        <v>5675</v>
      </c>
      <c r="C77" s="105">
        <v>72060095.76</v>
      </c>
    </row>
    <row r="78" spans="1:3" ht="15.75">
      <c r="A78" s="104" t="s">
        <v>66</v>
      </c>
      <c r="B78" s="102">
        <v>5680</v>
      </c>
      <c r="C78" s="103"/>
    </row>
    <row r="79" spans="1:3" ht="16.5" thickBot="1">
      <c r="A79" s="106" t="s">
        <v>23</v>
      </c>
      <c r="B79" s="107"/>
      <c r="C79" s="108">
        <f>SUM(C65:C78)</f>
        <v>121495867.93</v>
      </c>
    </row>
    <row r="80" spans="1:3" ht="16.5" thickBot="1">
      <c r="A80" s="109"/>
      <c r="B80" s="110"/>
      <c r="C80" s="109"/>
    </row>
    <row r="81" spans="1:3" ht="15.75">
      <c r="A81" s="98" t="s">
        <v>175</v>
      </c>
      <c r="B81" s="99"/>
      <c r="C81" s="100"/>
    </row>
    <row r="82" spans="1:3" ht="15.75">
      <c r="A82" s="104"/>
      <c r="B82" s="102"/>
      <c r="C82" s="103"/>
    </row>
    <row r="83" spans="1:3" ht="15.75">
      <c r="A83" s="104" t="s">
        <v>57</v>
      </c>
      <c r="B83" s="102">
        <v>5635</v>
      </c>
      <c r="C83" s="105">
        <v>3393248.5</v>
      </c>
    </row>
    <row r="84" spans="1:3" ht="15.75">
      <c r="A84" s="104" t="s">
        <v>68</v>
      </c>
      <c r="B84" s="102">
        <v>6210</v>
      </c>
      <c r="C84" s="103"/>
    </row>
    <row r="85" spans="1:3" ht="16.5" thickBot="1">
      <c r="A85" s="106" t="s">
        <v>23</v>
      </c>
      <c r="B85" s="107"/>
      <c r="C85" s="108">
        <f>SUM(C83:C84)</f>
        <v>3393248.5</v>
      </c>
    </row>
    <row r="86" spans="1:3" ht="16.5" thickBot="1">
      <c r="A86" s="109"/>
      <c r="B86" s="110"/>
      <c r="C86" s="109"/>
    </row>
    <row r="87" spans="1:3" ht="15.75">
      <c r="A87" s="98" t="s">
        <v>176</v>
      </c>
      <c r="B87" s="99"/>
      <c r="C87" s="100"/>
    </row>
    <row r="88" spans="1:3" ht="15.75">
      <c r="A88" s="104"/>
      <c r="B88" s="102"/>
      <c r="C88" s="103"/>
    </row>
    <row r="89" spans="1:3" ht="15.75">
      <c r="A89" s="104" t="s">
        <v>70</v>
      </c>
      <c r="B89" s="102">
        <v>5515</v>
      </c>
      <c r="C89" s="103"/>
    </row>
    <row r="90" spans="1:3" ht="15.75">
      <c r="A90" s="104" t="s">
        <v>62</v>
      </c>
      <c r="B90" s="102">
        <v>5660</v>
      </c>
      <c r="C90" s="103"/>
    </row>
    <row r="91" spans="1:3" ht="16.5" thickBot="1">
      <c r="A91" s="111" t="s">
        <v>23</v>
      </c>
      <c r="B91" s="107"/>
      <c r="C91" s="112">
        <f>SUM(C89:C90)</f>
        <v>0</v>
      </c>
    </row>
    <row r="92" spans="1:3" ht="16.5" thickBot="1">
      <c r="A92" s="109"/>
      <c r="B92" s="110"/>
      <c r="C92" s="109"/>
    </row>
    <row r="93" spans="1:3" ht="15.75">
      <c r="A93" s="98" t="s">
        <v>75</v>
      </c>
      <c r="B93" s="99"/>
      <c r="C93" s="100"/>
    </row>
    <row r="94" spans="1:3" ht="15.75">
      <c r="A94" s="104"/>
      <c r="B94" s="102"/>
      <c r="C94" s="103"/>
    </row>
    <row r="95" spans="1:3" ht="15.75">
      <c r="A95" s="104" t="s">
        <v>72</v>
      </c>
      <c r="B95" s="102">
        <v>5014</v>
      </c>
      <c r="C95" s="105">
        <v>867748.37</v>
      </c>
    </row>
    <row r="96" spans="1:3" ht="15.75">
      <c r="A96" s="104" t="s">
        <v>73</v>
      </c>
      <c r="B96" s="102">
        <v>5015</v>
      </c>
      <c r="C96" s="105">
        <v>257383.36</v>
      </c>
    </row>
    <row r="97" spans="1:3" ht="15.75">
      <c r="A97" s="104" t="s">
        <v>74</v>
      </c>
      <c r="B97" s="102">
        <v>5112</v>
      </c>
      <c r="C97" s="105">
        <v>1479661.57</v>
      </c>
    </row>
    <row r="98" spans="1:3" ht="16.5" thickBot="1">
      <c r="A98" s="106" t="s">
        <v>23</v>
      </c>
      <c r="B98" s="107"/>
      <c r="C98" s="108">
        <f>SUM(C95:C97)</f>
        <v>2604793.3</v>
      </c>
    </row>
    <row r="99" spans="1:3" ht="16.5" thickBot="1">
      <c r="A99" s="109"/>
      <c r="B99" s="110"/>
      <c r="C99" s="109"/>
    </row>
    <row r="100" spans="1:3" ht="15.75">
      <c r="A100" s="98" t="s">
        <v>75</v>
      </c>
      <c r="B100" s="99"/>
      <c r="C100" s="100"/>
    </row>
    <row r="101" spans="1:3" ht="15.75">
      <c r="A101" s="104"/>
      <c r="B101" s="102"/>
      <c r="C101" s="103"/>
    </row>
    <row r="102" spans="1:3" ht="15.75">
      <c r="A102" s="104" t="s">
        <v>72</v>
      </c>
      <c r="B102" s="102">
        <v>5014</v>
      </c>
      <c r="C102" s="105">
        <v>867748.37</v>
      </c>
    </row>
    <row r="103" spans="1:3" ht="15.75">
      <c r="A103" s="104" t="s">
        <v>73</v>
      </c>
      <c r="B103" s="102">
        <v>5015</v>
      </c>
      <c r="C103" s="105">
        <v>257383.36</v>
      </c>
    </row>
    <row r="104" spans="1:3" ht="15.75">
      <c r="A104" s="104" t="s">
        <v>74</v>
      </c>
      <c r="B104" s="102">
        <v>5112</v>
      </c>
      <c r="C104" s="105">
        <v>1479661.57</v>
      </c>
    </row>
    <row r="105" spans="1:3" ht="16.5" thickBot="1">
      <c r="A105" s="106" t="s">
        <v>23</v>
      </c>
      <c r="B105" s="107"/>
      <c r="C105" s="108">
        <f>SUM(C102:C104)</f>
        <v>2604793.3</v>
      </c>
    </row>
    <row r="106" spans="1:3" ht="16.5" thickBot="1">
      <c r="A106" s="109"/>
      <c r="B106" s="110"/>
      <c r="C106" s="109"/>
    </row>
    <row r="107" spans="1:3" ht="15.75">
      <c r="A107" s="98" t="s">
        <v>177</v>
      </c>
      <c r="B107" s="99"/>
      <c r="C107" s="100"/>
    </row>
    <row r="108" spans="1:3" ht="15.75">
      <c r="A108" s="104" t="s">
        <v>169</v>
      </c>
      <c r="B108" s="102">
        <v>1815</v>
      </c>
      <c r="C108" s="105">
        <v>134035599.98</v>
      </c>
    </row>
    <row r="109" spans="1:3" ht="16.5" thickBot="1">
      <c r="A109" s="106" t="s">
        <v>23</v>
      </c>
      <c r="B109" s="107"/>
      <c r="C109" s="108">
        <f>SUM(C108)</f>
        <v>134035599.98</v>
      </c>
    </row>
    <row r="110" spans="1:3" ht="16.5" thickBot="1">
      <c r="A110" s="109"/>
      <c r="B110" s="110"/>
      <c r="C110" s="109"/>
    </row>
    <row r="111" spans="1:3" ht="15.75">
      <c r="A111" s="98" t="s">
        <v>170</v>
      </c>
      <c r="B111" s="99"/>
      <c r="C111" s="100"/>
    </row>
    <row r="112" spans="1:3" ht="15.75">
      <c r="A112" s="104"/>
      <c r="B112" s="102"/>
      <c r="C112" s="103"/>
    </row>
    <row r="113" spans="1:3" ht="15.75">
      <c r="A113" s="104" t="s">
        <v>136</v>
      </c>
      <c r="B113" s="102">
        <v>1805</v>
      </c>
      <c r="C113" s="105">
        <v>58026189.48</v>
      </c>
    </row>
    <row r="114" spans="1:3" ht="15.75">
      <c r="A114" s="104" t="s">
        <v>137</v>
      </c>
      <c r="B114" s="102">
        <v>1806</v>
      </c>
      <c r="C114" s="105">
        <v>230892731.11</v>
      </c>
    </row>
    <row r="115" spans="1:3" ht="15.75">
      <c r="A115" s="104" t="s">
        <v>138</v>
      </c>
      <c r="B115" s="102">
        <v>1808</v>
      </c>
      <c r="C115" s="105">
        <v>6859840.54</v>
      </c>
    </row>
    <row r="116" spans="1:3" ht="15.75">
      <c r="A116" s="104" t="s">
        <v>139</v>
      </c>
      <c r="B116" s="102">
        <v>1810</v>
      </c>
      <c r="C116" s="103"/>
    </row>
    <row r="117" spans="1:3" ht="15.75">
      <c r="A117" s="104" t="s">
        <v>140</v>
      </c>
      <c r="B117" s="102">
        <v>1815</v>
      </c>
      <c r="C117" s="105">
        <v>134035599.98</v>
      </c>
    </row>
    <row r="118" spans="1:3" ht="15.75">
      <c r="A118" s="104" t="s">
        <v>141</v>
      </c>
      <c r="B118" s="102">
        <v>1820</v>
      </c>
      <c r="C118" s="105">
        <v>403556318.91</v>
      </c>
    </row>
    <row r="119" spans="1:3" ht="15.75">
      <c r="A119" s="104" t="s">
        <v>142</v>
      </c>
      <c r="B119" s="102">
        <v>1825</v>
      </c>
      <c r="C119" s="103"/>
    </row>
    <row r="120" spans="1:3" ht="15.75">
      <c r="A120" s="104" t="s">
        <v>143</v>
      </c>
      <c r="B120" s="102">
        <v>1830</v>
      </c>
      <c r="C120" s="105">
        <v>2183812599.03</v>
      </c>
    </row>
    <row r="121" spans="1:3" ht="15.75">
      <c r="A121" s="104" t="s">
        <v>144</v>
      </c>
      <c r="B121" s="102">
        <v>1835</v>
      </c>
      <c r="C121" s="105">
        <v>1480763681.21</v>
      </c>
    </row>
    <row r="122" spans="1:3" ht="15.75">
      <c r="A122" s="104" t="s">
        <v>145</v>
      </c>
      <c r="B122" s="102">
        <v>1840</v>
      </c>
      <c r="C122" s="105">
        <v>22741026.69</v>
      </c>
    </row>
    <row r="123" spans="1:3" ht="15.75">
      <c r="A123" s="104" t="s">
        <v>146</v>
      </c>
      <c r="B123" s="102">
        <v>1845</v>
      </c>
      <c r="C123" s="105">
        <v>686189080</v>
      </c>
    </row>
    <row r="124" spans="1:3" ht="15.75">
      <c r="A124" s="104" t="s">
        <v>147</v>
      </c>
      <c r="B124" s="102">
        <v>1850</v>
      </c>
      <c r="C124" s="105">
        <v>1435486944.32</v>
      </c>
    </row>
    <row r="125" spans="1:3" ht="15.75">
      <c r="A125" s="104" t="s">
        <v>148</v>
      </c>
      <c r="B125" s="102">
        <v>1855</v>
      </c>
      <c r="C125" s="103"/>
    </row>
    <row r="126" spans="1:3" ht="15.75">
      <c r="A126" s="104" t="s">
        <v>149</v>
      </c>
      <c r="B126" s="102">
        <v>1860</v>
      </c>
      <c r="C126" s="105">
        <v>414680543.94</v>
      </c>
    </row>
    <row r="127" spans="1:3" ht="15.75">
      <c r="A127" s="104" t="s">
        <v>150</v>
      </c>
      <c r="B127" s="102">
        <v>1865</v>
      </c>
      <c r="C127" s="103"/>
    </row>
    <row r="128" spans="1:3" ht="15.75">
      <c r="A128" s="104" t="s">
        <v>151</v>
      </c>
      <c r="B128" s="102">
        <v>1870</v>
      </c>
      <c r="C128" s="103"/>
    </row>
    <row r="129" spans="1:3" ht="15.75">
      <c r="A129" s="104" t="s">
        <v>152</v>
      </c>
      <c r="B129" s="102">
        <v>1875</v>
      </c>
      <c r="C129" s="103"/>
    </row>
    <row r="130" spans="1:3" ht="15.75">
      <c r="A130" s="104" t="s">
        <v>136</v>
      </c>
      <c r="B130" s="102">
        <v>1905</v>
      </c>
      <c r="C130" s="105">
        <v>9391060.49</v>
      </c>
    </row>
    <row r="131" spans="1:3" ht="15.75">
      <c r="A131" s="104" t="s">
        <v>137</v>
      </c>
      <c r="B131" s="102">
        <v>1906</v>
      </c>
      <c r="C131" s="103"/>
    </row>
    <row r="132" spans="1:3" ht="15.75">
      <c r="A132" s="104" t="s">
        <v>138</v>
      </c>
      <c r="B132" s="102">
        <v>1908</v>
      </c>
      <c r="C132" s="105">
        <v>124690603.57</v>
      </c>
    </row>
    <row r="133" spans="1:3" ht="15.75">
      <c r="A133" s="104" t="s">
        <v>139</v>
      </c>
      <c r="B133" s="102">
        <v>1910</v>
      </c>
      <c r="C133" s="105">
        <v>7681240.16</v>
      </c>
    </row>
    <row r="134" spans="1:3" ht="15.75">
      <c r="A134" s="104" t="s">
        <v>153</v>
      </c>
      <c r="B134" s="102">
        <v>1915</v>
      </c>
      <c r="C134" s="105">
        <v>4276016.55</v>
      </c>
    </row>
    <row r="135" spans="1:3" ht="15.75">
      <c r="A135" s="104" t="s">
        <v>154</v>
      </c>
      <c r="B135" s="102">
        <v>1920</v>
      </c>
      <c r="C135" s="105">
        <v>49856197.01</v>
      </c>
    </row>
    <row r="136" spans="1:3" ht="15.75">
      <c r="A136" s="104" t="s">
        <v>155</v>
      </c>
      <c r="B136" s="102">
        <v>1925</v>
      </c>
      <c r="C136" s="105">
        <v>144353852.59</v>
      </c>
    </row>
    <row r="137" spans="1:3" ht="15.75">
      <c r="A137" s="104" t="s">
        <v>156</v>
      </c>
      <c r="B137" s="102">
        <v>1930</v>
      </c>
      <c r="C137" s="105">
        <v>219386272.43</v>
      </c>
    </row>
    <row r="138" spans="1:3" ht="15.75">
      <c r="A138" s="104" t="s">
        <v>157</v>
      </c>
      <c r="B138" s="102">
        <v>1935</v>
      </c>
      <c r="C138" s="105">
        <v>3285359.47</v>
      </c>
    </row>
    <row r="139" spans="1:3" ht="15.75">
      <c r="A139" s="104" t="s">
        <v>158</v>
      </c>
      <c r="B139" s="102">
        <v>1940</v>
      </c>
      <c r="C139" s="105">
        <v>4100422.71</v>
      </c>
    </row>
    <row r="140" spans="1:3" ht="15.75">
      <c r="A140" s="104" t="s">
        <v>159</v>
      </c>
      <c r="B140" s="102">
        <v>1945</v>
      </c>
      <c r="C140" s="105">
        <v>6481152.01</v>
      </c>
    </row>
    <row r="141" spans="1:3" ht="15.75">
      <c r="A141" s="104" t="s">
        <v>160</v>
      </c>
      <c r="B141" s="102">
        <v>1950</v>
      </c>
      <c r="C141" s="105">
        <v>153911880.04</v>
      </c>
    </row>
    <row r="142" spans="1:3" ht="15.75">
      <c r="A142" s="104" t="s">
        <v>161</v>
      </c>
      <c r="B142" s="102">
        <v>1955</v>
      </c>
      <c r="C142" s="105">
        <v>26706326.26</v>
      </c>
    </row>
    <row r="143" spans="1:3" ht="15.75">
      <c r="A143" s="104" t="s">
        <v>162</v>
      </c>
      <c r="B143" s="102">
        <v>1960</v>
      </c>
      <c r="C143" s="105">
        <v>5079401.66</v>
      </c>
    </row>
    <row r="144" spans="1:3" ht="15.75">
      <c r="A144" s="104" t="s">
        <v>163</v>
      </c>
      <c r="B144" s="102">
        <v>1965</v>
      </c>
      <c r="C144" s="103"/>
    </row>
    <row r="145" spans="1:3" ht="15.75">
      <c r="A145" s="104" t="s">
        <v>164</v>
      </c>
      <c r="B145" s="102">
        <v>1970</v>
      </c>
      <c r="C145" s="103"/>
    </row>
    <row r="146" spans="1:3" ht="15.75">
      <c r="A146" s="104" t="s">
        <v>165</v>
      </c>
      <c r="B146" s="102">
        <v>1975</v>
      </c>
      <c r="C146" s="103"/>
    </row>
    <row r="147" spans="1:3" ht="15.75">
      <c r="A147" s="104" t="s">
        <v>166</v>
      </c>
      <c r="B147" s="102">
        <v>1980</v>
      </c>
      <c r="C147" s="105">
        <v>20916398.49</v>
      </c>
    </row>
    <row r="148" spans="1:3" ht="15.75">
      <c r="A148" s="104" t="s">
        <v>167</v>
      </c>
      <c r="B148" s="102">
        <v>1985</v>
      </c>
      <c r="C148" s="105">
        <v>12775101.9</v>
      </c>
    </row>
    <row r="149" spans="1:3" ht="15.75">
      <c r="A149" s="104" t="s">
        <v>168</v>
      </c>
      <c r="B149" s="102">
        <v>1990</v>
      </c>
      <c r="C149" s="105">
        <v>10897419.26</v>
      </c>
    </row>
    <row r="150" spans="1:3" ht="16.5" thickBot="1">
      <c r="A150" s="106" t="s">
        <v>23</v>
      </c>
      <c r="B150" s="107"/>
      <c r="C150" s="108">
        <f>SUM(C113:C149)</f>
        <v>7860833259.809999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0"/>
  <sheetViews>
    <sheetView zoomScalePageLayoutView="0" workbookViewId="0" topLeftCell="A1">
      <selection activeCell="C140" sqref="C140"/>
    </sheetView>
  </sheetViews>
  <sheetFormatPr defaultColWidth="9.140625" defaultRowHeight="15"/>
  <cols>
    <col min="1" max="1" width="73.140625" style="109" bestFit="1" customWidth="1"/>
    <col min="2" max="2" width="9.28125" style="109" bestFit="1" customWidth="1"/>
    <col min="3" max="3" width="17.28125" style="109" bestFit="1" customWidth="1"/>
    <col min="4" max="16384" width="9.140625" style="109" customWidth="1"/>
  </cols>
  <sheetData>
    <row r="1" spans="1:3" ht="15.75">
      <c r="A1" s="98" t="s">
        <v>22</v>
      </c>
      <c r="B1" s="99"/>
      <c r="C1" s="100"/>
    </row>
    <row r="2" spans="1:3" ht="15.75">
      <c r="A2" s="101"/>
      <c r="B2" s="102"/>
      <c r="C2" s="103"/>
    </row>
    <row r="3" spans="1:3" ht="15.75">
      <c r="A3" s="104" t="s">
        <v>0</v>
      </c>
      <c r="B3" s="102">
        <v>5005</v>
      </c>
      <c r="C3" s="105">
        <v>2624792.62</v>
      </c>
    </row>
    <row r="4" spans="1:3" ht="15.75">
      <c r="A4" s="104" t="s">
        <v>1</v>
      </c>
      <c r="B4" s="102">
        <v>5010</v>
      </c>
      <c r="C4" s="105">
        <v>640793.79</v>
      </c>
    </row>
    <row r="5" spans="1:3" ht="15.75">
      <c r="A5" s="104" t="s">
        <v>2</v>
      </c>
      <c r="B5" s="102">
        <v>5012</v>
      </c>
      <c r="C5" s="105">
        <v>738796.03</v>
      </c>
    </row>
    <row r="6" spans="1:3" ht="15.75">
      <c r="A6" s="104" t="s">
        <v>3</v>
      </c>
      <c r="B6" s="102">
        <v>5014</v>
      </c>
      <c r="C6" s="105">
        <v>901097.17</v>
      </c>
    </row>
    <row r="7" spans="1:3" ht="15.75">
      <c r="A7" s="104" t="s">
        <v>4</v>
      </c>
      <c r="B7" s="102">
        <v>5015</v>
      </c>
      <c r="C7" s="105">
        <v>297163.8</v>
      </c>
    </row>
    <row r="8" spans="1:3" ht="15.75">
      <c r="A8" s="104" t="s">
        <v>5</v>
      </c>
      <c r="B8" s="102">
        <v>5016</v>
      </c>
      <c r="C8" s="105">
        <v>7738872.82</v>
      </c>
    </row>
    <row r="9" spans="1:3" ht="15.75">
      <c r="A9" s="104" t="s">
        <v>6</v>
      </c>
      <c r="B9" s="102">
        <v>5017</v>
      </c>
      <c r="C9" s="105">
        <v>2805955.27</v>
      </c>
    </row>
    <row r="10" spans="1:3" ht="15.75">
      <c r="A10" s="104" t="s">
        <v>7</v>
      </c>
      <c r="B10" s="102">
        <v>5020</v>
      </c>
      <c r="C10" s="105">
        <v>5592360.92</v>
      </c>
    </row>
    <row r="11" spans="1:3" ht="15.75">
      <c r="A11" s="104" t="s">
        <v>8</v>
      </c>
      <c r="B11" s="102">
        <v>5025</v>
      </c>
      <c r="C11" s="105">
        <v>945308.3</v>
      </c>
    </row>
    <row r="12" spans="1:3" ht="15.75">
      <c r="A12" s="104" t="s">
        <v>9</v>
      </c>
      <c r="B12" s="102">
        <v>5030</v>
      </c>
      <c r="C12" s="105">
        <v>503078.45</v>
      </c>
    </row>
    <row r="13" spans="1:3" ht="15.75">
      <c r="A13" s="104" t="s">
        <v>10</v>
      </c>
      <c r="B13" s="102">
        <v>5035</v>
      </c>
      <c r="C13" s="103"/>
    </row>
    <row r="14" spans="1:3" ht="15.75">
      <c r="A14" s="104" t="s">
        <v>11</v>
      </c>
      <c r="B14" s="102">
        <v>5040</v>
      </c>
      <c r="C14" s="105"/>
    </row>
    <row r="15" spans="1:3" ht="15.75">
      <c r="A15" s="104" t="s">
        <v>12</v>
      </c>
      <c r="B15" s="102">
        <v>5045</v>
      </c>
      <c r="C15" s="105"/>
    </row>
    <row r="16" spans="1:3" ht="15.75">
      <c r="A16" s="104" t="s">
        <v>13</v>
      </c>
      <c r="B16" s="102">
        <v>5050</v>
      </c>
      <c r="C16" s="103"/>
    </row>
    <row r="17" spans="1:3" ht="15.75">
      <c r="A17" s="104" t="s">
        <v>14</v>
      </c>
      <c r="B17" s="102">
        <v>5055</v>
      </c>
      <c r="C17" s="103"/>
    </row>
    <row r="18" spans="1:3" ht="15.75">
      <c r="A18" s="104" t="s">
        <v>15</v>
      </c>
      <c r="B18" s="102">
        <v>5065</v>
      </c>
      <c r="C18" s="105">
        <v>18681695.47</v>
      </c>
    </row>
    <row r="19" spans="1:3" ht="15.75">
      <c r="A19" s="104" t="s">
        <v>16</v>
      </c>
      <c r="B19" s="102">
        <v>5070</v>
      </c>
      <c r="C19" s="105">
        <v>19481965.51</v>
      </c>
    </row>
    <row r="20" spans="1:3" ht="15.75">
      <c r="A20" s="104" t="s">
        <v>17</v>
      </c>
      <c r="B20" s="102">
        <v>5075</v>
      </c>
      <c r="C20" s="105">
        <v>2695736.98</v>
      </c>
    </row>
    <row r="21" spans="1:3" ht="15.75">
      <c r="A21" s="104" t="s">
        <v>18</v>
      </c>
      <c r="B21" s="102">
        <v>5085</v>
      </c>
      <c r="C21" s="105">
        <v>11841443.71</v>
      </c>
    </row>
    <row r="22" spans="1:3" ht="15.75">
      <c r="A22" s="104" t="s">
        <v>19</v>
      </c>
      <c r="B22" s="102">
        <v>5090</v>
      </c>
      <c r="C22" s="103"/>
    </row>
    <row r="23" spans="1:3" ht="15.75">
      <c r="A23" s="104" t="s">
        <v>20</v>
      </c>
      <c r="B23" s="102">
        <v>5095</v>
      </c>
      <c r="C23" s="103"/>
    </row>
    <row r="24" spans="1:3" ht="15.75">
      <c r="A24" s="104" t="s">
        <v>21</v>
      </c>
      <c r="B24" s="102">
        <v>5096</v>
      </c>
      <c r="C24" s="103"/>
    </row>
    <row r="25" spans="1:3" ht="16.5" thickBot="1">
      <c r="A25" s="106" t="s">
        <v>23</v>
      </c>
      <c r="B25" s="107"/>
      <c r="C25" s="108">
        <f>SUM(C3:C24)</f>
        <v>75489060.84</v>
      </c>
    </row>
    <row r="26" ht="16.5" thickBot="1">
      <c r="B26" s="110"/>
    </row>
    <row r="27" spans="1:3" ht="15.75">
      <c r="A27" s="98" t="s">
        <v>171</v>
      </c>
      <c r="B27" s="99"/>
      <c r="C27" s="100"/>
    </row>
    <row r="28" spans="1:3" ht="15.75">
      <c r="A28" s="104"/>
      <c r="B28" s="102"/>
      <c r="C28" s="103"/>
    </row>
    <row r="29" spans="1:3" ht="15.75">
      <c r="A29" s="104" t="s">
        <v>25</v>
      </c>
      <c r="B29" s="102">
        <v>5105</v>
      </c>
      <c r="C29" s="105">
        <v>11609147.28</v>
      </c>
    </row>
    <row r="30" spans="1:3" ht="15.75">
      <c r="A30" s="104" t="s">
        <v>26</v>
      </c>
      <c r="B30" s="102">
        <v>5110</v>
      </c>
      <c r="C30" s="103"/>
    </row>
    <row r="31" spans="1:3" ht="15.75">
      <c r="A31" s="104" t="s">
        <v>27</v>
      </c>
      <c r="B31" s="102">
        <v>5112</v>
      </c>
      <c r="C31" s="105">
        <v>1352452.76</v>
      </c>
    </row>
    <row r="32" spans="1:3" ht="15.75">
      <c r="A32" s="104" t="s">
        <v>28</v>
      </c>
      <c r="B32" s="102">
        <v>5114</v>
      </c>
      <c r="C32" s="105">
        <v>12735596.86</v>
      </c>
    </row>
    <row r="33" spans="1:3" ht="15.75">
      <c r="A33" s="104" t="s">
        <v>29</v>
      </c>
      <c r="B33" s="102">
        <v>5120</v>
      </c>
      <c r="C33" s="105">
        <v>20525066.98</v>
      </c>
    </row>
    <row r="34" spans="1:3" ht="15.75">
      <c r="A34" s="104" t="s">
        <v>30</v>
      </c>
      <c r="B34" s="102">
        <v>5125</v>
      </c>
      <c r="C34" s="105">
        <v>53026153.25</v>
      </c>
    </row>
    <row r="35" spans="1:3" ht="15.75">
      <c r="A35" s="104" t="s">
        <v>31</v>
      </c>
      <c r="B35" s="102">
        <v>5130</v>
      </c>
      <c r="C35" s="103"/>
    </row>
    <row r="36" spans="1:3" ht="15.75">
      <c r="A36" s="104" t="s">
        <v>32</v>
      </c>
      <c r="B36" s="102">
        <v>5135</v>
      </c>
      <c r="C36" s="105">
        <v>125512163.6</v>
      </c>
    </row>
    <row r="37" spans="1:3" ht="15.75">
      <c r="A37" s="104" t="s">
        <v>33</v>
      </c>
      <c r="B37" s="102">
        <v>5145</v>
      </c>
      <c r="C37" s="105">
        <v>156345.73</v>
      </c>
    </row>
    <row r="38" spans="1:3" ht="15.75">
      <c r="A38" s="104" t="s">
        <v>34</v>
      </c>
      <c r="B38" s="102">
        <v>5150</v>
      </c>
      <c r="C38" s="105">
        <v>1117471.89</v>
      </c>
    </row>
    <row r="39" spans="1:3" ht="15.75">
      <c r="A39" s="104" t="s">
        <v>35</v>
      </c>
      <c r="B39" s="102">
        <v>5155</v>
      </c>
      <c r="C39" s="103"/>
    </row>
    <row r="40" spans="1:3" ht="15.75">
      <c r="A40" s="104" t="s">
        <v>36</v>
      </c>
      <c r="B40" s="102">
        <v>5160</v>
      </c>
      <c r="C40" s="105">
        <v>3496656.28</v>
      </c>
    </row>
    <row r="41" spans="1:3" ht="15.75">
      <c r="A41" s="104" t="s">
        <v>37</v>
      </c>
      <c r="B41" s="102">
        <v>5175</v>
      </c>
      <c r="C41" s="103"/>
    </row>
    <row r="42" spans="1:3" ht="16.5" thickBot="1">
      <c r="A42" s="106" t="s">
        <v>23</v>
      </c>
      <c r="B42" s="107"/>
      <c r="C42" s="108">
        <f>SUM(C29:C41)</f>
        <v>229531054.62999997</v>
      </c>
    </row>
    <row r="43" ht="16.5" thickBot="1">
      <c r="B43" s="110"/>
    </row>
    <row r="44" spans="1:3" ht="15.75">
      <c r="A44" s="98" t="s">
        <v>172</v>
      </c>
      <c r="B44" s="99"/>
      <c r="C44" s="100"/>
    </row>
    <row r="45" spans="1:3" ht="15.75">
      <c r="A45" s="104"/>
      <c r="B45" s="102"/>
      <c r="C45" s="103"/>
    </row>
    <row r="46" spans="1:3" ht="15.75">
      <c r="A46" s="104" t="s">
        <v>39</v>
      </c>
      <c r="B46" s="102">
        <v>5305</v>
      </c>
      <c r="C46" s="103"/>
    </row>
    <row r="47" spans="1:3" ht="15.75">
      <c r="A47" s="104" t="s">
        <v>40</v>
      </c>
      <c r="B47" s="102">
        <v>5310</v>
      </c>
      <c r="C47" s="105">
        <v>13847307.37</v>
      </c>
    </row>
    <row r="48" spans="1:3" ht="15.75">
      <c r="A48" s="104" t="s">
        <v>41</v>
      </c>
      <c r="B48" s="102">
        <v>5315</v>
      </c>
      <c r="C48" s="105">
        <v>40111350.84</v>
      </c>
    </row>
    <row r="49" spans="1:3" ht="15.75">
      <c r="A49" s="104" t="s">
        <v>42</v>
      </c>
      <c r="B49" s="102">
        <v>5320</v>
      </c>
      <c r="C49" s="105">
        <v>13698520.57</v>
      </c>
    </row>
    <row r="50" spans="1:3" ht="15.75">
      <c r="A50" s="104" t="s">
        <v>43</v>
      </c>
      <c r="B50" s="102">
        <v>5325</v>
      </c>
      <c r="C50" s="103"/>
    </row>
    <row r="51" spans="1:3" ht="15.75">
      <c r="A51" s="104" t="s">
        <v>44</v>
      </c>
      <c r="B51" s="102">
        <v>5330</v>
      </c>
      <c r="C51" s="103"/>
    </row>
    <row r="52" spans="1:3" ht="15.75">
      <c r="A52" s="104" t="s">
        <v>45</v>
      </c>
      <c r="B52" s="102">
        <v>5340</v>
      </c>
      <c r="C52" s="105">
        <v>5538199.42</v>
      </c>
    </row>
    <row r="53" spans="1:3" ht="16.5" thickBot="1">
      <c r="A53" s="106" t="s">
        <v>23</v>
      </c>
      <c r="B53" s="107"/>
      <c r="C53" s="108">
        <f>SUM(C46:C52)</f>
        <v>73195378.2</v>
      </c>
    </row>
    <row r="54" ht="16.5" thickBot="1">
      <c r="B54" s="110"/>
    </row>
    <row r="55" spans="1:3" ht="15.75">
      <c r="A55" s="98" t="s">
        <v>173</v>
      </c>
      <c r="B55" s="99"/>
      <c r="C55" s="100"/>
    </row>
    <row r="56" spans="1:3" ht="15.75">
      <c r="A56" s="104"/>
      <c r="B56" s="102"/>
      <c r="C56" s="103"/>
    </row>
    <row r="57" spans="1:3" ht="15.75">
      <c r="A57" s="104" t="s">
        <v>39</v>
      </c>
      <c r="B57" s="102">
        <v>5405</v>
      </c>
      <c r="C57" s="103"/>
    </row>
    <row r="58" spans="1:3" ht="15.75">
      <c r="A58" s="104" t="s">
        <v>47</v>
      </c>
      <c r="B58" s="102">
        <v>5410</v>
      </c>
      <c r="C58" s="105">
        <v>791171.35</v>
      </c>
    </row>
    <row r="59" spans="1:3" ht="15.75">
      <c r="A59" s="104" t="s">
        <v>48</v>
      </c>
      <c r="B59" s="102">
        <v>5420</v>
      </c>
      <c r="C59" s="105">
        <v>454867.75</v>
      </c>
    </row>
    <row r="60" spans="1:3" ht="15.75">
      <c r="A60" s="104" t="s">
        <v>49</v>
      </c>
      <c r="B60" s="102">
        <v>5425</v>
      </c>
      <c r="C60" s="103"/>
    </row>
    <row r="61" spans="1:3" ht="16.5" thickBot="1">
      <c r="A61" s="106" t="s">
        <v>23</v>
      </c>
      <c r="B61" s="107"/>
      <c r="C61" s="108">
        <f>SUM(C57:C60)</f>
        <v>1246039.1</v>
      </c>
    </row>
    <row r="62" ht="16.5" thickBot="1">
      <c r="B62" s="110"/>
    </row>
    <row r="63" spans="1:3" ht="15.75">
      <c r="A63" s="98" t="s">
        <v>174</v>
      </c>
      <c r="B63" s="99"/>
      <c r="C63" s="100"/>
    </row>
    <row r="64" spans="1:3" ht="15.75">
      <c r="A64" s="104"/>
      <c r="B64" s="102"/>
      <c r="C64" s="103"/>
    </row>
    <row r="65" spans="1:3" ht="15.75">
      <c r="A65" s="104" t="s">
        <v>51</v>
      </c>
      <c r="B65" s="102">
        <v>5605</v>
      </c>
      <c r="C65" s="105">
        <v>3996648.43</v>
      </c>
    </row>
    <row r="66" spans="1:3" ht="15.75">
      <c r="A66" s="104" t="s">
        <v>52</v>
      </c>
      <c r="B66" s="102">
        <v>5610</v>
      </c>
      <c r="C66" s="105">
        <v>41496243.57</v>
      </c>
    </row>
    <row r="67" spans="1:3" ht="15.75">
      <c r="A67" s="104" t="s">
        <v>53</v>
      </c>
      <c r="B67" s="102">
        <v>5615</v>
      </c>
      <c r="C67" s="105">
        <v>30851786.94</v>
      </c>
    </row>
    <row r="68" spans="1:3" ht="15.75">
      <c r="A68" s="104" t="s">
        <v>54</v>
      </c>
      <c r="B68" s="102">
        <v>5620</v>
      </c>
      <c r="C68" s="103"/>
    </row>
    <row r="69" spans="1:3" ht="15.75">
      <c r="A69" s="104" t="s">
        <v>55</v>
      </c>
      <c r="B69" s="102">
        <v>5625</v>
      </c>
      <c r="C69" s="105">
        <v>-76825451.34</v>
      </c>
    </row>
    <row r="70" spans="1:3" ht="15.75">
      <c r="A70" s="104" t="s">
        <v>56</v>
      </c>
      <c r="B70" s="102">
        <v>5630</v>
      </c>
      <c r="C70" s="105">
        <v>10749263.97</v>
      </c>
    </row>
    <row r="71" spans="1:3" ht="15.75">
      <c r="A71" s="104" t="s">
        <v>58</v>
      </c>
      <c r="B71" s="102">
        <v>5640</v>
      </c>
      <c r="C71" s="105">
        <v>1524373.58</v>
      </c>
    </row>
    <row r="72" spans="1:3" ht="15.75">
      <c r="A72" s="104" t="s">
        <v>59</v>
      </c>
      <c r="B72" s="102">
        <v>5645</v>
      </c>
      <c r="C72" s="103"/>
    </row>
    <row r="73" spans="1:3" ht="15.75">
      <c r="A73" s="104" t="s">
        <v>60</v>
      </c>
      <c r="B73" s="102">
        <v>5650</v>
      </c>
      <c r="C73" s="103"/>
    </row>
    <row r="74" spans="1:3" ht="15.75">
      <c r="A74" s="104" t="s">
        <v>61</v>
      </c>
      <c r="B74" s="102">
        <v>5655</v>
      </c>
      <c r="C74" s="105">
        <v>9559485.96</v>
      </c>
    </row>
    <row r="75" spans="1:3" ht="15.75">
      <c r="A75" s="104" t="s">
        <v>63</v>
      </c>
      <c r="B75" s="102">
        <v>5665</v>
      </c>
      <c r="C75" s="105">
        <v>36586897.25</v>
      </c>
    </row>
    <row r="76" spans="1:3" ht="15.75">
      <c r="A76" s="104" t="s">
        <v>64</v>
      </c>
      <c r="B76" s="102">
        <v>5670</v>
      </c>
      <c r="C76" s="105">
        <v>8956533.64</v>
      </c>
    </row>
    <row r="77" spans="1:3" ht="15.75">
      <c r="A77" s="104" t="s">
        <v>65</v>
      </c>
      <c r="B77" s="102">
        <v>5675</v>
      </c>
      <c r="C77" s="105">
        <v>72282395.07</v>
      </c>
    </row>
    <row r="78" spans="1:3" ht="15.75">
      <c r="A78" s="104" t="s">
        <v>66</v>
      </c>
      <c r="B78" s="102">
        <v>5680</v>
      </c>
      <c r="C78" s="103"/>
    </row>
    <row r="79" spans="1:3" ht="16.5" thickBot="1">
      <c r="A79" s="106" t="s">
        <v>23</v>
      </c>
      <c r="B79" s="107"/>
      <c r="C79" s="108">
        <f>SUM(C65:C78)</f>
        <v>139178177.07</v>
      </c>
    </row>
    <row r="80" ht="16.5" thickBot="1">
      <c r="B80" s="110"/>
    </row>
    <row r="81" spans="1:3" ht="15.75">
      <c r="A81" s="98" t="s">
        <v>175</v>
      </c>
      <c r="B81" s="99"/>
      <c r="C81" s="100"/>
    </row>
    <row r="82" spans="1:3" ht="15.75">
      <c r="A82" s="104"/>
      <c r="B82" s="102"/>
      <c r="C82" s="103"/>
    </row>
    <row r="83" spans="1:3" ht="15.75">
      <c r="A83" s="104" t="s">
        <v>57</v>
      </c>
      <c r="B83" s="102">
        <v>5635</v>
      </c>
      <c r="C83" s="105">
        <v>2675770.62</v>
      </c>
    </row>
    <row r="84" spans="1:3" ht="15.75">
      <c r="A84" s="104" t="s">
        <v>68</v>
      </c>
      <c r="B84" s="102">
        <v>6210</v>
      </c>
      <c r="C84" s="103"/>
    </row>
    <row r="85" spans="1:3" ht="16.5" thickBot="1">
      <c r="A85" s="106" t="s">
        <v>23</v>
      </c>
      <c r="B85" s="107"/>
      <c r="C85" s="108">
        <f>SUM(C83:C84)</f>
        <v>2675770.62</v>
      </c>
    </row>
    <row r="86" ht="16.5" thickBot="1">
      <c r="B86" s="110"/>
    </row>
    <row r="87" spans="1:3" ht="15.75">
      <c r="A87" s="98" t="s">
        <v>176</v>
      </c>
      <c r="B87" s="99"/>
      <c r="C87" s="100"/>
    </row>
    <row r="88" spans="1:3" ht="15.75">
      <c r="A88" s="104"/>
      <c r="B88" s="102"/>
      <c r="C88" s="103"/>
    </row>
    <row r="89" spans="1:3" ht="15.75">
      <c r="A89" s="104" t="s">
        <v>70</v>
      </c>
      <c r="B89" s="102">
        <v>5515</v>
      </c>
      <c r="C89" s="103"/>
    </row>
    <row r="90" spans="1:3" ht="15.75">
      <c r="A90" s="104" t="s">
        <v>62</v>
      </c>
      <c r="B90" s="102">
        <v>5660</v>
      </c>
      <c r="C90" s="103"/>
    </row>
    <row r="91" spans="1:3" ht="16.5" thickBot="1">
      <c r="A91" s="111" t="s">
        <v>23</v>
      </c>
      <c r="B91" s="107"/>
      <c r="C91" s="112">
        <f>SUM(C89:C90)</f>
        <v>0</v>
      </c>
    </row>
    <row r="92" ht="16.5" thickBot="1">
      <c r="B92" s="110"/>
    </row>
    <row r="93" spans="1:3" ht="15.75">
      <c r="A93" s="98" t="s">
        <v>75</v>
      </c>
      <c r="B93" s="99"/>
      <c r="C93" s="100"/>
    </row>
    <row r="94" spans="1:3" ht="15.75">
      <c r="A94" s="104"/>
      <c r="B94" s="102"/>
      <c r="C94" s="103"/>
    </row>
    <row r="95" spans="1:3" ht="15.75">
      <c r="A95" s="104" t="s">
        <v>72</v>
      </c>
      <c r="B95" s="102">
        <v>5014</v>
      </c>
      <c r="C95" s="105">
        <v>901097.17</v>
      </c>
    </row>
    <row r="96" spans="1:3" ht="15.75">
      <c r="A96" s="104" t="s">
        <v>73</v>
      </c>
      <c r="B96" s="102">
        <v>5015</v>
      </c>
      <c r="C96" s="105">
        <v>297163.8</v>
      </c>
    </row>
    <row r="97" spans="1:3" ht="15.75">
      <c r="A97" s="104" t="s">
        <v>74</v>
      </c>
      <c r="B97" s="102">
        <v>5112</v>
      </c>
      <c r="C97" s="105">
        <v>1352452.76</v>
      </c>
    </row>
    <row r="98" spans="1:3" ht="16.5" thickBot="1">
      <c r="A98" s="106" t="s">
        <v>23</v>
      </c>
      <c r="B98" s="107"/>
      <c r="C98" s="108">
        <f>SUM(C95:C97)</f>
        <v>2550713.73</v>
      </c>
    </row>
    <row r="99" ht="16.5" thickBot="1">
      <c r="B99" s="110"/>
    </row>
    <row r="100" spans="1:3" ht="15.75">
      <c r="A100" s="98" t="s">
        <v>75</v>
      </c>
      <c r="B100" s="99"/>
      <c r="C100" s="100"/>
    </row>
    <row r="101" spans="1:3" ht="15.75">
      <c r="A101" s="104"/>
      <c r="B101" s="102"/>
      <c r="C101" s="103"/>
    </row>
    <row r="102" spans="1:3" ht="15.75">
      <c r="A102" s="104" t="s">
        <v>72</v>
      </c>
      <c r="B102" s="102">
        <v>5014</v>
      </c>
      <c r="C102" s="105">
        <v>901097.17</v>
      </c>
    </row>
    <row r="103" spans="1:3" ht="15.75">
      <c r="A103" s="104" t="s">
        <v>73</v>
      </c>
      <c r="B103" s="102">
        <v>5015</v>
      </c>
      <c r="C103" s="105">
        <v>297163.8</v>
      </c>
    </row>
    <row r="104" spans="1:3" ht="15.75">
      <c r="A104" s="104" t="s">
        <v>74</v>
      </c>
      <c r="B104" s="102">
        <v>5112</v>
      </c>
      <c r="C104" s="105">
        <v>1352452.76</v>
      </c>
    </row>
    <row r="105" spans="1:3" ht="16.5" thickBot="1">
      <c r="A105" s="106" t="s">
        <v>23</v>
      </c>
      <c r="B105" s="107"/>
      <c r="C105" s="108">
        <f>SUM(C102:C104)</f>
        <v>2550713.73</v>
      </c>
    </row>
    <row r="106" ht="16.5" thickBot="1"/>
    <row r="107" spans="1:3" ht="15.75">
      <c r="A107" s="98" t="s">
        <v>177</v>
      </c>
      <c r="B107" s="99"/>
      <c r="C107" s="100"/>
    </row>
    <row r="108" spans="1:3" ht="15.75">
      <c r="A108" s="104" t="s">
        <v>169</v>
      </c>
      <c r="B108" s="102">
        <v>1815</v>
      </c>
      <c r="C108" s="105">
        <v>126963497.44</v>
      </c>
    </row>
    <row r="109" spans="1:3" ht="16.5" thickBot="1">
      <c r="A109" s="106" t="s">
        <v>23</v>
      </c>
      <c r="B109" s="107"/>
      <c r="C109" s="108">
        <f>SUM(C108)</f>
        <v>126963497.44</v>
      </c>
    </row>
    <row r="110" ht="16.5" thickBot="1">
      <c r="B110" s="110"/>
    </row>
    <row r="111" spans="1:3" ht="15.75">
      <c r="A111" s="98" t="s">
        <v>170</v>
      </c>
      <c r="B111" s="99"/>
      <c r="C111" s="100"/>
    </row>
    <row r="112" spans="1:3" ht="15.75">
      <c r="A112" s="104"/>
      <c r="B112" s="102"/>
      <c r="C112" s="103"/>
    </row>
    <row r="113" spans="1:3" ht="15.75">
      <c r="A113" s="104" t="s">
        <v>136</v>
      </c>
      <c r="B113" s="102">
        <v>1805</v>
      </c>
      <c r="C113" s="105">
        <v>57994064.64</v>
      </c>
    </row>
    <row r="114" spans="1:3" ht="15.75">
      <c r="A114" s="104" t="s">
        <v>137</v>
      </c>
      <c r="B114" s="102">
        <v>1806</v>
      </c>
      <c r="C114" s="105">
        <v>230849869.02</v>
      </c>
    </row>
    <row r="115" spans="1:3" ht="15.75">
      <c r="A115" s="104" t="s">
        <v>138</v>
      </c>
      <c r="B115" s="102">
        <v>1808</v>
      </c>
      <c r="C115" s="105">
        <v>6697719.7</v>
      </c>
    </row>
    <row r="116" spans="1:3" ht="15.75">
      <c r="A116" s="104" t="s">
        <v>139</v>
      </c>
      <c r="B116" s="102">
        <v>1810</v>
      </c>
      <c r="C116" s="103"/>
    </row>
    <row r="117" spans="1:3" ht="15.75">
      <c r="A117" s="104" t="s">
        <v>140</v>
      </c>
      <c r="B117" s="102">
        <v>1815</v>
      </c>
      <c r="C117" s="105">
        <v>126963497.44</v>
      </c>
    </row>
    <row r="118" spans="1:3" ht="15.75">
      <c r="A118" s="104" t="s">
        <v>141</v>
      </c>
      <c r="B118" s="102">
        <v>1820</v>
      </c>
      <c r="C118" s="105">
        <v>377134201.93</v>
      </c>
    </row>
    <row r="119" spans="1:3" ht="15.75">
      <c r="A119" s="104" t="s">
        <v>142</v>
      </c>
      <c r="B119" s="102">
        <v>1825</v>
      </c>
      <c r="C119" s="103"/>
    </row>
    <row r="120" spans="1:3" ht="15.75">
      <c r="A120" s="104" t="s">
        <v>143</v>
      </c>
      <c r="B120" s="102">
        <v>1830</v>
      </c>
      <c r="C120" s="105">
        <v>2057503202.15</v>
      </c>
    </row>
    <row r="121" spans="1:3" ht="15.75">
      <c r="A121" s="104" t="s">
        <v>144</v>
      </c>
      <c r="B121" s="102">
        <v>1835</v>
      </c>
      <c r="C121" s="105">
        <v>1403134398.99</v>
      </c>
    </row>
    <row r="122" spans="1:3" ht="15.75">
      <c r="A122" s="104" t="s">
        <v>145</v>
      </c>
      <c r="B122" s="102">
        <v>1840</v>
      </c>
      <c r="C122" s="105">
        <v>22741026.69</v>
      </c>
    </row>
    <row r="123" spans="1:3" ht="15.75">
      <c r="A123" s="104" t="s">
        <v>146</v>
      </c>
      <c r="B123" s="102">
        <v>1845</v>
      </c>
      <c r="C123" s="105">
        <v>656998321.34</v>
      </c>
    </row>
    <row r="124" spans="1:3" ht="15.75">
      <c r="A124" s="104" t="s">
        <v>147</v>
      </c>
      <c r="B124" s="102">
        <v>1850</v>
      </c>
      <c r="C124" s="105">
        <v>1350092297.46</v>
      </c>
    </row>
    <row r="125" spans="1:3" ht="15.75">
      <c r="A125" s="104" t="s">
        <v>148</v>
      </c>
      <c r="B125" s="102">
        <v>1855</v>
      </c>
      <c r="C125" s="103"/>
    </row>
    <row r="126" spans="1:3" ht="15.75">
      <c r="A126" s="104" t="s">
        <v>149</v>
      </c>
      <c r="B126" s="102">
        <v>1860</v>
      </c>
      <c r="C126" s="105">
        <v>392079008.09</v>
      </c>
    </row>
    <row r="127" spans="1:3" ht="15.75">
      <c r="A127" s="104" t="s">
        <v>150</v>
      </c>
      <c r="B127" s="102">
        <v>1865</v>
      </c>
      <c r="C127" s="103"/>
    </row>
    <row r="128" spans="1:3" ht="15.75">
      <c r="A128" s="104" t="s">
        <v>151</v>
      </c>
      <c r="B128" s="102">
        <v>1870</v>
      </c>
      <c r="C128" s="103"/>
    </row>
    <row r="129" spans="1:3" ht="15.75">
      <c r="A129" s="104" t="s">
        <v>152</v>
      </c>
      <c r="B129" s="102">
        <v>1875</v>
      </c>
      <c r="C129" s="103"/>
    </row>
    <row r="130" spans="1:3" ht="15.75">
      <c r="A130" s="104" t="s">
        <v>136</v>
      </c>
      <c r="B130" s="102">
        <v>1905</v>
      </c>
      <c r="C130" s="105">
        <v>9128518</v>
      </c>
    </row>
    <row r="131" spans="1:3" ht="15.75">
      <c r="A131" s="104" t="s">
        <v>137</v>
      </c>
      <c r="B131" s="102">
        <v>1906</v>
      </c>
      <c r="C131" s="103"/>
    </row>
    <row r="132" spans="1:3" ht="15.75">
      <c r="A132" s="104" t="s">
        <v>138</v>
      </c>
      <c r="B132" s="102">
        <v>1908</v>
      </c>
      <c r="C132" s="105">
        <v>104602350.96</v>
      </c>
    </row>
    <row r="133" spans="1:3" ht="15.75">
      <c r="A133" s="104" t="s">
        <v>139</v>
      </c>
      <c r="B133" s="102">
        <v>1910</v>
      </c>
      <c r="C133" s="105">
        <v>4980512.56</v>
      </c>
    </row>
    <row r="134" spans="1:3" ht="15.75">
      <c r="A134" s="104" t="s">
        <v>153</v>
      </c>
      <c r="B134" s="102">
        <v>1915</v>
      </c>
      <c r="C134" s="105">
        <v>4245911.61</v>
      </c>
    </row>
    <row r="135" spans="1:3" ht="15.75">
      <c r="A135" s="104" t="s">
        <v>154</v>
      </c>
      <c r="B135" s="102">
        <v>1920</v>
      </c>
      <c r="C135" s="105">
        <v>46619473.93</v>
      </c>
    </row>
    <row r="136" spans="1:3" ht="15.75">
      <c r="A136" s="104" t="s">
        <v>155</v>
      </c>
      <c r="B136" s="102">
        <v>1925</v>
      </c>
      <c r="C136" s="105">
        <v>99133314.65</v>
      </c>
    </row>
    <row r="137" spans="1:3" ht="15.75">
      <c r="A137" s="104" t="s">
        <v>156</v>
      </c>
      <c r="B137" s="102">
        <v>1930</v>
      </c>
      <c r="C137" s="105">
        <v>214279748.4</v>
      </c>
    </row>
    <row r="138" spans="1:3" ht="15.75">
      <c r="A138" s="104" t="s">
        <v>157</v>
      </c>
      <c r="B138" s="102">
        <v>1935</v>
      </c>
      <c r="C138" s="105">
        <v>3929548.31</v>
      </c>
    </row>
    <row r="139" spans="1:3" ht="15.75">
      <c r="A139" s="104" t="s">
        <v>158</v>
      </c>
      <c r="B139" s="102">
        <v>1940</v>
      </c>
      <c r="C139" s="105">
        <v>3090544.59</v>
      </c>
    </row>
    <row r="140" spans="1:3" ht="15.75">
      <c r="A140" s="104" t="s">
        <v>159</v>
      </c>
      <c r="B140" s="102">
        <v>1945</v>
      </c>
      <c r="C140" s="105">
        <v>5049517.91</v>
      </c>
    </row>
    <row r="141" spans="1:3" ht="15.75">
      <c r="A141" s="104" t="s">
        <v>160</v>
      </c>
      <c r="B141" s="102">
        <v>1950</v>
      </c>
      <c r="C141" s="105">
        <v>137776820.15</v>
      </c>
    </row>
    <row r="142" spans="1:3" ht="15.75">
      <c r="A142" s="104" t="s">
        <v>161</v>
      </c>
      <c r="B142" s="102">
        <v>1955</v>
      </c>
      <c r="C142" s="105">
        <v>26521419.04</v>
      </c>
    </row>
    <row r="143" spans="1:3" ht="15.75">
      <c r="A143" s="104" t="s">
        <v>162</v>
      </c>
      <c r="B143" s="102">
        <v>1960</v>
      </c>
      <c r="C143" s="105">
        <v>4413378.93</v>
      </c>
    </row>
    <row r="144" spans="1:3" ht="15.75">
      <c r="A144" s="104" t="s">
        <v>163</v>
      </c>
      <c r="B144" s="102">
        <v>1965</v>
      </c>
      <c r="C144" s="103"/>
    </row>
    <row r="145" spans="1:3" ht="15.75">
      <c r="A145" s="104" t="s">
        <v>164</v>
      </c>
      <c r="B145" s="102">
        <v>1970</v>
      </c>
      <c r="C145" s="103"/>
    </row>
    <row r="146" spans="1:3" ht="15.75">
      <c r="A146" s="104" t="s">
        <v>165</v>
      </c>
      <c r="B146" s="102">
        <v>1975</v>
      </c>
      <c r="C146" s="103"/>
    </row>
    <row r="147" spans="1:3" ht="15.75">
      <c r="A147" s="104" t="s">
        <v>166</v>
      </c>
      <c r="B147" s="102">
        <v>1980</v>
      </c>
      <c r="C147" s="105">
        <v>20509712.66</v>
      </c>
    </row>
    <row r="148" spans="1:3" ht="15.75">
      <c r="A148" s="104" t="s">
        <v>167</v>
      </c>
      <c r="B148" s="102">
        <v>1985</v>
      </c>
      <c r="C148" s="105">
        <v>12051581.62</v>
      </c>
    </row>
    <row r="149" spans="1:3" ht="15.75">
      <c r="A149" s="104" t="s">
        <v>168</v>
      </c>
      <c r="B149" s="102">
        <v>1990</v>
      </c>
      <c r="C149" s="105">
        <v>11147854.34</v>
      </c>
    </row>
    <row r="150" spans="1:3" ht="16.5" thickBot="1">
      <c r="A150" s="106" t="s">
        <v>23</v>
      </c>
      <c r="B150" s="107"/>
      <c r="C150" s="108">
        <f>SUM(C113:C149)</f>
        <v>7389667815.11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0"/>
  <sheetViews>
    <sheetView zoomScalePageLayoutView="0" workbookViewId="0" topLeftCell="A106">
      <selection activeCell="C130" sqref="C130"/>
    </sheetView>
  </sheetViews>
  <sheetFormatPr defaultColWidth="9.140625" defaultRowHeight="15"/>
  <cols>
    <col min="1" max="1" width="73.140625" style="109" bestFit="1" customWidth="1"/>
    <col min="2" max="2" width="9.28125" style="109" bestFit="1" customWidth="1"/>
    <col min="3" max="3" width="17.28125" style="109" bestFit="1" customWidth="1"/>
    <col min="4" max="16384" width="9.140625" style="109" customWidth="1"/>
  </cols>
  <sheetData>
    <row r="1" spans="1:3" ht="15.75">
      <c r="A1" s="98" t="s">
        <v>22</v>
      </c>
      <c r="B1" s="99"/>
      <c r="C1" s="100"/>
    </row>
    <row r="2" spans="1:3" ht="15.75">
      <c r="A2" s="101"/>
      <c r="B2" s="102"/>
      <c r="C2" s="103"/>
    </row>
    <row r="3" spans="1:3" ht="15.75">
      <c r="A3" s="104" t="s">
        <v>0</v>
      </c>
      <c r="B3" s="102">
        <v>5005</v>
      </c>
      <c r="C3" s="105">
        <v>2862278.84</v>
      </c>
    </row>
    <row r="4" spans="1:3" ht="15.75">
      <c r="A4" s="104" t="s">
        <v>1</v>
      </c>
      <c r="B4" s="102">
        <v>5010</v>
      </c>
      <c r="C4" s="105">
        <v>1596792.82</v>
      </c>
    </row>
    <row r="5" spans="1:3" ht="15.75">
      <c r="A5" s="104" t="s">
        <v>2</v>
      </c>
      <c r="B5" s="102">
        <v>5012</v>
      </c>
      <c r="C5" s="105">
        <v>278638.44</v>
      </c>
    </row>
    <row r="6" spans="1:3" ht="15.75">
      <c r="A6" s="104" t="s">
        <v>3</v>
      </c>
      <c r="B6" s="102">
        <v>5014</v>
      </c>
      <c r="C6" s="105">
        <v>718451.36</v>
      </c>
    </row>
    <row r="7" spans="1:3" ht="15.75">
      <c r="A7" s="104" t="s">
        <v>4</v>
      </c>
      <c r="B7" s="102">
        <v>5015</v>
      </c>
      <c r="C7" s="105">
        <v>353137.11</v>
      </c>
    </row>
    <row r="8" spans="1:3" ht="15.75">
      <c r="A8" s="104" t="s">
        <v>5</v>
      </c>
      <c r="B8" s="102">
        <v>5016</v>
      </c>
      <c r="C8" s="105">
        <v>8061267.81</v>
      </c>
    </row>
    <row r="9" spans="1:3" ht="15.75">
      <c r="A9" s="104" t="s">
        <v>6</v>
      </c>
      <c r="B9" s="102">
        <v>5017</v>
      </c>
      <c r="C9" s="105">
        <v>3044285.43</v>
      </c>
    </row>
    <row r="10" spans="1:3" ht="15.75">
      <c r="A10" s="104" t="s">
        <v>7</v>
      </c>
      <c r="B10" s="102">
        <v>5020</v>
      </c>
      <c r="C10" s="105">
        <v>9836245.26</v>
      </c>
    </row>
    <row r="11" spans="1:3" ht="15.75">
      <c r="A11" s="104" t="s">
        <v>8</v>
      </c>
      <c r="B11" s="102">
        <v>5025</v>
      </c>
      <c r="C11" s="105">
        <v>1320491.59</v>
      </c>
    </row>
    <row r="12" spans="1:3" ht="15.75">
      <c r="A12" s="104" t="s">
        <v>9</v>
      </c>
      <c r="B12" s="102">
        <v>5030</v>
      </c>
      <c r="C12" s="105">
        <v>588362.59</v>
      </c>
    </row>
    <row r="13" spans="1:3" ht="15.75">
      <c r="A13" s="104" t="s">
        <v>10</v>
      </c>
      <c r="B13" s="102">
        <v>5035</v>
      </c>
      <c r="C13" s="103"/>
    </row>
    <row r="14" spans="1:3" ht="15.75">
      <c r="A14" s="104" t="s">
        <v>11</v>
      </c>
      <c r="B14" s="102">
        <v>5040</v>
      </c>
      <c r="C14" s="105"/>
    </row>
    <row r="15" spans="1:3" ht="15.75">
      <c r="A15" s="104" t="s">
        <v>12</v>
      </c>
      <c r="B15" s="102">
        <v>5045</v>
      </c>
      <c r="C15" s="105"/>
    </row>
    <row r="16" spans="1:3" ht="15.75">
      <c r="A16" s="104" t="s">
        <v>13</v>
      </c>
      <c r="B16" s="102">
        <v>5050</v>
      </c>
      <c r="C16" s="103"/>
    </row>
    <row r="17" spans="1:3" ht="15.75">
      <c r="A17" s="104" t="s">
        <v>14</v>
      </c>
      <c r="B17" s="102">
        <v>5055</v>
      </c>
      <c r="C17" s="103"/>
    </row>
    <row r="18" spans="1:3" ht="15.75">
      <c r="A18" s="104" t="s">
        <v>15</v>
      </c>
      <c r="B18" s="102">
        <v>5065</v>
      </c>
      <c r="C18" s="105">
        <v>13517731.98</v>
      </c>
    </row>
    <row r="19" spans="1:3" ht="15.75">
      <c r="A19" s="104" t="s">
        <v>16</v>
      </c>
      <c r="B19" s="102">
        <v>5070</v>
      </c>
      <c r="C19" s="105">
        <v>20242358.14</v>
      </c>
    </row>
    <row r="20" spans="1:3" ht="15.75">
      <c r="A20" s="104" t="s">
        <v>17</v>
      </c>
      <c r="B20" s="102">
        <v>5075</v>
      </c>
      <c r="C20" s="105">
        <v>3060367.49</v>
      </c>
    </row>
    <row r="21" spans="1:3" ht="15.75">
      <c r="A21" s="104" t="s">
        <v>18</v>
      </c>
      <c r="B21" s="102">
        <v>5085</v>
      </c>
      <c r="C21" s="105">
        <v>11347824.64</v>
      </c>
    </row>
    <row r="22" spans="1:3" ht="15.75">
      <c r="A22" s="104" t="s">
        <v>19</v>
      </c>
      <c r="B22" s="102">
        <v>5090</v>
      </c>
      <c r="C22" s="103"/>
    </row>
    <row r="23" spans="1:3" ht="15.75">
      <c r="A23" s="104" t="s">
        <v>20</v>
      </c>
      <c r="B23" s="102">
        <v>5095</v>
      </c>
      <c r="C23" s="105">
        <v>81709.07</v>
      </c>
    </row>
    <row r="24" spans="1:3" ht="15.75">
      <c r="A24" s="104" t="s">
        <v>21</v>
      </c>
      <c r="B24" s="102">
        <v>5096</v>
      </c>
      <c r="C24" s="103"/>
    </row>
    <row r="25" spans="1:3" ht="16.5" thickBot="1">
      <c r="A25" s="106" t="s">
        <v>23</v>
      </c>
      <c r="B25" s="107"/>
      <c r="C25" s="108">
        <f>SUM(C3:C24)</f>
        <v>76909942.57</v>
      </c>
    </row>
    <row r="26" ht="16.5" thickBot="1">
      <c r="B26" s="110"/>
    </row>
    <row r="27" spans="1:3" ht="15.75">
      <c r="A27" s="98" t="s">
        <v>171</v>
      </c>
      <c r="B27" s="99"/>
      <c r="C27" s="100"/>
    </row>
    <row r="28" spans="1:3" ht="15.75">
      <c r="A28" s="104"/>
      <c r="B28" s="102"/>
      <c r="C28" s="103"/>
    </row>
    <row r="29" spans="1:3" ht="15.75">
      <c r="A29" s="104" t="s">
        <v>25</v>
      </c>
      <c r="B29" s="102">
        <v>5105</v>
      </c>
      <c r="C29" s="105">
        <v>11292300.76</v>
      </c>
    </row>
    <row r="30" spans="1:3" ht="15.75">
      <c r="A30" s="104" t="s">
        <v>26</v>
      </c>
      <c r="B30" s="102">
        <v>5110</v>
      </c>
      <c r="C30" s="103"/>
    </row>
    <row r="31" spans="1:3" ht="15.75">
      <c r="A31" s="104" t="s">
        <v>27</v>
      </c>
      <c r="B31" s="102">
        <v>5112</v>
      </c>
      <c r="C31" s="105">
        <v>1338776.47</v>
      </c>
    </row>
    <row r="32" spans="1:3" ht="15.75">
      <c r="A32" s="104" t="s">
        <v>28</v>
      </c>
      <c r="B32" s="102">
        <v>5114</v>
      </c>
      <c r="C32" s="105">
        <v>13746308.86</v>
      </c>
    </row>
    <row r="33" spans="1:3" ht="15.75">
      <c r="A33" s="104" t="s">
        <v>29</v>
      </c>
      <c r="B33" s="102">
        <v>5120</v>
      </c>
      <c r="C33" s="105">
        <v>21368429.97</v>
      </c>
    </row>
    <row r="34" spans="1:3" ht="15.75">
      <c r="A34" s="104" t="s">
        <v>30</v>
      </c>
      <c r="B34" s="102">
        <v>5125</v>
      </c>
      <c r="C34" s="105">
        <v>52257145.78</v>
      </c>
    </row>
    <row r="35" spans="1:3" ht="15.75">
      <c r="A35" s="104" t="s">
        <v>31</v>
      </c>
      <c r="B35" s="102">
        <v>5130</v>
      </c>
      <c r="C35" s="103"/>
    </row>
    <row r="36" spans="1:3" ht="15.75">
      <c r="A36" s="104" t="s">
        <v>32</v>
      </c>
      <c r="B36" s="102">
        <v>5135</v>
      </c>
      <c r="C36" s="105">
        <v>118948329.39</v>
      </c>
    </row>
    <row r="37" spans="1:3" ht="15.75">
      <c r="A37" s="104" t="s">
        <v>33</v>
      </c>
      <c r="B37" s="102">
        <v>5145</v>
      </c>
      <c r="C37" s="105">
        <v>242116.73</v>
      </c>
    </row>
    <row r="38" spans="1:3" ht="15.75">
      <c r="A38" s="104" t="s">
        <v>34</v>
      </c>
      <c r="B38" s="102">
        <v>5150</v>
      </c>
      <c r="C38" s="105">
        <v>1178375.49</v>
      </c>
    </row>
    <row r="39" spans="1:3" ht="15.75">
      <c r="A39" s="104" t="s">
        <v>35</v>
      </c>
      <c r="B39" s="102">
        <v>5155</v>
      </c>
      <c r="C39" s="103"/>
    </row>
    <row r="40" spans="1:3" ht="15.75">
      <c r="A40" s="104" t="s">
        <v>36</v>
      </c>
      <c r="B40" s="102">
        <v>5160</v>
      </c>
      <c r="C40" s="105">
        <v>3283624.82</v>
      </c>
    </row>
    <row r="41" spans="1:3" ht="15.75">
      <c r="A41" s="104" t="s">
        <v>37</v>
      </c>
      <c r="B41" s="102">
        <v>5175</v>
      </c>
      <c r="C41" s="105">
        <v>1982539.56</v>
      </c>
    </row>
    <row r="42" spans="1:3" ht="16.5" thickBot="1">
      <c r="A42" s="106" t="s">
        <v>23</v>
      </c>
      <c r="B42" s="107"/>
      <c r="C42" s="108">
        <f>SUM(C29:C41)</f>
        <v>225637947.83</v>
      </c>
    </row>
    <row r="43" ht="16.5" thickBot="1">
      <c r="B43" s="110"/>
    </row>
    <row r="44" spans="1:3" ht="15.75">
      <c r="A44" s="98" t="s">
        <v>172</v>
      </c>
      <c r="B44" s="99"/>
      <c r="C44" s="100"/>
    </row>
    <row r="45" spans="1:3" ht="15.75">
      <c r="A45" s="104"/>
      <c r="B45" s="102"/>
      <c r="C45" s="103"/>
    </row>
    <row r="46" spans="1:3" ht="15.75">
      <c r="A46" s="104" t="s">
        <v>39</v>
      </c>
      <c r="B46" s="102">
        <v>5305</v>
      </c>
      <c r="C46" s="103"/>
    </row>
    <row r="47" spans="1:3" ht="15.75">
      <c r="A47" s="104" t="s">
        <v>40</v>
      </c>
      <c r="B47" s="102">
        <v>5310</v>
      </c>
      <c r="C47" s="105">
        <v>18631233.11</v>
      </c>
    </row>
    <row r="48" spans="1:3" ht="15.75">
      <c r="A48" s="104" t="s">
        <v>41</v>
      </c>
      <c r="B48" s="102">
        <v>5315</v>
      </c>
      <c r="C48" s="105">
        <v>37994153.12</v>
      </c>
    </row>
    <row r="49" spans="1:3" ht="15.75">
      <c r="A49" s="104" t="s">
        <v>42</v>
      </c>
      <c r="B49" s="102">
        <v>5320</v>
      </c>
      <c r="C49" s="105">
        <v>10660199.85</v>
      </c>
    </row>
    <row r="50" spans="1:3" ht="15.75">
      <c r="A50" s="104" t="s">
        <v>43</v>
      </c>
      <c r="B50" s="102">
        <v>5325</v>
      </c>
      <c r="C50" s="103"/>
    </row>
    <row r="51" spans="1:3" ht="15.75">
      <c r="A51" s="104" t="s">
        <v>44</v>
      </c>
      <c r="B51" s="102">
        <v>5330</v>
      </c>
      <c r="C51" s="105">
        <v>896343.39</v>
      </c>
    </row>
    <row r="52" spans="1:3" ht="15.75">
      <c r="A52" s="104" t="s">
        <v>45</v>
      </c>
      <c r="B52" s="102">
        <v>5340</v>
      </c>
      <c r="C52" s="105">
        <v>5469325.49</v>
      </c>
    </row>
    <row r="53" spans="1:3" ht="16.5" thickBot="1">
      <c r="A53" s="106" t="s">
        <v>23</v>
      </c>
      <c r="B53" s="107"/>
      <c r="C53" s="108">
        <f>SUM(C46:C52)</f>
        <v>73651254.96</v>
      </c>
    </row>
    <row r="54" ht="16.5" thickBot="1">
      <c r="B54" s="110"/>
    </row>
    <row r="55" spans="1:3" ht="15.75">
      <c r="A55" s="98" t="s">
        <v>173</v>
      </c>
      <c r="B55" s="99"/>
      <c r="C55" s="100"/>
    </row>
    <row r="56" spans="1:3" ht="15.75">
      <c r="A56" s="104"/>
      <c r="B56" s="102"/>
      <c r="C56" s="103"/>
    </row>
    <row r="57" spans="1:3" ht="15.75">
      <c r="A57" s="104" t="s">
        <v>39</v>
      </c>
      <c r="B57" s="102">
        <v>5405</v>
      </c>
      <c r="C57" s="103"/>
    </row>
    <row r="58" spans="1:3" ht="15.75">
      <c r="A58" s="104" t="s">
        <v>47</v>
      </c>
      <c r="B58" s="102">
        <v>5410</v>
      </c>
      <c r="C58" s="105">
        <v>759371.86</v>
      </c>
    </row>
    <row r="59" spans="1:3" ht="15.75">
      <c r="A59" s="104" t="s">
        <v>48</v>
      </c>
      <c r="B59" s="102">
        <v>5420</v>
      </c>
      <c r="C59" s="105">
        <v>436180.19</v>
      </c>
    </row>
    <row r="60" spans="1:3" ht="15.75">
      <c r="A60" s="104" t="s">
        <v>49</v>
      </c>
      <c r="B60" s="102">
        <v>5425</v>
      </c>
      <c r="C60" s="105">
        <v>30003.24</v>
      </c>
    </row>
    <row r="61" spans="1:3" ht="16.5" thickBot="1">
      <c r="A61" s="106" t="s">
        <v>23</v>
      </c>
      <c r="B61" s="107"/>
      <c r="C61" s="108">
        <f>SUM(C57:C60)</f>
        <v>1225555.29</v>
      </c>
    </row>
    <row r="62" ht="16.5" thickBot="1">
      <c r="B62" s="110"/>
    </row>
    <row r="63" spans="1:3" ht="15.75">
      <c r="A63" s="98" t="s">
        <v>174</v>
      </c>
      <c r="B63" s="99"/>
      <c r="C63" s="100"/>
    </row>
    <row r="64" spans="1:3" ht="15.75">
      <c r="A64" s="104"/>
      <c r="B64" s="102"/>
      <c r="C64" s="103"/>
    </row>
    <row r="65" spans="1:3" ht="15.75">
      <c r="A65" s="104" t="s">
        <v>51</v>
      </c>
      <c r="B65" s="102">
        <v>5605</v>
      </c>
      <c r="C65" s="105">
        <v>6538914.03</v>
      </c>
    </row>
    <row r="66" spans="1:3" ht="15.75">
      <c r="A66" s="104" t="s">
        <v>52</v>
      </c>
      <c r="B66" s="102">
        <v>5610</v>
      </c>
      <c r="C66" s="105">
        <v>23581058.51</v>
      </c>
    </row>
    <row r="67" spans="1:3" ht="15.75">
      <c r="A67" s="104" t="s">
        <v>53</v>
      </c>
      <c r="B67" s="102">
        <v>5615</v>
      </c>
      <c r="C67" s="105">
        <v>33496560.08</v>
      </c>
    </row>
    <row r="68" spans="1:3" ht="15.75">
      <c r="A68" s="104" t="s">
        <v>54</v>
      </c>
      <c r="B68" s="102">
        <v>5620</v>
      </c>
      <c r="C68" s="103"/>
    </row>
    <row r="69" spans="1:3" ht="15.75">
      <c r="A69" s="104" t="s">
        <v>55</v>
      </c>
      <c r="B69" s="102">
        <v>5625</v>
      </c>
      <c r="C69" s="105">
        <v>-70627151.9</v>
      </c>
    </row>
    <row r="70" spans="1:3" ht="15.75">
      <c r="A70" s="104" t="s">
        <v>56</v>
      </c>
      <c r="B70" s="102">
        <v>5630</v>
      </c>
      <c r="C70" s="105">
        <v>6606732.13</v>
      </c>
    </row>
    <row r="71" spans="1:3" ht="15.75">
      <c r="A71" s="104" t="s">
        <v>58</v>
      </c>
      <c r="B71" s="102">
        <v>5640</v>
      </c>
      <c r="C71" s="105">
        <v>938951.44</v>
      </c>
    </row>
    <row r="72" spans="1:3" ht="15.75">
      <c r="A72" s="104" t="s">
        <v>59</v>
      </c>
      <c r="B72" s="102">
        <v>5645</v>
      </c>
      <c r="C72" s="103"/>
    </row>
    <row r="73" spans="1:3" ht="15.75">
      <c r="A73" s="104" t="s">
        <v>60</v>
      </c>
      <c r="B73" s="102">
        <v>5650</v>
      </c>
      <c r="C73" s="103"/>
    </row>
    <row r="74" spans="1:3" ht="15.75">
      <c r="A74" s="104" t="s">
        <v>61</v>
      </c>
      <c r="B74" s="102">
        <v>5655</v>
      </c>
      <c r="C74" s="105">
        <v>4801030.08</v>
      </c>
    </row>
    <row r="75" spans="1:3" ht="15.75">
      <c r="A75" s="104" t="s">
        <v>63</v>
      </c>
      <c r="B75" s="102">
        <v>5665</v>
      </c>
      <c r="C75" s="105">
        <v>15741152.28</v>
      </c>
    </row>
    <row r="76" spans="1:3" ht="15.75">
      <c r="A76" s="104" t="s">
        <v>64</v>
      </c>
      <c r="B76" s="102">
        <v>5670</v>
      </c>
      <c r="C76" s="105">
        <v>8917089.39</v>
      </c>
    </row>
    <row r="77" spans="1:3" ht="15.75">
      <c r="A77" s="104" t="s">
        <v>65</v>
      </c>
      <c r="B77" s="102">
        <v>5675</v>
      </c>
      <c r="C77" s="105">
        <v>75956969.22</v>
      </c>
    </row>
    <row r="78" spans="1:3" ht="15.75">
      <c r="A78" s="104" t="s">
        <v>66</v>
      </c>
      <c r="B78" s="102">
        <v>5680</v>
      </c>
      <c r="C78" s="103"/>
    </row>
    <row r="79" spans="1:3" ht="16.5" thickBot="1">
      <c r="A79" s="106" t="s">
        <v>23</v>
      </c>
      <c r="B79" s="107"/>
      <c r="C79" s="108">
        <f>SUM(C65:C78)</f>
        <v>105951305.25999999</v>
      </c>
    </row>
    <row r="80" ht="16.5" thickBot="1">
      <c r="B80" s="110"/>
    </row>
    <row r="81" spans="1:3" ht="15.75">
      <c r="A81" s="98" t="s">
        <v>175</v>
      </c>
      <c r="B81" s="99"/>
      <c r="C81" s="100"/>
    </row>
    <row r="82" spans="1:3" ht="15.75">
      <c r="A82" s="104"/>
      <c r="B82" s="102"/>
      <c r="C82" s="103"/>
    </row>
    <row r="83" spans="1:3" ht="15.75">
      <c r="A83" s="104" t="s">
        <v>57</v>
      </c>
      <c r="B83" s="102">
        <v>5635</v>
      </c>
      <c r="C83" s="105">
        <v>2250325.83</v>
      </c>
    </row>
    <row r="84" spans="1:3" ht="15.75">
      <c r="A84" s="104" t="s">
        <v>68</v>
      </c>
      <c r="B84" s="102">
        <v>6210</v>
      </c>
      <c r="C84" s="103"/>
    </row>
    <row r="85" spans="1:3" ht="16.5" thickBot="1">
      <c r="A85" s="106" t="s">
        <v>23</v>
      </c>
      <c r="B85" s="107"/>
      <c r="C85" s="108">
        <f>SUM(C83:C84)</f>
        <v>2250325.83</v>
      </c>
    </row>
    <row r="86" ht="16.5" thickBot="1">
      <c r="B86" s="110"/>
    </row>
    <row r="87" spans="1:3" ht="15.75">
      <c r="A87" s="98" t="s">
        <v>176</v>
      </c>
      <c r="B87" s="99"/>
      <c r="C87" s="100"/>
    </row>
    <row r="88" spans="1:3" ht="15.75">
      <c r="A88" s="104"/>
      <c r="B88" s="102"/>
      <c r="C88" s="103"/>
    </row>
    <row r="89" spans="1:3" ht="15.75">
      <c r="A89" s="104" t="s">
        <v>70</v>
      </c>
      <c r="B89" s="102">
        <v>5515</v>
      </c>
      <c r="C89" s="103"/>
    </row>
    <row r="90" spans="1:3" ht="15.75">
      <c r="A90" s="104" t="s">
        <v>62</v>
      </c>
      <c r="B90" s="102">
        <v>5660</v>
      </c>
      <c r="C90" s="103"/>
    </row>
    <row r="91" spans="1:3" ht="16.5" thickBot="1">
      <c r="A91" s="111" t="s">
        <v>23</v>
      </c>
      <c r="B91" s="107"/>
      <c r="C91" s="112">
        <f>SUM(C89:C90)</f>
        <v>0</v>
      </c>
    </row>
    <row r="92" ht="16.5" thickBot="1">
      <c r="B92" s="110"/>
    </row>
    <row r="93" spans="1:3" ht="15.75">
      <c r="A93" s="98" t="s">
        <v>75</v>
      </c>
      <c r="B93" s="99"/>
      <c r="C93" s="100"/>
    </row>
    <row r="94" spans="1:3" ht="15.75">
      <c r="A94" s="104"/>
      <c r="B94" s="102"/>
      <c r="C94" s="103"/>
    </row>
    <row r="95" spans="1:3" ht="15.75">
      <c r="A95" s="104" t="s">
        <v>72</v>
      </c>
      <c r="B95" s="102">
        <v>5014</v>
      </c>
      <c r="C95" s="105">
        <v>718451.36</v>
      </c>
    </row>
    <row r="96" spans="1:3" ht="15.75">
      <c r="A96" s="104" t="s">
        <v>73</v>
      </c>
      <c r="B96" s="102">
        <v>5015</v>
      </c>
      <c r="C96" s="105">
        <v>353137.11</v>
      </c>
    </row>
    <row r="97" spans="1:3" ht="15.75">
      <c r="A97" s="104" t="s">
        <v>74</v>
      </c>
      <c r="B97" s="102">
        <v>5112</v>
      </c>
      <c r="C97" s="105">
        <v>1338776.47</v>
      </c>
    </row>
    <row r="98" spans="1:3" ht="16.5" thickBot="1">
      <c r="A98" s="106" t="s">
        <v>23</v>
      </c>
      <c r="B98" s="107"/>
      <c r="C98" s="108">
        <f>SUM(C95:C97)</f>
        <v>2410364.94</v>
      </c>
    </row>
    <row r="99" ht="16.5" thickBot="1">
      <c r="B99" s="110"/>
    </row>
    <row r="100" spans="1:3" ht="15.75">
      <c r="A100" s="98" t="s">
        <v>75</v>
      </c>
      <c r="B100" s="99"/>
      <c r="C100" s="100"/>
    </row>
    <row r="101" spans="1:3" ht="15.75">
      <c r="A101" s="104"/>
      <c r="B101" s="102"/>
      <c r="C101" s="103"/>
    </row>
    <row r="102" spans="1:3" ht="15.75">
      <c r="A102" s="104" t="s">
        <v>72</v>
      </c>
      <c r="B102" s="102">
        <v>5014</v>
      </c>
      <c r="C102" s="105">
        <v>718451.36</v>
      </c>
    </row>
    <row r="103" spans="1:3" ht="15.75">
      <c r="A103" s="104" t="s">
        <v>73</v>
      </c>
      <c r="B103" s="102">
        <v>5015</v>
      </c>
      <c r="C103" s="105">
        <v>353137.11</v>
      </c>
    </row>
    <row r="104" spans="1:3" ht="15.75">
      <c r="A104" s="104" t="s">
        <v>74</v>
      </c>
      <c r="B104" s="102">
        <v>5112</v>
      </c>
      <c r="C104" s="105">
        <v>1338776.47</v>
      </c>
    </row>
    <row r="105" spans="1:3" ht="16.5" thickBot="1">
      <c r="A105" s="106" t="s">
        <v>23</v>
      </c>
      <c r="B105" s="107"/>
      <c r="C105" s="108">
        <f>SUM(C102:C104)</f>
        <v>2410364.94</v>
      </c>
    </row>
    <row r="106" ht="16.5" thickBot="1"/>
    <row r="107" spans="1:3" ht="15.75">
      <c r="A107" s="98" t="s">
        <v>177</v>
      </c>
      <c r="B107" s="99"/>
      <c r="C107" s="100"/>
    </row>
    <row r="108" spans="1:3" ht="15.75">
      <c r="A108" s="104" t="s">
        <v>169</v>
      </c>
      <c r="B108" s="102">
        <v>1815</v>
      </c>
      <c r="C108" s="105">
        <v>111555682.96</v>
      </c>
    </row>
    <row r="109" spans="1:3" ht="16.5" thickBot="1">
      <c r="A109" s="106" t="s">
        <v>23</v>
      </c>
      <c r="B109" s="107"/>
      <c r="C109" s="108">
        <f>SUM(C108)</f>
        <v>111555682.96</v>
      </c>
    </row>
    <row r="110" ht="16.5" thickBot="1">
      <c r="B110" s="110"/>
    </row>
    <row r="111" spans="1:3" ht="15.75">
      <c r="A111" s="98" t="s">
        <v>170</v>
      </c>
      <c r="B111" s="99"/>
      <c r="C111" s="100"/>
    </row>
    <row r="112" spans="1:3" ht="15.75">
      <c r="A112" s="104"/>
      <c r="B112" s="102"/>
      <c r="C112" s="103"/>
    </row>
    <row r="113" spans="1:3" ht="15.75">
      <c r="A113" s="104" t="s">
        <v>136</v>
      </c>
      <c r="B113" s="102">
        <v>1805</v>
      </c>
      <c r="C113" s="105">
        <v>57950260.72</v>
      </c>
    </row>
    <row r="114" spans="1:3" ht="15.75">
      <c r="A114" s="104" t="s">
        <v>137</v>
      </c>
      <c r="B114" s="102">
        <v>1806</v>
      </c>
      <c r="C114" s="105">
        <v>230734425.31</v>
      </c>
    </row>
    <row r="115" spans="1:3" ht="15.75">
      <c r="A115" s="104" t="s">
        <v>138</v>
      </c>
      <c r="B115" s="102">
        <v>1808</v>
      </c>
      <c r="C115" s="105">
        <v>5956442.36</v>
      </c>
    </row>
    <row r="116" spans="1:3" ht="15.75">
      <c r="A116" s="104" t="s">
        <v>139</v>
      </c>
      <c r="B116" s="102">
        <v>1810</v>
      </c>
      <c r="C116" s="103"/>
    </row>
    <row r="117" spans="1:3" ht="15.75">
      <c r="A117" s="104" t="s">
        <v>140</v>
      </c>
      <c r="B117" s="102">
        <v>1815</v>
      </c>
      <c r="C117" s="105">
        <v>111555682.96</v>
      </c>
    </row>
    <row r="118" spans="1:3" ht="15.75">
      <c r="A118" s="104" t="s">
        <v>141</v>
      </c>
      <c r="B118" s="102">
        <v>1820</v>
      </c>
      <c r="C118" s="105">
        <v>327214439.79</v>
      </c>
    </row>
    <row r="119" spans="1:3" ht="15.75">
      <c r="A119" s="104" t="s">
        <v>142</v>
      </c>
      <c r="B119" s="102">
        <v>1825</v>
      </c>
      <c r="C119" s="103"/>
    </row>
    <row r="120" spans="1:3" ht="15.75">
      <c r="A120" s="104" t="s">
        <v>143</v>
      </c>
      <c r="B120" s="102">
        <v>1830</v>
      </c>
      <c r="C120" s="105">
        <v>1965180494.39</v>
      </c>
    </row>
    <row r="121" spans="1:3" ht="15.75">
      <c r="A121" s="104" t="s">
        <v>144</v>
      </c>
      <c r="B121" s="102">
        <v>1835</v>
      </c>
      <c r="C121" s="105">
        <v>1332319716.45</v>
      </c>
    </row>
    <row r="122" spans="1:3" ht="15.75">
      <c r="A122" s="104" t="s">
        <v>145</v>
      </c>
      <c r="B122" s="102">
        <v>1840</v>
      </c>
      <c r="C122" s="105">
        <v>22741522.19</v>
      </c>
    </row>
    <row r="123" spans="1:3" ht="15.75">
      <c r="A123" s="104" t="s">
        <v>146</v>
      </c>
      <c r="B123" s="102">
        <v>1845</v>
      </c>
      <c r="C123" s="105">
        <v>633167334.35</v>
      </c>
    </row>
    <row r="124" spans="1:3" ht="15.75">
      <c r="A124" s="104" t="s">
        <v>147</v>
      </c>
      <c r="B124" s="102">
        <v>1850</v>
      </c>
      <c r="C124" s="105">
        <v>1273243676.88</v>
      </c>
    </row>
    <row r="125" spans="1:3" ht="15.75">
      <c r="A125" s="104" t="s">
        <v>148</v>
      </c>
      <c r="B125" s="102">
        <v>1855</v>
      </c>
      <c r="C125" s="103"/>
    </row>
    <row r="126" spans="1:3" ht="15.75">
      <c r="A126" s="104" t="s">
        <v>149</v>
      </c>
      <c r="B126" s="102">
        <v>1860</v>
      </c>
      <c r="C126" s="105">
        <v>15634997.77</v>
      </c>
    </row>
    <row r="127" spans="1:3" ht="15.75">
      <c r="A127" s="104" t="s">
        <v>150</v>
      </c>
      <c r="B127" s="102">
        <v>1865</v>
      </c>
      <c r="C127" s="103"/>
    </row>
    <row r="128" spans="1:3" ht="15.75">
      <c r="A128" s="104" t="s">
        <v>151</v>
      </c>
      <c r="B128" s="102">
        <v>1870</v>
      </c>
      <c r="C128" s="103"/>
    </row>
    <row r="129" spans="1:3" ht="15.75">
      <c r="A129" s="104" t="s">
        <v>152</v>
      </c>
      <c r="B129" s="102">
        <v>1875</v>
      </c>
      <c r="C129" s="103"/>
    </row>
    <row r="130" spans="1:3" ht="15.75">
      <c r="A130" s="104" t="s">
        <v>136</v>
      </c>
      <c r="B130" s="102">
        <v>1905</v>
      </c>
      <c r="C130" s="105">
        <v>6926767.57</v>
      </c>
    </row>
    <row r="131" spans="1:3" ht="15.75">
      <c r="A131" s="104" t="s">
        <v>137</v>
      </c>
      <c r="B131" s="102">
        <v>1906</v>
      </c>
      <c r="C131" s="103"/>
    </row>
    <row r="132" spans="1:3" ht="15.75">
      <c r="A132" s="104" t="s">
        <v>138</v>
      </c>
      <c r="B132" s="102">
        <v>1908</v>
      </c>
      <c r="C132" s="105">
        <v>93534670.82</v>
      </c>
    </row>
    <row r="133" spans="1:3" ht="15.75">
      <c r="A133" s="104" t="s">
        <v>139</v>
      </c>
      <c r="B133" s="102">
        <v>1910</v>
      </c>
      <c r="C133" s="105">
        <v>4980512.56</v>
      </c>
    </row>
    <row r="134" spans="1:3" ht="15.75">
      <c r="A134" s="104" t="s">
        <v>153</v>
      </c>
      <c r="B134" s="102">
        <v>1915</v>
      </c>
      <c r="C134" s="105">
        <v>3943975.26</v>
      </c>
    </row>
    <row r="135" spans="1:3" ht="15.75">
      <c r="A135" s="104" t="s">
        <v>154</v>
      </c>
      <c r="B135" s="102">
        <v>1920</v>
      </c>
      <c r="C135" s="105">
        <v>45586125.15</v>
      </c>
    </row>
    <row r="136" spans="1:3" ht="15.75">
      <c r="A136" s="104" t="s">
        <v>155</v>
      </c>
      <c r="B136" s="102">
        <v>1925</v>
      </c>
      <c r="C136" s="105">
        <v>47712613.44</v>
      </c>
    </row>
    <row r="137" spans="1:3" ht="15.75">
      <c r="A137" s="104" t="s">
        <v>156</v>
      </c>
      <c r="B137" s="102">
        <v>1930</v>
      </c>
      <c r="C137" s="105">
        <v>204701301.58</v>
      </c>
    </row>
    <row r="138" spans="1:3" ht="15.75">
      <c r="A138" s="104" t="s">
        <v>157</v>
      </c>
      <c r="B138" s="102">
        <v>1935</v>
      </c>
      <c r="C138" s="105">
        <v>4550195.48</v>
      </c>
    </row>
    <row r="139" spans="1:3" ht="15.75">
      <c r="A139" s="104" t="s">
        <v>158</v>
      </c>
      <c r="B139" s="102">
        <v>1940</v>
      </c>
      <c r="C139" s="105">
        <v>3192232.12</v>
      </c>
    </row>
    <row r="140" spans="1:3" ht="15.75">
      <c r="A140" s="104" t="s">
        <v>159</v>
      </c>
      <c r="B140" s="102">
        <v>1945</v>
      </c>
      <c r="C140" s="105">
        <v>4350521.29</v>
      </c>
    </row>
    <row r="141" spans="1:3" ht="15.75">
      <c r="A141" s="104" t="s">
        <v>160</v>
      </c>
      <c r="B141" s="102">
        <v>1950</v>
      </c>
      <c r="C141" s="105">
        <v>108000364.84</v>
      </c>
    </row>
    <row r="142" spans="1:3" ht="15.75">
      <c r="A142" s="104" t="s">
        <v>161</v>
      </c>
      <c r="B142" s="102">
        <v>1955</v>
      </c>
      <c r="C142" s="105">
        <v>26561117.64</v>
      </c>
    </row>
    <row r="143" spans="1:3" ht="15.75">
      <c r="A143" s="104" t="s">
        <v>162</v>
      </c>
      <c r="B143" s="102">
        <v>1960</v>
      </c>
      <c r="C143" s="105">
        <v>3636348.6</v>
      </c>
    </row>
    <row r="144" spans="1:3" ht="15.75">
      <c r="A144" s="104" t="s">
        <v>163</v>
      </c>
      <c r="B144" s="102">
        <v>1965</v>
      </c>
      <c r="C144" s="103"/>
    </row>
    <row r="145" spans="1:3" ht="15.75">
      <c r="A145" s="104" t="s">
        <v>164</v>
      </c>
      <c r="B145" s="102">
        <v>1970</v>
      </c>
      <c r="C145" s="103"/>
    </row>
    <row r="146" spans="1:3" ht="15.75">
      <c r="A146" s="104" t="s">
        <v>165</v>
      </c>
      <c r="B146" s="102">
        <v>1975</v>
      </c>
      <c r="C146" s="103"/>
    </row>
    <row r="147" spans="1:3" ht="15.75">
      <c r="A147" s="104" t="s">
        <v>166</v>
      </c>
      <c r="B147" s="102">
        <v>1980</v>
      </c>
      <c r="C147" s="105">
        <v>18223271.79</v>
      </c>
    </row>
    <row r="148" spans="1:3" ht="15.75">
      <c r="A148" s="104" t="s">
        <v>167</v>
      </c>
      <c r="B148" s="102">
        <v>1985</v>
      </c>
      <c r="C148" s="105">
        <v>11971396.22</v>
      </c>
    </row>
    <row r="149" spans="1:3" ht="15.75">
      <c r="A149" s="104" t="s">
        <v>168</v>
      </c>
      <c r="B149" s="102">
        <v>1990</v>
      </c>
      <c r="C149" s="105">
        <v>10987703.75</v>
      </c>
    </row>
    <row r="150" spans="1:3" ht="16.5" thickBot="1">
      <c r="A150" s="106" t="s">
        <v>23</v>
      </c>
      <c r="B150" s="107"/>
      <c r="C150" s="108">
        <f>SUM(C113:C149)</f>
        <v>6574558111.280001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0"/>
  <sheetViews>
    <sheetView zoomScalePageLayoutView="0" workbookViewId="0" topLeftCell="H1">
      <selection activeCell="L32" sqref="L32"/>
    </sheetView>
  </sheetViews>
  <sheetFormatPr defaultColWidth="9.140625" defaultRowHeight="15"/>
  <cols>
    <col min="1" max="1" width="11.421875" style="4" customWidth="1"/>
    <col min="2" max="5" width="9.140625" style="4" customWidth="1"/>
    <col min="6" max="6" width="33.00390625" style="4" customWidth="1"/>
    <col min="7" max="7" width="17.57421875" style="4" bestFit="1" customWidth="1"/>
    <col min="8" max="8" width="18.00390625" style="4" customWidth="1"/>
    <col min="9" max="9" width="18.28125" style="4" customWidth="1"/>
    <col min="10" max="10" width="5.7109375" style="5" customWidth="1"/>
    <col min="11" max="11" width="53.28125" style="4" customWidth="1"/>
    <col min="12" max="12" width="15.57421875" style="4" customWidth="1"/>
    <col min="13" max="13" width="16.57421875" style="4" bestFit="1" customWidth="1"/>
    <col min="14" max="14" width="15.00390625" style="4" bestFit="1" customWidth="1"/>
    <col min="15" max="15" width="9.140625" style="4" customWidth="1"/>
    <col min="16" max="16" width="16.57421875" style="4" bestFit="1" customWidth="1"/>
    <col min="17" max="16384" width="9.140625" style="4" customWidth="1"/>
  </cols>
  <sheetData>
    <row r="1" ht="13.5" thickBot="1"/>
    <row r="2" spans="1:7" ht="13.5" thickBot="1">
      <c r="A2" s="119" t="s">
        <v>179</v>
      </c>
      <c r="B2" s="120"/>
      <c r="C2" s="120"/>
      <c r="D2" s="120"/>
      <c r="E2" s="120"/>
      <c r="F2" s="121"/>
      <c r="G2" s="6" t="s">
        <v>76</v>
      </c>
    </row>
    <row r="3" ht="13.5" thickBot="1"/>
    <row r="4" spans="1:16" ht="15.75" thickBot="1">
      <c r="A4" s="116" t="s">
        <v>77</v>
      </c>
      <c r="B4" s="117"/>
      <c r="C4" s="117"/>
      <c r="D4" s="117"/>
      <c r="E4" s="117"/>
      <c r="F4" s="118"/>
      <c r="G4" s="7">
        <v>2009</v>
      </c>
      <c r="H4" s="7">
        <v>2010</v>
      </c>
      <c r="I4" s="7">
        <v>2011</v>
      </c>
      <c r="K4" s="7" t="s">
        <v>78</v>
      </c>
      <c r="L4" s="8">
        <v>2009</v>
      </c>
      <c r="M4" s="8">
        <v>2010</v>
      </c>
      <c r="N4" s="8">
        <v>2011</v>
      </c>
      <c r="P4" s="149">
        <v>2010</v>
      </c>
    </row>
    <row r="5" spans="1:16" s="9" customFormat="1" ht="32.25" customHeight="1" thickBot="1">
      <c r="A5" s="113" t="s">
        <v>71</v>
      </c>
      <c r="B5" s="114"/>
      <c r="C5" s="114"/>
      <c r="D5" s="114"/>
      <c r="E5" s="114"/>
      <c r="F5" s="115"/>
      <c r="G5" s="113" t="s">
        <v>79</v>
      </c>
      <c r="H5" s="114"/>
      <c r="I5" s="115"/>
      <c r="J5" s="5"/>
      <c r="K5" s="113" t="s">
        <v>80</v>
      </c>
      <c r="L5" s="114"/>
      <c r="M5" s="114"/>
      <c r="N5" s="115"/>
      <c r="P5" s="148" t="s">
        <v>185</v>
      </c>
    </row>
    <row r="6" spans="1:16" ht="12.75">
      <c r="A6" s="10" t="s">
        <v>81</v>
      </c>
      <c r="B6" s="11"/>
      <c r="C6" s="11"/>
      <c r="D6" s="11"/>
      <c r="E6" s="11"/>
      <c r="F6" s="11"/>
      <c r="G6" s="39">
        <f>SUM('2009'!C25)</f>
        <v>76909942.57</v>
      </c>
      <c r="H6" s="40">
        <f>SUM('2010'!C25)</f>
        <v>75489060.84</v>
      </c>
      <c r="I6" s="41">
        <f>SUM('2011'!C25)</f>
        <v>85386546.50999999</v>
      </c>
      <c r="K6" s="13" t="s">
        <v>82</v>
      </c>
      <c r="L6" s="14">
        <v>76909943</v>
      </c>
      <c r="M6" s="14">
        <v>0</v>
      </c>
      <c r="N6" s="14">
        <v>85386547</v>
      </c>
      <c r="P6" s="143">
        <v>75489060.84</v>
      </c>
    </row>
    <row r="7" spans="1:16" ht="12.75">
      <c r="A7" s="1" t="s">
        <v>24</v>
      </c>
      <c r="B7" s="15"/>
      <c r="C7" s="15"/>
      <c r="D7" s="15"/>
      <c r="E7" s="15"/>
      <c r="F7" s="15"/>
      <c r="G7" s="41">
        <f>SUM('2009'!C42)</f>
        <v>225637947.83</v>
      </c>
      <c r="H7" s="40">
        <f>SUM('2010'!C42)</f>
        <v>229531054.62999997</v>
      </c>
      <c r="I7" s="41">
        <f>SUM('2011'!C42)</f>
        <v>241709027.98000002</v>
      </c>
      <c r="K7" s="13" t="s">
        <v>83</v>
      </c>
      <c r="L7" s="12">
        <v>225637948</v>
      </c>
      <c r="M7" s="12">
        <v>75489060.84</v>
      </c>
      <c r="N7" s="12">
        <v>241709028</v>
      </c>
      <c r="P7" s="144">
        <v>229531054.62999997</v>
      </c>
    </row>
    <row r="8" spans="1:16" ht="12.75">
      <c r="A8" s="1" t="s">
        <v>38</v>
      </c>
      <c r="B8" s="15"/>
      <c r="C8" s="15"/>
      <c r="D8" s="15"/>
      <c r="E8" s="15"/>
      <c r="F8" s="15"/>
      <c r="G8" s="41">
        <f>SUM('2009'!C53)</f>
        <v>73651254.96</v>
      </c>
      <c r="H8" s="40">
        <f>SUM('2010'!C53)</f>
        <v>73195378.2</v>
      </c>
      <c r="I8" s="41">
        <f>SUM('2011'!C53)</f>
        <v>71798589.25</v>
      </c>
      <c r="K8" s="13" t="s">
        <v>84</v>
      </c>
      <c r="L8" s="12">
        <v>73651255</v>
      </c>
      <c r="M8" s="12">
        <v>229531054.62999997</v>
      </c>
      <c r="N8" s="12">
        <v>71798589</v>
      </c>
      <c r="P8" s="144">
        <v>73195378.2</v>
      </c>
    </row>
    <row r="9" spans="1:16" ht="12.75">
      <c r="A9" s="1" t="s">
        <v>46</v>
      </c>
      <c r="B9" s="15"/>
      <c r="C9" s="15"/>
      <c r="D9" s="15"/>
      <c r="E9" s="15"/>
      <c r="F9" s="15"/>
      <c r="G9" s="41">
        <f>SUM('2009'!C61)</f>
        <v>1225555.29</v>
      </c>
      <c r="H9" s="40">
        <f>SUM('2010'!C61)</f>
        <v>1246039.1</v>
      </c>
      <c r="I9" s="41">
        <f>SUM('2011'!C61)</f>
        <v>1015042.8</v>
      </c>
      <c r="K9" s="13" t="s">
        <v>85</v>
      </c>
      <c r="L9" s="12">
        <v>1225555</v>
      </c>
      <c r="M9" s="12">
        <v>73195378.2</v>
      </c>
      <c r="N9" s="12">
        <v>1015043</v>
      </c>
      <c r="P9" s="144">
        <v>1246039.1</v>
      </c>
    </row>
    <row r="10" spans="1:16" ht="12.75">
      <c r="A10" s="2" t="s">
        <v>50</v>
      </c>
      <c r="B10" s="16"/>
      <c r="C10" s="16"/>
      <c r="D10" s="16"/>
      <c r="E10" s="16"/>
      <c r="F10" s="16"/>
      <c r="G10" s="42">
        <f>SUM('2009'!C79)</f>
        <v>105951305.25999999</v>
      </c>
      <c r="H10" s="43">
        <f>SUM('2010'!C79)</f>
        <v>139178177.07</v>
      </c>
      <c r="I10" s="41">
        <f>SUM('2011'!C79)</f>
        <v>121495867.93</v>
      </c>
      <c r="K10" s="13" t="s">
        <v>86</v>
      </c>
      <c r="L10" s="12">
        <v>105951305</v>
      </c>
      <c r="M10" s="12">
        <v>910379.72</v>
      </c>
      <c r="N10" s="12">
        <v>121495868</v>
      </c>
      <c r="P10" s="144">
        <v>139178177.07</v>
      </c>
    </row>
    <row r="11" spans="1:16" ht="12.75">
      <c r="A11" s="1" t="s">
        <v>67</v>
      </c>
      <c r="B11" s="15"/>
      <c r="C11" s="15"/>
      <c r="D11" s="15"/>
      <c r="E11" s="15"/>
      <c r="F11" s="15"/>
      <c r="G11" s="41">
        <f>SUM('2009'!C85)</f>
        <v>2250325.83</v>
      </c>
      <c r="H11" s="40">
        <f>SUM('2010'!C85)</f>
        <v>2675770.62</v>
      </c>
      <c r="I11" s="41">
        <f>SUM('2011'!C85)</f>
        <v>3393248.5</v>
      </c>
      <c r="K11" s="13" t="s">
        <v>87</v>
      </c>
      <c r="L11" s="12">
        <v>2250326</v>
      </c>
      <c r="M11" s="12">
        <v>139178177.07</v>
      </c>
      <c r="N11" s="12">
        <v>3393249</v>
      </c>
      <c r="P11" s="144">
        <v>2675770.62</v>
      </c>
    </row>
    <row r="12" spans="1:16" ht="13.5" thickBot="1">
      <c r="A12" s="1" t="s">
        <v>69</v>
      </c>
      <c r="B12" s="15"/>
      <c r="C12" s="15"/>
      <c r="D12" s="15"/>
      <c r="E12" s="15"/>
      <c r="F12" s="15"/>
      <c r="G12" s="41">
        <f>SUM('2009'!C91)</f>
        <v>0</v>
      </c>
      <c r="H12" s="44">
        <f>SUM('2010'!C91)</f>
        <v>0</v>
      </c>
      <c r="I12" s="41">
        <f>SUM('2011'!C91)</f>
        <v>0</v>
      </c>
      <c r="K12" s="18" t="s">
        <v>88</v>
      </c>
      <c r="L12" s="17" t="s">
        <v>178</v>
      </c>
      <c r="M12" s="17">
        <v>18564548.16</v>
      </c>
      <c r="N12" s="17" t="s">
        <v>178</v>
      </c>
      <c r="P12" s="145"/>
    </row>
    <row r="13" spans="1:16" ht="13.5" thickBot="1">
      <c r="A13" s="19" t="s">
        <v>23</v>
      </c>
      <c r="B13" s="20"/>
      <c r="C13" s="20"/>
      <c r="D13" s="20"/>
      <c r="E13" s="20"/>
      <c r="F13" s="20"/>
      <c r="G13" s="45">
        <f>SUM(G6:G12)</f>
        <v>485626331.73999995</v>
      </c>
      <c r="H13" s="45">
        <f>SUM(H6:H12)</f>
        <v>521315480.46</v>
      </c>
      <c r="I13" s="45">
        <f>SUM(I6:I12)</f>
        <v>524798322.97</v>
      </c>
      <c r="K13" s="19" t="s">
        <v>23</v>
      </c>
      <c r="L13" s="22">
        <f>SUM(L6:L12)</f>
        <v>485626332</v>
      </c>
      <c r="M13" s="22">
        <f>SUM(M6:M12)</f>
        <v>536868598.62</v>
      </c>
      <c r="N13" s="22">
        <f>SUM(N6:N12)</f>
        <v>524798324</v>
      </c>
      <c r="P13" s="146">
        <f>SUM(P6:P12)</f>
        <v>521315480.46</v>
      </c>
    </row>
    <row r="14" spans="1:16" ht="13.5" thickBot="1">
      <c r="A14" s="23" t="s">
        <v>89</v>
      </c>
      <c r="B14" s="24"/>
      <c r="C14" s="24"/>
      <c r="D14" s="24"/>
      <c r="E14" s="24"/>
      <c r="F14" s="24"/>
      <c r="G14" s="46"/>
      <c r="H14" s="46"/>
      <c r="I14" s="46"/>
      <c r="K14" s="25"/>
      <c r="L14" s="26"/>
      <c r="M14" s="26"/>
      <c r="N14" s="26"/>
      <c r="P14" s="147"/>
    </row>
    <row r="15" spans="1:16" ht="13.5" thickBot="1">
      <c r="A15" s="27" t="s">
        <v>90</v>
      </c>
      <c r="B15" s="28"/>
      <c r="C15" s="28"/>
      <c r="D15" s="28"/>
      <c r="E15" s="28"/>
      <c r="F15" s="28"/>
      <c r="G15" s="45">
        <v>485626331.74</v>
      </c>
      <c r="H15" s="45">
        <v>521315480.46</v>
      </c>
      <c r="I15" s="45">
        <v>524798322.97</v>
      </c>
      <c r="K15" s="29" t="s">
        <v>91</v>
      </c>
      <c r="L15" s="21">
        <f>+G15</f>
        <v>485626331.74</v>
      </c>
      <c r="M15" s="21">
        <f>+H15</f>
        <v>521315480.46</v>
      </c>
      <c r="N15" s="21">
        <f>+I15</f>
        <v>524798322.97</v>
      </c>
      <c r="O15" s="16" t="s">
        <v>92</v>
      </c>
      <c r="P15" s="146">
        <f>+H15</f>
        <v>521315480.46</v>
      </c>
    </row>
    <row r="16" spans="1:16" ht="13.5" thickBot="1">
      <c r="A16" s="19" t="s">
        <v>93</v>
      </c>
      <c r="B16" s="20"/>
      <c r="C16" s="20"/>
      <c r="D16" s="20"/>
      <c r="E16" s="20"/>
      <c r="F16" s="20"/>
      <c r="G16" s="45">
        <f>+G13-G15</f>
        <v>0</v>
      </c>
      <c r="H16" s="45">
        <f>+H13-H15</f>
        <v>0</v>
      </c>
      <c r="I16" s="45">
        <f>+I13-I15</f>
        <v>0</v>
      </c>
      <c r="K16" s="30"/>
      <c r="L16" s="21">
        <f>+L13-L15</f>
        <v>0.25999999046325684</v>
      </c>
      <c r="M16" s="21">
        <f>+M13-M15</f>
        <v>15553118.160000026</v>
      </c>
      <c r="N16" s="21">
        <f>+N13-N15</f>
        <v>1.0299999713897705</v>
      </c>
      <c r="P16" s="146">
        <f>+P13-P15</f>
        <v>0</v>
      </c>
    </row>
    <row r="17" spans="1:16" ht="12.75">
      <c r="A17" s="31"/>
      <c r="B17" s="16"/>
      <c r="C17" s="16"/>
      <c r="D17" s="16"/>
      <c r="E17" s="16"/>
      <c r="F17" s="16"/>
      <c r="G17" s="16"/>
      <c r="H17" s="16"/>
      <c r="I17" s="16"/>
      <c r="J17" s="32"/>
      <c r="K17" s="16"/>
      <c r="L17" s="33"/>
      <c r="M17" s="16"/>
      <c r="P17" s="16"/>
    </row>
    <row r="18" spans="1:16" ht="12.75">
      <c r="A18" s="34" t="s">
        <v>94</v>
      </c>
      <c r="L18" s="142" t="s">
        <v>186</v>
      </c>
      <c r="M18" s="142"/>
      <c r="N18" s="142"/>
      <c r="O18" s="142"/>
      <c r="P18" s="142"/>
    </row>
    <row r="19" spans="1:16" ht="12.75">
      <c r="A19" s="34" t="s">
        <v>95</v>
      </c>
      <c r="L19" s="142" t="s">
        <v>180</v>
      </c>
      <c r="M19" s="142"/>
      <c r="N19" s="142"/>
      <c r="O19" s="142"/>
      <c r="P19" s="142"/>
    </row>
    <row r="20" spans="1:16" ht="13.5" thickBot="1">
      <c r="A20" s="34"/>
      <c r="L20" s="142" t="s">
        <v>184</v>
      </c>
      <c r="M20" s="142"/>
      <c r="N20" s="142"/>
      <c r="O20" s="142"/>
      <c r="P20" s="142"/>
    </row>
    <row r="21" spans="1:16" ht="13.5" thickBot="1">
      <c r="A21" s="116" t="s">
        <v>96</v>
      </c>
      <c r="B21" s="117"/>
      <c r="C21" s="117"/>
      <c r="D21" s="117"/>
      <c r="E21" s="117"/>
      <c r="F21" s="118"/>
      <c r="G21" s="7">
        <v>2009</v>
      </c>
      <c r="H21" s="7">
        <v>2010</v>
      </c>
      <c r="I21" s="7">
        <v>2011</v>
      </c>
      <c r="J21" s="35"/>
      <c r="L21" s="142" t="s">
        <v>183</v>
      </c>
      <c r="M21" s="142"/>
      <c r="N21" s="142"/>
      <c r="O21" s="142"/>
      <c r="P21" s="142"/>
    </row>
    <row r="22" spans="1:16" ht="32.25" customHeight="1" thickBot="1">
      <c r="A22" s="113" t="s">
        <v>75</v>
      </c>
      <c r="B22" s="114"/>
      <c r="C22" s="114"/>
      <c r="D22" s="114"/>
      <c r="E22" s="114"/>
      <c r="F22" s="114"/>
      <c r="G22" s="113" t="s">
        <v>79</v>
      </c>
      <c r="H22" s="114"/>
      <c r="I22" s="115"/>
      <c r="J22" s="36"/>
      <c r="L22" s="142" t="s">
        <v>181</v>
      </c>
      <c r="M22" s="142"/>
      <c r="N22" s="142"/>
      <c r="O22" s="142"/>
      <c r="P22" s="142"/>
    </row>
    <row r="23" spans="1:16" ht="12.75">
      <c r="A23" s="2" t="s">
        <v>71</v>
      </c>
      <c r="B23" s="16"/>
      <c r="C23" s="37">
        <v>5014</v>
      </c>
      <c r="D23" s="16" t="s">
        <v>97</v>
      </c>
      <c r="E23" s="16"/>
      <c r="F23" s="16"/>
      <c r="G23" s="42">
        <f>SUM('2009'!C95)</f>
        <v>718451.36</v>
      </c>
      <c r="H23" s="47">
        <f>SUM('2010'!C95)</f>
        <v>901097.17</v>
      </c>
      <c r="I23" s="47">
        <f>SUM('2011'!C95)</f>
        <v>867748.37</v>
      </c>
      <c r="J23" s="38"/>
      <c r="L23" s="142" t="s">
        <v>182</v>
      </c>
      <c r="M23" s="142"/>
      <c r="N23" s="142"/>
      <c r="O23" s="142"/>
      <c r="P23" s="142"/>
    </row>
    <row r="24" spans="1:16" ht="12.75">
      <c r="A24" s="2"/>
      <c r="B24" s="16"/>
      <c r="C24" s="37">
        <v>5015</v>
      </c>
      <c r="D24" s="16" t="s">
        <v>98</v>
      </c>
      <c r="E24" s="16"/>
      <c r="F24" s="16"/>
      <c r="G24" s="42">
        <f>SUM('2009'!C96)</f>
        <v>353137.11</v>
      </c>
      <c r="H24" s="47">
        <f>SUM('2010'!C96)</f>
        <v>297163.8</v>
      </c>
      <c r="I24" s="47">
        <f>SUM('2011'!C96)</f>
        <v>257383.36</v>
      </c>
      <c r="J24" s="38"/>
      <c r="L24" s="5"/>
      <c r="M24" s="5"/>
      <c r="N24" s="5"/>
      <c r="O24" s="5"/>
      <c r="P24" s="5"/>
    </row>
    <row r="25" spans="1:10" ht="13.5" thickBot="1">
      <c r="A25" s="2"/>
      <c r="B25" s="16"/>
      <c r="C25" s="37">
        <v>5112</v>
      </c>
      <c r="D25" s="16" t="s">
        <v>99</v>
      </c>
      <c r="E25" s="16"/>
      <c r="F25" s="16"/>
      <c r="G25" s="42">
        <f>SUM('2009'!C97)</f>
        <v>1338776.47</v>
      </c>
      <c r="H25" s="47">
        <f>SUM('2010'!C97)</f>
        <v>1352452.76</v>
      </c>
      <c r="I25" s="47">
        <f>SUM('2011'!C97)</f>
        <v>1479661.57</v>
      </c>
      <c r="J25" s="38"/>
    </row>
    <row r="26" spans="1:10" ht="13.5" thickBot="1">
      <c r="A26" s="19" t="s">
        <v>23</v>
      </c>
      <c r="B26" s="20"/>
      <c r="C26" s="20"/>
      <c r="D26" s="20"/>
      <c r="E26" s="20"/>
      <c r="F26" s="20"/>
      <c r="G26" s="45">
        <f>SUM(G23:G25)</f>
        <v>2410364.94</v>
      </c>
      <c r="H26" s="45">
        <f>SUM(H23:H25)</f>
        <v>2550713.73</v>
      </c>
      <c r="I26" s="45">
        <f>SUM(I23:I25)</f>
        <v>2604793.3</v>
      </c>
      <c r="J26" s="33"/>
    </row>
    <row r="27" spans="1:13" ht="12.75">
      <c r="A27" s="23" t="s">
        <v>100</v>
      </c>
      <c r="B27" s="24"/>
      <c r="C27" s="24"/>
      <c r="D27" s="24"/>
      <c r="E27" s="24"/>
      <c r="F27" s="24"/>
      <c r="G27" s="48"/>
      <c r="H27" s="48"/>
      <c r="I27" s="48"/>
      <c r="J27" s="33"/>
      <c r="M27" s="5"/>
    </row>
    <row r="28" spans="1:12" ht="13.5" thickBot="1">
      <c r="A28" s="2" t="s">
        <v>101</v>
      </c>
      <c r="B28" s="16"/>
      <c r="C28" s="16"/>
      <c r="D28" s="16"/>
      <c r="E28" s="16"/>
      <c r="F28" s="16"/>
      <c r="G28" s="49"/>
      <c r="H28" s="49"/>
      <c r="I28" s="49"/>
      <c r="J28" s="33"/>
      <c r="K28" s="16"/>
      <c r="L28" s="16"/>
    </row>
    <row r="29" spans="1:12" ht="13.5" thickBot="1">
      <c r="A29" s="27" t="s">
        <v>102</v>
      </c>
      <c r="B29" s="28"/>
      <c r="C29" s="28"/>
      <c r="D29" s="28"/>
      <c r="E29" s="28"/>
      <c r="F29" s="28"/>
      <c r="G29" s="45">
        <v>2410365</v>
      </c>
      <c r="H29" s="45">
        <v>2550714</v>
      </c>
      <c r="I29" s="45">
        <v>2604793</v>
      </c>
      <c r="J29" s="4" t="s">
        <v>103</v>
      </c>
      <c r="L29" s="16"/>
    </row>
    <row r="30" spans="1:12" ht="13.5" thickBot="1">
      <c r="A30" s="19" t="s">
        <v>93</v>
      </c>
      <c r="B30" s="20"/>
      <c r="C30" s="20"/>
      <c r="D30" s="20"/>
      <c r="E30" s="20"/>
      <c r="F30" s="20"/>
      <c r="G30" s="45">
        <f>+G26-G29</f>
        <v>-0.060000000055879354</v>
      </c>
      <c r="H30" s="45">
        <f>+H26-H29</f>
        <v>-0.27000000001862645</v>
      </c>
      <c r="I30" s="45">
        <f>+I26-I29</f>
        <v>0.2999999998137355</v>
      </c>
      <c r="J30" s="33"/>
      <c r="K30" s="16"/>
      <c r="L30" s="16"/>
    </row>
    <row r="31" ht="13.5" thickBot="1"/>
    <row r="32" spans="1:10" ht="13.5" thickBot="1">
      <c r="A32" s="116" t="s">
        <v>96</v>
      </c>
      <c r="B32" s="117"/>
      <c r="C32" s="117"/>
      <c r="D32" s="117"/>
      <c r="E32" s="117"/>
      <c r="F32" s="118"/>
      <c r="G32" s="7">
        <v>2009</v>
      </c>
      <c r="H32" s="7">
        <v>2010</v>
      </c>
      <c r="I32" s="7">
        <v>2011</v>
      </c>
      <c r="J32" s="35"/>
    </row>
    <row r="33" spans="1:10" ht="32.25" customHeight="1" thickBot="1">
      <c r="A33" s="113" t="s">
        <v>75</v>
      </c>
      <c r="B33" s="114"/>
      <c r="C33" s="114"/>
      <c r="D33" s="114"/>
      <c r="E33" s="114"/>
      <c r="F33" s="114"/>
      <c r="G33" s="113" t="s">
        <v>79</v>
      </c>
      <c r="H33" s="114"/>
      <c r="I33" s="115"/>
      <c r="J33" s="36"/>
    </row>
    <row r="34" spans="1:10" ht="12.75">
      <c r="A34" s="2" t="s">
        <v>71</v>
      </c>
      <c r="B34" s="16"/>
      <c r="C34" s="37">
        <v>5014</v>
      </c>
      <c r="D34" s="16" t="s">
        <v>97</v>
      </c>
      <c r="E34" s="16"/>
      <c r="F34" s="16"/>
      <c r="G34" s="42">
        <f aca="true" t="shared" si="0" ref="G34:I36">+G23</f>
        <v>718451.36</v>
      </c>
      <c r="H34" s="42">
        <f t="shared" si="0"/>
        <v>901097.17</v>
      </c>
      <c r="I34" s="42">
        <f t="shared" si="0"/>
        <v>867748.37</v>
      </c>
      <c r="J34" s="4" t="s">
        <v>104</v>
      </c>
    </row>
    <row r="35" spans="1:10" ht="12.75">
      <c r="A35" s="2"/>
      <c r="B35" s="16"/>
      <c r="C35" s="37">
        <v>5015</v>
      </c>
      <c r="D35" s="16" t="s">
        <v>98</v>
      </c>
      <c r="E35" s="16"/>
      <c r="F35" s="16"/>
      <c r="G35" s="42">
        <f t="shared" si="0"/>
        <v>353137.11</v>
      </c>
      <c r="H35" s="42">
        <f t="shared" si="0"/>
        <v>297163.8</v>
      </c>
      <c r="I35" s="42">
        <f t="shared" si="0"/>
        <v>257383.36</v>
      </c>
      <c r="J35" s="4" t="s">
        <v>105</v>
      </c>
    </row>
    <row r="36" spans="1:10" ht="13.5" thickBot="1">
      <c r="A36" s="2"/>
      <c r="B36" s="16"/>
      <c r="C36" s="37">
        <v>5112</v>
      </c>
      <c r="D36" s="16" t="s">
        <v>99</v>
      </c>
      <c r="E36" s="16"/>
      <c r="F36" s="16"/>
      <c r="G36" s="42">
        <f t="shared" si="0"/>
        <v>1338776.47</v>
      </c>
      <c r="H36" s="42">
        <f t="shared" si="0"/>
        <v>1352452.76</v>
      </c>
      <c r="I36" s="42">
        <f t="shared" si="0"/>
        <v>1479661.57</v>
      </c>
      <c r="J36" s="38"/>
    </row>
    <row r="37" spans="1:10" ht="13.5" thickBot="1">
      <c r="A37" s="19" t="s">
        <v>23</v>
      </c>
      <c r="B37" s="20"/>
      <c r="C37" s="20"/>
      <c r="D37" s="20"/>
      <c r="E37" s="20"/>
      <c r="F37" s="20"/>
      <c r="G37" s="45">
        <f>SUM(G34:G36)</f>
        <v>2410364.94</v>
      </c>
      <c r="H37" s="45">
        <f>SUM(H34:H36)</f>
        <v>2550713.73</v>
      </c>
      <c r="I37" s="45">
        <f>SUM(I34:I36)</f>
        <v>2604793.3</v>
      </c>
      <c r="J37" s="33"/>
    </row>
    <row r="38" spans="1:10" ht="13.5" thickBot="1">
      <c r="A38" s="23" t="s">
        <v>100</v>
      </c>
      <c r="B38" s="24"/>
      <c r="C38" s="24"/>
      <c r="D38" s="24"/>
      <c r="E38" s="24"/>
      <c r="F38" s="24"/>
      <c r="G38" s="48"/>
      <c r="H38" s="48"/>
      <c r="I38" s="48"/>
      <c r="J38" s="33"/>
    </row>
    <row r="39" spans="1:10" ht="13.5" thickBot="1">
      <c r="A39" s="2" t="s">
        <v>106</v>
      </c>
      <c r="B39" s="16"/>
      <c r="C39" s="16"/>
      <c r="D39" s="16"/>
      <c r="E39" s="16"/>
      <c r="F39" s="16"/>
      <c r="G39" s="45">
        <v>2410365</v>
      </c>
      <c r="H39" s="45">
        <v>2550714</v>
      </c>
      <c r="I39" s="45">
        <v>2604793</v>
      </c>
      <c r="J39" s="4" t="s">
        <v>103</v>
      </c>
    </row>
    <row r="40" spans="1:10" ht="13.5" thickBot="1">
      <c r="A40" s="19" t="s">
        <v>93</v>
      </c>
      <c r="B40" s="20"/>
      <c r="C40" s="20"/>
      <c r="D40" s="20"/>
      <c r="E40" s="20"/>
      <c r="F40" s="20"/>
      <c r="G40" s="45">
        <f>+G37-G39</f>
        <v>-0.060000000055879354</v>
      </c>
      <c r="H40" s="45">
        <f>+H37-H39</f>
        <v>-0.27000000001862645</v>
      </c>
      <c r="I40" s="45">
        <f>+I37-I39</f>
        <v>0.2999999998137355</v>
      </c>
      <c r="J40" s="33"/>
    </row>
  </sheetData>
  <sheetProtection/>
  <mergeCells count="11">
    <mergeCell ref="K5:N5"/>
    <mergeCell ref="A21:F21"/>
    <mergeCell ref="A22:F22"/>
    <mergeCell ref="G22:I22"/>
    <mergeCell ref="A32:F32"/>
    <mergeCell ref="A33:F33"/>
    <mergeCell ref="G33:I33"/>
    <mergeCell ref="A2:F2"/>
    <mergeCell ref="A4:F4"/>
    <mergeCell ref="A5:F5"/>
    <mergeCell ref="G5:I5"/>
  </mergeCells>
  <printOptions/>
  <pageMargins left="0.7" right="0.7" top="0.75" bottom="0.75" header="0.3" footer="0.3"/>
  <pageSetup fitToHeight="0" fitToWidth="1" horizontalDpi="600" verticalDpi="600" orientation="landscape" paperSize="17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5"/>
  <sheetViews>
    <sheetView zoomScalePageLayoutView="0" workbookViewId="0" topLeftCell="B7">
      <selection activeCell="L40" sqref="L40"/>
    </sheetView>
  </sheetViews>
  <sheetFormatPr defaultColWidth="9.140625" defaultRowHeight="15"/>
  <cols>
    <col min="1" max="1" width="11.28125" style="0" customWidth="1"/>
    <col min="2" max="2" width="16.28125" style="0" customWidth="1"/>
    <col min="3" max="3" width="12.140625" style="0" customWidth="1"/>
    <col min="6" max="6" width="15.140625" style="0" customWidth="1"/>
    <col min="7" max="7" width="20.7109375" style="0" customWidth="1"/>
    <col min="8" max="9" width="18.8515625" style="0" bestFit="1" customWidth="1"/>
    <col min="10" max="10" width="16.57421875" style="0" bestFit="1" customWidth="1"/>
    <col min="11" max="11" width="10.00390625" style="0" bestFit="1" customWidth="1"/>
    <col min="12" max="12" width="13.57421875" style="0" customWidth="1"/>
  </cols>
  <sheetData>
    <row r="1" ht="15.75" thickBot="1"/>
    <row r="2" spans="1:10" ht="16.5" thickBot="1">
      <c r="A2" s="125" t="s">
        <v>179</v>
      </c>
      <c r="B2" s="126"/>
      <c r="C2" s="126"/>
      <c r="D2" s="126"/>
      <c r="E2" s="126"/>
      <c r="F2" s="126"/>
      <c r="G2" s="126"/>
      <c r="H2" s="126"/>
      <c r="I2" s="127"/>
      <c r="J2" s="50" t="s">
        <v>107</v>
      </c>
    </row>
    <row r="3" ht="15.75" thickBot="1"/>
    <row r="4" spans="1:9" ht="18.75" thickBot="1">
      <c r="A4" s="128" t="s">
        <v>108</v>
      </c>
      <c r="B4" s="129"/>
      <c r="C4" s="129"/>
      <c r="D4" s="129"/>
      <c r="E4" s="129"/>
      <c r="F4" s="130"/>
      <c r="G4" s="51">
        <v>2009</v>
      </c>
      <c r="H4" s="51">
        <v>2010</v>
      </c>
      <c r="I4" s="51">
        <v>2011</v>
      </c>
    </row>
    <row r="5" spans="1:9" ht="16.5" thickBot="1">
      <c r="A5" s="131" t="s">
        <v>109</v>
      </c>
      <c r="B5" s="132"/>
      <c r="C5" s="132"/>
      <c r="D5" s="132"/>
      <c r="E5" s="132"/>
      <c r="F5" s="132"/>
      <c r="G5" s="131" t="s">
        <v>110</v>
      </c>
      <c r="H5" s="132"/>
      <c r="I5" s="133"/>
    </row>
    <row r="6" spans="1:10" ht="16.5" thickBot="1">
      <c r="A6" s="52" t="s">
        <v>111</v>
      </c>
      <c r="B6" s="53"/>
      <c r="C6" s="54" t="s">
        <v>112</v>
      </c>
      <c r="D6" s="53"/>
      <c r="E6" s="53"/>
      <c r="F6" s="53"/>
      <c r="G6" s="55">
        <f>SUM('2009'!C109)</f>
        <v>111555682.96</v>
      </c>
      <c r="H6" s="55">
        <f>SUM('2010'!C109)</f>
        <v>126963497.44</v>
      </c>
      <c r="I6" s="55">
        <f>SUM('2011'!C109)</f>
        <v>134035599.98</v>
      </c>
      <c r="J6" t="s">
        <v>103</v>
      </c>
    </row>
    <row r="7" spans="1:9" ht="15.75" thickBot="1">
      <c r="A7" s="56" t="s">
        <v>113</v>
      </c>
      <c r="B7" s="57"/>
      <c r="C7" s="57"/>
      <c r="D7" s="57"/>
      <c r="E7" s="57"/>
      <c r="F7" s="57"/>
      <c r="G7" s="58"/>
      <c r="H7" s="58"/>
      <c r="I7" s="58"/>
    </row>
    <row r="8" spans="1:10" ht="16.5" thickBot="1">
      <c r="A8" s="59" t="s">
        <v>114</v>
      </c>
      <c r="B8" s="60"/>
      <c r="C8" s="60"/>
      <c r="D8" s="60"/>
      <c r="E8" s="60"/>
      <c r="F8" s="60"/>
      <c r="G8" s="55">
        <v>111555683</v>
      </c>
      <c r="H8" s="55">
        <v>126963497</v>
      </c>
      <c r="I8" s="55">
        <v>134035600</v>
      </c>
      <c r="J8" t="s">
        <v>103</v>
      </c>
    </row>
    <row r="9" spans="1:9" ht="16.5" thickBot="1">
      <c r="A9" s="52" t="s">
        <v>93</v>
      </c>
      <c r="B9" s="61"/>
      <c r="C9" s="61"/>
      <c r="D9" s="61"/>
      <c r="E9" s="61"/>
      <c r="F9" s="61"/>
      <c r="G9" s="55">
        <f>+G6-G8</f>
        <v>-0.040000006556510925</v>
      </c>
      <c r="H9" s="55">
        <f>+H6-H8</f>
        <v>0.4399999976158142</v>
      </c>
      <c r="I9" s="55">
        <f>+I6-I8</f>
        <v>-0.019999995827674866</v>
      </c>
    </row>
    <row r="10" spans="7:9" ht="15">
      <c r="G10" s="62"/>
      <c r="H10" s="62"/>
      <c r="I10" s="62"/>
    </row>
    <row r="11" spans="7:9" ht="15.75" thickBot="1">
      <c r="G11" s="62"/>
      <c r="H11" s="62"/>
      <c r="I11" s="62"/>
    </row>
    <row r="12" spans="1:9" ht="18.75" thickBot="1">
      <c r="A12" s="128" t="s">
        <v>115</v>
      </c>
      <c r="B12" s="129"/>
      <c r="C12" s="129"/>
      <c r="D12" s="129"/>
      <c r="E12" s="129"/>
      <c r="F12" s="130"/>
      <c r="G12" s="51">
        <v>2009</v>
      </c>
      <c r="H12" s="51">
        <v>2010</v>
      </c>
      <c r="I12" s="51">
        <v>2011</v>
      </c>
    </row>
    <row r="13" spans="1:9" ht="16.5" thickBot="1">
      <c r="A13" s="131" t="s">
        <v>71</v>
      </c>
      <c r="B13" s="132"/>
      <c r="C13" s="132"/>
      <c r="D13" s="132"/>
      <c r="E13" s="132"/>
      <c r="F13" s="132"/>
      <c r="G13" s="131" t="s">
        <v>79</v>
      </c>
      <c r="H13" s="132"/>
      <c r="I13" s="133"/>
    </row>
    <row r="14" spans="1:10" ht="16.5" thickBot="1">
      <c r="A14" s="52" t="s">
        <v>116</v>
      </c>
      <c r="B14" s="53"/>
      <c r="C14" s="53"/>
      <c r="D14" s="53"/>
      <c r="E14" s="53"/>
      <c r="F14" s="53"/>
      <c r="G14" s="55">
        <f>SUM('2009'!C150)</f>
        <v>6574558111.280001</v>
      </c>
      <c r="H14" s="55">
        <f>SUM('2010'!C150)</f>
        <v>7389667815.11</v>
      </c>
      <c r="I14" s="55">
        <f>SUM('2011'!C150)</f>
        <v>7860833259.809999</v>
      </c>
      <c r="J14" s="63" t="s">
        <v>103</v>
      </c>
    </row>
    <row r="15" spans="1:9" ht="15.75" thickBot="1">
      <c r="A15" s="56" t="s">
        <v>113</v>
      </c>
      <c r="B15" s="57"/>
      <c r="C15" s="57"/>
      <c r="D15" s="57"/>
      <c r="E15" s="57"/>
      <c r="F15" s="57"/>
      <c r="G15" s="58"/>
      <c r="H15" s="58"/>
      <c r="I15" s="58"/>
    </row>
    <row r="16" spans="1:10" ht="16.5" thickBot="1">
      <c r="A16" s="64" t="s">
        <v>117</v>
      </c>
      <c r="B16" s="60"/>
      <c r="C16" s="60"/>
      <c r="D16" s="60"/>
      <c r="E16" s="60"/>
      <c r="F16" s="60"/>
      <c r="G16" s="55">
        <v>6772507975</v>
      </c>
      <c r="H16" s="55">
        <v>7593552839</v>
      </c>
      <c r="I16" s="55">
        <v>8079879660</v>
      </c>
      <c r="J16" t="s">
        <v>103</v>
      </c>
    </row>
    <row r="17" spans="1:9" ht="16.5" thickBot="1">
      <c r="A17" s="137" t="s">
        <v>93</v>
      </c>
      <c r="B17" s="138"/>
      <c r="C17" s="138"/>
      <c r="D17" s="138"/>
      <c r="E17" s="138"/>
      <c r="F17" s="138"/>
      <c r="G17" s="139">
        <f>+G14-G16</f>
        <v>-197949863.7199993</v>
      </c>
      <c r="H17" s="139">
        <f>+H14-H16</f>
        <v>-203885023.89000034</v>
      </c>
      <c r="I17" s="139">
        <f>+I14-I16</f>
        <v>-219046400.19000053</v>
      </c>
    </row>
    <row r="19" ht="15.75" thickBot="1"/>
    <row r="20" spans="1:9" ht="18.75" thickBot="1">
      <c r="A20" s="128" t="s">
        <v>115</v>
      </c>
      <c r="B20" s="129"/>
      <c r="C20" s="129"/>
      <c r="D20" s="129"/>
      <c r="E20" s="129"/>
      <c r="F20" s="130"/>
      <c r="G20" s="51">
        <v>2009</v>
      </c>
      <c r="H20" s="51">
        <v>2010</v>
      </c>
      <c r="I20" s="51">
        <v>2011</v>
      </c>
    </row>
    <row r="21" spans="1:9" ht="16.5" thickBot="1">
      <c r="A21" s="134" t="s">
        <v>118</v>
      </c>
      <c r="B21" s="135"/>
      <c r="C21" s="135"/>
      <c r="D21" s="135"/>
      <c r="E21" s="135"/>
      <c r="F21" s="135"/>
      <c r="G21" s="136"/>
      <c r="H21" s="65"/>
      <c r="I21" s="65"/>
    </row>
    <row r="22" spans="1:10" ht="16.5" thickBot="1">
      <c r="A22" s="66" t="s">
        <v>119</v>
      </c>
      <c r="B22" s="67"/>
      <c r="C22" s="67"/>
      <c r="D22" s="67"/>
      <c r="E22" s="67"/>
      <c r="F22" s="67"/>
      <c r="G22" s="68"/>
      <c r="H22" s="69"/>
      <c r="I22" s="69"/>
      <c r="J22" s="70"/>
    </row>
    <row r="23" spans="1:10" ht="16.5" thickBot="1">
      <c r="A23" s="122" t="s">
        <v>120</v>
      </c>
      <c r="B23" s="123"/>
      <c r="C23" s="123"/>
      <c r="D23" s="123"/>
      <c r="E23" s="123"/>
      <c r="F23" s="123"/>
      <c r="G23" s="123"/>
      <c r="H23" s="123"/>
      <c r="I23" s="124"/>
      <c r="J23" s="70"/>
    </row>
    <row r="24" spans="1:10" ht="16.5" thickBot="1">
      <c r="A24" s="56" t="s">
        <v>121</v>
      </c>
      <c r="B24" s="57"/>
      <c r="C24" s="57"/>
      <c r="D24" s="57"/>
      <c r="E24" s="57"/>
      <c r="F24" s="57"/>
      <c r="G24" s="55">
        <v>6463002428</v>
      </c>
      <c r="H24" s="55">
        <v>7262704319</v>
      </c>
      <c r="I24" s="55">
        <v>7726797659</v>
      </c>
      <c r="J24" s="70" t="s">
        <v>103</v>
      </c>
    </row>
    <row r="25" spans="1:9" ht="15.75">
      <c r="A25" s="71" t="s">
        <v>113</v>
      </c>
      <c r="B25" s="72"/>
      <c r="C25" s="72"/>
      <c r="D25" s="72"/>
      <c r="E25" s="72"/>
      <c r="F25" s="72"/>
      <c r="G25" s="73"/>
      <c r="H25" s="73"/>
      <c r="I25" s="73"/>
    </row>
    <row r="26" spans="1:10" ht="16.5" thickBot="1">
      <c r="A26" s="74" t="s">
        <v>122</v>
      </c>
      <c r="B26" s="75"/>
      <c r="C26" s="75"/>
      <c r="D26" s="75"/>
      <c r="E26" s="75"/>
      <c r="F26" s="76"/>
      <c r="G26" s="77"/>
      <c r="H26" s="77"/>
      <c r="I26" s="77"/>
      <c r="J26" t="s">
        <v>123</v>
      </c>
    </row>
    <row r="27" spans="1:10" ht="16.5" thickBot="1">
      <c r="A27" s="78" t="s">
        <v>124</v>
      </c>
      <c r="B27" s="79"/>
      <c r="C27" s="79"/>
      <c r="D27" s="79"/>
      <c r="E27" s="79"/>
      <c r="F27" s="80"/>
      <c r="G27" s="81">
        <v>6463002428</v>
      </c>
      <c r="H27" s="81">
        <v>7262704319</v>
      </c>
      <c r="I27" s="81">
        <v>7726797659</v>
      </c>
      <c r="J27" s="70" t="s">
        <v>103</v>
      </c>
    </row>
    <row r="28" spans="1:10" ht="16.5" thickBot="1">
      <c r="A28" s="59"/>
      <c r="B28" s="60"/>
      <c r="C28" s="60"/>
      <c r="D28" s="60"/>
      <c r="E28" s="60"/>
      <c r="F28" s="60"/>
      <c r="G28" s="55">
        <f>+G26+G27</f>
        <v>6463002428</v>
      </c>
      <c r="H28" s="55">
        <f>+H26+H27</f>
        <v>7262704319</v>
      </c>
      <c r="I28" s="55">
        <f>+I26+I27</f>
        <v>7726797659</v>
      </c>
      <c r="J28" s="70"/>
    </row>
    <row r="29" spans="1:10" ht="16.5" thickBot="1">
      <c r="A29" s="82" t="s">
        <v>93</v>
      </c>
      <c r="B29" s="60"/>
      <c r="C29" s="60"/>
      <c r="D29" s="60"/>
      <c r="E29" s="60"/>
      <c r="F29" s="60"/>
      <c r="G29" s="83">
        <f>+G24-G28</f>
        <v>0</v>
      </c>
      <c r="H29" s="83">
        <f>+H24-H28</f>
        <v>0</v>
      </c>
      <c r="I29" s="83">
        <f>+I24-I28</f>
        <v>0</v>
      </c>
      <c r="J29" s="70"/>
    </row>
    <row r="30" spans="1:10" ht="16.5" thickBot="1">
      <c r="A30" s="122" t="s">
        <v>120</v>
      </c>
      <c r="B30" s="123"/>
      <c r="C30" s="123"/>
      <c r="D30" s="123"/>
      <c r="E30" s="123"/>
      <c r="F30" s="123"/>
      <c r="G30" s="123"/>
      <c r="H30" s="123"/>
      <c r="I30" s="124"/>
      <c r="J30" s="70"/>
    </row>
    <row r="31" spans="1:10" ht="16.5" thickBot="1">
      <c r="A31" s="84" t="s">
        <v>124</v>
      </c>
      <c r="B31" s="85"/>
      <c r="C31" s="85"/>
      <c r="D31" s="85"/>
      <c r="E31" s="85"/>
      <c r="F31" s="86"/>
      <c r="G31" s="55">
        <f>+G27</f>
        <v>6463002428</v>
      </c>
      <c r="H31" s="55">
        <f>+H27</f>
        <v>7262704319</v>
      </c>
      <c r="I31" s="55">
        <f>+I27</f>
        <v>7726797659</v>
      </c>
      <c r="J31" s="70" t="s">
        <v>125</v>
      </c>
    </row>
    <row r="32" spans="1:10" ht="16.5" thickBot="1">
      <c r="A32" s="78" t="s">
        <v>126</v>
      </c>
      <c r="B32" s="79"/>
      <c r="C32" s="79"/>
      <c r="D32" s="79"/>
      <c r="E32" s="79"/>
      <c r="F32" s="80"/>
      <c r="G32" s="81">
        <v>6772507975</v>
      </c>
      <c r="H32" s="81">
        <v>7593552839</v>
      </c>
      <c r="I32" s="81">
        <v>8079879660</v>
      </c>
      <c r="J32" s="70" t="s">
        <v>103</v>
      </c>
    </row>
    <row r="33" spans="1:10" ht="16.5" thickBot="1">
      <c r="A33" s="87" t="s">
        <v>127</v>
      </c>
      <c r="B33" s="79"/>
      <c r="C33" s="79"/>
      <c r="D33" s="79"/>
      <c r="E33" s="79"/>
      <c r="F33" s="80"/>
      <c r="G33" s="81">
        <v>-111555683</v>
      </c>
      <c r="H33" s="81">
        <v>-126963497</v>
      </c>
      <c r="I33" s="81">
        <v>-134035600</v>
      </c>
      <c r="J33" s="70" t="s">
        <v>128</v>
      </c>
    </row>
    <row r="34" spans="1:10" ht="16.5" thickBot="1">
      <c r="A34" s="88"/>
      <c r="B34" s="67"/>
      <c r="C34" s="67"/>
      <c r="D34" s="67"/>
      <c r="E34" s="67"/>
      <c r="F34" s="67"/>
      <c r="G34" s="55">
        <f>SUM(G32:G33)</f>
        <v>6660952292</v>
      </c>
      <c r="H34" s="55">
        <f>SUM(H32:H33)</f>
        <v>7466589342</v>
      </c>
      <c r="I34" s="55">
        <f>SUM(I32:I33)</f>
        <v>7945844060</v>
      </c>
      <c r="J34" s="70"/>
    </row>
    <row r="35" spans="1:10" ht="16.5" thickBot="1">
      <c r="A35" s="140" t="s">
        <v>93</v>
      </c>
      <c r="B35" s="141"/>
      <c r="C35" s="141"/>
      <c r="D35" s="141"/>
      <c r="E35" s="141"/>
      <c r="F35" s="141"/>
      <c r="G35" s="139">
        <f>+G31-G34</f>
        <v>-197949864</v>
      </c>
      <c r="H35" s="139">
        <f>+H31-H34</f>
        <v>-203885023</v>
      </c>
      <c r="I35" s="139">
        <f>+I31-I34</f>
        <v>-219046401</v>
      </c>
      <c r="J35" s="70"/>
    </row>
    <row r="36" spans="1:10" ht="16.5" thickBot="1">
      <c r="A36" s="122" t="s">
        <v>129</v>
      </c>
      <c r="B36" s="123"/>
      <c r="C36" s="123"/>
      <c r="D36" s="123"/>
      <c r="E36" s="123"/>
      <c r="F36" s="123"/>
      <c r="G36" s="123"/>
      <c r="H36" s="123"/>
      <c r="I36" s="124"/>
      <c r="J36" s="70"/>
    </row>
    <row r="37" spans="1:10" ht="16.5" thickBot="1">
      <c r="A37" s="84" t="s">
        <v>130</v>
      </c>
      <c r="B37" s="85"/>
      <c r="C37" s="85"/>
      <c r="D37" s="85"/>
      <c r="E37" s="85"/>
      <c r="F37" s="86"/>
      <c r="G37" s="55">
        <v>178176328</v>
      </c>
      <c r="H37" s="55">
        <v>799701891</v>
      </c>
      <c r="I37" s="55">
        <v>464093340</v>
      </c>
      <c r="J37" s="70" t="s">
        <v>103</v>
      </c>
    </row>
    <row r="38" spans="1:10" ht="16.5" thickBot="1">
      <c r="A38" s="89" t="s">
        <v>131</v>
      </c>
      <c r="B38" s="90"/>
      <c r="C38" s="90"/>
      <c r="D38" s="90"/>
      <c r="E38" s="90"/>
      <c r="F38" s="90"/>
      <c r="G38" s="58"/>
      <c r="H38" s="58"/>
      <c r="I38" s="58"/>
      <c r="J38" s="70"/>
    </row>
    <row r="39" spans="1:10" ht="16.5" thickBot="1">
      <c r="A39" s="74" t="s">
        <v>132</v>
      </c>
      <c r="B39" s="75"/>
      <c r="C39" s="75"/>
      <c r="D39" s="75"/>
      <c r="E39" s="75"/>
      <c r="F39" s="76"/>
      <c r="G39" s="55">
        <v>178176328</v>
      </c>
      <c r="H39" s="55">
        <v>799701891</v>
      </c>
      <c r="I39" s="55">
        <v>464093340</v>
      </c>
      <c r="J39" s="70" t="s">
        <v>103</v>
      </c>
    </row>
    <row r="40" spans="1:10" ht="16.5" thickBot="1">
      <c r="A40" s="82" t="s">
        <v>93</v>
      </c>
      <c r="B40" s="60"/>
      <c r="C40" s="60"/>
      <c r="D40" s="60"/>
      <c r="E40" s="60"/>
      <c r="F40" s="60"/>
      <c r="G40" s="55">
        <f>+G37-G39</f>
        <v>0</v>
      </c>
      <c r="H40" s="55">
        <f>+H37-H39</f>
        <v>0</v>
      </c>
      <c r="I40" s="55">
        <f>+I37-I39</f>
        <v>0</v>
      </c>
      <c r="J40" s="70"/>
    </row>
    <row r="41" spans="1:10" ht="15.75">
      <c r="A41" s="91"/>
      <c r="B41" s="67"/>
      <c r="C41" s="67"/>
      <c r="D41" s="67"/>
      <c r="E41" s="67"/>
      <c r="F41" s="67"/>
      <c r="G41" s="92"/>
      <c r="H41" s="92"/>
      <c r="I41" s="92"/>
      <c r="J41" s="67"/>
    </row>
    <row r="42" spans="1:10" ht="15.75">
      <c r="A42" s="93" t="s">
        <v>133</v>
      </c>
      <c r="B42" s="67"/>
      <c r="C42" s="67"/>
      <c r="D42" s="67"/>
      <c r="E42" s="67"/>
      <c r="F42" s="67"/>
      <c r="G42" s="92"/>
      <c r="H42" s="92"/>
      <c r="I42" s="92"/>
      <c r="J42" s="67"/>
    </row>
    <row r="43" spans="7:9" ht="15">
      <c r="G43" s="62"/>
      <c r="H43" s="62"/>
      <c r="I43" s="62"/>
    </row>
    <row r="44" spans="1:9" s="95" customFormat="1" ht="15.75">
      <c r="A44" s="94" t="s">
        <v>134</v>
      </c>
      <c r="G44" s="96"/>
      <c r="H44" s="96"/>
      <c r="I44" s="96"/>
    </row>
    <row r="45" s="95" customFormat="1" ht="15.75">
      <c r="A45" s="97" t="s">
        <v>135</v>
      </c>
    </row>
  </sheetData>
  <sheetProtection/>
  <mergeCells count="12">
    <mergeCell ref="A20:F20"/>
    <mergeCell ref="A21:G21"/>
    <mergeCell ref="A23:I23"/>
    <mergeCell ref="A30:I30"/>
    <mergeCell ref="A36:I36"/>
    <mergeCell ref="A2:I2"/>
    <mergeCell ref="A4:F4"/>
    <mergeCell ref="A5:F5"/>
    <mergeCell ref="G5:I5"/>
    <mergeCell ref="A12:F12"/>
    <mergeCell ref="A13:F13"/>
    <mergeCell ref="G13:I13"/>
  </mergeCells>
  <printOptions/>
  <pageMargins left="0.7" right="0.7" top="0.75" bottom="0.75" header="0.3" footer="0.3"/>
  <pageSetup fitToHeight="0" horizontalDpi="600" verticalDpi="600" orientation="landscape" paperSize="17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 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CHAPMAN Robert</dc:creator>
  <cp:keywords/>
  <dc:description/>
  <cp:lastModifiedBy>RUSSELL Carolyn</cp:lastModifiedBy>
  <cp:lastPrinted>2013-06-27T20:57:37Z</cp:lastPrinted>
  <dcterms:created xsi:type="dcterms:W3CDTF">2013-06-24T17:12:04Z</dcterms:created>
  <dcterms:modified xsi:type="dcterms:W3CDTF">2013-06-28T16:30:01Z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dro One Data Classification">
    <vt:lpwstr>Internal Use (Only Internal information is not for release to the public)</vt:lpwstr>
  </property>
  <property fmtid="{D5CDD505-2E9C-101B-9397-08002B2CF9AE}" pid="3" name="File Number">
    <vt:lpwstr/>
  </property>
  <property fmtid="{D5CDD505-2E9C-101B-9397-08002B2CF9AE}" pid="4" name="Non-Procceding Type">
    <vt:lpwstr>Reporting</vt:lpwstr>
  </property>
  <property fmtid="{D5CDD505-2E9C-101B-9397-08002B2CF9AE}" pid="5" name="Filing Status">
    <vt:lpwstr>Draft</vt:lpwstr>
  </property>
  <property fmtid="{D5CDD505-2E9C-101B-9397-08002B2CF9AE}" pid="6" name="Non-Proceeding Description">
    <vt:lpwstr>RRR</vt:lpwstr>
  </property>
  <property fmtid="{D5CDD505-2E9C-101B-9397-08002B2CF9AE}" pid="7" name="Issue Date">
    <vt:lpwstr>2013-06-24T00:00:00Z</vt:lpwstr>
  </property>
  <property fmtid="{D5CDD505-2E9C-101B-9397-08002B2CF9AE}" pid="8" name="Document Type">
    <vt:lpwstr>Correspondence</vt:lpwstr>
  </property>
  <property fmtid="{D5CDD505-2E9C-101B-9397-08002B2CF9AE}" pid="9" name="Authoring Party">
    <vt:lpwstr>Hydro One Networks - HONI</vt:lpwstr>
  </property>
  <property fmtid="{D5CDD505-2E9C-101B-9397-08002B2CF9AE}" pid="10" name="RA Contact">
    <vt:lpwstr>182932 - AC</vt:lpwstr>
  </property>
</Properties>
</file>