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20" windowWidth="19230" windowHeight="5880" activeTab="2"/>
  </bookViews>
  <sheets>
    <sheet name="OM&amp;A" sheetId="2" r:id="rId1"/>
    <sheet name="Capital" sheetId="3" r:id="rId2"/>
    <sheet name="Outputs" sheetId="4" r:id="rId3"/>
  </sheets>
  <calcPr calcId="145621"/>
</workbook>
</file>

<file path=xl/calcChain.xml><?xml version="1.0" encoding="utf-8"?>
<calcChain xmlns="http://schemas.openxmlformats.org/spreadsheetml/2006/main">
  <c r="C16" i="4" l="1"/>
  <c r="B16" i="4"/>
  <c r="C11" i="4"/>
  <c r="B11" i="4"/>
  <c r="B6" i="4"/>
  <c r="C6" i="4" l="1"/>
  <c r="G28" i="3" l="1"/>
  <c r="G29" i="3" l="1"/>
  <c r="I39" i="3"/>
  <c r="H39" i="3"/>
  <c r="G39" i="3"/>
  <c r="N15" i="2" l="1"/>
  <c r="M15" i="2"/>
  <c r="L15" i="2"/>
  <c r="G31" i="3" l="1"/>
  <c r="H28" i="3"/>
  <c r="H29" i="3" s="1"/>
  <c r="I28" i="3"/>
  <c r="I29" i="3" s="1"/>
  <c r="I40" i="3" l="1"/>
  <c r="H40" i="3"/>
  <c r="G40" i="3"/>
  <c r="I34" i="3"/>
  <c r="H34" i="3"/>
  <c r="G34" i="3"/>
  <c r="G35" i="3" s="1"/>
  <c r="I31" i="3"/>
  <c r="H31" i="3"/>
  <c r="H17" i="3"/>
  <c r="I17" i="3"/>
  <c r="G17" i="3"/>
  <c r="I35" i="3" l="1"/>
  <c r="H35" i="3"/>
  <c r="H36" i="2"/>
  <c r="H35" i="2"/>
  <c r="H34" i="2"/>
  <c r="I34" i="2"/>
  <c r="I35" i="2"/>
  <c r="I36" i="2"/>
  <c r="G36" i="2"/>
  <c r="G35" i="2"/>
  <c r="G34" i="2"/>
  <c r="H9" i="3"/>
  <c r="I9" i="3"/>
  <c r="H37" i="2" l="1"/>
  <c r="H40" i="2" s="1"/>
  <c r="I37" i="2"/>
  <c r="I40" i="2" s="1"/>
  <c r="H26" i="2"/>
  <c r="H30" i="2" s="1"/>
  <c r="I26" i="2"/>
  <c r="I30" i="2" s="1"/>
  <c r="H13" i="2"/>
  <c r="H16" i="2" s="1"/>
  <c r="I13" i="2"/>
  <c r="I16" i="2" s="1"/>
  <c r="N13" i="2"/>
  <c r="M13" i="2"/>
  <c r="M16" i="2" s="1"/>
  <c r="N16" i="2" l="1"/>
  <c r="G37" i="2"/>
  <c r="G40" i="2" s="1"/>
  <c r="L13" i="2"/>
  <c r="L16" i="2" l="1"/>
  <c r="G9" i="3" l="1"/>
  <c r="G26" i="2"/>
  <c r="G30" i="2" s="1"/>
  <c r="G13" i="2"/>
  <c r="G16" i="2" s="1"/>
</calcChain>
</file>

<file path=xl/sharedStrings.xml><?xml version="1.0" encoding="utf-8"?>
<sst xmlns="http://schemas.openxmlformats.org/spreadsheetml/2006/main" count="157" uniqueCount="111">
  <si>
    <t>OEB RRR Filing 2.1.7</t>
  </si>
  <si>
    <t>Total</t>
  </si>
  <si>
    <t>[PEG then adjusts for LV and HV costs.]</t>
  </si>
  <si>
    <t>Difference</t>
  </si>
  <si>
    <t>Insert $ Amount</t>
  </si>
  <si>
    <t>[Not included are: Community Relations – CDM, Bad Debt Expense, Charitable Contributions, Any amortization, taxes, interest, or offsets]</t>
  </si>
  <si>
    <t>USoA Accounts</t>
  </si>
  <si>
    <t xml:space="preserve">     Sum of Trial Balance Amounts in Accounts 5014, 5015 and 5112</t>
  </si>
  <si>
    <t xml:space="preserve">PEG subsequently applies a number of factors. </t>
  </si>
  <si>
    <t>PEG File 'TFP and BM Database Calculation 2' (included as part the</t>
  </si>
  <si>
    <t xml:space="preserve">PEG file 'TFP and BM Database Calculation 2' </t>
  </si>
  <si>
    <t xml:space="preserve">     (included as part the Working Papers – Part II): </t>
  </si>
  <si>
    <r>
      <t>Tab '</t>
    </r>
    <r>
      <rPr>
        <b/>
        <sz val="12"/>
        <color theme="1"/>
        <rFont val="Arial"/>
        <family val="2"/>
      </rPr>
      <t>Q Capital Data' Column E</t>
    </r>
    <r>
      <rPr>
        <sz val="12"/>
        <color theme="1"/>
        <rFont val="Arial"/>
        <family val="2"/>
      </rPr>
      <t xml:space="preserve"> Gross Plant for BM</t>
    </r>
  </si>
  <si>
    <t>Operation (Row 90)</t>
  </si>
  <si>
    <t>Maintenance (Row 91)</t>
  </si>
  <si>
    <t>Billing and Collection (Row 92)</t>
  </si>
  <si>
    <t>Community Relations (Row 93)</t>
  </si>
  <si>
    <t>Administrative and General Expenses (Row 95)</t>
  </si>
  <si>
    <t>Insurance Expense (Row 96)</t>
  </si>
  <si>
    <t>Advertising Expenses (Row 98)</t>
  </si>
  <si>
    <t>HV O&amp;M USoA Accounts</t>
  </si>
  <si>
    <t>HV Capital USoA Account</t>
  </si>
  <si>
    <t>OM&amp;A</t>
  </si>
  <si>
    <t>HV OM&amp;A</t>
  </si>
  <si>
    <t>Expense Type</t>
  </si>
  <si>
    <t>HV Capital</t>
  </si>
  <si>
    <t>Capital</t>
  </si>
  <si>
    <t>Automatically referenced</t>
  </si>
  <si>
    <t>from Rows 21-23 above</t>
  </si>
  <si>
    <t>TS Equipment - Operation Labour</t>
  </si>
  <si>
    <t>TS Equipment - Operation Supplies &amp; Expenses</t>
  </si>
  <si>
    <t>Maintenance of TS Equipment</t>
  </si>
  <si>
    <t>TS Equipment-Normally Primary above 50 kV</t>
  </si>
  <si>
    <t>Insert $ Amount as Negative #</t>
  </si>
  <si>
    <t xml:space="preserve">Insert $ Columns G - I </t>
  </si>
  <si>
    <t>Auto Reference</t>
  </si>
  <si>
    <r>
      <t>Tab '</t>
    </r>
    <r>
      <rPr>
        <b/>
        <sz val="12"/>
        <color theme="1"/>
        <rFont val="Arial"/>
        <family val="2"/>
      </rPr>
      <t>Capital Calculations for BM</t>
    </r>
    <r>
      <rPr>
        <sz val="12"/>
        <color theme="1"/>
        <rFont val="Arial"/>
        <family val="2"/>
      </rPr>
      <t>'</t>
    </r>
    <r>
      <rPr>
        <b/>
        <sz val="12"/>
        <color theme="1"/>
        <rFont val="Arial"/>
        <family val="2"/>
      </rPr>
      <t xml:space="preserve"> Column E</t>
    </r>
    <r>
      <rPr>
        <sz val="12"/>
        <color theme="1"/>
        <rFont val="Arial"/>
        <family val="2"/>
      </rPr>
      <t xml:space="preserve"> Gross Plant </t>
    </r>
  </si>
  <si>
    <r>
      <t>Working Papers – Part II), Tab 'Q</t>
    </r>
    <r>
      <rPr>
        <b/>
        <sz val="12"/>
        <color theme="1"/>
        <rFont val="Arial"/>
        <family val="2"/>
      </rPr>
      <t xml:space="preserve"> Capital Data' Column N </t>
    </r>
    <r>
      <rPr>
        <b/>
        <sz val="12"/>
        <color rgb="FF0070C0"/>
        <rFont val="Arial"/>
        <family val="2"/>
      </rPr>
      <t>**</t>
    </r>
  </si>
  <si>
    <r>
      <t>Working Papers – Part II), Tab '</t>
    </r>
    <r>
      <rPr>
        <b/>
        <sz val="12"/>
        <color theme="1"/>
        <rFont val="Arial"/>
        <family val="2"/>
      </rPr>
      <t>Q Capital Data'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Column G</t>
    </r>
  </si>
  <si>
    <r>
      <t>Working Papers – Part II), Tab '</t>
    </r>
    <r>
      <rPr>
        <b/>
        <sz val="12"/>
        <rFont val="Arial"/>
        <family val="2"/>
      </rPr>
      <t>Q Capital Data</t>
    </r>
    <r>
      <rPr>
        <sz val="12"/>
        <rFont val="Arial"/>
        <family val="2"/>
      </rPr>
      <t xml:space="preserve">' </t>
    </r>
    <r>
      <rPr>
        <b/>
        <sz val="12"/>
        <rFont val="Arial"/>
        <family val="2"/>
      </rPr>
      <t>Column D</t>
    </r>
  </si>
  <si>
    <r>
      <t xml:space="preserve">Tab </t>
    </r>
    <r>
      <rPr>
        <b/>
        <sz val="12"/>
        <color theme="1"/>
        <rFont val="Arial"/>
        <family val="2"/>
      </rPr>
      <t>'Q Capital Data' Column D</t>
    </r>
    <r>
      <rPr>
        <sz val="12"/>
        <color theme="1"/>
        <rFont val="Arial"/>
        <family val="2"/>
      </rPr>
      <t xml:space="preserve"> Gross Plant for Company Total</t>
    </r>
  </si>
  <si>
    <r>
      <rPr>
        <b/>
        <u/>
        <sz val="12"/>
        <color theme="1"/>
        <rFont val="Arial"/>
        <family val="2"/>
      </rPr>
      <t>Less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Tab</t>
    </r>
    <r>
      <rPr>
        <b/>
        <sz val="12"/>
        <color theme="1"/>
        <rFont val="Arial"/>
        <family val="2"/>
      </rPr>
      <t xml:space="preserve"> 'Q Capital Data' Column G </t>
    </r>
    <r>
      <rPr>
        <sz val="12"/>
        <color theme="1"/>
        <rFont val="Arial"/>
        <family val="2"/>
      </rPr>
      <t>Plant GT50</t>
    </r>
  </si>
  <si>
    <r>
      <t>Tab '</t>
    </r>
    <r>
      <rPr>
        <b/>
        <sz val="12"/>
        <color theme="1"/>
        <rFont val="Arial"/>
        <family val="2"/>
      </rPr>
      <t>Capital Calculations for BM' Column G</t>
    </r>
    <r>
      <rPr>
        <sz val="12"/>
        <color theme="1"/>
        <rFont val="Arial"/>
        <family val="2"/>
      </rPr>
      <t xml:space="preserve"> Net Additions </t>
    </r>
  </si>
  <si>
    <r>
      <t>Tab '</t>
    </r>
    <r>
      <rPr>
        <b/>
        <sz val="12"/>
        <color theme="1"/>
        <rFont val="Arial"/>
        <family val="2"/>
      </rPr>
      <t xml:space="preserve">Capital Calculations for BM' Column E </t>
    </r>
    <r>
      <rPr>
        <sz val="12"/>
        <color theme="1"/>
        <rFont val="Arial"/>
        <family val="2"/>
      </rPr>
      <t>Gross Plant of the</t>
    </r>
  </si>
  <si>
    <r>
      <t xml:space="preserve">     </t>
    </r>
    <r>
      <rPr>
        <b/>
        <u/>
        <sz val="12"/>
        <color theme="1"/>
        <rFont val="Arial"/>
        <family val="2"/>
      </rPr>
      <t>Current</t>
    </r>
    <r>
      <rPr>
        <sz val="12"/>
        <color theme="1"/>
        <rFont val="Arial"/>
        <family val="2"/>
      </rPr>
      <t xml:space="preserve"> Year </t>
    </r>
    <r>
      <rPr>
        <b/>
        <sz val="12"/>
        <color theme="1"/>
        <rFont val="Arial"/>
        <family val="2"/>
      </rPr>
      <t>less Column E</t>
    </r>
    <r>
      <rPr>
        <sz val="12"/>
        <color theme="1"/>
        <rFont val="Arial"/>
        <family val="2"/>
      </rPr>
      <t xml:space="preserve"> Gross Plant of the </t>
    </r>
    <r>
      <rPr>
        <b/>
        <u/>
        <sz val="12"/>
        <color theme="1"/>
        <rFont val="Arial"/>
        <family val="2"/>
      </rPr>
      <t>Prior</t>
    </r>
    <r>
      <rPr>
        <b/>
        <sz val="12"/>
        <color theme="1"/>
        <rFont val="Arial"/>
        <family val="2"/>
      </rPr>
      <t xml:space="preserve"> Year</t>
    </r>
    <r>
      <rPr>
        <sz val="12"/>
        <color theme="1"/>
        <rFont val="Arial"/>
        <family val="2"/>
      </rPr>
      <t>.  </t>
    </r>
  </si>
  <si>
    <t>Automatically referenced from Row 25</t>
  </si>
  <si>
    <r>
      <t>Insert $ Amount</t>
    </r>
    <r>
      <rPr>
        <sz val="12"/>
        <color rgb="FF0070C0"/>
        <rFont val="Arial"/>
        <family val="2"/>
      </rPr>
      <t>**</t>
    </r>
  </si>
  <si>
    <t>Gross Plant</t>
  </si>
  <si>
    <t>Net Additions</t>
  </si>
  <si>
    <t xml:space="preserve"> ** Only add in if on Tab 'Capital Calculations for BM' Column C has a '1'.  This column should be 1 for those companies which have not yet received approval for smart meter expenditures.</t>
  </si>
  <si>
    <t>LDC Name</t>
  </si>
  <si>
    <t>LDC Name - Insert</t>
  </si>
  <si>
    <r>
      <t xml:space="preserve">OEB RRR Filing 2.1.7 </t>
    </r>
    <r>
      <rPr>
        <b/>
        <sz val="12"/>
        <color rgb="FFFF0000"/>
        <rFont val="Arial"/>
        <family val="2"/>
      </rPr>
      <t>*</t>
    </r>
  </si>
  <si>
    <t xml:space="preserve">   * If Distributor submitted USoA1815 Information in the Data Request that does not agree to the RRR Filing, please insert the Data Request Information</t>
  </si>
  <si>
    <r>
      <t>USoA Account 1815</t>
    </r>
    <r>
      <rPr>
        <b/>
        <sz val="12"/>
        <color rgb="FFFF0000"/>
        <rFont val="Arial"/>
        <family val="2"/>
      </rPr>
      <t>*</t>
    </r>
  </si>
  <si>
    <t>USoA Accounts 1805 to1990</t>
  </si>
  <si>
    <t xml:space="preserve">PEG File 'Non-Capital RRR Data' </t>
  </si>
  <si>
    <r>
      <t xml:space="preserve">USoA Accounts 5005 - 5055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5065 - 5096</t>
    </r>
  </si>
  <si>
    <r>
      <t xml:space="preserve">USoA Accounts 5105 - 5160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5175</t>
    </r>
  </si>
  <si>
    <r>
      <t xml:space="preserve">USoA Accounts 5305 - 5330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5340</t>
    </r>
  </si>
  <si>
    <r>
      <t xml:space="preserve">USoA Accounts 5405 - 5410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5420 - 5425</t>
    </r>
  </si>
  <si>
    <r>
      <t xml:space="preserve">USoA Accounts 5605 - 5630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5640 - 5655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5665 - 5680</t>
    </r>
  </si>
  <si>
    <r>
      <t xml:space="preserve">USoA Accounts 5635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6210</t>
    </r>
  </si>
  <si>
    <r>
      <t xml:space="preserve">USoA Accounts 5515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5660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</si>
  <si>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' 'TFP and BM Database Calculation 2' (included as part the </t>
    </r>
  </si>
  <si>
    <r>
      <t xml:space="preserve">     Working Papers – Part II), Tab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D</t>
    </r>
    <r>
      <rPr>
        <sz val="10"/>
        <color theme="1"/>
        <rFont val="Arial"/>
        <family val="2"/>
      </rPr>
      <t xml:space="preserve"> (by specific year).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</si>
  <si>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TFP and BM Database Calculation 2' (included as part the Working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</si>
  <si>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Aggregate HV Charges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C</t>
    </r>
    <r>
      <rPr>
        <sz val="10"/>
        <color theme="1"/>
        <rFont val="Arial"/>
        <family val="2"/>
      </rPr>
      <t xml:space="preserve">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</si>
  <si>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I</t>
    </r>
    <r>
      <rPr>
        <sz val="10"/>
        <color theme="1"/>
        <rFont val="Arial"/>
        <family val="2"/>
      </rPr>
      <t xml:space="preserve"> HV Charges</t>
    </r>
  </si>
  <si>
    <t>Orillia Power Distribution Corporation</t>
  </si>
  <si>
    <t>Customers</t>
  </si>
  <si>
    <t>RRR 2.1.5 Data</t>
  </si>
  <si>
    <t>PEG File: Mapping of PEGs Calculations with Elec Dist Data - tab 2009</t>
  </si>
  <si>
    <t>PEG File: Mapping of PEGs Calculations with Elec Dist Data - tab 2010</t>
  </si>
  <si>
    <t>PEG File: Mapping of PEGs Calculations with Elec Dist Data - tab 2011</t>
  </si>
  <si>
    <t>SumOfCustomers - Residential</t>
  </si>
  <si>
    <t>SumOfCustomers- General Service</t>
  </si>
  <si>
    <t>SumOfCustomers- Large User, Sub- Transmission, Intermediate/ Embedded</t>
  </si>
  <si>
    <t>SumOfCustomers- Street Lighting</t>
  </si>
  <si>
    <t>SumOfCustomers- Sentinel Lighting</t>
  </si>
  <si>
    <t>SumOfkWh</t>
  </si>
  <si>
    <t>SumOfkWh - Residential</t>
  </si>
  <si>
    <t>SumOfkWh- General Service</t>
  </si>
  <si>
    <t>SumOfkWh- Large User, Sub- Transmission, Intermediate/ Embedded Distr</t>
  </si>
  <si>
    <t>SumOfkWh- Street Lighting</t>
  </si>
  <si>
    <t>SumOfkWh- Sentinel Lighting</t>
  </si>
  <si>
    <t>SumOfkW</t>
  </si>
  <si>
    <t>SumOfkW - Residential</t>
  </si>
  <si>
    <t>SumOfkW- General Service</t>
  </si>
  <si>
    <t>SumOfkW- Large User, Sub- Transmission, Intermediate/ Embedded Distri</t>
  </si>
  <si>
    <t>SumOfkW- Street Lighting</t>
  </si>
  <si>
    <t>SumOfkW- Sentinel Lighting</t>
  </si>
  <si>
    <t>PEGID</t>
  </si>
  <si>
    <t>2011 MB Company Name</t>
  </si>
  <si>
    <t>Main company map.Years</t>
  </si>
  <si>
    <t>Year</t>
  </si>
  <si>
    <t>SumOfTotal Customers (not including Street &amp; Sentinel Lighting Connec</t>
  </si>
  <si>
    <t>SumOfBilled Total Distribution Revenues</t>
  </si>
  <si>
    <t>SumOfBilled Residential Distribution Revenue</t>
  </si>
  <si>
    <t>SumOfBilled General Service Customers Distribution Revenue</t>
  </si>
  <si>
    <t>SumOfBilled Large User, Sub- Transmission, Intermediate/ Embedded Dis</t>
  </si>
  <si>
    <t>SumOfBilled Street lighting Distribution Revenue</t>
  </si>
  <si>
    <t>SumOfBilled Sentinel Lighting Distribution Revenue</t>
  </si>
  <si>
    <t>ORILLIA POWER DISTRIBUTION CORPORATION</t>
  </si>
  <si>
    <t>PEG File: TFP and BM database calculations - tab Q Output</t>
  </si>
  <si>
    <t>Residential and General Service (exclude Unmetered Scattered Load, Street Lights and Sentinel Lights)</t>
  </si>
  <si>
    <t>Okay, difference is USL, STL, SEN</t>
  </si>
  <si>
    <t>Diff is number of connections USL</t>
  </si>
  <si>
    <t>Deliveries (kWh)</t>
  </si>
  <si>
    <t>kWh includes all classes - inconsistent with following years</t>
  </si>
  <si>
    <t>Gross Plant is missing Smart Meter Capital Data in years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</si>
</sst>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129">
    <xf numFmtId="0" fontId="0" fillId="0" borderId="0" xfId="0"/>
    <xf numFmtId="165" fontId="0" fillId="0" borderId="0" xfId="1" applyNumberFormat="1" applyFont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2" xfId="0" applyBorder="1"/>
    <xf numFmtId="0" fontId="0" fillId="0" borderId="3" xfId="0" applyBorder="1"/>
    <xf numFmtId="165" fontId="0" fillId="0" borderId="8" xfId="1" applyNumberFormat="1" applyFont="1" applyBorder="1"/>
    <xf numFmtId="165" fontId="2" fillId="3" borderId="1" xfId="1" applyNumberFormat="1" applyFont="1" applyFill="1" applyBorder="1"/>
    <xf numFmtId="0" fontId="2" fillId="0" borderId="0" xfId="0" applyFont="1" applyBorder="1"/>
    <xf numFmtId="165" fontId="2" fillId="0" borderId="0" xfId="1" applyNumberFormat="1" applyFont="1" applyFill="1" applyBorder="1"/>
    <xf numFmtId="0" fontId="3" fillId="0" borderId="0" xfId="0" applyFont="1"/>
    <xf numFmtId="0" fontId="2" fillId="0" borderId="17" xfId="0" applyFont="1" applyBorder="1"/>
    <xf numFmtId="0" fontId="3" fillId="0" borderId="4" xfId="0" applyFont="1" applyBorder="1"/>
    <xf numFmtId="0" fontId="2" fillId="0" borderId="6" xfId="0" applyFont="1" applyBorder="1"/>
    <xf numFmtId="0" fontId="2" fillId="2" borderId="1" xfId="0" applyFont="1" applyFill="1" applyBorder="1" applyAlignment="1">
      <alignment horizontal="center"/>
    </xf>
    <xf numFmtId="0" fontId="0" fillId="0" borderId="17" xfId="0" applyFont="1" applyBorder="1"/>
    <xf numFmtId="0" fontId="2" fillId="0" borderId="4" xfId="0" applyFont="1" applyBorder="1"/>
    <xf numFmtId="0" fontId="7" fillId="0" borderId="0" xfId="0" applyFont="1" applyFill="1"/>
    <xf numFmtId="0" fontId="7" fillId="0" borderId="6" xfId="0" applyFont="1" applyBorder="1"/>
    <xf numFmtId="0" fontId="2" fillId="2" borderId="18" xfId="0" applyFont="1" applyFill="1" applyBorder="1" applyAlignment="1">
      <alignment horizontal="center"/>
    </xf>
    <xf numFmtId="165" fontId="1" fillId="0" borderId="1" xfId="1" applyNumberFormat="1" applyFont="1" applyFill="1" applyBorder="1"/>
    <xf numFmtId="165" fontId="1" fillId="0" borderId="8" xfId="1" applyNumberFormat="1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14" xfId="0" applyFont="1" applyBorder="1"/>
    <xf numFmtId="165" fontId="1" fillId="0" borderId="9" xfId="1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1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/>
    <xf numFmtId="0" fontId="4" fillId="0" borderId="0" xfId="0" applyFont="1" applyFill="1"/>
    <xf numFmtId="165" fontId="0" fillId="0" borderId="0" xfId="1" applyNumberFormat="1" applyFont="1" applyFill="1"/>
    <xf numFmtId="0" fontId="10" fillId="0" borderId="0" xfId="0" applyFont="1" applyFill="1"/>
    <xf numFmtId="0" fontId="12" fillId="0" borderId="0" xfId="0" applyFont="1"/>
    <xf numFmtId="165" fontId="13" fillId="0" borderId="0" xfId="1" applyNumberFormat="1" applyFont="1" applyFill="1" applyBorder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65" fontId="12" fillId="0" borderId="0" xfId="1" applyNumberFormat="1" applyFont="1" applyFill="1" applyBorder="1"/>
    <xf numFmtId="0" fontId="13" fillId="0" borderId="0" xfId="0" applyFont="1"/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11" xfId="0" applyFont="1" applyBorder="1"/>
    <xf numFmtId="0" fontId="12" fillId="0" borderId="12" xfId="0" applyFont="1" applyBorder="1"/>
    <xf numFmtId="165" fontId="12" fillId="0" borderId="10" xfId="1" applyNumberFormat="1" applyFont="1" applyBorder="1"/>
    <xf numFmtId="165" fontId="12" fillId="0" borderId="11" xfId="1" applyNumberFormat="1" applyFont="1" applyBorder="1"/>
    <xf numFmtId="165" fontId="12" fillId="0" borderId="13" xfId="1" applyNumberFormat="1" applyFont="1" applyBorder="1"/>
    <xf numFmtId="165" fontId="12" fillId="0" borderId="19" xfId="1" applyNumberFormat="1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4" xfId="0" applyFont="1" applyBorder="1"/>
    <xf numFmtId="0" fontId="12" fillId="0" borderId="0" xfId="0" applyFont="1" applyBorder="1"/>
    <xf numFmtId="165" fontId="12" fillId="0" borderId="9" xfId="1" applyNumberFormat="1" applyFont="1" applyBorder="1"/>
    <xf numFmtId="165" fontId="12" fillId="0" borderId="14" xfId="1" applyNumberFormat="1" applyFont="1" applyBorder="1"/>
    <xf numFmtId="165" fontId="12" fillId="0" borderId="4" xfId="1" applyNumberFormat="1" applyFont="1" applyBorder="1"/>
    <xf numFmtId="0" fontId="13" fillId="0" borderId="16" xfId="0" applyFont="1" applyBorder="1"/>
    <xf numFmtId="0" fontId="12" fillId="0" borderId="17" xfId="0" applyFont="1" applyBorder="1"/>
    <xf numFmtId="165" fontId="13" fillId="3" borderId="1" xfId="1" applyNumberFormat="1" applyFont="1" applyFill="1" applyBorder="1"/>
    <xf numFmtId="165" fontId="13" fillId="0" borderId="1" xfId="1" applyNumberFormat="1" applyFont="1" applyBorder="1"/>
    <xf numFmtId="0" fontId="12" fillId="0" borderId="2" xfId="0" applyFont="1" applyBorder="1"/>
    <xf numFmtId="0" fontId="12" fillId="0" borderId="3" xfId="0" applyFont="1" applyBorder="1"/>
    <xf numFmtId="165" fontId="12" fillId="0" borderId="8" xfId="1" applyNumberFormat="1" applyFont="1" applyBorder="1"/>
    <xf numFmtId="165" fontId="15" fillId="0" borderId="4" xfId="1" applyNumberFormat="1" applyFont="1" applyBorder="1"/>
    <xf numFmtId="0" fontId="12" fillId="0" borderId="9" xfId="0" applyFont="1" applyBorder="1"/>
    <xf numFmtId="0" fontId="12" fillId="0" borderId="6" xfId="0" applyFont="1" applyBorder="1"/>
    <xf numFmtId="0" fontId="12" fillId="0" borderId="7" xfId="0" applyFont="1" applyBorder="1"/>
    <xf numFmtId="165" fontId="16" fillId="0" borderId="4" xfId="1" applyNumberFormat="1" applyFont="1" applyBorder="1"/>
    <xf numFmtId="0" fontId="12" fillId="0" borderId="5" xfId="0" applyFont="1" applyBorder="1"/>
    <xf numFmtId="165" fontId="12" fillId="0" borderId="6" xfId="1" applyNumberFormat="1" applyFont="1" applyBorder="1"/>
    <xf numFmtId="0" fontId="13" fillId="0" borderId="0" xfId="0" applyFont="1" applyBorder="1"/>
    <xf numFmtId="0" fontId="12" fillId="0" borderId="0" xfId="0" applyFont="1" applyFill="1" applyBorder="1"/>
    <xf numFmtId="0" fontId="17" fillId="0" borderId="0" xfId="0" applyFont="1"/>
    <xf numFmtId="0" fontId="12" fillId="0" borderId="0" xfId="0" applyFont="1" applyBorder="1" applyAlignment="1">
      <alignment horizontal="center"/>
    </xf>
    <xf numFmtId="165" fontId="12" fillId="0" borderId="5" xfId="1" applyNumberFormat="1" applyFont="1" applyBorder="1"/>
    <xf numFmtId="165" fontId="13" fillId="0" borderId="8" xfId="1" applyNumberFormat="1" applyFont="1" applyBorder="1"/>
    <xf numFmtId="165" fontId="13" fillId="0" borderId="9" xfId="1" applyNumberFormat="1" applyFont="1" applyBorder="1"/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15" xfId="0" applyNumberFormat="1" applyBorder="1"/>
    <xf numFmtId="0" fontId="18" fillId="6" borderId="26" xfId="0" applyFont="1" applyFill="1" applyBorder="1" applyAlignment="1" applyProtection="1">
      <alignment horizontal="center" vertical="center"/>
    </xf>
    <xf numFmtId="0" fontId="0" fillId="0" borderId="0" xfId="2" applyFont="1"/>
    <xf numFmtId="0" fontId="20" fillId="0" borderId="27" xfId="0" applyFont="1" applyFill="1" applyBorder="1" applyAlignment="1" applyProtection="1">
      <alignment horizontal="right" vertical="center" wrapText="1"/>
    </xf>
    <xf numFmtId="0" fontId="20" fillId="0" borderId="27" xfId="0" applyFont="1" applyFill="1" applyBorder="1" applyAlignment="1" applyProtection="1">
      <alignment vertical="center" wrapText="1"/>
    </xf>
    <xf numFmtId="0" fontId="20" fillId="7" borderId="27" xfId="0" applyFont="1" applyFill="1" applyBorder="1" applyAlignment="1" applyProtection="1">
      <alignment horizontal="right" vertical="center" wrapText="1"/>
    </xf>
    <xf numFmtId="0" fontId="18" fillId="6" borderId="26" xfId="0" applyFont="1" applyFill="1" applyBorder="1" applyAlignment="1" applyProtection="1">
      <alignment horizontal="center" vertical="center" wrapText="1"/>
    </xf>
    <xf numFmtId="0" fontId="20" fillId="8" borderId="27" xfId="0" applyFont="1" applyFill="1" applyBorder="1" applyAlignment="1" applyProtection="1">
      <alignment horizontal="right" vertical="center" wrapText="1"/>
    </xf>
    <xf numFmtId="165" fontId="2" fillId="7" borderId="20" xfId="1" applyNumberFormat="1" applyFont="1" applyFill="1" applyBorder="1"/>
    <xf numFmtId="0" fontId="0" fillId="7" borderId="0" xfId="0" applyFill="1"/>
    <xf numFmtId="0" fontId="2" fillId="7" borderId="4" xfId="0" applyFont="1" applyFill="1" applyBorder="1"/>
  </cellXfs>
  <cellStyles count="3">
    <cellStyle name="Currency" xfId="1" builtinId="4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CCFFFF"/>
      <color rgb="FFCCFF6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opLeftCell="A13" zoomScaleNormal="100" workbookViewId="0">
      <selection activeCell="F8" sqref="F8"/>
    </sheetView>
  </sheetViews>
  <sheetFormatPr defaultRowHeight="12.75" x14ac:dyDescent="0.2"/>
  <cols>
    <col min="1" max="1" width="8.88671875" style="46" customWidth="1"/>
    <col min="2" max="5" width="8.88671875" style="46"/>
    <col min="6" max="6" width="25.6640625" style="46" customWidth="1"/>
    <col min="7" max="8" width="11.109375" style="46" customWidth="1"/>
    <col min="9" max="9" width="11.77734375" style="46" customWidth="1"/>
    <col min="10" max="10" width="4.44140625" style="48" customWidth="1"/>
    <col min="11" max="11" width="41.44140625" style="46" customWidth="1"/>
    <col min="12" max="12" width="12.109375" style="46" customWidth="1"/>
    <col min="13" max="13" width="12.88671875" style="46" bestFit="1" customWidth="1"/>
    <col min="14" max="14" width="11.6640625" style="46" bestFit="1" customWidth="1"/>
    <col min="15" max="16384" width="8.88671875" style="46"/>
  </cols>
  <sheetData>
    <row r="1" spans="1:15" ht="13.5" thickBot="1" x14ac:dyDescent="0.25"/>
    <row r="2" spans="1:15" ht="13.5" thickBot="1" x14ac:dyDescent="0.25">
      <c r="A2" s="96" t="s">
        <v>69</v>
      </c>
      <c r="B2" s="97"/>
      <c r="C2" s="97"/>
      <c r="D2" s="97"/>
      <c r="E2" s="97"/>
      <c r="F2" s="98"/>
      <c r="G2" s="52" t="s">
        <v>51</v>
      </c>
    </row>
    <row r="3" spans="1:15" ht="13.5" thickBot="1" x14ac:dyDescent="0.25"/>
    <row r="4" spans="1:15" ht="13.5" thickBot="1" x14ac:dyDescent="0.25">
      <c r="A4" s="93" t="s">
        <v>22</v>
      </c>
      <c r="B4" s="94"/>
      <c r="C4" s="94"/>
      <c r="D4" s="94"/>
      <c r="E4" s="94"/>
      <c r="F4" s="95"/>
      <c r="G4" s="53">
        <v>2009</v>
      </c>
      <c r="H4" s="53">
        <v>2010</v>
      </c>
      <c r="I4" s="53">
        <v>2011</v>
      </c>
      <c r="K4" s="53" t="s">
        <v>24</v>
      </c>
      <c r="L4" s="54">
        <v>2009</v>
      </c>
      <c r="M4" s="54">
        <v>2010</v>
      </c>
      <c r="N4" s="54">
        <v>2011</v>
      </c>
    </row>
    <row r="5" spans="1:15" s="55" customFormat="1" ht="32.25" customHeight="1" thickBot="1" x14ac:dyDescent="0.25">
      <c r="A5" s="90" t="s">
        <v>6</v>
      </c>
      <c r="B5" s="91"/>
      <c r="C5" s="91"/>
      <c r="D5" s="91"/>
      <c r="E5" s="91"/>
      <c r="F5" s="92"/>
      <c r="G5" s="90" t="s">
        <v>0</v>
      </c>
      <c r="H5" s="91"/>
      <c r="I5" s="92"/>
      <c r="J5" s="48"/>
      <c r="K5" s="90" t="s">
        <v>56</v>
      </c>
      <c r="L5" s="91"/>
      <c r="M5" s="91"/>
      <c r="N5" s="92"/>
    </row>
    <row r="6" spans="1:15" x14ac:dyDescent="0.2">
      <c r="A6" s="56" t="s">
        <v>57</v>
      </c>
      <c r="B6" s="57"/>
      <c r="C6" s="57"/>
      <c r="D6" s="57"/>
      <c r="E6" s="57"/>
      <c r="F6" s="57"/>
      <c r="G6" s="58">
        <v>916576.95</v>
      </c>
      <c r="H6" s="59">
        <v>1075706.5</v>
      </c>
      <c r="I6" s="60">
        <v>1112291.68</v>
      </c>
      <c r="K6" s="59" t="s">
        <v>13</v>
      </c>
      <c r="L6" s="61">
        <v>916576.95</v>
      </c>
      <c r="M6" s="61">
        <v>1075706.5</v>
      </c>
      <c r="N6" s="61">
        <v>1112291.6800000002</v>
      </c>
    </row>
    <row r="7" spans="1:15" x14ac:dyDescent="0.2">
      <c r="A7" s="62" t="s">
        <v>58</v>
      </c>
      <c r="B7" s="63"/>
      <c r="C7" s="63"/>
      <c r="D7" s="63"/>
      <c r="E7" s="63"/>
      <c r="F7" s="63"/>
      <c r="G7" s="60">
        <v>810234.2</v>
      </c>
      <c r="H7" s="59">
        <v>672535.99</v>
      </c>
      <c r="I7" s="60">
        <v>796682.5</v>
      </c>
      <c r="K7" s="59" t="s">
        <v>14</v>
      </c>
      <c r="L7" s="58">
        <v>810234.2</v>
      </c>
      <c r="M7" s="58">
        <v>672535.99</v>
      </c>
      <c r="N7" s="58">
        <v>796682.49999999988</v>
      </c>
    </row>
    <row r="8" spans="1:15" x14ac:dyDescent="0.2">
      <c r="A8" s="62" t="s">
        <v>59</v>
      </c>
      <c r="B8" s="63"/>
      <c r="C8" s="63"/>
      <c r="D8" s="63"/>
      <c r="E8" s="63"/>
      <c r="F8" s="63"/>
      <c r="G8" s="60">
        <v>871358.52</v>
      </c>
      <c r="H8" s="59">
        <v>858687.9</v>
      </c>
      <c r="I8" s="60">
        <v>783688.84</v>
      </c>
      <c r="K8" s="59" t="s">
        <v>15</v>
      </c>
      <c r="L8" s="58">
        <v>871358.52</v>
      </c>
      <c r="M8" s="58">
        <v>858687.9</v>
      </c>
      <c r="N8" s="58">
        <v>783688.84</v>
      </c>
    </row>
    <row r="9" spans="1:15" x14ac:dyDescent="0.2">
      <c r="A9" s="62" t="s">
        <v>60</v>
      </c>
      <c r="B9" s="63"/>
      <c r="C9" s="63"/>
      <c r="D9" s="63"/>
      <c r="E9" s="63"/>
      <c r="F9" s="63"/>
      <c r="G9" s="60">
        <v>17202.54</v>
      </c>
      <c r="H9" s="59">
        <v>20200.669999999998</v>
      </c>
      <c r="I9" s="60">
        <v>29024.3</v>
      </c>
      <c r="K9" s="59" t="s">
        <v>16</v>
      </c>
      <c r="L9" s="58">
        <v>17202.54</v>
      </c>
      <c r="M9" s="58">
        <v>20200.669999999998</v>
      </c>
      <c r="N9" s="58">
        <v>29024.3</v>
      </c>
    </row>
    <row r="10" spans="1:15" x14ac:dyDescent="0.2">
      <c r="A10" s="64" t="s">
        <v>61</v>
      </c>
      <c r="B10" s="65"/>
      <c r="C10" s="65"/>
      <c r="D10" s="65"/>
      <c r="E10" s="65"/>
      <c r="F10" s="65"/>
      <c r="G10" s="66">
        <v>1171516.3999999999</v>
      </c>
      <c r="H10" s="67">
        <v>1394028.99</v>
      </c>
      <c r="I10" s="60">
        <v>1604890.5</v>
      </c>
      <c r="K10" s="59" t="s">
        <v>17</v>
      </c>
      <c r="L10" s="58">
        <v>1171516.3999999999</v>
      </c>
      <c r="M10" s="58">
        <v>1394028.39</v>
      </c>
      <c r="N10" s="58">
        <v>1604890.5000000002</v>
      </c>
    </row>
    <row r="11" spans="1:15" x14ac:dyDescent="0.2">
      <c r="A11" s="62" t="s">
        <v>62</v>
      </c>
      <c r="B11" s="63"/>
      <c r="C11" s="63"/>
      <c r="D11" s="63"/>
      <c r="E11" s="63"/>
      <c r="F11" s="63"/>
      <c r="G11" s="60">
        <v>22505.13</v>
      </c>
      <c r="H11" s="59">
        <v>46527.97</v>
      </c>
      <c r="I11" s="60">
        <v>46527.97</v>
      </c>
      <c r="K11" s="59" t="s">
        <v>18</v>
      </c>
      <c r="L11" s="58">
        <v>22505.13</v>
      </c>
      <c r="M11" s="58">
        <v>46527.97</v>
      </c>
      <c r="N11" s="58">
        <v>46527.97</v>
      </c>
    </row>
    <row r="12" spans="1:15" ht="13.5" thickBot="1" x14ac:dyDescent="0.25">
      <c r="A12" s="62" t="s">
        <v>63</v>
      </c>
      <c r="B12" s="63"/>
      <c r="C12" s="63"/>
      <c r="D12" s="63"/>
      <c r="E12" s="63"/>
      <c r="F12" s="63"/>
      <c r="G12" s="60">
        <v>21940.49</v>
      </c>
      <c r="H12" s="68">
        <v>26063.35</v>
      </c>
      <c r="I12" s="60">
        <v>32601.82</v>
      </c>
      <c r="K12" s="68" t="s">
        <v>19</v>
      </c>
      <c r="L12" s="66">
        <v>21940.49</v>
      </c>
      <c r="M12" s="66">
        <v>26063.35</v>
      </c>
      <c r="N12" s="66">
        <v>32601.82</v>
      </c>
    </row>
    <row r="13" spans="1:15" ht="13.5" thickBot="1" x14ac:dyDescent="0.25">
      <c r="A13" s="69" t="s">
        <v>1</v>
      </c>
      <c r="B13" s="70"/>
      <c r="C13" s="70"/>
      <c r="D13" s="70"/>
      <c r="E13" s="70"/>
      <c r="F13" s="70"/>
      <c r="G13" s="71">
        <f>SUM(G6:G12)</f>
        <v>3831334.23</v>
      </c>
      <c r="H13" s="71">
        <f t="shared" ref="H13:I13" si="0">SUM(H6:H12)</f>
        <v>4093751.37</v>
      </c>
      <c r="I13" s="71">
        <f t="shared" si="0"/>
        <v>4405707.6100000003</v>
      </c>
      <c r="K13" s="69" t="s">
        <v>1</v>
      </c>
      <c r="L13" s="72">
        <f>SUM(L6:L12)</f>
        <v>3831334.23</v>
      </c>
      <c r="M13" s="72">
        <f>SUM(M6:M12)</f>
        <v>4093750.7700000005</v>
      </c>
      <c r="N13" s="72">
        <f>SUM(N6:N12)</f>
        <v>4405707.6100000003</v>
      </c>
    </row>
    <row r="14" spans="1:15" ht="13.5" thickBot="1" x14ac:dyDescent="0.25">
      <c r="A14" s="73" t="s">
        <v>64</v>
      </c>
      <c r="B14" s="74"/>
      <c r="C14" s="74"/>
      <c r="D14" s="74"/>
      <c r="E14" s="74"/>
      <c r="F14" s="74"/>
      <c r="G14" s="75"/>
      <c r="H14" s="75"/>
      <c r="I14" s="75"/>
      <c r="K14" s="76"/>
      <c r="L14" s="77"/>
      <c r="M14" s="77"/>
      <c r="N14" s="77"/>
    </row>
    <row r="15" spans="1:15" ht="13.5" thickBot="1" x14ac:dyDescent="0.25">
      <c r="A15" s="78" t="s">
        <v>65</v>
      </c>
      <c r="B15" s="79"/>
      <c r="C15" s="79"/>
      <c r="D15" s="79"/>
      <c r="E15" s="79"/>
      <c r="F15" s="79"/>
      <c r="G15" s="71">
        <v>3831334.23</v>
      </c>
      <c r="H15" s="71">
        <v>4093750.77</v>
      </c>
      <c r="I15" s="71">
        <v>4405707.6100000003</v>
      </c>
      <c r="K15" s="80" t="s">
        <v>34</v>
      </c>
      <c r="L15" s="71">
        <f>+G15</f>
        <v>3831334.23</v>
      </c>
      <c r="M15" s="71">
        <f>+H15</f>
        <v>4093750.77</v>
      </c>
      <c r="N15" s="71">
        <f>+I15</f>
        <v>4405707.6100000003</v>
      </c>
      <c r="O15" s="81" t="s">
        <v>35</v>
      </c>
    </row>
    <row r="16" spans="1:15" ht="13.5" thickBot="1" x14ac:dyDescent="0.25">
      <c r="A16" s="69" t="s">
        <v>3</v>
      </c>
      <c r="B16" s="70"/>
      <c r="C16" s="70"/>
      <c r="D16" s="70"/>
      <c r="E16" s="70"/>
      <c r="F16" s="70"/>
      <c r="G16" s="71">
        <f>+G13-G15</f>
        <v>0</v>
      </c>
      <c r="H16" s="71">
        <f t="shared" ref="H16:I16" si="1">+H13-H15</f>
        <v>0.60000000009313226</v>
      </c>
      <c r="I16" s="71">
        <f t="shared" si="1"/>
        <v>0</v>
      </c>
      <c r="K16" s="82"/>
      <c r="L16" s="71">
        <f>+L13-L15</f>
        <v>0</v>
      </c>
      <c r="M16" s="71">
        <f>+M13-M15</f>
        <v>0</v>
      </c>
      <c r="N16" s="71">
        <f>+N13-N15</f>
        <v>0</v>
      </c>
    </row>
    <row r="17" spans="1:13" x14ac:dyDescent="0.2">
      <c r="A17" s="83"/>
      <c r="B17" s="65"/>
      <c r="C17" s="65"/>
      <c r="D17" s="65"/>
      <c r="E17" s="65"/>
      <c r="F17" s="65"/>
      <c r="G17" s="65"/>
      <c r="H17" s="65"/>
      <c r="I17" s="65"/>
      <c r="J17" s="84"/>
      <c r="K17" s="65"/>
      <c r="L17" s="47"/>
      <c r="M17" s="65"/>
    </row>
    <row r="18" spans="1:13" x14ac:dyDescent="0.2">
      <c r="A18" s="85" t="s">
        <v>2</v>
      </c>
    </row>
    <row r="19" spans="1:13" x14ac:dyDescent="0.2">
      <c r="A19" s="85" t="s">
        <v>5</v>
      </c>
    </row>
    <row r="20" spans="1:13" ht="13.5" thickBot="1" x14ac:dyDescent="0.25">
      <c r="A20" s="85"/>
    </row>
    <row r="21" spans="1:13" ht="13.5" thickBot="1" x14ac:dyDescent="0.25">
      <c r="A21" s="93" t="s">
        <v>23</v>
      </c>
      <c r="B21" s="94"/>
      <c r="C21" s="94"/>
      <c r="D21" s="94"/>
      <c r="E21" s="94"/>
      <c r="F21" s="95"/>
      <c r="G21" s="53">
        <v>2009</v>
      </c>
      <c r="H21" s="53">
        <v>2010</v>
      </c>
      <c r="I21" s="53">
        <v>2011</v>
      </c>
      <c r="J21" s="49"/>
    </row>
    <row r="22" spans="1:13" ht="32.25" customHeight="1" thickBot="1" x14ac:dyDescent="0.25">
      <c r="A22" s="90" t="s">
        <v>20</v>
      </c>
      <c r="B22" s="91"/>
      <c r="C22" s="91"/>
      <c r="D22" s="91"/>
      <c r="E22" s="91"/>
      <c r="F22" s="91"/>
      <c r="G22" s="90" t="s">
        <v>0</v>
      </c>
      <c r="H22" s="91"/>
      <c r="I22" s="92"/>
      <c r="J22" s="50"/>
    </row>
    <row r="23" spans="1:13" x14ac:dyDescent="0.2">
      <c r="A23" s="64" t="s">
        <v>6</v>
      </c>
      <c r="B23" s="65"/>
      <c r="C23" s="86">
        <v>5014</v>
      </c>
      <c r="D23" s="65" t="s">
        <v>29</v>
      </c>
      <c r="E23" s="65"/>
      <c r="F23" s="65"/>
      <c r="G23" s="66"/>
      <c r="H23" s="87"/>
      <c r="I23" s="87"/>
      <c r="J23" s="51"/>
    </row>
    <row r="24" spans="1:13" x14ac:dyDescent="0.2">
      <c r="A24" s="64"/>
      <c r="B24" s="65"/>
      <c r="C24" s="86">
        <v>5015</v>
      </c>
      <c r="D24" s="65" t="s">
        <v>30</v>
      </c>
      <c r="E24" s="65"/>
      <c r="F24" s="65"/>
      <c r="G24" s="66"/>
      <c r="H24" s="87"/>
      <c r="I24" s="87"/>
      <c r="J24" s="51"/>
    </row>
    <row r="25" spans="1:13" ht="13.5" thickBot="1" x14ac:dyDescent="0.25">
      <c r="A25" s="64"/>
      <c r="B25" s="65"/>
      <c r="C25" s="86">
        <v>5112</v>
      </c>
      <c r="D25" s="65" t="s">
        <v>31</v>
      </c>
      <c r="E25" s="65"/>
      <c r="F25" s="65"/>
      <c r="G25" s="66"/>
      <c r="H25" s="87"/>
      <c r="I25" s="87"/>
      <c r="J25" s="51"/>
    </row>
    <row r="26" spans="1:13" ht="13.5" thickBot="1" x14ac:dyDescent="0.25">
      <c r="A26" s="69" t="s">
        <v>1</v>
      </c>
      <c r="B26" s="70"/>
      <c r="C26" s="70"/>
      <c r="D26" s="70"/>
      <c r="E26" s="70"/>
      <c r="F26" s="70"/>
      <c r="G26" s="71">
        <f>SUM(G23:G25)</f>
        <v>0</v>
      </c>
      <c r="H26" s="71">
        <f t="shared" ref="H26:I26" si="2">SUM(H23:H25)</f>
        <v>0</v>
      </c>
      <c r="I26" s="71">
        <f t="shared" si="2"/>
        <v>0</v>
      </c>
      <c r="J26" s="47"/>
    </row>
    <row r="27" spans="1:13" x14ac:dyDescent="0.2">
      <c r="A27" s="73" t="s">
        <v>66</v>
      </c>
      <c r="B27" s="74"/>
      <c r="C27" s="74"/>
      <c r="D27" s="74"/>
      <c r="E27" s="74"/>
      <c r="F27" s="74"/>
      <c r="G27" s="88"/>
      <c r="H27" s="88"/>
      <c r="I27" s="88"/>
      <c r="J27" s="47"/>
    </row>
    <row r="28" spans="1:13" ht="13.5" thickBot="1" x14ac:dyDescent="0.25">
      <c r="A28" s="64" t="s">
        <v>67</v>
      </c>
      <c r="B28" s="65"/>
      <c r="C28" s="65"/>
      <c r="D28" s="65"/>
      <c r="E28" s="65"/>
      <c r="F28" s="65"/>
      <c r="G28" s="89"/>
      <c r="H28" s="89"/>
      <c r="I28" s="89"/>
      <c r="J28" s="47"/>
      <c r="K28" s="65"/>
      <c r="L28" s="65"/>
    </row>
    <row r="29" spans="1:13" ht="13.5" thickBot="1" x14ac:dyDescent="0.25">
      <c r="A29" s="78" t="s">
        <v>7</v>
      </c>
      <c r="B29" s="79"/>
      <c r="C29" s="79"/>
      <c r="D29" s="79"/>
      <c r="E29" s="79"/>
      <c r="F29" s="79"/>
      <c r="G29" s="71"/>
      <c r="H29" s="71"/>
      <c r="I29" s="71"/>
      <c r="J29" s="46" t="s">
        <v>4</v>
      </c>
      <c r="L29" s="65"/>
    </row>
    <row r="30" spans="1:13" ht="13.5" thickBot="1" x14ac:dyDescent="0.25">
      <c r="A30" s="69" t="s">
        <v>3</v>
      </c>
      <c r="B30" s="70"/>
      <c r="C30" s="70"/>
      <c r="D30" s="70"/>
      <c r="E30" s="70"/>
      <c r="F30" s="70"/>
      <c r="G30" s="71">
        <f>+G26-G29</f>
        <v>0</v>
      </c>
      <c r="H30" s="71">
        <f t="shared" ref="H30:I30" si="3">+H26-H29</f>
        <v>0</v>
      </c>
      <c r="I30" s="71">
        <f t="shared" si="3"/>
        <v>0</v>
      </c>
      <c r="J30" s="47"/>
      <c r="K30" s="65"/>
      <c r="L30" s="65"/>
    </row>
    <row r="31" spans="1:13" ht="13.5" thickBot="1" x14ac:dyDescent="0.25"/>
    <row r="32" spans="1:13" ht="13.5" thickBot="1" x14ac:dyDescent="0.25">
      <c r="A32" s="93" t="s">
        <v>23</v>
      </c>
      <c r="B32" s="94"/>
      <c r="C32" s="94"/>
      <c r="D32" s="94"/>
      <c r="E32" s="94"/>
      <c r="F32" s="95"/>
      <c r="G32" s="53">
        <v>2009</v>
      </c>
      <c r="H32" s="53">
        <v>2010</v>
      </c>
      <c r="I32" s="53">
        <v>2011</v>
      </c>
      <c r="J32" s="49"/>
    </row>
    <row r="33" spans="1:10" ht="32.25" customHeight="1" thickBot="1" x14ac:dyDescent="0.25">
      <c r="A33" s="90" t="s">
        <v>20</v>
      </c>
      <c r="B33" s="91"/>
      <c r="C33" s="91"/>
      <c r="D33" s="91"/>
      <c r="E33" s="91"/>
      <c r="F33" s="91"/>
      <c r="G33" s="90" t="s">
        <v>0</v>
      </c>
      <c r="H33" s="91"/>
      <c r="I33" s="92"/>
      <c r="J33" s="50"/>
    </row>
    <row r="34" spans="1:10" x14ac:dyDescent="0.2">
      <c r="A34" s="64" t="s">
        <v>6</v>
      </c>
      <c r="B34" s="65"/>
      <c r="C34" s="86">
        <v>5014</v>
      </c>
      <c r="D34" s="65" t="s">
        <v>29</v>
      </c>
      <c r="E34" s="65"/>
      <c r="F34" s="65"/>
      <c r="G34" s="66">
        <f t="shared" ref="G34:H36" si="4">+G23</f>
        <v>0</v>
      </c>
      <c r="H34" s="66">
        <f t="shared" si="4"/>
        <v>0</v>
      </c>
      <c r="I34" s="66">
        <f t="shared" ref="I34" si="5">+I23</f>
        <v>0</v>
      </c>
      <c r="J34" s="46" t="s">
        <v>27</v>
      </c>
    </row>
    <row r="35" spans="1:10" x14ac:dyDescent="0.2">
      <c r="A35" s="64"/>
      <c r="B35" s="65"/>
      <c r="C35" s="86">
        <v>5015</v>
      </c>
      <c r="D35" s="65" t="s">
        <v>30</v>
      </c>
      <c r="E35" s="65"/>
      <c r="F35" s="65"/>
      <c r="G35" s="66">
        <f t="shared" si="4"/>
        <v>0</v>
      </c>
      <c r="H35" s="66">
        <f t="shared" si="4"/>
        <v>0</v>
      </c>
      <c r="I35" s="66">
        <f t="shared" ref="I35" si="6">+I24</f>
        <v>0</v>
      </c>
      <c r="J35" s="46" t="s">
        <v>28</v>
      </c>
    </row>
    <row r="36" spans="1:10" ht="13.5" thickBot="1" x14ac:dyDescent="0.25">
      <c r="A36" s="64"/>
      <c r="B36" s="65"/>
      <c r="C36" s="86">
        <v>5112</v>
      </c>
      <c r="D36" s="65" t="s">
        <v>31</v>
      </c>
      <c r="E36" s="65"/>
      <c r="F36" s="65"/>
      <c r="G36" s="66">
        <f t="shared" si="4"/>
        <v>0</v>
      </c>
      <c r="H36" s="66">
        <f t="shared" si="4"/>
        <v>0</v>
      </c>
      <c r="I36" s="66">
        <f t="shared" ref="I36" si="7">+I25</f>
        <v>0</v>
      </c>
      <c r="J36" s="51"/>
    </row>
    <row r="37" spans="1:10" ht="13.5" thickBot="1" x14ac:dyDescent="0.25">
      <c r="A37" s="69" t="s">
        <v>1</v>
      </c>
      <c r="B37" s="70"/>
      <c r="C37" s="70"/>
      <c r="D37" s="70"/>
      <c r="E37" s="70"/>
      <c r="F37" s="70"/>
      <c r="G37" s="71">
        <f>SUM(G34:G36)</f>
        <v>0</v>
      </c>
      <c r="H37" s="71">
        <f t="shared" ref="H37:I37" si="8">SUM(H34:H36)</f>
        <v>0</v>
      </c>
      <c r="I37" s="71">
        <f t="shared" si="8"/>
        <v>0</v>
      </c>
      <c r="J37" s="47"/>
    </row>
    <row r="38" spans="1:10" ht="13.5" thickBot="1" x14ac:dyDescent="0.25">
      <c r="A38" s="73" t="s">
        <v>66</v>
      </c>
      <c r="B38" s="74"/>
      <c r="C38" s="74"/>
      <c r="D38" s="74"/>
      <c r="E38" s="74"/>
      <c r="F38" s="74"/>
      <c r="G38" s="88"/>
      <c r="H38" s="88"/>
      <c r="I38" s="88"/>
      <c r="J38" s="47"/>
    </row>
    <row r="39" spans="1:10" ht="13.5" thickBot="1" x14ac:dyDescent="0.25">
      <c r="A39" s="64" t="s">
        <v>68</v>
      </c>
      <c r="B39" s="65"/>
      <c r="C39" s="65"/>
      <c r="D39" s="65"/>
      <c r="E39" s="65"/>
      <c r="F39" s="65"/>
      <c r="G39" s="71"/>
      <c r="H39" s="71"/>
      <c r="I39" s="71"/>
      <c r="J39" s="46" t="s">
        <v>4</v>
      </c>
    </row>
    <row r="40" spans="1:10" ht="13.5" thickBot="1" x14ac:dyDescent="0.25">
      <c r="A40" s="69" t="s">
        <v>3</v>
      </c>
      <c r="B40" s="70"/>
      <c r="C40" s="70"/>
      <c r="D40" s="70"/>
      <c r="E40" s="70"/>
      <c r="F40" s="70"/>
      <c r="G40" s="71">
        <f>+G37-G39</f>
        <v>0</v>
      </c>
      <c r="H40" s="71">
        <f t="shared" ref="H40:I40" si="9">+H37-H39</f>
        <v>0</v>
      </c>
      <c r="I40" s="71">
        <f t="shared" si="9"/>
        <v>0</v>
      </c>
      <c r="J40" s="47"/>
    </row>
  </sheetData>
  <mergeCells count="11">
    <mergeCell ref="A2:F2"/>
    <mergeCell ref="G33:I33"/>
    <mergeCell ref="A5:F5"/>
    <mergeCell ref="A22:F22"/>
    <mergeCell ref="A33:F33"/>
    <mergeCell ref="G5:I5"/>
    <mergeCell ref="K5:N5"/>
    <mergeCell ref="A4:F4"/>
    <mergeCell ref="G22:I22"/>
    <mergeCell ref="A21:F21"/>
    <mergeCell ref="A32:F32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topLeftCell="A7" zoomScale="75" zoomScaleNormal="75" workbookViewId="0">
      <selection activeCell="L9" sqref="L9"/>
    </sheetView>
  </sheetViews>
  <sheetFormatPr defaultRowHeight="15" x14ac:dyDescent="0.2"/>
  <cols>
    <col min="6" max="6" width="11.77734375" customWidth="1"/>
    <col min="7" max="8" width="13.77734375" customWidth="1"/>
    <col min="9" max="9" width="13.109375" bestFit="1" customWidth="1"/>
    <col min="10" max="10" width="12.88671875" bestFit="1" customWidth="1"/>
    <col min="12" max="12" width="10.5546875" customWidth="1"/>
  </cols>
  <sheetData>
    <row r="1" spans="1:10" ht="15.75" thickBot="1" x14ac:dyDescent="0.25"/>
    <row r="2" spans="1:10" ht="16.5" thickBot="1" x14ac:dyDescent="0.3">
      <c r="A2" s="108" t="s">
        <v>69</v>
      </c>
      <c r="B2" s="109"/>
      <c r="C2" s="109"/>
      <c r="D2" s="109"/>
      <c r="E2" s="109"/>
      <c r="F2" s="109"/>
      <c r="G2" s="109"/>
      <c r="H2" s="109"/>
      <c r="I2" s="110"/>
      <c r="J2" s="42" t="s">
        <v>50</v>
      </c>
    </row>
    <row r="3" spans="1:10" ht="15.75" thickBot="1" x14ac:dyDescent="0.25"/>
    <row r="4" spans="1:10" ht="18.75" thickBot="1" x14ac:dyDescent="0.3">
      <c r="A4" s="111" t="s">
        <v>25</v>
      </c>
      <c r="B4" s="112"/>
      <c r="C4" s="112"/>
      <c r="D4" s="112"/>
      <c r="E4" s="112"/>
      <c r="F4" s="113"/>
      <c r="G4" s="20">
        <v>2009</v>
      </c>
      <c r="H4" s="20">
        <v>2010</v>
      </c>
      <c r="I4" s="20">
        <v>2011</v>
      </c>
    </row>
    <row r="5" spans="1:10" ht="16.5" thickBot="1" x14ac:dyDescent="0.25">
      <c r="A5" s="102" t="s">
        <v>21</v>
      </c>
      <c r="B5" s="103"/>
      <c r="C5" s="103"/>
      <c r="D5" s="103"/>
      <c r="E5" s="103"/>
      <c r="F5" s="103"/>
      <c r="G5" s="102" t="s">
        <v>52</v>
      </c>
      <c r="H5" s="103"/>
      <c r="I5" s="107"/>
    </row>
    <row r="6" spans="1:10" ht="16.5" thickBot="1" x14ac:dyDescent="0.3">
      <c r="A6" s="8" t="s">
        <v>54</v>
      </c>
      <c r="B6" s="17"/>
      <c r="C6" s="21" t="s">
        <v>32</v>
      </c>
      <c r="D6" s="17"/>
      <c r="E6" s="17"/>
      <c r="F6" s="17"/>
      <c r="G6" s="13"/>
      <c r="H6" s="13"/>
      <c r="I6" s="13"/>
      <c r="J6" t="s">
        <v>4</v>
      </c>
    </row>
    <row r="7" spans="1:10" ht="15.75" thickBot="1" x14ac:dyDescent="0.25">
      <c r="A7" s="10" t="s">
        <v>9</v>
      </c>
      <c r="B7" s="11"/>
      <c r="C7" s="11"/>
      <c r="D7" s="11"/>
      <c r="E7" s="11"/>
      <c r="F7" s="11"/>
      <c r="G7" s="12"/>
      <c r="H7" s="12"/>
      <c r="I7" s="12"/>
    </row>
    <row r="8" spans="1:10" ht="16.5" thickBot="1" x14ac:dyDescent="0.3">
      <c r="A8" s="4" t="s">
        <v>38</v>
      </c>
      <c r="B8" s="5"/>
      <c r="C8" s="5"/>
      <c r="D8" s="5"/>
      <c r="E8" s="5"/>
      <c r="F8" s="5"/>
      <c r="G8" s="13">
        <v>0</v>
      </c>
      <c r="H8" s="13">
        <v>0</v>
      </c>
      <c r="I8" s="13">
        <v>0</v>
      </c>
      <c r="J8" t="s">
        <v>4</v>
      </c>
    </row>
    <row r="9" spans="1:10" ht="16.5" thickBot="1" x14ac:dyDescent="0.3">
      <c r="A9" s="8" t="s">
        <v>3</v>
      </c>
      <c r="B9" s="9"/>
      <c r="C9" s="9"/>
      <c r="D9" s="9"/>
      <c r="E9" s="9"/>
      <c r="F9" s="9"/>
      <c r="G9" s="13">
        <f>+G6-G8</f>
        <v>0</v>
      </c>
      <c r="H9" s="13">
        <f t="shared" ref="H9:I9" si="0">+H6-H8</f>
        <v>0</v>
      </c>
      <c r="I9" s="13">
        <f t="shared" si="0"/>
        <v>0</v>
      </c>
    </row>
    <row r="10" spans="1:10" x14ac:dyDescent="0.2">
      <c r="G10" s="1"/>
      <c r="H10" s="1"/>
      <c r="I10" s="1"/>
    </row>
    <row r="11" spans="1:10" ht="15.75" thickBot="1" x14ac:dyDescent="0.25">
      <c r="G11" s="1"/>
      <c r="H11" s="1"/>
      <c r="I11" s="1"/>
    </row>
    <row r="12" spans="1:10" ht="18.75" thickBot="1" x14ac:dyDescent="0.3">
      <c r="A12" s="111" t="s">
        <v>26</v>
      </c>
      <c r="B12" s="112"/>
      <c r="C12" s="112"/>
      <c r="D12" s="112"/>
      <c r="E12" s="112"/>
      <c r="F12" s="113"/>
      <c r="G12" s="20">
        <v>2009</v>
      </c>
      <c r="H12" s="20">
        <v>2010</v>
      </c>
      <c r="I12" s="20">
        <v>2011</v>
      </c>
    </row>
    <row r="13" spans="1:10" ht="16.5" thickBot="1" x14ac:dyDescent="0.25">
      <c r="A13" s="102" t="s">
        <v>6</v>
      </c>
      <c r="B13" s="103"/>
      <c r="C13" s="103"/>
      <c r="D13" s="103"/>
      <c r="E13" s="103"/>
      <c r="F13" s="103"/>
      <c r="G13" s="102" t="s">
        <v>0</v>
      </c>
      <c r="H13" s="103"/>
      <c r="I13" s="107"/>
    </row>
    <row r="14" spans="1:10" ht="16.5" thickBot="1" x14ac:dyDescent="0.3">
      <c r="A14" s="8" t="s">
        <v>55</v>
      </c>
      <c r="B14" s="17"/>
      <c r="C14" s="17"/>
      <c r="D14" s="17"/>
      <c r="E14" s="17"/>
      <c r="F14" s="17"/>
      <c r="G14" s="13">
        <v>33754467.140000001</v>
      </c>
      <c r="H14" s="13">
        <v>33374001.699999999</v>
      </c>
      <c r="I14" s="13">
        <v>34333810.5</v>
      </c>
      <c r="J14" s="23" t="s">
        <v>4</v>
      </c>
    </row>
    <row r="15" spans="1:10" ht="15.75" thickBot="1" x14ac:dyDescent="0.25">
      <c r="A15" s="10" t="s">
        <v>9</v>
      </c>
      <c r="B15" s="11"/>
      <c r="C15" s="11"/>
      <c r="D15" s="11"/>
      <c r="E15" s="11"/>
      <c r="F15" s="11"/>
      <c r="G15" s="12"/>
      <c r="H15" s="12"/>
      <c r="I15" s="12"/>
    </row>
    <row r="16" spans="1:10" ht="16.5" thickBot="1" x14ac:dyDescent="0.3">
      <c r="A16" s="24" t="s">
        <v>39</v>
      </c>
      <c r="B16" s="5"/>
      <c r="C16" s="5"/>
      <c r="D16" s="5"/>
      <c r="E16" s="5"/>
      <c r="F16" s="5"/>
      <c r="G16" s="13">
        <v>33754468</v>
      </c>
      <c r="H16" s="13">
        <v>33374000</v>
      </c>
      <c r="I16" s="13">
        <v>34333812</v>
      </c>
      <c r="J16" t="s">
        <v>4</v>
      </c>
    </row>
    <row r="17" spans="1:16" ht="16.5" thickBot="1" x14ac:dyDescent="0.3">
      <c r="A17" s="8" t="s">
        <v>3</v>
      </c>
      <c r="B17" s="9"/>
      <c r="C17" s="9"/>
      <c r="D17" s="9"/>
      <c r="E17" s="9"/>
      <c r="F17" s="9"/>
      <c r="G17" s="13">
        <f>+G14-G16</f>
        <v>-0.85999999940395355</v>
      </c>
      <c r="H17" s="13">
        <f t="shared" ref="H17:I17" si="1">+H14-H16</f>
        <v>1.6999999992549419</v>
      </c>
      <c r="I17" s="13">
        <f t="shared" si="1"/>
        <v>-1.5</v>
      </c>
    </row>
    <row r="19" spans="1:16" ht="15.75" thickBot="1" x14ac:dyDescent="0.25"/>
    <row r="20" spans="1:16" ht="18.75" thickBot="1" x14ac:dyDescent="0.3">
      <c r="A20" s="111" t="s">
        <v>26</v>
      </c>
      <c r="B20" s="112"/>
      <c r="C20" s="112"/>
      <c r="D20" s="112"/>
      <c r="E20" s="112"/>
      <c r="F20" s="113"/>
      <c r="G20" s="20">
        <v>2009</v>
      </c>
      <c r="H20" s="20">
        <v>2010</v>
      </c>
      <c r="I20" s="20">
        <v>2011</v>
      </c>
    </row>
    <row r="21" spans="1:16" ht="16.5" thickBot="1" x14ac:dyDescent="0.3">
      <c r="A21" s="104" t="s">
        <v>10</v>
      </c>
      <c r="B21" s="105"/>
      <c r="C21" s="105"/>
      <c r="D21" s="105"/>
      <c r="E21" s="105"/>
      <c r="F21" s="105"/>
      <c r="G21" s="106"/>
      <c r="H21" s="25"/>
      <c r="I21" s="25"/>
    </row>
    <row r="22" spans="1:16" ht="15.75" thickBot="1" x14ac:dyDescent="0.25">
      <c r="A22" s="18" t="s">
        <v>11</v>
      </c>
      <c r="B22" s="3"/>
      <c r="C22" s="3"/>
      <c r="D22" s="3"/>
      <c r="E22" s="3"/>
      <c r="F22" s="3"/>
      <c r="G22" s="33"/>
      <c r="H22" s="33"/>
      <c r="I22" s="33"/>
      <c r="J22" s="2"/>
    </row>
    <row r="23" spans="1:16" ht="16.5" thickBot="1" x14ac:dyDescent="0.3">
      <c r="A23" s="99" t="s">
        <v>47</v>
      </c>
      <c r="B23" s="100"/>
      <c r="C23" s="100"/>
      <c r="D23" s="100"/>
      <c r="E23" s="100"/>
      <c r="F23" s="100"/>
      <c r="G23" s="100"/>
      <c r="H23" s="100"/>
      <c r="I23" s="101"/>
      <c r="J23" s="2"/>
    </row>
    <row r="24" spans="1:16" ht="16.5" thickBot="1" x14ac:dyDescent="0.3">
      <c r="A24" s="10" t="s">
        <v>36</v>
      </c>
      <c r="B24" s="11"/>
      <c r="C24" s="11"/>
      <c r="D24" s="11"/>
      <c r="E24" s="11"/>
      <c r="F24" s="11"/>
      <c r="G24" s="13">
        <v>33754468</v>
      </c>
      <c r="H24" s="13">
        <v>33374000</v>
      </c>
      <c r="I24" s="13">
        <v>34333812</v>
      </c>
      <c r="J24" s="2" t="s">
        <v>4</v>
      </c>
    </row>
    <row r="25" spans="1:16" x14ac:dyDescent="0.2">
      <c r="A25" s="34" t="s">
        <v>9</v>
      </c>
      <c r="B25" s="35"/>
      <c r="C25" s="35"/>
      <c r="D25" s="35"/>
      <c r="E25" s="35"/>
      <c r="F25" s="35"/>
      <c r="G25" s="27"/>
      <c r="H25" s="27"/>
      <c r="I25" s="27"/>
    </row>
    <row r="26" spans="1:16" ht="16.5" thickBot="1" x14ac:dyDescent="0.3">
      <c r="A26" s="36" t="s">
        <v>37</v>
      </c>
      <c r="B26" s="37"/>
      <c r="C26" s="37"/>
      <c r="D26" s="37"/>
      <c r="E26" s="37"/>
      <c r="F26" s="38"/>
      <c r="G26" s="33">
        <v>1373822</v>
      </c>
      <c r="H26" s="33">
        <v>1763210</v>
      </c>
      <c r="I26" s="33">
        <v>2354835</v>
      </c>
      <c r="J26" t="s">
        <v>46</v>
      </c>
    </row>
    <row r="27" spans="1:16" ht="16.5" thickBot="1" x14ac:dyDescent="0.3">
      <c r="A27" s="6" t="s">
        <v>12</v>
      </c>
      <c r="B27" s="7"/>
      <c r="C27" s="7"/>
      <c r="D27" s="7"/>
      <c r="E27" s="7"/>
      <c r="F27" s="28"/>
      <c r="G27" s="26">
        <v>33754468</v>
      </c>
      <c r="H27" s="26">
        <v>33374000</v>
      </c>
      <c r="I27" s="26">
        <v>34333812</v>
      </c>
      <c r="J27" s="2" t="s">
        <v>4</v>
      </c>
    </row>
    <row r="28" spans="1:16" ht="16.5" thickBot="1" x14ac:dyDescent="0.3">
      <c r="A28" s="4"/>
      <c r="B28" s="5"/>
      <c r="C28" s="5"/>
      <c r="D28" s="5"/>
      <c r="E28" s="5"/>
      <c r="F28" s="5"/>
      <c r="G28" s="13">
        <f>+G26+G27</f>
        <v>35128290</v>
      </c>
      <c r="H28" s="13">
        <f t="shared" ref="H28" si="2">+H26+H27</f>
        <v>35137210</v>
      </c>
      <c r="I28" s="13">
        <f>+I26+I27</f>
        <v>36688647</v>
      </c>
      <c r="J28" s="2"/>
    </row>
    <row r="29" spans="1:16" ht="16.5" thickBot="1" x14ac:dyDescent="0.3">
      <c r="A29" s="19" t="s">
        <v>3</v>
      </c>
      <c r="B29" s="5"/>
      <c r="C29" s="5"/>
      <c r="D29" s="5"/>
      <c r="E29" s="5"/>
      <c r="F29" s="5"/>
      <c r="G29" s="126">
        <f>+G24-G28</f>
        <v>-1373822</v>
      </c>
      <c r="H29" s="126">
        <f t="shared" ref="H29:I29" si="3">+H24-H28</f>
        <v>-1763210</v>
      </c>
      <c r="I29" s="126">
        <f t="shared" si="3"/>
        <v>-2354835</v>
      </c>
      <c r="J29" s="128" t="s">
        <v>110</v>
      </c>
      <c r="K29" s="127"/>
      <c r="L29" s="127"/>
      <c r="M29" s="127"/>
      <c r="N29" s="127"/>
      <c r="O29" s="127"/>
      <c r="P29" s="127"/>
    </row>
    <row r="30" spans="1:16" ht="16.5" thickBot="1" x14ac:dyDescent="0.3">
      <c r="A30" s="99" t="s">
        <v>47</v>
      </c>
      <c r="B30" s="100"/>
      <c r="C30" s="100"/>
      <c r="D30" s="100"/>
      <c r="E30" s="100"/>
      <c r="F30" s="100"/>
      <c r="G30" s="100"/>
      <c r="H30" s="100"/>
      <c r="I30" s="101"/>
      <c r="J30" s="2"/>
    </row>
    <row r="31" spans="1:16" ht="16.5" thickBot="1" x14ac:dyDescent="0.3">
      <c r="A31" s="29" t="s">
        <v>12</v>
      </c>
      <c r="B31" s="30"/>
      <c r="C31" s="30"/>
      <c r="D31" s="30"/>
      <c r="E31" s="30"/>
      <c r="F31" s="31"/>
      <c r="G31" s="13">
        <f>+G27</f>
        <v>33754468</v>
      </c>
      <c r="H31" s="13">
        <f t="shared" ref="H31:I31" si="4">+H27</f>
        <v>33374000</v>
      </c>
      <c r="I31" s="13">
        <f t="shared" si="4"/>
        <v>34333812</v>
      </c>
      <c r="J31" s="2" t="s">
        <v>45</v>
      </c>
    </row>
    <row r="32" spans="1:16" ht="16.5" thickBot="1" x14ac:dyDescent="0.3">
      <c r="A32" s="6" t="s">
        <v>40</v>
      </c>
      <c r="B32" s="7"/>
      <c r="C32" s="7"/>
      <c r="D32" s="7"/>
      <c r="E32" s="7"/>
      <c r="F32" s="28"/>
      <c r="G32" s="26">
        <v>33754468</v>
      </c>
      <c r="H32" s="26">
        <v>33374000</v>
      </c>
      <c r="I32" s="26">
        <v>34333812</v>
      </c>
      <c r="J32" s="2" t="s">
        <v>4</v>
      </c>
    </row>
    <row r="33" spans="1:10" ht="16.5" thickBot="1" x14ac:dyDescent="0.3">
      <c r="A33" s="32" t="s">
        <v>41</v>
      </c>
      <c r="B33" s="7"/>
      <c r="C33" s="7"/>
      <c r="D33" s="7"/>
      <c r="E33" s="7"/>
      <c r="F33" s="28"/>
      <c r="G33" s="26">
        <v>0</v>
      </c>
      <c r="H33" s="26">
        <v>0</v>
      </c>
      <c r="I33" s="26">
        <v>0</v>
      </c>
      <c r="J33" s="2" t="s">
        <v>33</v>
      </c>
    </row>
    <row r="34" spans="1:10" ht="16.5" thickBot="1" x14ac:dyDescent="0.3">
      <c r="A34" s="22"/>
      <c r="B34" s="3"/>
      <c r="C34" s="3"/>
      <c r="D34" s="3"/>
      <c r="E34" s="3"/>
      <c r="F34" s="3"/>
      <c r="G34" s="13">
        <f>SUM(G32:G33)</f>
        <v>33754468</v>
      </c>
      <c r="H34" s="13">
        <f t="shared" ref="H34:I34" si="5">SUM(H32:H33)</f>
        <v>33374000</v>
      </c>
      <c r="I34" s="13">
        <f t="shared" si="5"/>
        <v>34333812</v>
      </c>
      <c r="J34" s="2"/>
    </row>
    <row r="35" spans="1:10" ht="16.5" thickBot="1" x14ac:dyDescent="0.3">
      <c r="A35" s="19" t="s">
        <v>3</v>
      </c>
      <c r="B35" s="5"/>
      <c r="C35" s="5"/>
      <c r="D35" s="5"/>
      <c r="E35" s="5"/>
      <c r="F35" s="5"/>
      <c r="G35" s="13">
        <f>+G31-G34</f>
        <v>0</v>
      </c>
      <c r="H35" s="13">
        <f t="shared" ref="H35:I35" si="6">+H31-H34</f>
        <v>0</v>
      </c>
      <c r="I35" s="13">
        <f t="shared" si="6"/>
        <v>0</v>
      </c>
      <c r="J35" s="2"/>
    </row>
    <row r="36" spans="1:10" ht="16.5" thickBot="1" x14ac:dyDescent="0.3">
      <c r="A36" s="99" t="s">
        <v>48</v>
      </c>
      <c r="B36" s="100"/>
      <c r="C36" s="100"/>
      <c r="D36" s="100"/>
      <c r="E36" s="100"/>
      <c r="F36" s="100"/>
      <c r="G36" s="100"/>
      <c r="H36" s="100"/>
      <c r="I36" s="101"/>
      <c r="J36" s="2"/>
    </row>
    <row r="37" spans="1:10" ht="16.5" thickBot="1" x14ac:dyDescent="0.3">
      <c r="A37" s="29" t="s">
        <v>42</v>
      </c>
      <c r="B37" s="30"/>
      <c r="C37" s="30"/>
      <c r="D37" s="30"/>
      <c r="E37" s="30"/>
      <c r="F37" s="31"/>
      <c r="G37" s="13">
        <v>-74747</v>
      </c>
      <c r="H37" s="13">
        <v>-380468</v>
      </c>
      <c r="I37" s="13">
        <v>959812</v>
      </c>
      <c r="J37" s="2" t="s">
        <v>4</v>
      </c>
    </row>
    <row r="38" spans="1:10" ht="16.5" thickBot="1" x14ac:dyDescent="0.3">
      <c r="A38" s="39" t="s">
        <v>43</v>
      </c>
      <c r="B38" s="40"/>
      <c r="C38" s="40"/>
      <c r="D38" s="40"/>
      <c r="E38" s="40"/>
      <c r="F38" s="40"/>
      <c r="G38" s="12"/>
      <c r="H38" s="12"/>
      <c r="I38" s="12"/>
      <c r="J38" s="2"/>
    </row>
    <row r="39" spans="1:10" ht="16.5" thickBot="1" x14ac:dyDescent="0.3">
      <c r="A39" s="36" t="s">
        <v>44</v>
      </c>
      <c r="B39" s="37"/>
      <c r="C39" s="37"/>
      <c r="D39" s="37"/>
      <c r="E39" s="37"/>
      <c r="F39" s="38"/>
      <c r="G39" s="13">
        <f>33754468-33829215</f>
        <v>-74747</v>
      </c>
      <c r="H39" s="13">
        <f>33374000-33754468</f>
        <v>-380468</v>
      </c>
      <c r="I39" s="13">
        <f>34333812-33374000</f>
        <v>959812</v>
      </c>
      <c r="J39" s="2" t="s">
        <v>4</v>
      </c>
    </row>
    <row r="40" spans="1:10" ht="16.5" thickBot="1" x14ac:dyDescent="0.3">
      <c r="A40" s="19" t="s">
        <v>3</v>
      </c>
      <c r="B40" s="5"/>
      <c r="C40" s="5"/>
      <c r="D40" s="5"/>
      <c r="E40" s="5"/>
      <c r="F40" s="5"/>
      <c r="G40" s="13">
        <f>+G37-G39</f>
        <v>0</v>
      </c>
      <c r="H40" s="13">
        <f t="shared" ref="H40:I40" si="7">+H37-H39</f>
        <v>0</v>
      </c>
      <c r="I40" s="13">
        <f t="shared" si="7"/>
        <v>0</v>
      </c>
      <c r="J40" s="2"/>
    </row>
    <row r="41" spans="1:10" ht="15.75" x14ac:dyDescent="0.25">
      <c r="A41" s="14"/>
      <c r="B41" s="3"/>
      <c r="C41" s="3"/>
      <c r="D41" s="3"/>
      <c r="E41" s="3"/>
      <c r="F41" s="3"/>
      <c r="G41" s="15"/>
      <c r="H41" s="15"/>
      <c r="I41" s="15"/>
      <c r="J41" s="3"/>
    </row>
    <row r="42" spans="1:10" ht="15.75" x14ac:dyDescent="0.25">
      <c r="A42" s="16" t="s">
        <v>8</v>
      </c>
      <c r="B42" s="3"/>
      <c r="C42" s="3"/>
      <c r="D42" s="3"/>
      <c r="E42" s="3"/>
      <c r="F42" s="3"/>
      <c r="G42" s="15"/>
      <c r="H42" s="15"/>
      <c r="I42" s="15"/>
      <c r="J42" s="3"/>
    </row>
    <row r="43" spans="1:10" x14ac:dyDescent="0.2">
      <c r="G43" s="1"/>
      <c r="H43" s="1"/>
      <c r="I43" s="1"/>
    </row>
    <row r="44" spans="1:10" s="41" customFormat="1" x14ac:dyDescent="0.2">
      <c r="A44" s="43" t="s">
        <v>53</v>
      </c>
      <c r="G44" s="44"/>
      <c r="H44" s="44"/>
      <c r="I44" s="44"/>
    </row>
    <row r="45" spans="1:10" s="41" customFormat="1" x14ac:dyDescent="0.2">
      <c r="A45" s="45" t="s">
        <v>49</v>
      </c>
    </row>
  </sheetData>
  <mergeCells count="12">
    <mergeCell ref="A2:I2"/>
    <mergeCell ref="A4:F4"/>
    <mergeCell ref="A12:F12"/>
    <mergeCell ref="G13:I13"/>
    <mergeCell ref="A20:F20"/>
    <mergeCell ref="A23:I23"/>
    <mergeCell ref="A30:I30"/>
    <mergeCell ref="A36:I36"/>
    <mergeCell ref="A5:F5"/>
    <mergeCell ref="A13:F13"/>
    <mergeCell ref="A21:G21"/>
    <mergeCell ref="G5:I5"/>
  </mergeCells>
  <pageMargins left="0.2" right="0.2" top="0.25" bottom="0.2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zoomScale="75" zoomScaleNormal="75" workbookViewId="0">
      <selection activeCell="F33" sqref="F33"/>
    </sheetView>
  </sheetViews>
  <sheetFormatPr defaultRowHeight="15" x14ac:dyDescent="0.2"/>
  <cols>
    <col min="1" max="1" width="59.88671875" customWidth="1"/>
    <col min="2" max="3" width="14.109375" customWidth="1"/>
    <col min="4" max="5" width="12.77734375" customWidth="1"/>
  </cols>
  <sheetData>
    <row r="1" spans="1:5" ht="15.75" x14ac:dyDescent="0.25">
      <c r="A1" s="114" t="s">
        <v>105</v>
      </c>
      <c r="C1" s="116"/>
      <c r="D1" s="116"/>
      <c r="E1" s="116"/>
    </row>
    <row r="2" spans="1:5" ht="15.75" x14ac:dyDescent="0.25">
      <c r="B2" s="117" t="s">
        <v>70</v>
      </c>
      <c r="C2" s="117" t="s">
        <v>108</v>
      </c>
      <c r="D2" s="117"/>
      <c r="E2" s="117"/>
    </row>
    <row r="3" spans="1:5" ht="15.75" x14ac:dyDescent="0.25">
      <c r="A3" s="114">
        <v>2009</v>
      </c>
      <c r="C3" s="117"/>
    </row>
    <row r="4" spans="1:5" x14ac:dyDescent="0.2">
      <c r="A4" t="s">
        <v>72</v>
      </c>
      <c r="B4" s="115">
        <v>12962</v>
      </c>
      <c r="C4" s="115">
        <v>309605840</v>
      </c>
      <c r="D4" s="115"/>
      <c r="E4" s="115"/>
    </row>
    <row r="5" spans="1:5" x14ac:dyDescent="0.2">
      <c r="A5" t="s">
        <v>71</v>
      </c>
      <c r="B5" s="115">
        <v>12809</v>
      </c>
      <c r="C5" s="115">
        <v>309605840</v>
      </c>
      <c r="D5" s="115" t="s">
        <v>109</v>
      </c>
      <c r="E5" s="115"/>
    </row>
    <row r="6" spans="1:5" x14ac:dyDescent="0.2">
      <c r="A6" t="s">
        <v>3</v>
      </c>
      <c r="B6" s="118">
        <f>B4-B5</f>
        <v>153</v>
      </c>
      <c r="C6" s="118">
        <f>C4-C5</f>
        <v>0</v>
      </c>
      <c r="D6" s="115" t="s">
        <v>107</v>
      </c>
      <c r="E6" s="115"/>
    </row>
    <row r="7" spans="1:5" x14ac:dyDescent="0.2">
      <c r="B7" s="115"/>
      <c r="C7" s="115"/>
      <c r="D7" s="115"/>
      <c r="E7" s="115"/>
    </row>
    <row r="8" spans="1:5" ht="15.75" x14ac:dyDescent="0.25">
      <c r="A8" s="114">
        <v>2010</v>
      </c>
      <c r="B8" s="115"/>
      <c r="C8" s="115"/>
      <c r="D8" s="115"/>
      <c r="E8" s="115"/>
    </row>
    <row r="9" spans="1:5" x14ac:dyDescent="0.2">
      <c r="A9" t="s">
        <v>73</v>
      </c>
      <c r="B9" s="115">
        <v>12862</v>
      </c>
      <c r="C9" s="115">
        <v>305338215</v>
      </c>
      <c r="D9" s="115"/>
      <c r="E9" s="115"/>
    </row>
    <row r="10" spans="1:5" x14ac:dyDescent="0.2">
      <c r="A10" t="s">
        <v>71</v>
      </c>
      <c r="B10" s="115">
        <v>12862</v>
      </c>
      <c r="C10" s="115">
        <v>309110743</v>
      </c>
      <c r="D10" s="115"/>
      <c r="E10" s="115"/>
    </row>
    <row r="11" spans="1:5" x14ac:dyDescent="0.2">
      <c r="A11" t="s">
        <v>3</v>
      </c>
      <c r="B11" s="118">
        <f>B9-B10</f>
        <v>0</v>
      </c>
      <c r="C11" s="118">
        <f>C9-C10</f>
        <v>-3772528</v>
      </c>
      <c r="D11" s="115" t="s">
        <v>106</v>
      </c>
      <c r="E11" s="115"/>
    </row>
    <row r="12" spans="1:5" x14ac:dyDescent="0.2">
      <c r="B12" s="115"/>
      <c r="C12" s="115"/>
      <c r="D12" s="115"/>
      <c r="E12" s="115"/>
    </row>
    <row r="13" spans="1:5" ht="15.75" x14ac:dyDescent="0.25">
      <c r="A13" s="114">
        <v>2011</v>
      </c>
      <c r="B13" s="115"/>
      <c r="C13" s="115"/>
      <c r="D13" s="115"/>
      <c r="E13" s="115"/>
    </row>
    <row r="14" spans="1:5" x14ac:dyDescent="0.2">
      <c r="A14" t="s">
        <v>74</v>
      </c>
      <c r="B14" s="115">
        <v>13035</v>
      </c>
      <c r="C14" s="115">
        <v>303545330</v>
      </c>
      <c r="D14" s="115"/>
      <c r="E14" s="115"/>
    </row>
    <row r="15" spans="1:5" x14ac:dyDescent="0.2">
      <c r="A15" t="s">
        <v>71</v>
      </c>
      <c r="B15" s="115">
        <v>13035</v>
      </c>
      <c r="C15" s="115">
        <v>307327148</v>
      </c>
      <c r="D15" s="115"/>
      <c r="E15" s="115"/>
    </row>
    <row r="16" spans="1:5" x14ac:dyDescent="0.2">
      <c r="A16" t="s">
        <v>3</v>
      </c>
      <c r="B16" s="118">
        <f>B14-B15</f>
        <v>0</v>
      </c>
      <c r="C16" s="118">
        <f>C14-C15</f>
        <v>-3781818</v>
      </c>
      <c r="D16" s="115" t="s">
        <v>106</v>
      </c>
      <c r="E16" s="115"/>
    </row>
    <row r="17" spans="1:28" x14ac:dyDescent="0.2">
      <c r="B17" s="115"/>
      <c r="C17" s="115"/>
      <c r="D17" s="115"/>
      <c r="E17" s="115"/>
    </row>
    <row r="18" spans="1:28" x14ac:dyDescent="0.2">
      <c r="B18" s="115"/>
      <c r="C18" s="115"/>
      <c r="D18" s="115"/>
      <c r="E18" s="115"/>
    </row>
    <row r="19" spans="1:28" x14ac:dyDescent="0.2">
      <c r="A19" t="s">
        <v>104</v>
      </c>
      <c r="B19" s="115"/>
      <c r="C19" s="115"/>
      <c r="D19" s="115"/>
      <c r="E19" s="115"/>
    </row>
    <row r="20" spans="1:28" s="120" customFormat="1" ht="105" customHeight="1" x14ac:dyDescent="0.2">
      <c r="A20" s="119" t="s">
        <v>92</v>
      </c>
      <c r="B20" s="124" t="s">
        <v>93</v>
      </c>
      <c r="C20" s="124" t="s">
        <v>94</v>
      </c>
      <c r="D20" s="124" t="s">
        <v>95</v>
      </c>
      <c r="E20" s="124" t="s">
        <v>96</v>
      </c>
      <c r="F20" s="124" t="s">
        <v>75</v>
      </c>
      <c r="G20" s="124" t="s">
        <v>76</v>
      </c>
      <c r="H20" s="124" t="s">
        <v>77</v>
      </c>
      <c r="I20" s="124" t="s">
        <v>78</v>
      </c>
      <c r="J20" s="124" t="s">
        <v>79</v>
      </c>
      <c r="K20" s="124" t="s">
        <v>80</v>
      </c>
      <c r="L20" s="124" t="s">
        <v>81</v>
      </c>
      <c r="M20" s="124" t="s">
        <v>82</v>
      </c>
      <c r="N20" s="124" t="s">
        <v>83</v>
      </c>
      <c r="O20" s="124" t="s">
        <v>84</v>
      </c>
      <c r="P20" s="124" t="s">
        <v>85</v>
      </c>
      <c r="Q20" s="124" t="s">
        <v>86</v>
      </c>
      <c r="R20" s="124" t="s">
        <v>87</v>
      </c>
      <c r="S20" s="124" t="s">
        <v>88</v>
      </c>
      <c r="T20" s="124" t="s">
        <v>89</v>
      </c>
      <c r="U20" s="124" t="s">
        <v>90</v>
      </c>
      <c r="V20" s="124" t="s">
        <v>91</v>
      </c>
      <c r="W20" s="124" t="s">
        <v>97</v>
      </c>
      <c r="X20" s="124" t="s">
        <v>98</v>
      </c>
      <c r="Y20" s="124" t="s">
        <v>99</v>
      </c>
      <c r="Z20" s="124" t="s">
        <v>100</v>
      </c>
      <c r="AA20" s="124" t="s">
        <v>101</v>
      </c>
      <c r="AB20" s="124" t="s">
        <v>102</v>
      </c>
    </row>
    <row r="21" spans="1:28" s="120" customFormat="1" ht="45" x14ac:dyDescent="0.2">
      <c r="A21" s="121">
        <v>53</v>
      </c>
      <c r="B21" s="122" t="s">
        <v>103</v>
      </c>
      <c r="C21" s="121">
        <v>2009</v>
      </c>
      <c r="D21" s="121">
        <v>2009</v>
      </c>
      <c r="E21" s="125">
        <v>12962</v>
      </c>
      <c r="F21" s="121">
        <v>11296</v>
      </c>
      <c r="G21" s="121">
        <v>1513</v>
      </c>
      <c r="H21" s="123">
        <v>153</v>
      </c>
      <c r="I21" s="123">
        <v>3554</v>
      </c>
      <c r="J21" s="123">
        <v>197</v>
      </c>
      <c r="K21" s="125">
        <v>309605840</v>
      </c>
      <c r="L21" s="121">
        <v>108280800</v>
      </c>
      <c r="M21" s="121">
        <v>197578908</v>
      </c>
      <c r="N21" s="123">
        <v>846523</v>
      </c>
      <c r="O21" s="123">
        <v>2561703</v>
      </c>
      <c r="P21" s="123">
        <v>337906</v>
      </c>
      <c r="Q21" s="121">
        <v>393736</v>
      </c>
      <c r="R21" s="121">
        <v>0</v>
      </c>
      <c r="S21" s="121">
        <v>385654</v>
      </c>
      <c r="T21" s="121">
        <v>0</v>
      </c>
      <c r="U21" s="121">
        <v>7143</v>
      </c>
      <c r="V21" s="121">
        <v>939</v>
      </c>
      <c r="W21" s="121">
        <v>6072740</v>
      </c>
      <c r="X21" s="121">
        <v>3165109</v>
      </c>
      <c r="Y21" s="121">
        <v>2780860</v>
      </c>
      <c r="Z21" s="121">
        <v>0</v>
      </c>
      <c r="AA21" s="121">
        <v>70905</v>
      </c>
      <c r="AB21" s="121">
        <v>15076</v>
      </c>
    </row>
    <row r="22" spans="1:28" s="120" customFormat="1" ht="45" x14ac:dyDescent="0.2">
      <c r="A22" s="121">
        <v>53</v>
      </c>
      <c r="B22" s="122" t="s">
        <v>103</v>
      </c>
      <c r="C22" s="121">
        <v>2010</v>
      </c>
      <c r="D22" s="121">
        <v>2010</v>
      </c>
      <c r="E22" s="125">
        <v>12862</v>
      </c>
      <c r="F22" s="121">
        <v>11357</v>
      </c>
      <c r="G22" s="121">
        <v>1505</v>
      </c>
      <c r="H22" s="123">
        <v>0</v>
      </c>
      <c r="I22" s="123">
        <v>0</v>
      </c>
      <c r="J22" s="123">
        <v>0</v>
      </c>
      <c r="K22" s="125">
        <v>305338215</v>
      </c>
      <c r="L22" s="121">
        <v>107193730</v>
      </c>
      <c r="M22" s="121">
        <v>198144485</v>
      </c>
      <c r="N22" s="123">
        <v>0</v>
      </c>
      <c r="O22" s="123">
        <v>0</v>
      </c>
      <c r="P22" s="123">
        <v>0</v>
      </c>
      <c r="Q22" s="121">
        <v>386685</v>
      </c>
      <c r="R22" s="121">
        <v>0</v>
      </c>
      <c r="S22" s="121">
        <v>386685</v>
      </c>
      <c r="T22" s="121">
        <v>0</v>
      </c>
      <c r="U22" s="121">
        <v>0</v>
      </c>
      <c r="V22" s="121">
        <v>0</v>
      </c>
      <c r="W22" s="121">
        <v>6568249</v>
      </c>
      <c r="X22" s="121">
        <v>3455067</v>
      </c>
      <c r="Y22" s="121">
        <v>3113182</v>
      </c>
      <c r="Z22" s="121">
        <v>0</v>
      </c>
      <c r="AA22" s="121">
        <v>0</v>
      </c>
      <c r="AB22" s="121">
        <v>0</v>
      </c>
    </row>
    <row r="23" spans="1:28" s="120" customFormat="1" ht="45" x14ac:dyDescent="0.2">
      <c r="A23" s="121">
        <v>53</v>
      </c>
      <c r="B23" s="122" t="s">
        <v>103</v>
      </c>
      <c r="C23" s="121">
        <v>2011</v>
      </c>
      <c r="D23" s="121">
        <v>2011</v>
      </c>
      <c r="E23" s="125">
        <v>13035</v>
      </c>
      <c r="F23" s="121">
        <v>11525</v>
      </c>
      <c r="G23" s="121">
        <v>1510</v>
      </c>
      <c r="H23" s="123">
        <v>0</v>
      </c>
      <c r="I23" s="123">
        <v>0</v>
      </c>
      <c r="J23" s="123">
        <v>0</v>
      </c>
      <c r="K23" s="125">
        <v>303545330</v>
      </c>
      <c r="L23" s="121">
        <v>106490221</v>
      </c>
      <c r="M23" s="121">
        <v>197055109</v>
      </c>
      <c r="N23" s="123">
        <v>0</v>
      </c>
      <c r="O23" s="123">
        <v>0</v>
      </c>
      <c r="P23" s="123">
        <v>0</v>
      </c>
      <c r="Q23" s="121">
        <v>390760</v>
      </c>
      <c r="R23" s="121">
        <v>0</v>
      </c>
      <c r="S23" s="121">
        <v>390760</v>
      </c>
      <c r="T23" s="121">
        <v>0</v>
      </c>
      <c r="U23" s="121">
        <v>0</v>
      </c>
      <c r="V23" s="121">
        <v>0</v>
      </c>
      <c r="W23" s="121">
        <v>6905232</v>
      </c>
      <c r="X23" s="121">
        <v>3687251</v>
      </c>
      <c r="Y23" s="121">
        <v>3217981</v>
      </c>
      <c r="Z23" s="121">
        <v>0</v>
      </c>
      <c r="AA23" s="121">
        <v>0</v>
      </c>
      <c r="AB23" s="12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OM&amp;A</vt:lpstr>
      <vt:lpstr>Capital</vt:lpstr>
      <vt:lpstr>Outputs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Pauline Welsh</cp:lastModifiedBy>
  <cp:lastPrinted>2013-06-26T18:40:49Z</cp:lastPrinted>
  <dcterms:created xsi:type="dcterms:W3CDTF">2013-06-12T12:16:53Z</dcterms:created>
  <dcterms:modified xsi:type="dcterms:W3CDTF">2013-06-28T18:07:17Z</dcterms:modified>
</cp:coreProperties>
</file>