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ow Voltage" sheetId="1" r:id="rId1"/>
  </sheets>
  <calcPr calcId="125725"/>
</workbook>
</file>

<file path=xl/calcChain.xml><?xml version="1.0" encoding="utf-8"?>
<calcChain xmlns="http://schemas.openxmlformats.org/spreadsheetml/2006/main">
  <c r="G28" i="1"/>
  <c r="G27"/>
  <c r="G25"/>
  <c r="G26"/>
  <c r="G24"/>
  <c r="G23"/>
  <c r="F28"/>
  <c r="F27"/>
  <c r="F26"/>
  <c r="F25"/>
  <c r="F24"/>
  <c r="F23"/>
  <c r="E30"/>
  <c r="D30"/>
  <c r="C30"/>
  <c r="D14" l="1"/>
  <c r="C14"/>
  <c r="B14"/>
  <c r="D12"/>
  <c r="D11"/>
  <c r="D10"/>
  <c r="D9"/>
  <c r="D8"/>
</calcChain>
</file>

<file path=xl/sharedStrings.xml><?xml version="1.0" encoding="utf-8"?>
<sst xmlns="http://schemas.openxmlformats.org/spreadsheetml/2006/main" count="42" uniqueCount="33">
  <si>
    <t>Chapleau Public Utilities Corporation</t>
  </si>
  <si>
    <t>Low Voltage Charge - Hydro One Networks Inc. Billings</t>
  </si>
  <si>
    <t xml:space="preserve">YEAR </t>
  </si>
  <si>
    <t>TOTAL</t>
  </si>
  <si>
    <t xml:space="preserve">Amount </t>
  </si>
  <si>
    <t>Should Be</t>
  </si>
  <si>
    <t>Billed</t>
  </si>
  <si>
    <t xml:space="preserve">Adjustment </t>
  </si>
  <si>
    <t>Amount</t>
  </si>
  <si>
    <t>Calculation For Low Voltage Service Rate</t>
  </si>
  <si>
    <t>Customer Classes</t>
  </si>
  <si>
    <t xml:space="preserve">Billing </t>
  </si>
  <si>
    <t>Determinants</t>
  </si>
  <si>
    <t xml:space="preserve">Number of </t>
  </si>
  <si>
    <t>Customers</t>
  </si>
  <si>
    <t>kWh</t>
  </si>
  <si>
    <t>kW</t>
  </si>
  <si>
    <t>Charge</t>
  </si>
  <si>
    <t xml:space="preserve">Service </t>
  </si>
  <si>
    <t>Rate</t>
  </si>
  <si>
    <t xml:space="preserve">Current </t>
  </si>
  <si>
    <t>2012 Board Approved Volumetric Forecast</t>
  </si>
  <si>
    <t>2012 Actual</t>
  </si>
  <si>
    <t xml:space="preserve">Low Voltage </t>
  </si>
  <si>
    <t xml:space="preserve">2014 Proposed </t>
  </si>
  <si>
    <t>Residential</t>
  </si>
  <si>
    <t>General Service &lt;50 kW</t>
  </si>
  <si>
    <t>General Service &gt;50 kW</t>
  </si>
  <si>
    <t>Unmetered Scattered Load</t>
  </si>
  <si>
    <t>Sentinel Lighting</t>
  </si>
  <si>
    <t>Street Lighting</t>
  </si>
  <si>
    <t>Total</t>
  </si>
  <si>
    <t>Jan. &amp; Feb.2013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</si>
</sst>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-&quot;$&quot;* #,##0.0000_-;\-&quot;$&quot;* #,##0.000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0" borderId="0" xfId="0" applyFont="1"/>
    <xf numFmtId="165" fontId="0" fillId="0" borderId="0" xfId="0" applyNumberFormat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165" fontId="4" fillId="0" borderId="7" xfId="2" applyNumberFormat="1" applyFont="1" applyBorder="1"/>
    <xf numFmtId="165" fontId="4" fillId="0" borderId="0" xfId="2" applyNumberFormat="1" applyFont="1" applyBorder="1"/>
    <xf numFmtId="166" fontId="4" fillId="0" borderId="7" xfId="2" applyNumberFormat="1" applyFont="1" applyBorder="1"/>
    <xf numFmtId="164" fontId="4" fillId="0" borderId="0" xfId="1" applyNumberFormat="1" applyFont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165" fontId="4" fillId="0" borderId="8" xfId="2" applyNumberFormat="1" applyFont="1" applyBorder="1"/>
    <xf numFmtId="166" fontId="4" fillId="0" borderId="0" xfId="2" applyNumberFormat="1" applyFont="1" applyBorder="1"/>
    <xf numFmtId="166" fontId="4" fillId="0" borderId="8" xfId="2" applyNumberFormat="1" applyFont="1" applyBorder="1"/>
    <xf numFmtId="164" fontId="4" fillId="0" borderId="0" xfId="1" applyNumberFormat="1" applyFont="1" applyFill="1" applyBorder="1" applyAlignment="1">
      <alignment horizontal="right"/>
    </xf>
    <xf numFmtId="0" fontId="4" fillId="0" borderId="1" xfId="0" applyFont="1" applyBorder="1"/>
    <xf numFmtId="164" fontId="4" fillId="0" borderId="1" xfId="1" applyNumberFormat="1" applyFont="1" applyBorder="1" applyAlignment="1">
      <alignment horizontal="right"/>
    </xf>
    <xf numFmtId="164" fontId="4" fillId="0" borderId="11" xfId="1" applyNumberFormat="1" applyFont="1" applyBorder="1" applyAlignment="1">
      <alignment horizontal="right"/>
    </xf>
    <xf numFmtId="165" fontId="4" fillId="0" borderId="1" xfId="2" applyNumberFormat="1" applyFont="1" applyBorder="1"/>
    <xf numFmtId="165" fontId="4" fillId="0" borderId="11" xfId="2" applyNumberFormat="1" applyFont="1" applyBorder="1"/>
    <xf numFmtId="166" fontId="4" fillId="0" borderId="1" xfId="2" applyNumberFormat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/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3" fontId="6" fillId="0" borderId="0" xfId="1" applyFont="1" applyBorder="1"/>
    <xf numFmtId="43" fontId="6" fillId="0" borderId="8" xfId="1" applyFont="1" applyBorder="1"/>
    <xf numFmtId="43" fontId="6" fillId="0" borderId="4" xfId="1" applyFont="1" applyBorder="1"/>
    <xf numFmtId="0" fontId="5" fillId="0" borderId="1" xfId="0" applyFont="1" applyBorder="1"/>
    <xf numFmtId="43" fontId="6" fillId="0" borderId="11" xfId="1" applyFont="1" applyBorder="1"/>
    <xf numFmtId="43" fontId="6" fillId="0" borderId="1" xfId="1" applyFont="1" applyBorder="1"/>
    <xf numFmtId="43" fontId="6" fillId="0" borderId="12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abSelected="1" workbookViewId="0">
      <selection activeCell="G13" sqref="G13"/>
    </sheetView>
  </sheetViews>
  <sheetFormatPr defaultRowHeight="15"/>
  <cols>
    <col min="1" max="1" width="18.85546875" customWidth="1"/>
    <col min="2" max="8" width="12.5703125" customWidth="1"/>
    <col min="9" max="10" width="13.5703125" customWidth="1"/>
  </cols>
  <sheetData>
    <row r="1" spans="1:8" ht="21">
      <c r="A1" s="1" t="s">
        <v>0</v>
      </c>
    </row>
    <row r="3" spans="1:8" ht="15.75">
      <c r="A3" s="31" t="s">
        <v>1</v>
      </c>
      <c r="B3" s="32"/>
      <c r="C3" s="32"/>
      <c r="D3" s="32"/>
      <c r="E3" s="32"/>
      <c r="F3" s="32"/>
      <c r="G3" s="32"/>
      <c r="H3" s="32"/>
    </row>
    <row r="4" spans="1:8" ht="16.5" thickBot="1">
      <c r="A4" s="32"/>
      <c r="B4" s="32"/>
      <c r="C4" s="32"/>
      <c r="D4" s="32"/>
      <c r="E4" s="32"/>
      <c r="F4" s="32"/>
      <c r="G4" s="32"/>
      <c r="H4" s="32"/>
    </row>
    <row r="5" spans="1:8" ht="15.75">
      <c r="A5" s="33" t="s">
        <v>2</v>
      </c>
      <c r="B5" s="34" t="s">
        <v>4</v>
      </c>
      <c r="C5" s="35" t="s">
        <v>4</v>
      </c>
      <c r="D5" s="36" t="s">
        <v>7</v>
      </c>
      <c r="E5" s="37"/>
      <c r="F5" s="37"/>
      <c r="G5" s="32"/>
      <c r="H5" s="32"/>
    </row>
    <row r="6" spans="1:8" ht="16.5" thickBot="1">
      <c r="A6" s="38"/>
      <c r="B6" s="39" t="s">
        <v>6</v>
      </c>
      <c r="C6" s="40" t="s">
        <v>5</v>
      </c>
      <c r="D6" s="41" t="s">
        <v>8</v>
      </c>
      <c r="E6" s="37"/>
      <c r="F6" s="37"/>
      <c r="G6" s="32"/>
      <c r="H6" s="32"/>
    </row>
    <row r="7" spans="1:8" ht="15.75">
      <c r="A7" s="42"/>
      <c r="B7" s="43"/>
      <c r="C7" s="44"/>
      <c r="D7" s="45"/>
      <c r="E7" s="37"/>
      <c r="F7" s="37"/>
      <c r="G7" s="32"/>
      <c r="H7" s="32"/>
    </row>
    <row r="8" spans="1:8" ht="15.75">
      <c r="A8" s="44">
        <v>2009</v>
      </c>
      <c r="B8" s="46">
        <v>1861.15</v>
      </c>
      <c r="C8" s="47">
        <v>18113.22</v>
      </c>
      <c r="D8" s="48">
        <f>C8-B8</f>
        <v>16252.070000000002</v>
      </c>
      <c r="E8" s="32"/>
      <c r="F8" s="32"/>
      <c r="G8" s="32"/>
      <c r="H8" s="32"/>
    </row>
    <row r="9" spans="1:8" ht="15.75">
      <c r="A9" s="44">
        <v>2010</v>
      </c>
      <c r="B9" s="46">
        <v>2190.5300000000002</v>
      </c>
      <c r="C9" s="47">
        <v>20308.96</v>
      </c>
      <c r="D9" s="48">
        <f t="shared" ref="D9:D12" si="0">C9-B9</f>
        <v>18118.43</v>
      </c>
      <c r="E9" s="32"/>
      <c r="F9" s="32"/>
      <c r="G9" s="32"/>
      <c r="H9" s="32"/>
    </row>
    <row r="10" spans="1:8" ht="15.75">
      <c r="A10" s="44">
        <v>2011</v>
      </c>
      <c r="B10" s="46">
        <v>3896.34</v>
      </c>
      <c r="C10" s="47">
        <v>28616.89</v>
      </c>
      <c r="D10" s="48">
        <f t="shared" si="0"/>
        <v>24720.55</v>
      </c>
      <c r="E10" s="32"/>
      <c r="F10" s="32"/>
      <c r="G10" s="32"/>
      <c r="H10" s="32"/>
    </row>
    <row r="11" spans="1:8" ht="15.75">
      <c r="A11" s="44">
        <v>2012</v>
      </c>
      <c r="B11" s="46">
        <v>3442.44</v>
      </c>
      <c r="C11" s="47">
        <v>31206.55</v>
      </c>
      <c r="D11" s="48">
        <f t="shared" si="0"/>
        <v>27764.11</v>
      </c>
      <c r="E11" s="32"/>
      <c r="F11" s="32"/>
      <c r="G11" s="32"/>
      <c r="H11" s="32"/>
    </row>
    <row r="12" spans="1:8" ht="15.75">
      <c r="A12" s="44" t="s">
        <v>32</v>
      </c>
      <c r="B12" s="46">
        <v>497.11</v>
      </c>
      <c r="C12" s="47">
        <v>7028.97</v>
      </c>
      <c r="D12" s="48">
        <f t="shared" si="0"/>
        <v>6531.8600000000006</v>
      </c>
      <c r="E12" s="32"/>
      <c r="F12" s="32"/>
      <c r="G12" s="32"/>
      <c r="H12" s="32"/>
    </row>
    <row r="13" spans="1:8" ht="16.5" thickBot="1">
      <c r="A13" s="42"/>
      <c r="B13" s="46"/>
      <c r="C13" s="47"/>
      <c r="D13" s="48"/>
      <c r="E13" s="32"/>
      <c r="F13" s="32"/>
      <c r="G13" s="32"/>
      <c r="H13" s="32"/>
    </row>
    <row r="14" spans="1:8" ht="16.5" thickBot="1">
      <c r="A14" s="49" t="s">
        <v>3</v>
      </c>
      <c r="B14" s="50">
        <f>SUM(B8:B13)</f>
        <v>11887.570000000002</v>
      </c>
      <c r="C14" s="51">
        <f t="shared" ref="C14:D14" si="1">SUM(C8:C13)</f>
        <v>105274.59000000001</v>
      </c>
      <c r="D14" s="52">
        <f t="shared" si="1"/>
        <v>93387.02</v>
      </c>
      <c r="E14" s="32"/>
      <c r="F14" s="32"/>
      <c r="G14" s="32"/>
      <c r="H14" s="32"/>
    </row>
    <row r="15" spans="1:8" ht="15.75">
      <c r="A15" s="32"/>
      <c r="B15" s="32"/>
      <c r="C15" s="32"/>
      <c r="D15" s="32"/>
      <c r="E15" s="32"/>
      <c r="F15" s="32"/>
      <c r="G15" s="32"/>
      <c r="H15" s="32"/>
    </row>
    <row r="17" spans="1:8">
      <c r="A17" s="2" t="s">
        <v>9</v>
      </c>
    </row>
    <row r="18" spans="1:8" ht="15.75" thickBot="1">
      <c r="A18" s="2"/>
    </row>
    <row r="19" spans="1:8" ht="15.75" thickBot="1">
      <c r="A19" s="4"/>
      <c r="B19" s="5"/>
      <c r="C19" s="29" t="s">
        <v>21</v>
      </c>
      <c r="D19" s="30"/>
      <c r="E19" s="30"/>
      <c r="F19" s="5" t="s">
        <v>22</v>
      </c>
      <c r="G19" s="6" t="s">
        <v>24</v>
      </c>
      <c r="H19" s="5" t="s">
        <v>20</v>
      </c>
    </row>
    <row r="20" spans="1:8">
      <c r="A20" s="7" t="s">
        <v>10</v>
      </c>
      <c r="B20" s="8" t="s">
        <v>11</v>
      </c>
      <c r="C20" s="9" t="s">
        <v>13</v>
      </c>
      <c r="D20" s="5"/>
      <c r="E20" s="9"/>
      <c r="F20" s="8" t="s">
        <v>23</v>
      </c>
      <c r="G20" s="9" t="s">
        <v>18</v>
      </c>
      <c r="H20" s="8" t="s">
        <v>18</v>
      </c>
    </row>
    <row r="21" spans="1:8" ht="15.75" thickBot="1">
      <c r="A21" s="10"/>
      <c r="B21" s="11" t="s">
        <v>12</v>
      </c>
      <c r="C21" s="12" t="s">
        <v>14</v>
      </c>
      <c r="D21" s="11" t="s">
        <v>15</v>
      </c>
      <c r="E21" s="12" t="s">
        <v>16</v>
      </c>
      <c r="F21" s="11" t="s">
        <v>17</v>
      </c>
      <c r="G21" s="12" t="s">
        <v>19</v>
      </c>
      <c r="H21" s="11" t="s">
        <v>19</v>
      </c>
    </row>
    <row r="22" spans="1:8">
      <c r="A22" s="4"/>
      <c r="B22" s="4"/>
      <c r="C22" s="13"/>
      <c r="D22" s="4"/>
      <c r="E22" s="13"/>
      <c r="F22" s="14"/>
      <c r="G22" s="15"/>
      <c r="H22" s="16"/>
    </row>
    <row r="23" spans="1:8">
      <c r="A23" s="7" t="s">
        <v>25</v>
      </c>
      <c r="B23" s="8" t="s">
        <v>15</v>
      </c>
      <c r="C23" s="17">
        <v>1133</v>
      </c>
      <c r="D23" s="18">
        <v>14574912</v>
      </c>
      <c r="E23" s="17"/>
      <c r="F23" s="19">
        <f>D23/D30*F30</f>
        <v>16350.752765025267</v>
      </c>
      <c r="G23" s="20">
        <f>F23/D23</f>
        <v>1.1218422975744393E-3</v>
      </c>
      <c r="H23" s="21">
        <v>5.9999999999999995E-4</v>
      </c>
    </row>
    <row r="24" spans="1:8">
      <c r="A24" s="7" t="s">
        <v>26</v>
      </c>
      <c r="B24" s="8" t="s">
        <v>15</v>
      </c>
      <c r="C24" s="17">
        <v>161</v>
      </c>
      <c r="D24" s="18">
        <v>5255040</v>
      </c>
      <c r="E24" s="17"/>
      <c r="F24" s="19">
        <f>D24/D30*F30</f>
        <v>5895.3261474455812</v>
      </c>
      <c r="G24" s="20">
        <f>F24/D24</f>
        <v>1.1218422975744393E-3</v>
      </c>
      <c r="H24" s="21">
        <v>5.9999999999999995E-4</v>
      </c>
    </row>
    <row r="25" spans="1:8">
      <c r="A25" s="7" t="s">
        <v>27</v>
      </c>
      <c r="B25" s="8" t="s">
        <v>16</v>
      </c>
      <c r="C25" s="17">
        <v>14</v>
      </c>
      <c r="D25" s="18">
        <v>7658952</v>
      </c>
      <c r="E25" s="17">
        <v>19530</v>
      </c>
      <c r="F25" s="19">
        <f>D25/D30*F30</f>
        <v>8592.1363086923484</v>
      </c>
      <c r="G25" s="20">
        <f>F25/E25</f>
        <v>0.43994553551932147</v>
      </c>
      <c r="H25" s="21">
        <v>0.22559999999999999</v>
      </c>
    </row>
    <row r="26" spans="1:8">
      <c r="A26" s="7" t="s">
        <v>28</v>
      </c>
      <c r="B26" s="8" t="s">
        <v>15</v>
      </c>
      <c r="C26" s="22">
        <v>6</v>
      </c>
      <c r="D26" s="18">
        <v>7272</v>
      </c>
      <c r="E26" s="17"/>
      <c r="F26" s="19">
        <f>D26/D30*F30</f>
        <v>8.1580371879613232</v>
      </c>
      <c r="G26" s="20">
        <f>F26/D26</f>
        <v>1.1218422975744393E-3</v>
      </c>
      <c r="H26" s="21">
        <v>5.9999999999999995E-4</v>
      </c>
    </row>
    <row r="27" spans="1:8">
      <c r="A27" s="7" t="s">
        <v>29</v>
      </c>
      <c r="B27" s="8" t="s">
        <v>16</v>
      </c>
      <c r="C27" s="22">
        <v>23</v>
      </c>
      <c r="D27" s="18">
        <v>25944</v>
      </c>
      <c r="E27" s="17">
        <v>66</v>
      </c>
      <c r="F27" s="19">
        <f>D27/D30*F30</f>
        <v>29.105076568271254</v>
      </c>
      <c r="G27" s="20">
        <f t="shared" ref="G27:G28" si="2">F27/E27</f>
        <v>0.44098600861017051</v>
      </c>
      <c r="H27" s="21">
        <v>0.2261</v>
      </c>
    </row>
    <row r="28" spans="1:8">
      <c r="A28" s="7" t="s">
        <v>30</v>
      </c>
      <c r="B28" s="8" t="s">
        <v>16</v>
      </c>
      <c r="C28" s="22">
        <v>341</v>
      </c>
      <c r="D28" s="18">
        <v>294624</v>
      </c>
      <c r="E28" s="17">
        <v>780</v>
      </c>
      <c r="F28" s="19">
        <f>D28/D30*F30</f>
        <v>330.52166508057161</v>
      </c>
      <c r="G28" s="20">
        <f t="shared" si="2"/>
        <v>0.42374572446227127</v>
      </c>
      <c r="H28" s="21">
        <v>0.21729999999999999</v>
      </c>
    </row>
    <row r="29" spans="1:8" ht="15.75" thickBot="1">
      <c r="A29" s="7"/>
      <c r="B29" s="7"/>
      <c r="C29" s="17"/>
      <c r="D29" s="18"/>
      <c r="E29" s="17"/>
      <c r="F29" s="19"/>
      <c r="G29" s="15"/>
      <c r="H29" s="21"/>
    </row>
    <row r="30" spans="1:8" ht="15.75" thickBot="1">
      <c r="A30" s="23" t="s">
        <v>31</v>
      </c>
      <c r="B30" s="23"/>
      <c r="C30" s="24">
        <f>SUM(C23:C29)</f>
        <v>1678</v>
      </c>
      <c r="D30" s="24">
        <f t="shared" ref="D30:E30" si="3">SUM(D23:D29)</f>
        <v>27816744</v>
      </c>
      <c r="E30" s="25">
        <f t="shared" si="3"/>
        <v>20376</v>
      </c>
      <c r="F30" s="26">
        <v>31206</v>
      </c>
      <c r="G30" s="27"/>
      <c r="H30" s="28"/>
    </row>
    <row r="32" spans="1:8">
      <c r="F32" s="3"/>
    </row>
  </sheetData>
  <mergeCells count="1">
    <mergeCell ref="C19:E19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 Voltage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2013-09-09T17:42:24Z</dcterms:modified>
</cp:coreProperties>
</file>