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4925" yWindow="15" windowWidth="14115" windowHeight="12810" tabRatio="596" firstSheet="2" activeTab="6"/>
  </bookViews>
  <sheets>
    <sheet name="Revenue Input" sheetId="17" r:id="rId1"/>
    <sheet name="Transformer Allowance" sheetId="16" r:id="rId2"/>
    <sheet name="Forecast Data For 2014" sheetId="13" r:id="rId3"/>
    <sheet name="2013 Existing Rates" sheetId="10" r:id="rId4"/>
    <sheet name="2014 Test Yr On Existing Rates" sheetId="12" r:id="rId5"/>
    <sheet name="Cost Allocation Study" sheetId="7" r:id="rId6"/>
    <sheet name="Rates By Rate Class" sheetId="2" r:id="rId7"/>
    <sheet name="Allocation Low Voltage Costs" sheetId="5" r:id="rId8"/>
    <sheet name="Low Voltage Rates" sheetId="4" r:id="rId9"/>
    <sheet name="LRAM and SSM Rate Rider" sheetId="28" r:id="rId10"/>
    <sheet name="Distribution Rate Schedule" sheetId="14" r:id="rId11"/>
    <sheet name="BILL IMPACTS" sheetId="20" state="hidden" r:id="rId12"/>
    <sheet name="Rate Schedule " sheetId="24" r:id="rId13"/>
    <sheet name="Dist. Rev. Reconciliation" sheetId="15" r:id="rId14"/>
    <sheet name="Revenue Deficiency Analysis" sheetId="27" r:id="rId15"/>
    <sheet name="Appendix 2-O Table a" sheetId="29" state="hidden" r:id="rId16"/>
    <sheet name="Appendix 2-O Table b" sheetId="30" state="hidden" r:id="rId17"/>
    <sheet name="Appendix 2-O Table c" sheetId="31" state="hidden" r:id="rId18"/>
    <sheet name="Appendix 2-O Table d" sheetId="32" state="hidden" r:id="rId19"/>
  </sheets>
  <externalReferences>
    <externalReference r:id="rId20"/>
  </externalReferences>
  <definedNames>
    <definedName name="ccar">'[1]I6.2 Customer Data'!$D$21</definedName>
    <definedName name="_xlnm.Print_Area" localSheetId="3">'2013 Existing Rates'!$A$1:$E$75</definedName>
    <definedName name="_xlnm.Print_Area" localSheetId="4">'2014 Test Yr On Existing Rates'!$A$1:$N$34</definedName>
    <definedName name="_xlnm.Print_Area" localSheetId="7">'Allocation Low Voltage Costs'!$A$1:$F$14</definedName>
    <definedName name="_xlnm.Print_Area" localSheetId="15">'Appendix 2-O Table a'!$A$1:$E$13</definedName>
    <definedName name="_xlnm.Print_Area" localSheetId="16">'Appendix 2-O Table b'!$A$2:$E$14</definedName>
    <definedName name="_xlnm.Print_Area" localSheetId="17">'Appendix 2-O Table c'!$A$1:$D$14</definedName>
    <definedName name="_xlnm.Print_Area" localSheetId="18">'Appendix 2-O Table d'!$A$1:$E$13</definedName>
    <definedName name="_xlnm.Print_Area" localSheetId="11">'BILL IMPACTS'!$A$5:$P$719</definedName>
    <definedName name="_xlnm.Print_Area" localSheetId="5">'Cost Allocation Study'!$A$1:$M$17</definedName>
    <definedName name="_xlnm.Print_Area" localSheetId="13">'Dist. Rev. Reconciliation'!$A$3:$F$18</definedName>
    <definedName name="_xlnm.Print_Area" localSheetId="10">'Distribution Rate Schedule'!$A$1:$E$42</definedName>
    <definedName name="_xlnm.Print_Area" localSheetId="2">'Forecast Data For 2014'!$A$1:$C$28</definedName>
    <definedName name="_xlnm.Print_Area" localSheetId="8">'Low Voltage Rates'!$A$1:$G$14</definedName>
    <definedName name="_xlnm.Print_Area" localSheetId="9">'LRAM and SSM Rate Rider'!$A$1:$L$15</definedName>
    <definedName name="_xlnm.Print_Area" localSheetId="12">'Rate Schedule '!$A$3:$E$55</definedName>
    <definedName name="_xlnm.Print_Area" localSheetId="6">'Rates By Rate Class'!$A$1:$K$35</definedName>
    <definedName name="_xlnm.Print_Area" localSheetId="14">'Revenue Deficiency Analysis'!$A$3:$I$28</definedName>
    <definedName name="_xlnm.Print_Area" localSheetId="0">'Revenue Input'!$A$1:$B$11</definedName>
    <definedName name="_xlnm.Print_Area" localSheetId="1">'Transformer Allowance'!$A$1:$C$30</definedName>
  </definedNames>
  <calcPr calcId="145621" iterate="1"/>
</workbook>
</file>

<file path=xl/calcChain.xml><?xml version="1.0" encoding="utf-8"?>
<calcChain xmlns="http://schemas.openxmlformats.org/spreadsheetml/2006/main">
  <c r="B13" i="32" l="1"/>
  <c r="B12" i="32"/>
  <c r="B11" i="32"/>
  <c r="B10" i="32"/>
  <c r="B9" i="32"/>
  <c r="B8" i="32"/>
  <c r="B7" i="32"/>
  <c r="B6" i="32"/>
  <c r="B13" i="31"/>
  <c r="B12" i="31"/>
  <c r="B11" i="31"/>
  <c r="B10" i="31"/>
  <c r="B9" i="31"/>
  <c r="B8" i="31"/>
  <c r="B7" i="31"/>
  <c r="B6" i="31"/>
  <c r="D10" i="30"/>
  <c r="D9" i="30"/>
  <c r="C13" i="29"/>
  <c r="B13" i="29"/>
  <c r="C12" i="29"/>
  <c r="C11" i="29"/>
  <c r="C10" i="29"/>
  <c r="D9" i="29"/>
  <c r="C9" i="29"/>
  <c r="D8" i="29"/>
  <c r="C8" i="29"/>
  <c r="C7" i="29"/>
  <c r="C6" i="29"/>
  <c r="C5" i="29"/>
  <c r="I19" i="27"/>
  <c r="I18" i="27"/>
  <c r="E10" i="27"/>
  <c r="G10" i="27" s="1"/>
  <c r="I10" i="27" s="1"/>
  <c r="D10" i="27"/>
  <c r="C10" i="27"/>
  <c r="H10" i="27" s="1"/>
  <c r="B10" i="27"/>
  <c r="E9" i="27"/>
  <c r="G9" i="27" s="1"/>
  <c r="D9" i="27"/>
  <c r="C9" i="27"/>
  <c r="H9" i="27" s="1"/>
  <c r="B9" i="27"/>
  <c r="A1" i="27"/>
  <c r="F10" i="15"/>
  <c r="D10" i="15"/>
  <c r="F9" i="15"/>
  <c r="D9" i="15"/>
  <c r="A1" i="15"/>
  <c r="E37" i="24"/>
  <c r="E31" i="24"/>
  <c r="A1" i="24"/>
  <c r="N715" i="20"/>
  <c r="M715" i="20"/>
  <c r="L715" i="20"/>
  <c r="K715" i="20"/>
  <c r="J715" i="20"/>
  <c r="I715" i="20"/>
  <c r="H715" i="20"/>
  <c r="G715" i="20"/>
  <c r="N714" i="20"/>
  <c r="M714" i="20"/>
  <c r="L714" i="20"/>
  <c r="K714" i="20"/>
  <c r="J714" i="20"/>
  <c r="I714" i="20"/>
  <c r="H714" i="20"/>
  <c r="G714" i="20"/>
  <c r="N712" i="20"/>
  <c r="M712" i="20"/>
  <c r="L712" i="20"/>
  <c r="K712" i="20"/>
  <c r="J712" i="20"/>
  <c r="I712" i="20"/>
  <c r="H712" i="20"/>
  <c r="G712" i="20"/>
  <c r="K710" i="20"/>
  <c r="L710" i="20" s="1"/>
  <c r="M710" i="20" s="1"/>
  <c r="N710" i="20" s="1"/>
  <c r="J710" i="20"/>
  <c r="H710" i="20"/>
  <c r="I710" i="20" s="1"/>
  <c r="G710" i="20"/>
  <c r="J709" i="20"/>
  <c r="I709" i="20"/>
  <c r="G709" i="20"/>
  <c r="J708" i="20"/>
  <c r="I708" i="20"/>
  <c r="H708" i="20"/>
  <c r="G708" i="20"/>
  <c r="J707" i="20"/>
  <c r="I707" i="20"/>
  <c r="H707" i="20"/>
  <c r="G707" i="20"/>
  <c r="I706" i="20"/>
  <c r="I711" i="20" s="1"/>
  <c r="I713" i="20" s="1"/>
  <c r="I716" i="20" s="1"/>
  <c r="N696" i="20"/>
  <c r="M696" i="20"/>
  <c r="L696" i="20"/>
  <c r="K696" i="20"/>
  <c r="J696" i="20"/>
  <c r="I696" i="20"/>
  <c r="H696" i="20"/>
  <c r="G696" i="20"/>
  <c r="N695" i="20"/>
  <c r="M695" i="20"/>
  <c r="L695" i="20"/>
  <c r="K695" i="20"/>
  <c r="J695" i="20"/>
  <c r="I695" i="20"/>
  <c r="H695" i="20"/>
  <c r="G695" i="20"/>
  <c r="N693" i="20"/>
  <c r="M693" i="20"/>
  <c r="L693" i="20"/>
  <c r="K693" i="20"/>
  <c r="J693" i="20"/>
  <c r="I693" i="20"/>
  <c r="H693" i="20"/>
  <c r="G693" i="20"/>
  <c r="L691" i="20"/>
  <c r="K691" i="20"/>
  <c r="J691" i="20"/>
  <c r="H691" i="20"/>
  <c r="I691" i="20" s="1"/>
  <c r="G691" i="20"/>
  <c r="J690" i="20"/>
  <c r="I690" i="20"/>
  <c r="G690" i="20"/>
  <c r="J689" i="20"/>
  <c r="H689" i="20"/>
  <c r="I689" i="20" s="1"/>
  <c r="G689" i="20"/>
  <c r="J688" i="20"/>
  <c r="H688" i="20"/>
  <c r="I688" i="20" s="1"/>
  <c r="G688" i="20"/>
  <c r="J687" i="20"/>
  <c r="H687" i="20"/>
  <c r="I687" i="20" s="1"/>
  <c r="I692" i="20" s="1"/>
  <c r="I694" i="20" s="1"/>
  <c r="I697" i="20" s="1"/>
  <c r="G687" i="20"/>
  <c r="N677" i="20"/>
  <c r="M677" i="20"/>
  <c r="L677" i="20"/>
  <c r="K677" i="20"/>
  <c r="J677" i="20"/>
  <c r="I677" i="20"/>
  <c r="H677" i="20"/>
  <c r="G677" i="20"/>
  <c r="N676" i="20"/>
  <c r="M676" i="20"/>
  <c r="L676" i="20"/>
  <c r="K676" i="20"/>
  <c r="J676" i="20"/>
  <c r="I676" i="20"/>
  <c r="H676" i="20"/>
  <c r="G676" i="20"/>
  <c r="N674" i="20"/>
  <c r="M674" i="20"/>
  <c r="L674" i="20"/>
  <c r="K674" i="20"/>
  <c r="J674" i="20"/>
  <c r="I674" i="20"/>
  <c r="H674" i="20"/>
  <c r="G674" i="20"/>
  <c r="L672" i="20"/>
  <c r="M672" i="20" s="1"/>
  <c r="N672" i="20" s="1"/>
  <c r="K672" i="20"/>
  <c r="J672" i="20"/>
  <c r="H672" i="20"/>
  <c r="I672" i="20" s="1"/>
  <c r="G672" i="20"/>
  <c r="J671" i="20"/>
  <c r="I671" i="20"/>
  <c r="G671" i="20"/>
  <c r="J670" i="20"/>
  <c r="H670" i="20"/>
  <c r="I670" i="20" s="1"/>
  <c r="G670" i="20"/>
  <c r="J669" i="20"/>
  <c r="H669" i="20"/>
  <c r="I669" i="20" s="1"/>
  <c r="G669" i="20"/>
  <c r="J668" i="20"/>
  <c r="H668" i="20"/>
  <c r="I668" i="20" s="1"/>
  <c r="G668" i="20"/>
  <c r="J666" i="20"/>
  <c r="G666" i="20"/>
  <c r="N657" i="20"/>
  <c r="M657" i="20"/>
  <c r="L657" i="20"/>
  <c r="K657" i="20"/>
  <c r="J657" i="20"/>
  <c r="I657" i="20"/>
  <c r="H657" i="20"/>
  <c r="G657" i="20"/>
  <c r="N656" i="20"/>
  <c r="M656" i="20"/>
  <c r="L656" i="20"/>
  <c r="K656" i="20"/>
  <c r="J656" i="20"/>
  <c r="I656" i="20"/>
  <c r="H656" i="20"/>
  <c r="G656" i="20"/>
  <c r="N654" i="20"/>
  <c r="M654" i="20"/>
  <c r="L654" i="20"/>
  <c r="K654" i="20"/>
  <c r="J654" i="20"/>
  <c r="I654" i="20"/>
  <c r="H654" i="20"/>
  <c r="G654" i="20"/>
  <c r="K652" i="20"/>
  <c r="L652" i="20" s="1"/>
  <c r="M652" i="20" s="1"/>
  <c r="N652" i="20" s="1"/>
  <c r="J652" i="20"/>
  <c r="H652" i="20"/>
  <c r="I652" i="20" s="1"/>
  <c r="G652" i="20"/>
  <c r="J651" i="20"/>
  <c r="I651" i="20"/>
  <c r="G651" i="20"/>
  <c r="J650" i="20"/>
  <c r="I650" i="20"/>
  <c r="H650" i="20"/>
  <c r="G650" i="20"/>
  <c r="J649" i="20"/>
  <c r="I649" i="20"/>
  <c r="H649" i="20"/>
  <c r="G649" i="20"/>
  <c r="J648" i="20"/>
  <c r="I648" i="20"/>
  <c r="I653" i="20" s="1"/>
  <c r="I655" i="20" s="1"/>
  <c r="I658" i="20" s="1"/>
  <c r="H648" i="20"/>
  <c r="G648" i="20"/>
  <c r="J646" i="20"/>
  <c r="G646" i="20"/>
  <c r="N637" i="20"/>
  <c r="M637" i="20"/>
  <c r="L637" i="20"/>
  <c r="K637" i="20"/>
  <c r="J637" i="20"/>
  <c r="I637" i="20"/>
  <c r="H637" i="20"/>
  <c r="G637" i="20"/>
  <c r="N636" i="20"/>
  <c r="M636" i="20"/>
  <c r="L636" i="20"/>
  <c r="K636" i="20"/>
  <c r="J636" i="20"/>
  <c r="I636" i="20"/>
  <c r="H636" i="20"/>
  <c r="G636" i="20"/>
  <c r="N634" i="20"/>
  <c r="M634" i="20"/>
  <c r="L634" i="20"/>
  <c r="K634" i="20"/>
  <c r="J634" i="20"/>
  <c r="I634" i="20"/>
  <c r="H634" i="20"/>
  <c r="G634" i="20"/>
  <c r="L632" i="20"/>
  <c r="K632" i="20"/>
  <c r="J632" i="20"/>
  <c r="H632" i="20"/>
  <c r="I632" i="20" s="1"/>
  <c r="G632" i="20"/>
  <c r="J631" i="20"/>
  <c r="I631" i="20"/>
  <c r="G631" i="20"/>
  <c r="J630" i="20"/>
  <c r="H630" i="20"/>
  <c r="I630" i="20" s="1"/>
  <c r="G630" i="20"/>
  <c r="J629" i="20"/>
  <c r="I629" i="20"/>
  <c r="H629" i="20"/>
  <c r="G629" i="20"/>
  <c r="J628" i="20"/>
  <c r="I628" i="20"/>
  <c r="H628" i="20"/>
  <c r="G628" i="20"/>
  <c r="J626" i="20"/>
  <c r="G626" i="20"/>
  <c r="K617" i="20"/>
  <c r="H617" i="20"/>
  <c r="K616" i="20"/>
  <c r="H616" i="20"/>
  <c r="K614" i="20"/>
  <c r="H614" i="20"/>
  <c r="K612" i="20"/>
  <c r="H612" i="20"/>
  <c r="H610" i="20"/>
  <c r="H609" i="20"/>
  <c r="H608" i="20"/>
  <c r="J606" i="20"/>
  <c r="G606" i="20"/>
  <c r="N597" i="20"/>
  <c r="M597" i="20"/>
  <c r="L597" i="20"/>
  <c r="K597" i="20"/>
  <c r="J597" i="20"/>
  <c r="I597" i="20"/>
  <c r="H597" i="20"/>
  <c r="G597" i="20"/>
  <c r="N596" i="20"/>
  <c r="M596" i="20"/>
  <c r="L596" i="20"/>
  <c r="K596" i="20"/>
  <c r="J596" i="20"/>
  <c r="I596" i="20"/>
  <c r="H596" i="20"/>
  <c r="G596" i="20"/>
  <c r="N594" i="20"/>
  <c r="M594" i="20"/>
  <c r="L594" i="20"/>
  <c r="K594" i="20"/>
  <c r="J594" i="20"/>
  <c r="I594" i="20"/>
  <c r="H594" i="20"/>
  <c r="G594" i="20"/>
  <c r="K592" i="20"/>
  <c r="L592" i="20" s="1"/>
  <c r="J592" i="20"/>
  <c r="I592" i="20"/>
  <c r="H592" i="20"/>
  <c r="G592" i="20"/>
  <c r="K591" i="20"/>
  <c r="L591" i="20" s="1"/>
  <c r="J591" i="20"/>
  <c r="I591" i="20"/>
  <c r="G591" i="20"/>
  <c r="L590" i="20"/>
  <c r="I590" i="20"/>
  <c r="M590" i="20" s="1"/>
  <c r="N590" i="20" s="1"/>
  <c r="J589" i="20"/>
  <c r="H589" i="20"/>
  <c r="I589" i="20" s="1"/>
  <c r="G589" i="20"/>
  <c r="J588" i="20"/>
  <c r="I588" i="20"/>
  <c r="H588" i="20"/>
  <c r="G588" i="20"/>
  <c r="I587" i="20"/>
  <c r="J585" i="20"/>
  <c r="G585" i="20"/>
  <c r="I577" i="20"/>
  <c r="N576" i="20"/>
  <c r="M576" i="20"/>
  <c r="L576" i="20"/>
  <c r="K576" i="20"/>
  <c r="J576" i="20"/>
  <c r="I576" i="20"/>
  <c r="H576" i="20"/>
  <c r="G576" i="20"/>
  <c r="N575" i="20"/>
  <c r="M575" i="20"/>
  <c r="L575" i="20"/>
  <c r="K575" i="20"/>
  <c r="J575" i="20"/>
  <c r="I575" i="20"/>
  <c r="H575" i="20"/>
  <c r="G575" i="20"/>
  <c r="N573" i="20"/>
  <c r="M573" i="20"/>
  <c r="L573" i="20"/>
  <c r="K573" i="20"/>
  <c r="J573" i="20"/>
  <c r="I573" i="20"/>
  <c r="H573" i="20"/>
  <c r="G573" i="20"/>
  <c r="L571" i="20"/>
  <c r="K571" i="20"/>
  <c r="J571" i="20"/>
  <c r="I571" i="20"/>
  <c r="M571" i="20" s="1"/>
  <c r="N571" i="20" s="1"/>
  <c r="H571" i="20"/>
  <c r="G571" i="20"/>
  <c r="L570" i="20"/>
  <c r="K570" i="20"/>
  <c r="J570" i="20"/>
  <c r="I570" i="20"/>
  <c r="M570" i="20" s="1"/>
  <c r="G570" i="20"/>
  <c r="M569" i="20"/>
  <c r="N569" i="20" s="1"/>
  <c r="L569" i="20"/>
  <c r="I569" i="20"/>
  <c r="J568" i="20"/>
  <c r="I568" i="20"/>
  <c r="H568" i="20"/>
  <c r="G568" i="20"/>
  <c r="J567" i="20"/>
  <c r="I567" i="20"/>
  <c r="H567" i="20"/>
  <c r="G567" i="20"/>
  <c r="I566" i="20"/>
  <c r="I572" i="20" s="1"/>
  <c r="I574" i="20" s="1"/>
  <c r="J564" i="20"/>
  <c r="G564" i="20"/>
  <c r="I558" i="20"/>
  <c r="N555" i="20"/>
  <c r="M555" i="20"/>
  <c r="L555" i="20"/>
  <c r="K555" i="20"/>
  <c r="J555" i="20"/>
  <c r="I555" i="20"/>
  <c r="H555" i="20"/>
  <c r="G555" i="20"/>
  <c r="N554" i="20"/>
  <c r="M554" i="20"/>
  <c r="L554" i="20"/>
  <c r="K554" i="20"/>
  <c r="J554" i="20"/>
  <c r="I554" i="20"/>
  <c r="H554" i="20"/>
  <c r="G554" i="20"/>
  <c r="N552" i="20"/>
  <c r="M552" i="20"/>
  <c r="L552" i="20"/>
  <c r="K552" i="20"/>
  <c r="J552" i="20"/>
  <c r="I552" i="20"/>
  <c r="H552" i="20"/>
  <c r="G552" i="20"/>
  <c r="K550" i="20"/>
  <c r="L550" i="20" s="1"/>
  <c r="M550" i="20" s="1"/>
  <c r="N550" i="20" s="1"/>
  <c r="J550" i="20"/>
  <c r="I550" i="20"/>
  <c r="H550" i="20"/>
  <c r="G550" i="20"/>
  <c r="K549" i="20"/>
  <c r="L549" i="20" s="1"/>
  <c r="J549" i="20"/>
  <c r="I549" i="20"/>
  <c r="G549" i="20"/>
  <c r="L548" i="20"/>
  <c r="I548" i="20"/>
  <c r="M548" i="20" s="1"/>
  <c r="N548" i="20" s="1"/>
  <c r="J547" i="20"/>
  <c r="H547" i="20"/>
  <c r="I547" i="20" s="1"/>
  <c r="G547" i="20"/>
  <c r="J546" i="20"/>
  <c r="I546" i="20"/>
  <c r="H546" i="20"/>
  <c r="G546" i="20"/>
  <c r="I545" i="20"/>
  <c r="I551" i="20" s="1"/>
  <c r="I553" i="20" s="1"/>
  <c r="I556" i="20" s="1"/>
  <c r="I557" i="20" s="1"/>
  <c r="J543" i="20"/>
  <c r="G543" i="20"/>
  <c r="N534" i="20"/>
  <c r="M534" i="20"/>
  <c r="L534" i="20"/>
  <c r="K534" i="20"/>
  <c r="J534" i="20"/>
  <c r="I534" i="20"/>
  <c r="H534" i="20"/>
  <c r="G534" i="20"/>
  <c r="N533" i="20"/>
  <c r="M533" i="20"/>
  <c r="L533" i="20"/>
  <c r="K533" i="20"/>
  <c r="J533" i="20"/>
  <c r="I533" i="20"/>
  <c r="H533" i="20"/>
  <c r="G533" i="20"/>
  <c r="N531" i="20"/>
  <c r="M531" i="20"/>
  <c r="L531" i="20"/>
  <c r="K531" i="20"/>
  <c r="J531" i="20"/>
  <c r="I531" i="20"/>
  <c r="H531" i="20"/>
  <c r="G531" i="20"/>
  <c r="K529" i="20"/>
  <c r="L529" i="20" s="1"/>
  <c r="J529" i="20"/>
  <c r="I529" i="20"/>
  <c r="H529" i="20"/>
  <c r="G529" i="20"/>
  <c r="L528" i="20"/>
  <c r="K528" i="20"/>
  <c r="J528" i="20"/>
  <c r="I528" i="20"/>
  <c r="M528" i="20" s="1"/>
  <c r="G528" i="20"/>
  <c r="M527" i="20"/>
  <c r="N527" i="20" s="1"/>
  <c r="L527" i="20"/>
  <c r="I527" i="20"/>
  <c r="J526" i="20"/>
  <c r="H526" i="20"/>
  <c r="I526" i="20" s="1"/>
  <c r="G526" i="20"/>
  <c r="J525" i="20"/>
  <c r="I525" i="20"/>
  <c r="H525" i="20"/>
  <c r="G525" i="20"/>
  <c r="I524" i="20"/>
  <c r="J522" i="20"/>
  <c r="G522" i="20"/>
  <c r="N514" i="20"/>
  <c r="M514" i="20"/>
  <c r="L514" i="20"/>
  <c r="K514" i="20"/>
  <c r="J514" i="20"/>
  <c r="I514" i="20"/>
  <c r="H514" i="20"/>
  <c r="G514" i="20"/>
  <c r="N513" i="20"/>
  <c r="M513" i="20"/>
  <c r="L513" i="20"/>
  <c r="K513" i="20"/>
  <c r="J513" i="20"/>
  <c r="I513" i="20"/>
  <c r="H513" i="20"/>
  <c r="G513" i="20"/>
  <c r="N511" i="20"/>
  <c r="M511" i="20"/>
  <c r="L511" i="20"/>
  <c r="K511" i="20"/>
  <c r="J511" i="20"/>
  <c r="I511" i="20"/>
  <c r="H511" i="20"/>
  <c r="G511" i="20"/>
  <c r="L509" i="20"/>
  <c r="K509" i="20"/>
  <c r="J509" i="20"/>
  <c r="I509" i="20"/>
  <c r="M509" i="20" s="1"/>
  <c r="N509" i="20" s="1"/>
  <c r="H509" i="20"/>
  <c r="G509" i="20"/>
  <c r="L508" i="20"/>
  <c r="K508" i="20"/>
  <c r="J508" i="20"/>
  <c r="I508" i="20"/>
  <c r="M508" i="20" s="1"/>
  <c r="G508" i="20"/>
  <c r="M507" i="20"/>
  <c r="N507" i="20" s="1"/>
  <c r="L507" i="20"/>
  <c r="I507" i="20"/>
  <c r="J506" i="20"/>
  <c r="I506" i="20"/>
  <c r="H506" i="20"/>
  <c r="G506" i="20"/>
  <c r="J505" i="20"/>
  <c r="H505" i="20"/>
  <c r="I505" i="20" s="1"/>
  <c r="G505" i="20"/>
  <c r="I504" i="20"/>
  <c r="I510" i="20" s="1"/>
  <c r="I512" i="20" s="1"/>
  <c r="I515" i="20" s="1"/>
  <c r="J502" i="20"/>
  <c r="G502" i="20"/>
  <c r="N493" i="20"/>
  <c r="M493" i="20"/>
  <c r="L493" i="20"/>
  <c r="K493" i="20"/>
  <c r="J493" i="20"/>
  <c r="I493" i="20"/>
  <c r="H493" i="20"/>
  <c r="G493" i="20"/>
  <c r="N492" i="20"/>
  <c r="M492" i="20"/>
  <c r="L492" i="20"/>
  <c r="K492" i="20"/>
  <c r="J492" i="20"/>
  <c r="I492" i="20"/>
  <c r="H492" i="20"/>
  <c r="G492" i="20"/>
  <c r="N490" i="20"/>
  <c r="M490" i="20"/>
  <c r="L490" i="20"/>
  <c r="K490" i="20"/>
  <c r="J490" i="20"/>
  <c r="I490" i="20"/>
  <c r="H490" i="20"/>
  <c r="G490" i="20"/>
  <c r="K488" i="20"/>
  <c r="J488" i="20"/>
  <c r="L488" i="20" s="1"/>
  <c r="H488" i="20"/>
  <c r="I488" i="20" s="1"/>
  <c r="G488" i="20"/>
  <c r="K487" i="20"/>
  <c r="J487" i="20"/>
  <c r="L487" i="20" s="1"/>
  <c r="I487" i="20"/>
  <c r="G487" i="20"/>
  <c r="L486" i="20"/>
  <c r="M486" i="20" s="1"/>
  <c r="N486" i="20" s="1"/>
  <c r="I486" i="20"/>
  <c r="J485" i="20"/>
  <c r="H485" i="20"/>
  <c r="I485" i="20" s="1"/>
  <c r="G485" i="20"/>
  <c r="J484" i="20"/>
  <c r="I484" i="20"/>
  <c r="H484" i="20"/>
  <c r="G484" i="20"/>
  <c r="I483" i="20"/>
  <c r="J481" i="20"/>
  <c r="G481" i="20"/>
  <c r="N472" i="20"/>
  <c r="M472" i="20"/>
  <c r="L472" i="20"/>
  <c r="K472" i="20"/>
  <c r="J472" i="20"/>
  <c r="I472" i="20"/>
  <c r="H472" i="20"/>
  <c r="G472" i="20"/>
  <c r="N471" i="20"/>
  <c r="M471" i="20"/>
  <c r="L471" i="20"/>
  <c r="K471" i="20"/>
  <c r="J471" i="20"/>
  <c r="I471" i="20"/>
  <c r="H471" i="20"/>
  <c r="G471" i="20"/>
  <c r="N469" i="20"/>
  <c r="M469" i="20"/>
  <c r="L469" i="20"/>
  <c r="K469" i="20"/>
  <c r="J469" i="20"/>
  <c r="I469" i="20"/>
  <c r="H469" i="20"/>
  <c r="G469" i="20"/>
  <c r="M467" i="20"/>
  <c r="N467" i="20" s="1"/>
  <c r="K467" i="20"/>
  <c r="J467" i="20"/>
  <c r="L467" i="20" s="1"/>
  <c r="I467" i="20"/>
  <c r="H467" i="20"/>
  <c r="G467" i="20"/>
  <c r="K466" i="20"/>
  <c r="J466" i="20"/>
  <c r="L466" i="20" s="1"/>
  <c r="I466" i="20"/>
  <c r="G466" i="20"/>
  <c r="L465" i="20"/>
  <c r="I465" i="20"/>
  <c r="J464" i="20"/>
  <c r="I464" i="20"/>
  <c r="H464" i="20"/>
  <c r="G464" i="20"/>
  <c r="J463" i="20"/>
  <c r="H463" i="20"/>
  <c r="I463" i="20" s="1"/>
  <c r="G463" i="20"/>
  <c r="I462" i="20"/>
  <c r="J460" i="20"/>
  <c r="G460" i="20"/>
  <c r="N451" i="20"/>
  <c r="M451" i="20"/>
  <c r="L451" i="20"/>
  <c r="K451" i="20"/>
  <c r="J451" i="20"/>
  <c r="I451" i="20"/>
  <c r="H451" i="20"/>
  <c r="G451" i="20"/>
  <c r="N450" i="20"/>
  <c r="M450" i="20"/>
  <c r="L450" i="20"/>
  <c r="K450" i="20"/>
  <c r="J450" i="20"/>
  <c r="I450" i="20"/>
  <c r="H450" i="20"/>
  <c r="G450" i="20"/>
  <c r="N448" i="20"/>
  <c r="M448" i="20"/>
  <c r="L448" i="20"/>
  <c r="K448" i="20"/>
  <c r="J448" i="20"/>
  <c r="I448" i="20"/>
  <c r="H448" i="20"/>
  <c r="G448" i="20"/>
  <c r="K446" i="20"/>
  <c r="J446" i="20"/>
  <c r="L446" i="20" s="1"/>
  <c r="M446" i="20" s="1"/>
  <c r="N446" i="20" s="1"/>
  <c r="H446" i="20"/>
  <c r="I446" i="20" s="1"/>
  <c r="G446" i="20"/>
  <c r="L445" i="20"/>
  <c r="K445" i="20"/>
  <c r="J445" i="20"/>
  <c r="I445" i="20"/>
  <c r="G445" i="20"/>
  <c r="L444" i="20"/>
  <c r="I444" i="20"/>
  <c r="J443" i="20"/>
  <c r="H443" i="20"/>
  <c r="I443" i="20" s="1"/>
  <c r="G443" i="20"/>
  <c r="J442" i="20"/>
  <c r="I442" i="20"/>
  <c r="H442" i="20"/>
  <c r="G442" i="20"/>
  <c r="I441" i="20"/>
  <c r="J439" i="20"/>
  <c r="G439" i="20"/>
  <c r="N430" i="20"/>
  <c r="M430" i="20"/>
  <c r="L430" i="20"/>
  <c r="K430" i="20"/>
  <c r="J430" i="20"/>
  <c r="I430" i="20"/>
  <c r="H430" i="20"/>
  <c r="G430" i="20"/>
  <c r="N429" i="20"/>
  <c r="M429" i="20"/>
  <c r="L429" i="20"/>
  <c r="K429" i="20"/>
  <c r="J429" i="20"/>
  <c r="I429" i="20"/>
  <c r="H429" i="20"/>
  <c r="G429" i="20"/>
  <c r="N427" i="20"/>
  <c r="M427" i="20"/>
  <c r="L427" i="20"/>
  <c r="K427" i="20"/>
  <c r="J427" i="20"/>
  <c r="I427" i="20"/>
  <c r="H427" i="20"/>
  <c r="G427" i="20"/>
  <c r="K425" i="20"/>
  <c r="J425" i="20"/>
  <c r="L425" i="20" s="1"/>
  <c r="I425" i="20"/>
  <c r="H425" i="20"/>
  <c r="G425" i="20"/>
  <c r="M424" i="20"/>
  <c r="K424" i="20"/>
  <c r="J424" i="20"/>
  <c r="L424" i="20" s="1"/>
  <c r="I424" i="20"/>
  <c r="G424" i="20"/>
  <c r="M423" i="20"/>
  <c r="N423" i="20" s="1"/>
  <c r="L423" i="20"/>
  <c r="I423" i="20"/>
  <c r="J422" i="20"/>
  <c r="I422" i="20"/>
  <c r="H422" i="20"/>
  <c r="G422" i="20"/>
  <c r="J421" i="20"/>
  <c r="H421" i="20"/>
  <c r="I421" i="20" s="1"/>
  <c r="G421" i="20"/>
  <c r="I420" i="20"/>
  <c r="J418" i="20"/>
  <c r="G418" i="20"/>
  <c r="N409" i="20"/>
  <c r="M409" i="20"/>
  <c r="L409" i="20"/>
  <c r="K409" i="20"/>
  <c r="J409" i="20"/>
  <c r="I409" i="20"/>
  <c r="H409" i="20"/>
  <c r="G409" i="20"/>
  <c r="N408" i="20"/>
  <c r="M408" i="20"/>
  <c r="L408" i="20"/>
  <c r="K408" i="20"/>
  <c r="J408" i="20"/>
  <c r="I408" i="20"/>
  <c r="H408" i="20"/>
  <c r="G408" i="20"/>
  <c r="N406" i="20"/>
  <c r="M406" i="20"/>
  <c r="L406" i="20"/>
  <c r="K406" i="20"/>
  <c r="J406" i="20"/>
  <c r="I406" i="20"/>
  <c r="H406" i="20"/>
  <c r="G406" i="20"/>
  <c r="K404" i="20"/>
  <c r="L404" i="20" s="1"/>
  <c r="J404" i="20"/>
  <c r="H404" i="20"/>
  <c r="I404" i="20" s="1"/>
  <c r="G404" i="20"/>
  <c r="K403" i="20"/>
  <c r="L403" i="20" s="1"/>
  <c r="J403" i="20"/>
  <c r="I403" i="20"/>
  <c r="G403" i="20"/>
  <c r="L402" i="20"/>
  <c r="I402" i="20"/>
  <c r="J401" i="20"/>
  <c r="H401" i="20"/>
  <c r="I401" i="20" s="1"/>
  <c r="G401" i="20"/>
  <c r="J400" i="20"/>
  <c r="I400" i="20"/>
  <c r="H400" i="20"/>
  <c r="G400" i="20"/>
  <c r="I399" i="20"/>
  <c r="J397" i="20"/>
  <c r="G397" i="20"/>
  <c r="N388" i="20"/>
  <c r="M388" i="20"/>
  <c r="L388" i="20"/>
  <c r="K388" i="20"/>
  <c r="J388" i="20"/>
  <c r="I388" i="20"/>
  <c r="H388" i="20"/>
  <c r="G388" i="20"/>
  <c r="N387" i="20"/>
  <c r="M387" i="20"/>
  <c r="L387" i="20"/>
  <c r="K387" i="20"/>
  <c r="J387" i="20"/>
  <c r="I387" i="20"/>
  <c r="H387" i="20"/>
  <c r="G387" i="20"/>
  <c r="N385" i="20"/>
  <c r="M385" i="20"/>
  <c r="L385" i="20"/>
  <c r="K385" i="20"/>
  <c r="J385" i="20"/>
  <c r="I385" i="20"/>
  <c r="H385" i="20"/>
  <c r="G385" i="20"/>
  <c r="M383" i="20"/>
  <c r="N383" i="20" s="1"/>
  <c r="K383" i="20"/>
  <c r="J383" i="20"/>
  <c r="L383" i="20" s="1"/>
  <c r="I383" i="20"/>
  <c r="H383" i="20"/>
  <c r="G383" i="20"/>
  <c r="J382" i="20"/>
  <c r="I382" i="20"/>
  <c r="G382" i="20"/>
  <c r="L381" i="20"/>
  <c r="M381" i="20" s="1"/>
  <c r="N381" i="20" s="1"/>
  <c r="I381" i="20"/>
  <c r="J380" i="20"/>
  <c r="H380" i="20"/>
  <c r="I380" i="20" s="1"/>
  <c r="G380" i="20"/>
  <c r="J379" i="20"/>
  <c r="H379" i="20"/>
  <c r="I379" i="20" s="1"/>
  <c r="G379" i="20"/>
  <c r="I378" i="20"/>
  <c r="I384" i="20" s="1"/>
  <c r="I386" i="20" s="1"/>
  <c r="I389" i="20" s="1"/>
  <c r="J376" i="20"/>
  <c r="G376" i="20"/>
  <c r="N367" i="20"/>
  <c r="M367" i="20"/>
  <c r="L367" i="20"/>
  <c r="K367" i="20"/>
  <c r="J367" i="20"/>
  <c r="I367" i="20"/>
  <c r="H367" i="20"/>
  <c r="G367" i="20"/>
  <c r="N366" i="20"/>
  <c r="M366" i="20"/>
  <c r="L366" i="20"/>
  <c r="K366" i="20"/>
  <c r="J366" i="20"/>
  <c r="I366" i="20"/>
  <c r="H366" i="20"/>
  <c r="G366" i="20"/>
  <c r="N364" i="20"/>
  <c r="M364" i="20"/>
  <c r="L364" i="20"/>
  <c r="K364" i="20"/>
  <c r="J364" i="20"/>
  <c r="I364" i="20"/>
  <c r="H364" i="20"/>
  <c r="G364" i="20"/>
  <c r="L362" i="20"/>
  <c r="M362" i="20" s="1"/>
  <c r="N362" i="20" s="1"/>
  <c r="K362" i="20"/>
  <c r="J362" i="20"/>
  <c r="H362" i="20"/>
  <c r="I362" i="20" s="1"/>
  <c r="G362" i="20"/>
  <c r="J361" i="20"/>
  <c r="I361" i="20"/>
  <c r="G361" i="20"/>
  <c r="L360" i="20"/>
  <c r="M360" i="20" s="1"/>
  <c r="N360" i="20" s="1"/>
  <c r="I360" i="20"/>
  <c r="J359" i="20"/>
  <c r="H359" i="20"/>
  <c r="I359" i="20" s="1"/>
  <c r="G359" i="20"/>
  <c r="J358" i="20"/>
  <c r="H358" i="20"/>
  <c r="I358" i="20" s="1"/>
  <c r="G358" i="20"/>
  <c r="I357" i="20"/>
  <c r="I363" i="20" s="1"/>
  <c r="I365" i="20" s="1"/>
  <c r="I368" i="20" s="1"/>
  <c r="J355" i="20"/>
  <c r="G355" i="20"/>
  <c r="N346" i="20"/>
  <c r="M346" i="20"/>
  <c r="L346" i="20"/>
  <c r="K346" i="20"/>
  <c r="J346" i="20"/>
  <c r="I346" i="20"/>
  <c r="H346" i="20"/>
  <c r="G346" i="20"/>
  <c r="N345" i="20"/>
  <c r="M345" i="20"/>
  <c r="L345" i="20"/>
  <c r="K345" i="20"/>
  <c r="J345" i="20"/>
  <c r="I345" i="20"/>
  <c r="H345" i="20"/>
  <c r="G345" i="20"/>
  <c r="N343" i="20"/>
  <c r="M343" i="20"/>
  <c r="L343" i="20"/>
  <c r="K343" i="20"/>
  <c r="J343" i="20"/>
  <c r="I343" i="20"/>
  <c r="H343" i="20"/>
  <c r="G343" i="20"/>
  <c r="I342" i="20"/>
  <c r="I344" i="20" s="1"/>
  <c r="I347" i="20" s="1"/>
  <c r="K341" i="20"/>
  <c r="L341" i="20" s="1"/>
  <c r="J341" i="20"/>
  <c r="H341" i="20"/>
  <c r="I341" i="20" s="1"/>
  <c r="G341" i="20"/>
  <c r="J340" i="20"/>
  <c r="I340" i="20"/>
  <c r="G340" i="20"/>
  <c r="N339" i="20"/>
  <c r="L339" i="20"/>
  <c r="I339" i="20"/>
  <c r="M339" i="20" s="1"/>
  <c r="J338" i="20"/>
  <c r="I338" i="20"/>
  <c r="H338" i="20"/>
  <c r="G338" i="20"/>
  <c r="J337" i="20"/>
  <c r="I337" i="20"/>
  <c r="H337" i="20"/>
  <c r="G337" i="20"/>
  <c r="I336" i="20"/>
  <c r="J334" i="20"/>
  <c r="G334" i="20"/>
  <c r="N325" i="20"/>
  <c r="M325" i="20"/>
  <c r="L325" i="20"/>
  <c r="K325" i="20"/>
  <c r="J325" i="20"/>
  <c r="I325" i="20"/>
  <c r="H325" i="20"/>
  <c r="G325" i="20"/>
  <c r="N324" i="20"/>
  <c r="M324" i="20"/>
  <c r="L324" i="20"/>
  <c r="K324" i="20"/>
  <c r="J324" i="20"/>
  <c r="I324" i="20"/>
  <c r="H324" i="20"/>
  <c r="G324" i="20"/>
  <c r="N322" i="20"/>
  <c r="M322" i="20"/>
  <c r="L322" i="20"/>
  <c r="K322" i="20"/>
  <c r="J322" i="20"/>
  <c r="I322" i="20"/>
  <c r="H322" i="20"/>
  <c r="G322" i="20"/>
  <c r="N320" i="20"/>
  <c r="K320" i="20"/>
  <c r="J320" i="20"/>
  <c r="L320" i="20" s="1"/>
  <c r="M320" i="20" s="1"/>
  <c r="I320" i="20"/>
  <c r="H320" i="20"/>
  <c r="G320" i="20"/>
  <c r="J319" i="20"/>
  <c r="I319" i="20"/>
  <c r="G319" i="20"/>
  <c r="M318" i="20"/>
  <c r="N318" i="20" s="1"/>
  <c r="L318" i="20"/>
  <c r="I318" i="20"/>
  <c r="J317" i="20"/>
  <c r="I317" i="20"/>
  <c r="H317" i="20"/>
  <c r="G317" i="20"/>
  <c r="J316" i="20"/>
  <c r="I316" i="20"/>
  <c r="H316" i="20"/>
  <c r="G316" i="20"/>
  <c r="I315" i="20"/>
  <c r="J313" i="20"/>
  <c r="G313" i="20"/>
  <c r="N304" i="20"/>
  <c r="M304" i="20"/>
  <c r="L304" i="20"/>
  <c r="K304" i="20"/>
  <c r="J304" i="20"/>
  <c r="I304" i="20"/>
  <c r="H304" i="20"/>
  <c r="G304" i="20"/>
  <c r="N303" i="20"/>
  <c r="M303" i="20"/>
  <c r="L303" i="20"/>
  <c r="K303" i="20"/>
  <c r="J303" i="20"/>
  <c r="I303" i="20"/>
  <c r="H303" i="20"/>
  <c r="G303" i="20"/>
  <c r="N301" i="20"/>
  <c r="M301" i="20"/>
  <c r="L301" i="20"/>
  <c r="K301" i="20"/>
  <c r="J301" i="20"/>
  <c r="I301" i="20"/>
  <c r="H301" i="20"/>
  <c r="G301" i="20"/>
  <c r="M299" i="20"/>
  <c r="N299" i="20" s="1"/>
  <c r="K299" i="20"/>
  <c r="J299" i="20"/>
  <c r="L299" i="20" s="1"/>
  <c r="I299" i="20"/>
  <c r="H299" i="20"/>
  <c r="G299" i="20"/>
  <c r="J298" i="20"/>
  <c r="I298" i="20"/>
  <c r="G298" i="20"/>
  <c r="L297" i="20"/>
  <c r="M297" i="20" s="1"/>
  <c r="N297" i="20" s="1"/>
  <c r="I297" i="20"/>
  <c r="J296" i="20"/>
  <c r="H296" i="20"/>
  <c r="I296" i="20" s="1"/>
  <c r="G296" i="20"/>
  <c r="J295" i="20"/>
  <c r="H295" i="20"/>
  <c r="I295" i="20" s="1"/>
  <c r="G295" i="20"/>
  <c r="I294" i="20"/>
  <c r="I300" i="20" s="1"/>
  <c r="I302" i="20" s="1"/>
  <c r="I305" i="20" s="1"/>
  <c r="J292" i="20"/>
  <c r="G292" i="20"/>
  <c r="N283" i="20"/>
  <c r="M283" i="20"/>
  <c r="L283" i="20"/>
  <c r="K283" i="20"/>
  <c r="J283" i="20"/>
  <c r="I283" i="20"/>
  <c r="H283" i="20"/>
  <c r="G283" i="20"/>
  <c r="N282" i="20"/>
  <c r="M282" i="20"/>
  <c r="L282" i="20"/>
  <c r="K282" i="20"/>
  <c r="J282" i="20"/>
  <c r="I282" i="20"/>
  <c r="H282" i="20"/>
  <c r="G282" i="20"/>
  <c r="N280" i="20"/>
  <c r="M280" i="20"/>
  <c r="L280" i="20"/>
  <c r="K280" i="20"/>
  <c r="J280" i="20"/>
  <c r="I280" i="20"/>
  <c r="H280" i="20"/>
  <c r="G280" i="20"/>
  <c r="L278" i="20"/>
  <c r="M278" i="20" s="1"/>
  <c r="N278" i="20" s="1"/>
  <c r="K278" i="20"/>
  <c r="J278" i="20"/>
  <c r="H278" i="20"/>
  <c r="I278" i="20" s="1"/>
  <c r="G278" i="20"/>
  <c r="J277" i="20"/>
  <c r="I277" i="20"/>
  <c r="G277" i="20"/>
  <c r="L276" i="20"/>
  <c r="M276" i="20" s="1"/>
  <c r="N276" i="20" s="1"/>
  <c r="I276" i="20"/>
  <c r="J275" i="20"/>
  <c r="H275" i="20"/>
  <c r="I275" i="20" s="1"/>
  <c r="G275" i="20"/>
  <c r="J274" i="20"/>
  <c r="H274" i="20"/>
  <c r="I274" i="20" s="1"/>
  <c r="G274" i="20"/>
  <c r="I273" i="20"/>
  <c r="I279" i="20" s="1"/>
  <c r="I281" i="20" s="1"/>
  <c r="I284" i="20" s="1"/>
  <c r="J271" i="20"/>
  <c r="G271" i="20"/>
  <c r="K260" i="20"/>
  <c r="I260" i="20"/>
  <c r="H260" i="20"/>
  <c r="G260" i="20"/>
  <c r="N259" i="20"/>
  <c r="M259" i="20"/>
  <c r="L259" i="20"/>
  <c r="K259" i="20"/>
  <c r="I259" i="20"/>
  <c r="H259" i="20"/>
  <c r="K258" i="20"/>
  <c r="J258" i="20"/>
  <c r="J260" i="20" s="1"/>
  <c r="L260" i="20" s="1"/>
  <c r="M260" i="20" s="1"/>
  <c r="N260" i="20" s="1"/>
  <c r="I258" i="20"/>
  <c r="H258" i="20"/>
  <c r="G258" i="20"/>
  <c r="L256" i="20"/>
  <c r="M256" i="20" s="1"/>
  <c r="N256" i="20" s="1"/>
  <c r="K256" i="20"/>
  <c r="J256" i="20"/>
  <c r="I256" i="20"/>
  <c r="H256" i="20"/>
  <c r="G256" i="20"/>
  <c r="L254" i="20"/>
  <c r="K254" i="20"/>
  <c r="J254" i="20"/>
  <c r="H254" i="20"/>
  <c r="I254" i="20" s="1"/>
  <c r="M254" i="20" s="1"/>
  <c r="N254" i="20" s="1"/>
  <c r="G254" i="20"/>
  <c r="J253" i="20"/>
  <c r="I253" i="20"/>
  <c r="G253" i="20"/>
  <c r="M252" i="20"/>
  <c r="N252" i="20" s="1"/>
  <c r="L252" i="20"/>
  <c r="I252" i="20"/>
  <c r="J251" i="20"/>
  <c r="I251" i="20"/>
  <c r="H251" i="20"/>
  <c r="G251" i="20"/>
  <c r="J250" i="20"/>
  <c r="I250" i="20"/>
  <c r="H250" i="20"/>
  <c r="G250" i="20"/>
  <c r="I249" i="20"/>
  <c r="J247" i="20"/>
  <c r="G247" i="20"/>
  <c r="K238" i="20"/>
  <c r="I238" i="20"/>
  <c r="H238" i="20"/>
  <c r="G238" i="20"/>
  <c r="N237" i="20"/>
  <c r="M237" i="20"/>
  <c r="L237" i="20"/>
  <c r="K237" i="20"/>
  <c r="I237" i="20"/>
  <c r="H237" i="20"/>
  <c r="K236" i="20"/>
  <c r="I236" i="20"/>
  <c r="H236" i="20"/>
  <c r="G236" i="20"/>
  <c r="K234" i="20"/>
  <c r="J234" i="20"/>
  <c r="J236" i="20" s="1"/>
  <c r="L236" i="20" s="1"/>
  <c r="M236" i="20" s="1"/>
  <c r="N236" i="20" s="1"/>
  <c r="I234" i="20"/>
  <c r="H234" i="20"/>
  <c r="G234" i="20"/>
  <c r="K232" i="20"/>
  <c r="L232" i="20" s="1"/>
  <c r="J232" i="20"/>
  <c r="I232" i="20"/>
  <c r="M232" i="20" s="1"/>
  <c r="N232" i="20" s="1"/>
  <c r="H232" i="20"/>
  <c r="G232" i="20"/>
  <c r="J231" i="20"/>
  <c r="I231" i="20"/>
  <c r="G231" i="20"/>
  <c r="L230" i="20"/>
  <c r="M230" i="20" s="1"/>
  <c r="N230" i="20" s="1"/>
  <c r="I230" i="20"/>
  <c r="J229" i="20"/>
  <c r="H229" i="20"/>
  <c r="I229" i="20" s="1"/>
  <c r="G229" i="20"/>
  <c r="J228" i="20"/>
  <c r="H228" i="20"/>
  <c r="I228" i="20" s="1"/>
  <c r="I233" i="20" s="1"/>
  <c r="I235" i="20" s="1"/>
  <c r="I239" i="20" s="1"/>
  <c r="G228" i="20"/>
  <c r="I227" i="20"/>
  <c r="J225" i="20"/>
  <c r="G225" i="20"/>
  <c r="K216" i="20"/>
  <c r="I216" i="20"/>
  <c r="H216" i="20"/>
  <c r="G216" i="20"/>
  <c r="N215" i="20"/>
  <c r="M215" i="20"/>
  <c r="L215" i="20"/>
  <c r="K215" i="20"/>
  <c r="I215" i="20"/>
  <c r="H215" i="20"/>
  <c r="K214" i="20"/>
  <c r="I214" i="20"/>
  <c r="H214" i="20"/>
  <c r="G214" i="20"/>
  <c r="K212" i="20"/>
  <c r="J212" i="20"/>
  <c r="J214" i="20" s="1"/>
  <c r="J216" i="20" s="1"/>
  <c r="L216" i="20" s="1"/>
  <c r="M216" i="20" s="1"/>
  <c r="N216" i="20" s="1"/>
  <c r="I212" i="20"/>
  <c r="H212" i="20"/>
  <c r="G212" i="20"/>
  <c r="N210" i="20"/>
  <c r="K210" i="20"/>
  <c r="L210" i="20" s="1"/>
  <c r="M210" i="20" s="1"/>
  <c r="J210" i="20"/>
  <c r="I210" i="20"/>
  <c r="H210" i="20"/>
  <c r="G210" i="20"/>
  <c r="J209" i="20"/>
  <c r="I209" i="20"/>
  <c r="G209" i="20"/>
  <c r="M208" i="20"/>
  <c r="N208" i="20" s="1"/>
  <c r="L208" i="20"/>
  <c r="I208" i="20"/>
  <c r="J207" i="20"/>
  <c r="I207" i="20"/>
  <c r="H207" i="20"/>
  <c r="G207" i="20"/>
  <c r="J206" i="20"/>
  <c r="I206" i="20"/>
  <c r="H206" i="20"/>
  <c r="G206" i="20"/>
  <c r="I205" i="20"/>
  <c r="I211" i="20" s="1"/>
  <c r="I213" i="20" s="1"/>
  <c r="I217" i="20" s="1"/>
  <c r="J203" i="20"/>
  <c r="G203" i="20"/>
  <c r="K194" i="20"/>
  <c r="I194" i="20"/>
  <c r="H194" i="20"/>
  <c r="G194" i="20"/>
  <c r="N193" i="20"/>
  <c r="M193" i="20"/>
  <c r="L193" i="20"/>
  <c r="K193" i="20"/>
  <c r="I193" i="20"/>
  <c r="H193" i="20"/>
  <c r="K192" i="20"/>
  <c r="I192" i="20"/>
  <c r="H192" i="20"/>
  <c r="G192" i="20"/>
  <c r="K190" i="20"/>
  <c r="J190" i="20"/>
  <c r="I190" i="20"/>
  <c r="H190" i="20"/>
  <c r="G190" i="20"/>
  <c r="K188" i="20"/>
  <c r="L188" i="20" s="1"/>
  <c r="J188" i="20"/>
  <c r="H188" i="20"/>
  <c r="I188" i="20" s="1"/>
  <c r="G188" i="20"/>
  <c r="J187" i="20"/>
  <c r="I187" i="20"/>
  <c r="G187" i="20"/>
  <c r="N186" i="20"/>
  <c r="L186" i="20"/>
  <c r="I186" i="20"/>
  <c r="M186" i="20" s="1"/>
  <c r="J185" i="20"/>
  <c r="I185" i="20"/>
  <c r="H185" i="20"/>
  <c r="G185" i="20"/>
  <c r="J184" i="20"/>
  <c r="I184" i="20"/>
  <c r="H184" i="20"/>
  <c r="G184" i="20"/>
  <c r="I183" i="20"/>
  <c r="I189" i="20" s="1"/>
  <c r="I191" i="20" s="1"/>
  <c r="I195" i="20" s="1"/>
  <c r="J181" i="20"/>
  <c r="G181" i="20"/>
  <c r="K172" i="20"/>
  <c r="I172" i="20"/>
  <c r="H172" i="20"/>
  <c r="G172" i="20"/>
  <c r="N171" i="20"/>
  <c r="M171" i="20"/>
  <c r="L171" i="20"/>
  <c r="K171" i="20"/>
  <c r="I171" i="20"/>
  <c r="H171" i="20"/>
  <c r="K170" i="20"/>
  <c r="J170" i="20"/>
  <c r="I170" i="20"/>
  <c r="H170" i="20"/>
  <c r="G170" i="20"/>
  <c r="L168" i="20"/>
  <c r="M168" i="20" s="1"/>
  <c r="N168" i="20" s="1"/>
  <c r="K168" i="20"/>
  <c r="J168" i="20"/>
  <c r="I168" i="20"/>
  <c r="H168" i="20"/>
  <c r="G168" i="20"/>
  <c r="L166" i="20"/>
  <c r="M166" i="20" s="1"/>
  <c r="N166" i="20" s="1"/>
  <c r="K166" i="20"/>
  <c r="J166" i="20"/>
  <c r="H166" i="20"/>
  <c r="I166" i="20" s="1"/>
  <c r="G166" i="20"/>
  <c r="J165" i="20"/>
  <c r="I165" i="20"/>
  <c r="G165" i="20"/>
  <c r="L164" i="20"/>
  <c r="M164" i="20" s="1"/>
  <c r="N164" i="20" s="1"/>
  <c r="I164" i="20"/>
  <c r="J163" i="20"/>
  <c r="H163" i="20"/>
  <c r="I163" i="20" s="1"/>
  <c r="G163" i="20"/>
  <c r="J162" i="20"/>
  <c r="H162" i="20"/>
  <c r="I162" i="20" s="1"/>
  <c r="G162" i="20"/>
  <c r="I161" i="20"/>
  <c r="I167" i="20" s="1"/>
  <c r="I169" i="20" s="1"/>
  <c r="I173" i="20" s="1"/>
  <c r="J159" i="20"/>
  <c r="G159" i="20"/>
  <c r="K149" i="20"/>
  <c r="I149" i="20"/>
  <c r="H149" i="20"/>
  <c r="G149" i="20"/>
  <c r="K148" i="20"/>
  <c r="I148" i="20"/>
  <c r="H148" i="20"/>
  <c r="G148" i="20"/>
  <c r="K146" i="20"/>
  <c r="J146" i="20"/>
  <c r="I146" i="20"/>
  <c r="H146" i="20"/>
  <c r="G146" i="20"/>
  <c r="I145" i="20"/>
  <c r="I147" i="20" s="1"/>
  <c r="I150" i="20" s="1"/>
  <c r="I151" i="20" s="1"/>
  <c r="K144" i="20"/>
  <c r="L144" i="20" s="1"/>
  <c r="M144" i="20" s="1"/>
  <c r="N144" i="20" s="1"/>
  <c r="J144" i="20"/>
  <c r="H144" i="20"/>
  <c r="I144" i="20" s="1"/>
  <c r="G144" i="20"/>
  <c r="J143" i="20"/>
  <c r="I143" i="20"/>
  <c r="G143" i="20"/>
  <c r="N142" i="20"/>
  <c r="L142" i="20"/>
  <c r="I142" i="20"/>
  <c r="M142" i="20" s="1"/>
  <c r="J141" i="20"/>
  <c r="I141" i="20"/>
  <c r="H141" i="20"/>
  <c r="G141" i="20"/>
  <c r="J140" i="20"/>
  <c r="I140" i="20"/>
  <c r="H140" i="20"/>
  <c r="G140" i="20"/>
  <c r="I139" i="20"/>
  <c r="J137" i="20"/>
  <c r="G137" i="20"/>
  <c r="K127" i="20"/>
  <c r="I127" i="20"/>
  <c r="H127" i="20"/>
  <c r="G127" i="20"/>
  <c r="L126" i="20"/>
  <c r="M126" i="20" s="1"/>
  <c r="N126" i="20" s="1"/>
  <c r="K126" i="20"/>
  <c r="I126" i="20"/>
  <c r="H126" i="20"/>
  <c r="G126" i="20"/>
  <c r="K124" i="20"/>
  <c r="J124" i="20"/>
  <c r="J126" i="20" s="1"/>
  <c r="J127" i="20" s="1"/>
  <c r="L127" i="20" s="1"/>
  <c r="M127" i="20" s="1"/>
  <c r="N127" i="20" s="1"/>
  <c r="I124" i="20"/>
  <c r="H124" i="20"/>
  <c r="G124" i="20"/>
  <c r="K122" i="20"/>
  <c r="L122" i="20" s="1"/>
  <c r="M122" i="20" s="1"/>
  <c r="N122" i="20" s="1"/>
  <c r="J122" i="20"/>
  <c r="I122" i="20"/>
  <c r="H122" i="20"/>
  <c r="G122" i="20"/>
  <c r="J121" i="20"/>
  <c r="I121" i="20"/>
  <c r="G121" i="20"/>
  <c r="M120" i="20"/>
  <c r="N120" i="20" s="1"/>
  <c r="L120" i="20"/>
  <c r="I120" i="20"/>
  <c r="J119" i="20"/>
  <c r="I119" i="20"/>
  <c r="H119" i="20"/>
  <c r="G119" i="20"/>
  <c r="J118" i="20"/>
  <c r="I118" i="20"/>
  <c r="H118" i="20"/>
  <c r="G118" i="20"/>
  <c r="I117" i="20"/>
  <c r="J115" i="20"/>
  <c r="G115" i="20"/>
  <c r="K105" i="20"/>
  <c r="I105" i="20"/>
  <c r="H105" i="20"/>
  <c r="G105" i="20"/>
  <c r="L104" i="20"/>
  <c r="M104" i="20" s="1"/>
  <c r="N104" i="20" s="1"/>
  <c r="K104" i="20"/>
  <c r="J104" i="20"/>
  <c r="J105" i="20" s="1"/>
  <c r="L105" i="20" s="1"/>
  <c r="M105" i="20" s="1"/>
  <c r="N105" i="20" s="1"/>
  <c r="I104" i="20"/>
  <c r="H104" i="20"/>
  <c r="G104" i="20"/>
  <c r="L102" i="20"/>
  <c r="M102" i="20" s="1"/>
  <c r="N102" i="20" s="1"/>
  <c r="K102" i="20"/>
  <c r="J102" i="20"/>
  <c r="I102" i="20"/>
  <c r="H102" i="20"/>
  <c r="G102" i="20"/>
  <c r="L100" i="20"/>
  <c r="K100" i="20"/>
  <c r="J100" i="20"/>
  <c r="I100" i="20"/>
  <c r="M100" i="20" s="1"/>
  <c r="N100" i="20" s="1"/>
  <c r="H100" i="20"/>
  <c r="G100" i="20"/>
  <c r="J99" i="20"/>
  <c r="I99" i="20"/>
  <c r="G99" i="20"/>
  <c r="L98" i="20"/>
  <c r="M98" i="20" s="1"/>
  <c r="N98" i="20" s="1"/>
  <c r="I98" i="20"/>
  <c r="J97" i="20"/>
  <c r="H97" i="20"/>
  <c r="I97" i="20" s="1"/>
  <c r="G97" i="20"/>
  <c r="J96" i="20"/>
  <c r="H96" i="20"/>
  <c r="I96" i="20" s="1"/>
  <c r="G96" i="20"/>
  <c r="I95" i="20"/>
  <c r="J93" i="20"/>
  <c r="G93" i="20"/>
  <c r="K83" i="20"/>
  <c r="I83" i="20"/>
  <c r="H83" i="20"/>
  <c r="G83" i="20"/>
  <c r="K82" i="20"/>
  <c r="J82" i="20"/>
  <c r="L82" i="20" s="1"/>
  <c r="M82" i="20" s="1"/>
  <c r="N82" i="20" s="1"/>
  <c r="I82" i="20"/>
  <c r="H82" i="20"/>
  <c r="G82" i="20"/>
  <c r="L80" i="20"/>
  <c r="M80" i="20" s="1"/>
  <c r="N80" i="20" s="1"/>
  <c r="K80" i="20"/>
  <c r="J80" i="20"/>
  <c r="I80" i="20"/>
  <c r="H80" i="20"/>
  <c r="G80" i="20"/>
  <c r="L78" i="20"/>
  <c r="M78" i="20" s="1"/>
  <c r="N78" i="20" s="1"/>
  <c r="K78" i="20"/>
  <c r="J78" i="20"/>
  <c r="H78" i="20"/>
  <c r="I78" i="20" s="1"/>
  <c r="G78" i="20"/>
  <c r="J77" i="20"/>
  <c r="I77" i="20"/>
  <c r="G77" i="20"/>
  <c r="L76" i="20"/>
  <c r="I76" i="20"/>
  <c r="J75" i="20"/>
  <c r="H75" i="20"/>
  <c r="I75" i="20" s="1"/>
  <c r="G75" i="20"/>
  <c r="J74" i="20"/>
  <c r="H74" i="20"/>
  <c r="I74" i="20" s="1"/>
  <c r="G74" i="20"/>
  <c r="I73" i="20"/>
  <c r="J71" i="20"/>
  <c r="G71" i="20"/>
  <c r="K62" i="20"/>
  <c r="I62" i="20"/>
  <c r="H62" i="20"/>
  <c r="G62" i="20"/>
  <c r="K61" i="20"/>
  <c r="I61" i="20"/>
  <c r="H61" i="20"/>
  <c r="G61" i="20"/>
  <c r="K59" i="20"/>
  <c r="J59" i="20"/>
  <c r="I59" i="20"/>
  <c r="H59" i="20"/>
  <c r="G59" i="20"/>
  <c r="I58" i="20"/>
  <c r="I60" i="20" s="1"/>
  <c r="I63" i="20" s="1"/>
  <c r="I64" i="20" s="1"/>
  <c r="K57" i="20"/>
  <c r="L57" i="20" s="1"/>
  <c r="M57" i="20" s="1"/>
  <c r="N57" i="20" s="1"/>
  <c r="J57" i="20"/>
  <c r="H57" i="20"/>
  <c r="I57" i="20" s="1"/>
  <c r="G57" i="20"/>
  <c r="J56" i="20"/>
  <c r="I56" i="20"/>
  <c r="G56" i="20"/>
  <c r="L55" i="20"/>
  <c r="I55" i="20"/>
  <c r="M55" i="20" s="1"/>
  <c r="N55" i="20" s="1"/>
  <c r="J54" i="20"/>
  <c r="I54" i="20"/>
  <c r="H54" i="20"/>
  <c r="G54" i="20"/>
  <c r="J53" i="20"/>
  <c r="I53" i="20"/>
  <c r="H53" i="20"/>
  <c r="G53" i="20"/>
  <c r="I52" i="20"/>
  <c r="K42" i="20"/>
  <c r="J42" i="20"/>
  <c r="L42" i="20" s="1"/>
  <c r="M42" i="20" s="1"/>
  <c r="N42" i="20" s="1"/>
  <c r="I42" i="20"/>
  <c r="H42" i="20"/>
  <c r="G42" i="20"/>
  <c r="N41" i="20"/>
  <c r="K41" i="20"/>
  <c r="J41" i="20"/>
  <c r="L41" i="20" s="1"/>
  <c r="M41" i="20" s="1"/>
  <c r="I41" i="20"/>
  <c r="H41" i="20"/>
  <c r="G41" i="20"/>
  <c r="L39" i="20"/>
  <c r="M39" i="20" s="1"/>
  <c r="N39" i="20" s="1"/>
  <c r="K39" i="20"/>
  <c r="J39" i="20"/>
  <c r="I39" i="20"/>
  <c r="H39" i="20"/>
  <c r="G39" i="20"/>
  <c r="L37" i="20"/>
  <c r="K37" i="20"/>
  <c r="J37" i="20"/>
  <c r="H37" i="20"/>
  <c r="I37" i="20" s="1"/>
  <c r="G37" i="20"/>
  <c r="J36" i="20"/>
  <c r="I36" i="20"/>
  <c r="G36" i="20"/>
  <c r="L35" i="20"/>
  <c r="I35" i="20"/>
  <c r="J34" i="20"/>
  <c r="H34" i="20"/>
  <c r="I34" i="20" s="1"/>
  <c r="G34" i="20"/>
  <c r="J33" i="20"/>
  <c r="H33" i="20"/>
  <c r="I33" i="20" s="1"/>
  <c r="G33" i="20"/>
  <c r="I32" i="20"/>
  <c r="K22" i="20"/>
  <c r="I22" i="20"/>
  <c r="H22" i="20"/>
  <c r="G22" i="20"/>
  <c r="L21" i="20"/>
  <c r="M21" i="20" s="1"/>
  <c r="N21" i="20" s="1"/>
  <c r="K21" i="20"/>
  <c r="J21" i="20"/>
  <c r="J22" i="20" s="1"/>
  <c r="L22" i="20" s="1"/>
  <c r="M22" i="20" s="1"/>
  <c r="N22" i="20" s="1"/>
  <c r="I21" i="20"/>
  <c r="H21" i="20"/>
  <c r="G21" i="20"/>
  <c r="L19" i="20"/>
  <c r="M19" i="20" s="1"/>
  <c r="N19" i="20" s="1"/>
  <c r="K19" i="20"/>
  <c r="J19" i="20"/>
  <c r="I19" i="20"/>
  <c r="H19" i="20"/>
  <c r="G19" i="20"/>
  <c r="L17" i="20"/>
  <c r="K17" i="20"/>
  <c r="J17" i="20"/>
  <c r="I17" i="20"/>
  <c r="M17" i="20" s="1"/>
  <c r="N17" i="20" s="1"/>
  <c r="H17" i="20"/>
  <c r="G17" i="20"/>
  <c r="J16" i="20"/>
  <c r="I16" i="20"/>
  <c r="G16" i="20"/>
  <c r="L15" i="20"/>
  <c r="M15" i="20" s="1"/>
  <c r="N15" i="20" s="1"/>
  <c r="I15" i="20"/>
  <c r="J14" i="20"/>
  <c r="H14" i="20"/>
  <c r="I14" i="20" s="1"/>
  <c r="G14" i="20"/>
  <c r="J13" i="20"/>
  <c r="H13" i="20"/>
  <c r="I13" i="20" s="1"/>
  <c r="G13" i="20"/>
  <c r="I12" i="20"/>
  <c r="B1" i="20"/>
  <c r="D30" i="14"/>
  <c r="D24" i="14"/>
  <c r="E36" i="24" s="1"/>
  <c r="D23" i="14"/>
  <c r="E30" i="24" s="1"/>
  <c r="K443" i="20" s="1"/>
  <c r="L443" i="20" s="1"/>
  <c r="D13" i="14"/>
  <c r="C13" i="14"/>
  <c r="D12" i="14"/>
  <c r="C12" i="14"/>
  <c r="A1" i="14"/>
  <c r="C15" i="28"/>
  <c r="B15" i="28"/>
  <c r="E14" i="28"/>
  <c r="E13" i="28"/>
  <c r="E12" i="28"/>
  <c r="E9" i="28"/>
  <c r="E8" i="28"/>
  <c r="E7" i="28"/>
  <c r="O3" i="28"/>
  <c r="A1" i="28"/>
  <c r="A1" i="4"/>
  <c r="A1" i="5"/>
  <c r="D41" i="2"/>
  <c r="C41" i="2"/>
  <c r="B41" i="2"/>
  <c r="D40" i="2"/>
  <c r="C40" i="2"/>
  <c r="B40" i="2"/>
  <c r="F30" i="2"/>
  <c r="F29" i="2"/>
  <c r="F28" i="2"/>
  <c r="F27" i="2"/>
  <c r="F26" i="2"/>
  <c r="F25" i="2"/>
  <c r="I24" i="2"/>
  <c r="F24" i="2"/>
  <c r="I23" i="2"/>
  <c r="F23" i="2"/>
  <c r="A1" i="2"/>
  <c r="A11" i="7"/>
  <c r="A12" i="2" s="1"/>
  <c r="A29" i="2" s="1"/>
  <c r="J9" i="7"/>
  <c r="E10" i="30" s="1"/>
  <c r="I9" i="7"/>
  <c r="K9" i="7" s="1"/>
  <c r="J8" i="7"/>
  <c r="E9" i="30" s="1"/>
  <c r="D9" i="31" s="1"/>
  <c r="I8" i="7"/>
  <c r="A7" i="7"/>
  <c r="A8" i="2" s="1"/>
  <c r="A25" i="2" s="1"/>
  <c r="A1" i="7"/>
  <c r="F30" i="12"/>
  <c r="I27" i="12"/>
  <c r="D27" i="12"/>
  <c r="F27" i="12" s="1"/>
  <c r="C27" i="12"/>
  <c r="G27" i="12" s="1"/>
  <c r="B27" i="12"/>
  <c r="F26" i="12"/>
  <c r="C26" i="12"/>
  <c r="G26" i="12" s="1"/>
  <c r="H26" i="12" s="1"/>
  <c r="J26" i="12" s="1"/>
  <c r="B26" i="12"/>
  <c r="F25" i="12"/>
  <c r="A13" i="12"/>
  <c r="I11" i="12"/>
  <c r="D11" i="12"/>
  <c r="F11" i="12" s="1"/>
  <c r="C11" i="12"/>
  <c r="D10" i="5" s="1"/>
  <c r="B11" i="12"/>
  <c r="I10" i="12"/>
  <c r="D10" i="12"/>
  <c r="F10" i="12" s="1"/>
  <c r="H10" i="12" s="1"/>
  <c r="J10" i="12" s="1"/>
  <c r="B9" i="30" s="1"/>
  <c r="C10" i="12"/>
  <c r="G10" i="12" s="1"/>
  <c r="B10" i="12"/>
  <c r="A1" i="12"/>
  <c r="A13" i="10"/>
  <c r="A12" i="7" s="1"/>
  <c r="A12" i="10"/>
  <c r="A11" i="10"/>
  <c r="A10" i="7" s="1"/>
  <c r="A10" i="10"/>
  <c r="A9" i="7" s="1"/>
  <c r="A9" i="10"/>
  <c r="A8" i="7" s="1"/>
  <c r="A8" i="10"/>
  <c r="A7" i="10"/>
  <c r="A6" i="7" s="1"/>
  <c r="A6" i="10"/>
  <c r="A5" i="7" s="1"/>
  <c r="A1" i="10"/>
  <c r="E14" i="12"/>
  <c r="E8" i="27"/>
  <c r="G8" i="27" s="1"/>
  <c r="A1" i="13"/>
  <c r="B11" i="16"/>
  <c r="C27" i="16"/>
  <c r="C26" i="16"/>
  <c r="A26" i="16"/>
  <c r="C25" i="16"/>
  <c r="C14" i="16"/>
  <c r="C13" i="16"/>
  <c r="A13" i="16"/>
  <c r="C12" i="16"/>
  <c r="A12" i="16"/>
  <c r="A25" i="16" s="1"/>
  <c r="A11" i="16"/>
  <c r="A24" i="16" s="1"/>
  <c r="A1" i="16"/>
  <c r="F14" i="5"/>
  <c r="K8" i="7" l="1"/>
  <c r="D10" i="31"/>
  <c r="C11" i="16"/>
  <c r="B15" i="16"/>
  <c r="D8" i="27"/>
  <c r="D14" i="27" s="1"/>
  <c r="B24" i="16"/>
  <c r="A8" i="5"/>
  <c r="A8" i="4" s="1"/>
  <c r="A11" i="14" s="1"/>
  <c r="A7" i="12"/>
  <c r="A6" i="2"/>
  <c r="A23" i="2" s="1"/>
  <c r="A11" i="12"/>
  <c r="A10" i="2"/>
  <c r="A27" i="2" s="1"/>
  <c r="A10" i="5" s="1"/>
  <c r="A10" i="4" s="1"/>
  <c r="A13" i="14" s="1"/>
  <c r="H11" i="12"/>
  <c r="J11" i="12" s="1"/>
  <c r="B10" i="30" s="1"/>
  <c r="A11" i="2"/>
  <c r="A28" i="2" s="1"/>
  <c r="A12" i="12"/>
  <c r="I174" i="20"/>
  <c r="I175" i="20" s="1"/>
  <c r="I197" i="20"/>
  <c r="I196" i="20"/>
  <c r="A8" i="12"/>
  <c r="A7" i="2"/>
  <c r="A24" i="2" s="1"/>
  <c r="A12" i="5"/>
  <c r="A12" i="4" s="1"/>
  <c r="A15" i="14" s="1"/>
  <c r="A10" i="12"/>
  <c r="A9" i="2"/>
  <c r="A26" i="2" s="1"/>
  <c r="A9" i="5" s="1"/>
  <c r="A9" i="4" s="1"/>
  <c r="A12" i="14" s="1"/>
  <c r="A14" i="12"/>
  <c r="A13" i="2"/>
  <c r="A30" i="2" s="1"/>
  <c r="B26" i="2"/>
  <c r="L146" i="20"/>
  <c r="M146" i="20" s="1"/>
  <c r="N146" i="20" s="1"/>
  <c r="J148" i="20"/>
  <c r="I218" i="20"/>
  <c r="I219" i="20"/>
  <c r="A9" i="12"/>
  <c r="G11" i="12"/>
  <c r="H27" i="12"/>
  <c r="J27" i="12" s="1"/>
  <c r="D9" i="5"/>
  <c r="K589" i="20"/>
  <c r="L589" i="20" s="1"/>
  <c r="K547" i="20"/>
  <c r="L547" i="20" s="1"/>
  <c r="K568" i="20"/>
  <c r="L568" i="20" s="1"/>
  <c r="K526" i="20"/>
  <c r="L526" i="20" s="1"/>
  <c r="I101" i="20"/>
  <c r="I103" i="20" s="1"/>
  <c r="I106" i="20" s="1"/>
  <c r="J172" i="20"/>
  <c r="L172" i="20" s="1"/>
  <c r="M172" i="20" s="1"/>
  <c r="N172" i="20" s="1"/>
  <c r="L170" i="20"/>
  <c r="M170" i="20" s="1"/>
  <c r="N170" i="20" s="1"/>
  <c r="L190" i="20"/>
  <c r="M190" i="20" s="1"/>
  <c r="N190" i="20" s="1"/>
  <c r="J192" i="20"/>
  <c r="L214" i="20"/>
  <c r="M214" i="20" s="1"/>
  <c r="N214" i="20" s="1"/>
  <c r="I285" i="20"/>
  <c r="I286" i="20"/>
  <c r="I369" i="20"/>
  <c r="I370" i="20" s="1"/>
  <c r="L59" i="20"/>
  <c r="M59" i="20" s="1"/>
  <c r="N59" i="20" s="1"/>
  <c r="J61" i="20"/>
  <c r="I79" i="20"/>
  <c r="I81" i="20" s="1"/>
  <c r="I84" i="20" s="1"/>
  <c r="M76" i="20"/>
  <c r="N76" i="20" s="1"/>
  <c r="I123" i="20"/>
  <c r="I125" i="20" s="1"/>
  <c r="I128" i="20" s="1"/>
  <c r="I152" i="20"/>
  <c r="M466" i="20"/>
  <c r="M487" i="20"/>
  <c r="M488" i="20"/>
  <c r="N488" i="20" s="1"/>
  <c r="F14" i="12"/>
  <c r="I240" i="20"/>
  <c r="I241" i="20" s="1"/>
  <c r="I348" i="20"/>
  <c r="I349" i="20"/>
  <c r="M425" i="20"/>
  <c r="N425" i="20" s="1"/>
  <c r="M443" i="20"/>
  <c r="N443" i="20" s="1"/>
  <c r="I18" i="20"/>
  <c r="I20" i="20" s="1"/>
  <c r="I23" i="20" s="1"/>
  <c r="I38" i="20"/>
  <c r="I40" i="20" s="1"/>
  <c r="I43" i="20" s="1"/>
  <c r="M35" i="20"/>
  <c r="N35" i="20" s="1"/>
  <c r="M37" i="20"/>
  <c r="N37" i="20" s="1"/>
  <c r="I65" i="20"/>
  <c r="J83" i="20"/>
  <c r="L83" i="20" s="1"/>
  <c r="M83" i="20" s="1"/>
  <c r="N83" i="20" s="1"/>
  <c r="M188" i="20"/>
  <c r="N188" i="20" s="1"/>
  <c r="I306" i="20"/>
  <c r="I307" i="20" s="1"/>
  <c r="I391" i="20"/>
  <c r="I390" i="20"/>
  <c r="E29" i="24"/>
  <c r="C9" i="15"/>
  <c r="L124" i="20"/>
  <c r="M124" i="20" s="1"/>
  <c r="N124" i="20" s="1"/>
  <c r="L212" i="20"/>
  <c r="M212" i="20" s="1"/>
  <c r="N212" i="20" s="1"/>
  <c r="L234" i="20"/>
  <c r="M234" i="20" s="1"/>
  <c r="N234" i="20" s="1"/>
  <c r="M341" i="20"/>
  <c r="N341" i="20" s="1"/>
  <c r="L422" i="20"/>
  <c r="I468" i="20"/>
  <c r="I470" i="20" s="1"/>
  <c r="I473" i="20" s="1"/>
  <c r="E34" i="24"/>
  <c r="B10" i="15"/>
  <c r="E10" i="15" s="1"/>
  <c r="J238" i="20"/>
  <c r="L238" i="20" s="1"/>
  <c r="M238" i="20" s="1"/>
  <c r="N238" i="20" s="1"/>
  <c r="I255" i="20"/>
  <c r="I257" i="20" s="1"/>
  <c r="I261" i="20" s="1"/>
  <c r="I321" i="20"/>
  <c r="I323" i="20" s="1"/>
  <c r="I326" i="20" s="1"/>
  <c r="I405" i="20"/>
  <c r="I407" i="20" s="1"/>
  <c r="I410" i="20" s="1"/>
  <c r="M402" i="20"/>
  <c r="N402" i="20" s="1"/>
  <c r="I426" i="20"/>
  <c r="I428" i="20" s="1"/>
  <c r="I431" i="20" s="1"/>
  <c r="I659" i="20"/>
  <c r="I660" i="20" s="1"/>
  <c r="E28" i="24"/>
  <c r="B9" i="15"/>
  <c r="C10" i="15"/>
  <c r="E35" i="24"/>
  <c r="K506" i="20"/>
  <c r="L506" i="20" s="1"/>
  <c r="K485" i="20"/>
  <c r="L485" i="20" s="1"/>
  <c r="K422" i="20"/>
  <c r="K464" i="20"/>
  <c r="K401" i="20"/>
  <c r="L401" i="20" s="1"/>
  <c r="M403" i="20"/>
  <c r="M404" i="20"/>
  <c r="N404" i="20" s="1"/>
  <c r="I447" i="20"/>
  <c r="I449" i="20" s="1"/>
  <c r="I452" i="20" s="1"/>
  <c r="M445" i="20"/>
  <c r="M465" i="20"/>
  <c r="N465" i="20" s="1"/>
  <c r="I517" i="20"/>
  <c r="I516" i="20"/>
  <c r="I578" i="20"/>
  <c r="I579" i="20" s="1"/>
  <c r="I699" i="20"/>
  <c r="I698" i="20"/>
  <c r="M592" i="20"/>
  <c r="N592" i="20" s="1"/>
  <c r="L258" i="20"/>
  <c r="M258" i="20" s="1"/>
  <c r="N258" i="20" s="1"/>
  <c r="M444" i="20"/>
  <c r="N444" i="20" s="1"/>
  <c r="M529" i="20"/>
  <c r="N529" i="20" s="1"/>
  <c r="M549" i="20"/>
  <c r="L464" i="20"/>
  <c r="I489" i="20"/>
  <c r="I491" i="20" s="1"/>
  <c r="I494" i="20" s="1"/>
  <c r="I717" i="20"/>
  <c r="I718" i="20"/>
  <c r="I530" i="20"/>
  <c r="I532" i="20" s="1"/>
  <c r="I535" i="20" s="1"/>
  <c r="M591" i="20"/>
  <c r="M691" i="20"/>
  <c r="N691" i="20" s="1"/>
  <c r="I593" i="20"/>
  <c r="I595" i="20" s="1"/>
  <c r="I598" i="20" s="1"/>
  <c r="I633" i="20"/>
  <c r="I635" i="20" s="1"/>
  <c r="I638" i="20" s="1"/>
  <c r="M632" i="20"/>
  <c r="N632" i="20" s="1"/>
  <c r="I673" i="20"/>
  <c r="I675" i="20" s="1"/>
  <c r="I678" i="20" s="1"/>
  <c r="I9" i="27"/>
  <c r="D9" i="12"/>
  <c r="F13" i="27"/>
  <c r="G13" i="27" s="1"/>
  <c r="B28" i="16" l="1"/>
  <c r="C24" i="16"/>
  <c r="C28" i="16" s="1"/>
  <c r="D8" i="15"/>
  <c r="D14" i="15" s="1"/>
  <c r="C15" i="16"/>
  <c r="B10" i="17" s="1"/>
  <c r="I17" i="27"/>
  <c r="I25" i="12"/>
  <c r="I31" i="12" s="1"/>
  <c r="I9" i="12"/>
  <c r="I15" i="12" s="1"/>
  <c r="H8" i="2"/>
  <c r="H14" i="2" s="1"/>
  <c r="M506" i="20"/>
  <c r="N506" i="20" s="1"/>
  <c r="F9" i="12"/>
  <c r="I640" i="20"/>
  <c r="I639" i="20"/>
  <c r="M464" i="20"/>
  <c r="N464" i="20" s="1"/>
  <c r="M485" i="20"/>
  <c r="N485" i="20" s="1"/>
  <c r="E9" i="15"/>
  <c r="M422" i="20"/>
  <c r="N422" i="20" s="1"/>
  <c r="I44" i="20"/>
  <c r="I45" i="20" s="1"/>
  <c r="J62" i="20"/>
  <c r="L62" i="20" s="1"/>
  <c r="M62" i="20" s="1"/>
  <c r="N62" i="20" s="1"/>
  <c r="L61" i="20"/>
  <c r="M61" i="20" s="1"/>
  <c r="N61" i="20" s="1"/>
  <c r="M547" i="20"/>
  <c r="N547" i="20" s="1"/>
  <c r="B27" i="2"/>
  <c r="J149" i="20"/>
  <c r="L149" i="20" s="1"/>
  <c r="M149" i="20" s="1"/>
  <c r="N149" i="20" s="1"/>
  <c r="L148" i="20"/>
  <c r="M148" i="20" s="1"/>
  <c r="N148" i="20" s="1"/>
  <c r="A11" i="5"/>
  <c r="A11" i="4" s="1"/>
  <c r="A14" i="14" s="1"/>
  <c r="A6" i="5"/>
  <c r="A6" i="4" s="1"/>
  <c r="A9" i="14" s="1"/>
  <c r="I24" i="20"/>
  <c r="I25" i="20" s="1"/>
  <c r="I129" i="20"/>
  <c r="I130" i="20" s="1"/>
  <c r="J194" i="20"/>
  <c r="L194" i="20" s="1"/>
  <c r="M194" i="20" s="1"/>
  <c r="N194" i="20" s="1"/>
  <c r="L192" i="20"/>
  <c r="M192" i="20" s="1"/>
  <c r="N192" i="20" s="1"/>
  <c r="I679" i="20"/>
  <c r="I680" i="20" s="1"/>
  <c r="I454" i="20"/>
  <c r="I453" i="20"/>
  <c r="K588" i="20"/>
  <c r="L588" i="20" s="1"/>
  <c r="K546" i="20"/>
  <c r="L546" i="20" s="1"/>
  <c r="K567" i="20"/>
  <c r="L567" i="20" s="1"/>
  <c r="K525" i="20"/>
  <c r="L525" i="20" s="1"/>
  <c r="I327" i="20"/>
  <c r="I328" i="20" s="1"/>
  <c r="L587" i="20"/>
  <c r="L545" i="20"/>
  <c r="L566" i="20"/>
  <c r="L524" i="20"/>
  <c r="K484" i="20"/>
  <c r="L484" i="20" s="1"/>
  <c r="K442" i="20"/>
  <c r="L442" i="20" s="1"/>
  <c r="K400" i="20"/>
  <c r="L400" i="20" s="1"/>
  <c r="K505" i="20"/>
  <c r="L505" i="20" s="1"/>
  <c r="K463" i="20"/>
  <c r="L463" i="20" s="1"/>
  <c r="K421" i="20"/>
  <c r="L421" i="20" s="1"/>
  <c r="M526" i="20"/>
  <c r="N526" i="20" s="1"/>
  <c r="C26" i="2"/>
  <c r="E26" i="2" s="1"/>
  <c r="D26" i="2"/>
  <c r="B33" i="24"/>
  <c r="A10" i="15"/>
  <c r="A10" i="27" s="1"/>
  <c r="A19" i="27" s="1"/>
  <c r="A24" i="14"/>
  <c r="A11" i="28"/>
  <c r="A8" i="15"/>
  <c r="A8" i="27" s="1"/>
  <c r="A17" i="27" s="1"/>
  <c r="B21" i="24"/>
  <c r="A22" i="14"/>
  <c r="A9" i="28"/>
  <c r="I599" i="20"/>
  <c r="I600" i="20"/>
  <c r="I536" i="20"/>
  <c r="I537" i="20" s="1"/>
  <c r="M401" i="20"/>
  <c r="N401" i="20" s="1"/>
  <c r="L483" i="20"/>
  <c r="L441" i="20"/>
  <c r="L399" i="20"/>
  <c r="L504" i="20"/>
  <c r="L462" i="20"/>
  <c r="L420" i="20"/>
  <c r="I411" i="20"/>
  <c r="I412" i="20"/>
  <c r="I474" i="20"/>
  <c r="I475" i="20" s="1"/>
  <c r="I107" i="20"/>
  <c r="I108" i="20" s="1"/>
  <c r="M589" i="20"/>
  <c r="N589" i="20" s="1"/>
  <c r="A9" i="15"/>
  <c r="A9" i="27" s="1"/>
  <c r="A18" i="27" s="1"/>
  <c r="B27" i="24"/>
  <c r="A23" i="14"/>
  <c r="A10" i="28"/>
  <c r="A7" i="5"/>
  <c r="A7" i="4" s="1"/>
  <c r="A10" i="14" s="1"/>
  <c r="I495" i="20"/>
  <c r="I496" i="20"/>
  <c r="I432" i="20"/>
  <c r="I433" i="20" s="1"/>
  <c r="I262" i="20"/>
  <c r="I263" i="20"/>
  <c r="I85" i="20"/>
  <c r="I86" i="20"/>
  <c r="M568" i="20"/>
  <c r="N568" i="20" s="1"/>
  <c r="A13" i="5"/>
  <c r="A13" i="4" s="1"/>
  <c r="A16" i="14" s="1"/>
  <c r="A12" i="15"/>
  <c r="A12" i="27" s="1"/>
  <c r="B45" i="24"/>
  <c r="A26" i="14"/>
  <c r="A13" i="28"/>
  <c r="A13" i="15" l="1"/>
  <c r="A13" i="27" s="1"/>
  <c r="B51" i="24"/>
  <c r="A27" i="14"/>
  <c r="A14" i="28"/>
  <c r="M463" i="20"/>
  <c r="N463" i="20" s="1"/>
  <c r="A6" i="15"/>
  <c r="A6" i="27" s="1"/>
  <c r="B9" i="24"/>
  <c r="A20" i="14"/>
  <c r="A7" i="28"/>
  <c r="M505" i="20"/>
  <c r="N505" i="20" s="1"/>
  <c r="M420" i="20"/>
  <c r="L426" i="20"/>
  <c r="L428" i="20" s="1"/>
  <c r="L447" i="20"/>
  <c r="L449" i="20" s="1"/>
  <c r="M441" i="20"/>
  <c r="M400" i="20"/>
  <c r="N400" i="20" s="1"/>
  <c r="M566" i="20"/>
  <c r="N566" i="20" s="1"/>
  <c r="L572" i="20"/>
  <c r="M588" i="20"/>
  <c r="N588" i="20" s="1"/>
  <c r="A11" i="15"/>
  <c r="A11" i="27" s="1"/>
  <c r="B39" i="24"/>
  <c r="A25" i="14"/>
  <c r="A12" i="28"/>
  <c r="C27" i="2"/>
  <c r="E27" i="2" s="1"/>
  <c r="D27" i="2"/>
  <c r="B15" i="24"/>
  <c r="A7" i="15"/>
  <c r="A7" i="27" s="1"/>
  <c r="A21" i="14"/>
  <c r="A8" i="28"/>
  <c r="M504" i="20"/>
  <c r="L510" i="20"/>
  <c r="L512" i="20" s="1"/>
  <c r="M484" i="20"/>
  <c r="N484" i="20" s="1"/>
  <c r="M587" i="20"/>
  <c r="N587" i="20" s="1"/>
  <c r="L593" i="20"/>
  <c r="M567" i="20"/>
  <c r="N567" i="20" s="1"/>
  <c r="L405" i="20"/>
  <c r="L407" i="20" s="1"/>
  <c r="M399" i="20"/>
  <c r="M524" i="20"/>
  <c r="N524" i="20" s="1"/>
  <c r="L530" i="20"/>
  <c r="M546" i="20"/>
  <c r="N546" i="20" s="1"/>
  <c r="M462" i="20"/>
  <c r="L468" i="20"/>
  <c r="L470" i="20" s="1"/>
  <c r="L489" i="20"/>
  <c r="L491" i="20" s="1"/>
  <c r="M483" i="20"/>
  <c r="M421" i="20"/>
  <c r="N421" i="20" s="1"/>
  <c r="M442" i="20"/>
  <c r="N442" i="20" s="1"/>
  <c r="M545" i="20"/>
  <c r="N545" i="20" s="1"/>
  <c r="L551" i="20"/>
  <c r="M525" i="20"/>
  <c r="N525" i="20" s="1"/>
  <c r="N420" i="20" l="1"/>
  <c r="M426" i="20"/>
  <c r="N426" i="20" s="1"/>
  <c r="M551" i="20"/>
  <c r="N551" i="20" s="1"/>
  <c r="L553" i="20"/>
  <c r="M489" i="20"/>
  <c r="N489" i="20" s="1"/>
  <c r="N483" i="20"/>
  <c r="L473" i="20"/>
  <c r="M470" i="20"/>
  <c r="N470" i="20" s="1"/>
  <c r="M407" i="20"/>
  <c r="N407" i="20" s="1"/>
  <c r="L410" i="20"/>
  <c r="N504" i="20"/>
  <c r="M510" i="20"/>
  <c r="N510" i="20" s="1"/>
  <c r="L452" i="20"/>
  <c r="M449" i="20"/>
  <c r="N449" i="20" s="1"/>
  <c r="M491" i="20"/>
  <c r="N491" i="20" s="1"/>
  <c r="L494" i="20"/>
  <c r="M405" i="20"/>
  <c r="N405" i="20" s="1"/>
  <c r="N399" i="20"/>
  <c r="M593" i="20"/>
  <c r="N593" i="20" s="1"/>
  <c r="L595" i="20"/>
  <c r="M512" i="20"/>
  <c r="N512" i="20" s="1"/>
  <c r="L515" i="20"/>
  <c r="L431" i="20"/>
  <c r="M428" i="20"/>
  <c r="N428" i="20" s="1"/>
  <c r="L532" i="20"/>
  <c r="M530" i="20"/>
  <c r="N530" i="20" s="1"/>
  <c r="L574" i="20"/>
  <c r="M572" i="20"/>
  <c r="N572" i="20" s="1"/>
  <c r="M447" i="20"/>
  <c r="N447" i="20" s="1"/>
  <c r="N441" i="20"/>
  <c r="N462" i="20"/>
  <c r="M468" i="20"/>
  <c r="N468" i="20" s="1"/>
  <c r="L556" i="20" l="1"/>
  <c r="M553" i="20"/>
  <c r="N553" i="20" s="1"/>
  <c r="M574" i="20"/>
  <c r="N574" i="20" s="1"/>
  <c r="L577" i="20"/>
  <c r="L598" i="20"/>
  <c r="M595" i="20"/>
  <c r="N595" i="20" s="1"/>
  <c r="L474" i="20"/>
  <c r="L475" i="20" s="1"/>
  <c r="M473" i="20"/>
  <c r="N473" i="20" s="1"/>
  <c r="O494" i="20"/>
  <c r="L496" i="20"/>
  <c r="M494" i="20"/>
  <c r="N494" i="20" s="1"/>
  <c r="L495" i="20"/>
  <c r="L453" i="20"/>
  <c r="M452" i="20"/>
  <c r="N452" i="20" s="1"/>
  <c r="O410" i="20"/>
  <c r="L412" i="20"/>
  <c r="M410" i="20"/>
  <c r="N410" i="20" s="1"/>
  <c r="L411" i="20"/>
  <c r="M532" i="20"/>
  <c r="N532" i="20" s="1"/>
  <c r="L535" i="20"/>
  <c r="L432" i="20"/>
  <c r="M431" i="20"/>
  <c r="N431" i="20" s="1"/>
  <c r="L517" i="20"/>
  <c r="L516" i="20"/>
  <c r="M515" i="20"/>
  <c r="N515" i="20" s="1"/>
  <c r="O471" i="20" l="1"/>
  <c r="O469" i="20"/>
  <c r="M475" i="20"/>
  <c r="N475" i="20" s="1"/>
  <c r="O472" i="20"/>
  <c r="O465" i="20"/>
  <c r="O466" i="20"/>
  <c r="O467" i="20"/>
  <c r="O464" i="20"/>
  <c r="O463" i="20"/>
  <c r="O462" i="20"/>
  <c r="O468" i="20" s="1"/>
  <c r="O470" i="20"/>
  <c r="O473" i="20"/>
  <c r="O514" i="20"/>
  <c r="M517" i="20"/>
  <c r="N517" i="20" s="1"/>
  <c r="O511" i="20"/>
  <c r="O513" i="20"/>
  <c r="O508" i="20"/>
  <c r="O507" i="20"/>
  <c r="O509" i="20"/>
  <c r="O506" i="20"/>
  <c r="O504" i="20"/>
  <c r="O510" i="20" s="1"/>
  <c r="O505" i="20"/>
  <c r="O512" i="20"/>
  <c r="L536" i="20"/>
  <c r="L537" i="20" s="1"/>
  <c r="M535" i="20"/>
  <c r="N535" i="20" s="1"/>
  <c r="M453" i="20"/>
  <c r="N453" i="20" s="1"/>
  <c r="L599" i="20"/>
  <c r="L600" i="20" s="1"/>
  <c r="M598" i="20"/>
  <c r="N598" i="20" s="1"/>
  <c r="L558" i="20"/>
  <c r="M556" i="20"/>
  <c r="N556" i="20" s="1"/>
  <c r="L557" i="20"/>
  <c r="M432" i="20"/>
  <c r="N432" i="20" s="1"/>
  <c r="L578" i="20"/>
  <c r="M577" i="20"/>
  <c r="N577" i="20" s="1"/>
  <c r="M516" i="20"/>
  <c r="N516" i="20" s="1"/>
  <c r="O516" i="20"/>
  <c r="M412" i="20"/>
  <c r="N412" i="20" s="1"/>
  <c r="O406" i="20"/>
  <c r="O409" i="20"/>
  <c r="O408" i="20"/>
  <c r="O402" i="20"/>
  <c r="O404" i="20"/>
  <c r="O403" i="20"/>
  <c r="O401" i="20"/>
  <c r="O400" i="20"/>
  <c r="O399" i="20"/>
  <c r="O405" i="20" s="1"/>
  <c r="O407" i="20"/>
  <c r="L454" i="20"/>
  <c r="O453" i="20" s="1"/>
  <c r="M496" i="20"/>
  <c r="N496" i="20" s="1"/>
  <c r="O490" i="20"/>
  <c r="O493" i="20"/>
  <c r="O492" i="20"/>
  <c r="O486" i="20"/>
  <c r="O488" i="20"/>
  <c r="O487" i="20"/>
  <c r="O485" i="20"/>
  <c r="O484" i="20"/>
  <c r="O483" i="20"/>
  <c r="O489" i="20" s="1"/>
  <c r="O491" i="20"/>
  <c r="O474" i="20"/>
  <c r="M474" i="20"/>
  <c r="N474" i="20" s="1"/>
  <c r="O515" i="20"/>
  <c r="O517" i="20" s="1"/>
  <c r="L433" i="20"/>
  <c r="O432" i="20" s="1"/>
  <c r="M411" i="20"/>
  <c r="N411" i="20" s="1"/>
  <c r="O411" i="20"/>
  <c r="O412" i="20" s="1"/>
  <c r="M495" i="20"/>
  <c r="N495" i="20" s="1"/>
  <c r="O495" i="20"/>
  <c r="O496" i="20" s="1"/>
  <c r="M600" i="20" l="1"/>
  <c r="N600" i="20" s="1"/>
  <c r="O594" i="20"/>
  <c r="O597" i="20"/>
  <c r="O590" i="20"/>
  <c r="O596" i="20"/>
  <c r="O591" i="20"/>
  <c r="O592" i="20"/>
  <c r="O589" i="20"/>
  <c r="O587" i="20"/>
  <c r="O593" i="20" s="1"/>
  <c r="O588" i="20"/>
  <c r="O595" i="20"/>
  <c r="O598" i="20"/>
  <c r="O534" i="20"/>
  <c r="O533" i="20"/>
  <c r="O531" i="20"/>
  <c r="M537" i="20"/>
  <c r="N537" i="20" s="1"/>
  <c r="O529" i="20"/>
  <c r="O527" i="20"/>
  <c r="O528" i="20"/>
  <c r="O526" i="20"/>
  <c r="O524" i="20"/>
  <c r="O530" i="20" s="1"/>
  <c r="O525" i="20"/>
  <c r="O532" i="20"/>
  <c r="O535" i="20"/>
  <c r="M558" i="20"/>
  <c r="N558" i="20" s="1"/>
  <c r="O552" i="20"/>
  <c r="O555" i="20"/>
  <c r="O554" i="20"/>
  <c r="O548" i="20"/>
  <c r="O550" i="20"/>
  <c r="O549" i="20"/>
  <c r="O547" i="20"/>
  <c r="O546" i="20"/>
  <c r="O545" i="20"/>
  <c r="O551" i="20" s="1"/>
  <c r="O553" i="20"/>
  <c r="M578" i="20"/>
  <c r="N578" i="20" s="1"/>
  <c r="O557" i="20"/>
  <c r="M557" i="20"/>
  <c r="N557" i="20" s="1"/>
  <c r="O475" i="20"/>
  <c r="O429" i="20"/>
  <c r="O427" i="20"/>
  <c r="M433" i="20"/>
  <c r="N433" i="20" s="1"/>
  <c r="O430" i="20"/>
  <c r="O424" i="20"/>
  <c r="O425" i="20"/>
  <c r="O423" i="20"/>
  <c r="O422" i="20"/>
  <c r="O420" i="20"/>
  <c r="O426" i="20" s="1"/>
  <c r="O421" i="20"/>
  <c r="O428" i="20"/>
  <c r="O431" i="20"/>
  <c r="O433" i="20" s="1"/>
  <c r="L579" i="20"/>
  <c r="M454" i="20"/>
  <c r="N454" i="20" s="1"/>
  <c r="O448" i="20"/>
  <c r="O451" i="20"/>
  <c r="O450" i="20"/>
  <c r="O443" i="20"/>
  <c r="O446" i="20"/>
  <c r="O444" i="20"/>
  <c r="O445" i="20"/>
  <c r="O442" i="20"/>
  <c r="O441" i="20"/>
  <c r="O447" i="20" s="1"/>
  <c r="O449" i="20"/>
  <c r="O452" i="20"/>
  <c r="O454" i="20" s="1"/>
  <c r="O556" i="20"/>
  <c r="O558" i="20" s="1"/>
  <c r="O599" i="20"/>
  <c r="M599" i="20"/>
  <c r="N599" i="20" s="1"/>
  <c r="M536" i="20"/>
  <c r="N536" i="20" s="1"/>
  <c r="O536" i="20"/>
  <c r="O537" i="20" l="1"/>
  <c r="O600" i="20"/>
  <c r="O576" i="20"/>
  <c r="O575" i="20"/>
  <c r="O573" i="20"/>
  <c r="M579" i="20"/>
  <c r="N579" i="20" s="1"/>
  <c r="O570" i="20"/>
  <c r="O569" i="20"/>
  <c r="O571" i="20"/>
  <c r="O568" i="20"/>
  <c r="O566" i="20"/>
  <c r="O572" i="20" s="1"/>
  <c r="O567" i="20"/>
  <c r="O574" i="20"/>
  <c r="O577" i="20"/>
  <c r="O578" i="20"/>
  <c r="O579" i="20" l="1"/>
  <c r="I23" i="27" l="1"/>
  <c r="F23" i="12" l="1"/>
  <c r="F29" i="12" l="1"/>
  <c r="E13" i="12" l="1"/>
  <c r="C609" i="20"/>
  <c r="G608" i="20" s="1"/>
  <c r="F12" i="27"/>
  <c r="G12" i="27" s="1"/>
  <c r="F24" i="12"/>
  <c r="D31" i="12"/>
  <c r="F28" i="12"/>
  <c r="E31" i="12"/>
  <c r="I608" i="20" l="1"/>
  <c r="J608" i="20"/>
  <c r="D7" i="12"/>
  <c r="C26" i="13"/>
  <c r="E6" i="27"/>
  <c r="F31" i="12"/>
  <c r="E7" i="27"/>
  <c r="G7" i="27" s="1"/>
  <c r="D8" i="12"/>
  <c r="F13" i="12"/>
  <c r="E12" i="12"/>
  <c r="F11" i="27"/>
  <c r="E14" i="27" l="1"/>
  <c r="G6" i="27"/>
  <c r="F7" i="12"/>
  <c r="D15" i="12"/>
  <c r="G11" i="27"/>
  <c r="F14" i="27"/>
  <c r="E15" i="12"/>
  <c r="F12" i="12"/>
  <c r="F8" i="12"/>
  <c r="F15" i="12" l="1"/>
  <c r="G14" i="27"/>
  <c r="E26" i="13" l="1"/>
  <c r="G24" i="12" l="1"/>
  <c r="H24" i="12" s="1"/>
  <c r="J24" i="12" s="1"/>
  <c r="G23" i="12"/>
  <c r="B31" i="12"/>
  <c r="G30" i="12"/>
  <c r="H30" i="12" s="1"/>
  <c r="J30" i="12" s="1"/>
  <c r="B13" i="27" l="1"/>
  <c r="H13" i="27" s="1"/>
  <c r="I13" i="27" s="1"/>
  <c r="B14" i="12"/>
  <c r="G29" i="12"/>
  <c r="H29" i="12" s="1"/>
  <c r="J29" i="12" s="1"/>
  <c r="H23" i="12"/>
  <c r="B12" i="12"/>
  <c r="C11" i="4" s="1"/>
  <c r="B11" i="27"/>
  <c r="G28" i="12"/>
  <c r="H28" i="12" s="1"/>
  <c r="J28" i="12" s="1"/>
  <c r="C610" i="20"/>
  <c r="B12" i="27"/>
  <c r="B13" i="12"/>
  <c r="C12" i="4" s="1"/>
  <c r="G25" i="12"/>
  <c r="H25" i="12" s="1"/>
  <c r="J25" i="12" s="1"/>
  <c r="C31" i="12"/>
  <c r="J616" i="20" l="1"/>
  <c r="G616" i="20"/>
  <c r="J23" i="12"/>
  <c r="H31" i="12"/>
  <c r="C13" i="4"/>
  <c r="D14" i="28" s="1"/>
  <c r="G14" i="12"/>
  <c r="G31" i="12"/>
  <c r="G14" i="28" l="1"/>
  <c r="F14" i="28"/>
  <c r="H14" i="28" s="1"/>
  <c r="C11" i="27"/>
  <c r="H11" i="27" s="1"/>
  <c r="I11" i="27" s="1"/>
  <c r="C12" i="12"/>
  <c r="G617" i="20"/>
  <c r="I617" i="20" s="1"/>
  <c r="I616" i="20"/>
  <c r="J31" i="12"/>
  <c r="J617" i="20"/>
  <c r="L617" i="20" s="1"/>
  <c r="L616" i="20"/>
  <c r="C13" i="12"/>
  <c r="C611" i="20"/>
  <c r="G609" i="20" s="1"/>
  <c r="C12" i="27"/>
  <c r="H12" i="27" s="1"/>
  <c r="I12" i="27" s="1"/>
  <c r="H14" i="12"/>
  <c r="G12" i="12" l="1"/>
  <c r="H12" i="12" s="1"/>
  <c r="J12" i="12" s="1"/>
  <c r="D11" i="4"/>
  <c r="D12" i="28" s="1"/>
  <c r="M616" i="20"/>
  <c r="N616" i="20" s="1"/>
  <c r="I609" i="20"/>
  <c r="J609" i="20"/>
  <c r="G610" i="20"/>
  <c r="M617" i="20"/>
  <c r="N617" i="20" s="1"/>
  <c r="D12" i="4"/>
  <c r="D13" i="28" s="1"/>
  <c r="G13" i="12"/>
  <c r="C30" i="2"/>
  <c r="J14" i="12"/>
  <c r="J14" i="28"/>
  <c r="L14" i="28" s="1"/>
  <c r="E55" i="24" s="1"/>
  <c r="I14" i="28"/>
  <c r="I610" i="20" l="1"/>
  <c r="G611" i="20"/>
  <c r="J610" i="20"/>
  <c r="K709" i="20"/>
  <c r="L709" i="20" s="1"/>
  <c r="M709" i="20" s="1"/>
  <c r="K690" i="20"/>
  <c r="L690" i="20" s="1"/>
  <c r="M690" i="20" s="1"/>
  <c r="F13" i="28"/>
  <c r="G13" i="28"/>
  <c r="F12" i="28"/>
  <c r="H12" i="28" s="1"/>
  <c r="G12" i="28"/>
  <c r="H13" i="12"/>
  <c r="B28" i="2"/>
  <c r="B12" i="30"/>
  <c r="B13" i="30"/>
  <c r="B30" i="2"/>
  <c r="C28" i="2" l="1"/>
  <c r="D28" i="2"/>
  <c r="D30" i="2"/>
  <c r="J13" i="12"/>
  <c r="C29" i="2"/>
  <c r="G612" i="20"/>
  <c r="J611" i="20"/>
  <c r="J612" i="20" s="1"/>
  <c r="L612" i="20" s="1"/>
  <c r="I611" i="20"/>
  <c r="H13" i="28"/>
  <c r="I12" i="28"/>
  <c r="J12" i="28"/>
  <c r="L12" i="28" s="1"/>
  <c r="E43" i="24" s="1"/>
  <c r="I612" i="20" l="1"/>
  <c r="I613" i="20" s="1"/>
  <c r="G614" i="20"/>
  <c r="K671" i="20"/>
  <c r="L671" i="20" s="1"/>
  <c r="M671" i="20" s="1"/>
  <c r="K651" i="20"/>
  <c r="L651" i="20" s="1"/>
  <c r="M651" i="20" s="1"/>
  <c r="I13" i="28"/>
  <c r="J13" i="28"/>
  <c r="L13" i="28" s="1"/>
  <c r="E49" i="24" s="1"/>
  <c r="B11" i="30"/>
  <c r="B29" i="2"/>
  <c r="D29" i="2" l="1"/>
  <c r="M612" i="20"/>
  <c r="N612" i="20" s="1"/>
  <c r="I614" i="20"/>
  <c r="I615" i="20" s="1"/>
  <c r="I618" i="20" s="1"/>
  <c r="J614" i="20"/>
  <c r="L614" i="20" s="1"/>
  <c r="M614" i="20" s="1"/>
  <c r="N614" i="20" s="1"/>
  <c r="K611" i="20"/>
  <c r="L611" i="20" s="1"/>
  <c r="M611" i="20" s="1"/>
  <c r="K631" i="20"/>
  <c r="L631" i="20" s="1"/>
  <c r="M631" i="20" s="1"/>
  <c r="I620" i="20" l="1"/>
  <c r="I619" i="20"/>
  <c r="D11" i="5" l="1"/>
  <c r="D12" i="5"/>
  <c r="D13" i="5"/>
  <c r="B9" i="12" l="1"/>
  <c r="C8" i="4" s="1"/>
  <c r="B8" i="27"/>
  <c r="B7" i="27"/>
  <c r="H7" i="27" s="1"/>
  <c r="I7" i="27" s="1"/>
  <c r="B8" i="12"/>
  <c r="C28" i="13"/>
  <c r="B6" i="27"/>
  <c r="B7" i="12"/>
  <c r="E28" i="13"/>
  <c r="G7" i="12" l="1"/>
  <c r="B15" i="12"/>
  <c r="C6" i="4"/>
  <c r="D6" i="5"/>
  <c r="G8" i="12"/>
  <c r="C7" i="4"/>
  <c r="D8" i="28" s="1"/>
  <c r="D7" i="5"/>
  <c r="B14" i="27"/>
  <c r="H6" i="27"/>
  <c r="C9" i="12" l="1"/>
  <c r="C8" i="27"/>
  <c r="C27" i="13"/>
  <c r="D7" i="28"/>
  <c r="C14" i="4"/>
  <c r="F8" i="28"/>
  <c r="G8" i="28"/>
  <c r="H8" i="12"/>
  <c r="J8" i="12" s="1"/>
  <c r="I6" i="27"/>
  <c r="H7" i="12"/>
  <c r="E27" i="13" l="1"/>
  <c r="H8" i="27"/>
  <c r="C14" i="27"/>
  <c r="B7" i="30"/>
  <c r="D8" i="4"/>
  <c r="C15" i="12"/>
  <c r="G9" i="12"/>
  <c r="D8" i="5"/>
  <c r="J7" i="12"/>
  <c r="B24" i="2"/>
  <c r="F7" i="28"/>
  <c r="G7" i="28"/>
  <c r="H8" i="28"/>
  <c r="D14" i="5" l="1"/>
  <c r="I8" i="27"/>
  <c r="I14" i="27" s="1"/>
  <c r="I21" i="27" s="1"/>
  <c r="I24" i="27" s="1"/>
  <c r="H14" i="27"/>
  <c r="J8" i="28"/>
  <c r="L8" i="28" s="1"/>
  <c r="E19" i="24" s="1"/>
  <c r="I8" i="28"/>
  <c r="D9" i="28"/>
  <c r="D14" i="4"/>
  <c r="H9" i="12"/>
  <c r="G15" i="12"/>
  <c r="H7" i="28"/>
  <c r="C24" i="2"/>
  <c r="B6" i="30"/>
  <c r="B23" i="2"/>
  <c r="K165" i="20" l="1"/>
  <c r="L165" i="20" s="1"/>
  <c r="M165" i="20" s="1"/>
  <c r="K231" i="20"/>
  <c r="L231" i="20" s="1"/>
  <c r="M231" i="20" s="1"/>
  <c r="K253" i="20"/>
  <c r="L253" i="20" s="1"/>
  <c r="M253" i="20" s="1"/>
  <c r="K209" i="20"/>
  <c r="L209" i="20" s="1"/>
  <c r="M209" i="20" s="1"/>
  <c r="K187" i="20"/>
  <c r="L187" i="20" s="1"/>
  <c r="M187" i="20" s="1"/>
  <c r="D24" i="2"/>
  <c r="J7" i="28"/>
  <c r="L7" i="28" s="1"/>
  <c r="E13" i="24" s="1"/>
  <c r="I7" i="28"/>
  <c r="C23" i="2"/>
  <c r="E10" i="5"/>
  <c r="F10" i="5" s="1"/>
  <c r="E9" i="5"/>
  <c r="F9" i="5" s="1"/>
  <c r="E13" i="5"/>
  <c r="F13" i="5" s="1"/>
  <c r="E11" i="5"/>
  <c r="F11" i="5" s="1"/>
  <c r="E12" i="5"/>
  <c r="F12" i="5" s="1"/>
  <c r="E6" i="5"/>
  <c r="E7" i="5"/>
  <c r="F7" i="5" s="1"/>
  <c r="G9" i="28"/>
  <c r="F9" i="28"/>
  <c r="H9" i="28" s="1"/>
  <c r="J9" i="12"/>
  <c r="H15" i="12"/>
  <c r="E8" i="5"/>
  <c r="F8" i="5" s="1"/>
  <c r="B8" i="30" l="1"/>
  <c r="B14" i="30" s="1"/>
  <c r="B25" i="2"/>
  <c r="J15" i="12"/>
  <c r="J12" i="2"/>
  <c r="B12" i="4"/>
  <c r="G12" i="4" s="1"/>
  <c r="D26" i="14" s="1"/>
  <c r="E48" i="24" s="1"/>
  <c r="J11" i="2"/>
  <c r="B11" i="4"/>
  <c r="G11" i="4" s="1"/>
  <c r="D25" i="14" s="1"/>
  <c r="E42" i="24" s="1"/>
  <c r="J13" i="2"/>
  <c r="B13" i="4"/>
  <c r="F13" i="4" s="1"/>
  <c r="E27" i="14" s="1"/>
  <c r="E54" i="24" s="1"/>
  <c r="J8" i="2"/>
  <c r="B8" i="4"/>
  <c r="G8" i="4" s="1"/>
  <c r="D22" i="14" s="1"/>
  <c r="E24" i="24" s="1"/>
  <c r="B7" i="4"/>
  <c r="F7" i="4" s="1"/>
  <c r="E21" i="14" s="1"/>
  <c r="E18" i="24" s="1"/>
  <c r="J7" i="2"/>
  <c r="I9" i="28"/>
  <c r="J9" i="28"/>
  <c r="L9" i="28" s="1"/>
  <c r="E25" i="24" s="1"/>
  <c r="K56" i="20"/>
  <c r="L56" i="20" s="1"/>
  <c r="M56" i="20" s="1"/>
  <c r="K121" i="20"/>
  <c r="L121" i="20" s="1"/>
  <c r="M121" i="20" s="1"/>
  <c r="K143" i="20"/>
  <c r="L143" i="20" s="1"/>
  <c r="M143" i="20" s="1"/>
  <c r="K99" i="20"/>
  <c r="L99" i="20" s="1"/>
  <c r="M99" i="20" s="1"/>
  <c r="K36" i="20"/>
  <c r="L36" i="20" s="1"/>
  <c r="M36" i="20" s="1"/>
  <c r="K16" i="20"/>
  <c r="L16" i="20" s="1"/>
  <c r="M16" i="20" s="1"/>
  <c r="K77" i="20"/>
  <c r="L77" i="20" s="1"/>
  <c r="M77" i="20" s="1"/>
  <c r="F6" i="5"/>
  <c r="E14" i="5"/>
  <c r="D23" i="2"/>
  <c r="K185" i="20" l="1"/>
  <c r="L185" i="20" s="1"/>
  <c r="M185" i="20" s="1"/>
  <c r="N185" i="20" s="1"/>
  <c r="K163" i="20"/>
  <c r="L163" i="20" s="1"/>
  <c r="M163" i="20" s="1"/>
  <c r="N163" i="20" s="1"/>
  <c r="K229" i="20"/>
  <c r="L229" i="20" s="1"/>
  <c r="M229" i="20" s="1"/>
  <c r="N229" i="20" s="1"/>
  <c r="K251" i="20"/>
  <c r="L251" i="20" s="1"/>
  <c r="M251" i="20" s="1"/>
  <c r="N251" i="20" s="1"/>
  <c r="K207" i="20"/>
  <c r="L207" i="20" s="1"/>
  <c r="M207" i="20" s="1"/>
  <c r="N207" i="20" s="1"/>
  <c r="K708" i="20"/>
  <c r="L708" i="20" s="1"/>
  <c r="M708" i="20" s="1"/>
  <c r="N708" i="20" s="1"/>
  <c r="K689" i="20"/>
  <c r="L689" i="20" s="1"/>
  <c r="M689" i="20" s="1"/>
  <c r="N689" i="20" s="1"/>
  <c r="K27" i="12"/>
  <c r="K11" i="12"/>
  <c r="K10" i="12"/>
  <c r="K26" i="12"/>
  <c r="K30" i="12"/>
  <c r="K24" i="12"/>
  <c r="K25" i="12"/>
  <c r="K28" i="12"/>
  <c r="K29" i="12"/>
  <c r="K23" i="12"/>
  <c r="K14" i="12"/>
  <c r="K12" i="12"/>
  <c r="K13" i="12"/>
  <c r="K8" i="12"/>
  <c r="K7" i="12"/>
  <c r="C25" i="2"/>
  <c r="K317" i="20"/>
  <c r="L317" i="20" s="1"/>
  <c r="M317" i="20" s="1"/>
  <c r="N317" i="20" s="1"/>
  <c r="K338" i="20"/>
  <c r="L338" i="20" s="1"/>
  <c r="M338" i="20" s="1"/>
  <c r="N338" i="20" s="1"/>
  <c r="K380" i="20"/>
  <c r="L380" i="20" s="1"/>
  <c r="M380" i="20" s="1"/>
  <c r="N380" i="20" s="1"/>
  <c r="K296" i="20"/>
  <c r="L296" i="20" s="1"/>
  <c r="M296" i="20" s="1"/>
  <c r="N296" i="20" s="1"/>
  <c r="K359" i="20"/>
  <c r="L359" i="20" s="1"/>
  <c r="M359" i="20" s="1"/>
  <c r="N359" i="20" s="1"/>
  <c r="K275" i="20"/>
  <c r="L275" i="20" s="1"/>
  <c r="M275" i="20" s="1"/>
  <c r="N275" i="20" s="1"/>
  <c r="J6" i="2"/>
  <c r="J14" i="2" s="1"/>
  <c r="B6" i="4"/>
  <c r="K361" i="20"/>
  <c r="L361" i="20" s="1"/>
  <c r="M361" i="20" s="1"/>
  <c r="K382" i="20"/>
  <c r="L382" i="20" s="1"/>
  <c r="M382" i="20" s="1"/>
  <c r="K340" i="20"/>
  <c r="L340" i="20" s="1"/>
  <c r="M340" i="20" s="1"/>
  <c r="K298" i="20"/>
  <c r="L298" i="20" s="1"/>
  <c r="M298" i="20" s="1"/>
  <c r="K319" i="20"/>
  <c r="L319" i="20" s="1"/>
  <c r="M319" i="20" s="1"/>
  <c r="K277" i="20"/>
  <c r="L277" i="20" s="1"/>
  <c r="M277" i="20" s="1"/>
  <c r="K670" i="20"/>
  <c r="L670" i="20" s="1"/>
  <c r="M670" i="20" s="1"/>
  <c r="N670" i="20" s="1"/>
  <c r="K650" i="20"/>
  <c r="L650" i="20" s="1"/>
  <c r="M650" i="20" s="1"/>
  <c r="N650" i="20" s="1"/>
  <c r="K9" i="12"/>
  <c r="K630" i="20"/>
  <c r="L630" i="20" s="1"/>
  <c r="M630" i="20" s="1"/>
  <c r="N630" i="20" s="1"/>
  <c r="K610" i="20"/>
  <c r="L610" i="20" s="1"/>
  <c r="M610" i="20" s="1"/>
  <c r="N610" i="20" s="1"/>
  <c r="K15" i="12" l="1"/>
  <c r="K31" i="12"/>
  <c r="F6" i="4"/>
  <c r="E20" i="14" s="1"/>
  <c r="E12" i="24" s="1"/>
  <c r="B14" i="4"/>
  <c r="D25" i="2"/>
  <c r="K34" i="20" l="1"/>
  <c r="L34" i="20" s="1"/>
  <c r="M34" i="20" s="1"/>
  <c r="N34" i="20" s="1"/>
  <c r="K14" i="20"/>
  <c r="L14" i="20" s="1"/>
  <c r="M14" i="20" s="1"/>
  <c r="N14" i="20" s="1"/>
  <c r="K141" i="20"/>
  <c r="L141" i="20" s="1"/>
  <c r="M141" i="20" s="1"/>
  <c r="N141" i="20" s="1"/>
  <c r="K75" i="20"/>
  <c r="L75" i="20" s="1"/>
  <c r="M75" i="20" s="1"/>
  <c r="N75" i="20" s="1"/>
  <c r="K119" i="20"/>
  <c r="L119" i="20" s="1"/>
  <c r="M119" i="20" s="1"/>
  <c r="N119" i="20" s="1"/>
  <c r="K54" i="20"/>
  <c r="L54" i="20" s="1"/>
  <c r="M54" i="20" s="1"/>
  <c r="N54" i="20" s="1"/>
  <c r="K97" i="20"/>
  <c r="L97" i="20" s="1"/>
  <c r="M97" i="20" s="1"/>
  <c r="N97" i="20" s="1"/>
  <c r="D5" i="29" l="1"/>
  <c r="C5" i="7"/>
  <c r="E5" i="7" s="1"/>
  <c r="F5" i="7"/>
  <c r="J5" i="7"/>
  <c r="E6" i="30" s="1"/>
  <c r="D6" i="29"/>
  <c r="D13" i="7"/>
  <c r="I6" i="7"/>
  <c r="D7" i="29"/>
  <c r="J7" i="7"/>
  <c r="E8" i="30" s="1"/>
  <c r="E7" i="7"/>
  <c r="P7" i="7" s="1"/>
  <c r="F7" i="7"/>
  <c r="I7" i="7"/>
  <c r="D11" i="29"/>
  <c r="J10" i="7"/>
  <c r="E12" i="30" s="1"/>
  <c r="I10" i="7"/>
  <c r="K10" i="7"/>
  <c r="B11" i="2" s="1"/>
  <c r="D10" i="29"/>
  <c r="C11" i="7"/>
  <c r="J11" i="7"/>
  <c r="E11" i="30" s="1"/>
  <c r="E11" i="7"/>
  <c r="F11" i="7" s="1"/>
  <c r="I11" i="7"/>
  <c r="K11" i="7" s="1"/>
  <c r="B12" i="2" s="1"/>
  <c r="E29" i="2" s="1"/>
  <c r="P11" i="7"/>
  <c r="I12" i="7"/>
  <c r="K12" i="7" s="1"/>
  <c r="B13" i="2" s="1"/>
  <c r="C12" i="7"/>
  <c r="E12" i="7" s="1"/>
  <c r="J12" i="7"/>
  <c r="E13" i="30" s="1"/>
  <c r="B13" i="7"/>
  <c r="B17" i="7" s="1"/>
  <c r="B15" i="7"/>
  <c r="K15" i="7"/>
  <c r="B15" i="14"/>
  <c r="B12" i="15" s="1"/>
  <c r="D12" i="2"/>
  <c r="F12" i="2" s="1"/>
  <c r="G12" i="2"/>
  <c r="I12" i="2"/>
  <c r="F12" i="15" s="1"/>
  <c r="K12" i="2"/>
  <c r="I26" i="27"/>
  <c r="I28" i="27"/>
  <c r="D18" i="30" s="1"/>
  <c r="D19" i="30" s="1"/>
  <c r="B7" i="17"/>
  <c r="C13" i="7" s="1"/>
  <c r="C7" i="7" s="1"/>
  <c r="B11" i="17"/>
  <c r="F12" i="7" l="1"/>
  <c r="P12" i="7"/>
  <c r="P5" i="7"/>
  <c r="E30" i="2"/>
  <c r="D13" i="2" s="1"/>
  <c r="E28" i="2"/>
  <c r="D11" i="2" s="1"/>
  <c r="E12" i="2"/>
  <c r="D15" i="14" s="1"/>
  <c r="B43" i="2"/>
  <c r="C6" i="30"/>
  <c r="C9" i="30"/>
  <c r="C9" i="31" s="1"/>
  <c r="C13" i="30"/>
  <c r="C7" i="30"/>
  <c r="C11" i="30"/>
  <c r="C11" i="31" s="1"/>
  <c r="C10" i="30"/>
  <c r="C10" i="31" s="1"/>
  <c r="C12" i="30"/>
  <c r="C12" i="31" s="1"/>
  <c r="E46" i="24"/>
  <c r="D11" i="30"/>
  <c r="D11" i="31" s="1"/>
  <c r="K7" i="7"/>
  <c r="B8" i="2" s="1"/>
  <c r="I5" i="7"/>
  <c r="C8" i="30"/>
  <c r="C8" i="31" s="1"/>
  <c r="J6" i="7"/>
  <c r="J13" i="7" s="1"/>
  <c r="D12" i="29"/>
  <c r="C10" i="7"/>
  <c r="E10" i="7" s="1"/>
  <c r="C8" i="7"/>
  <c r="E8" i="7" s="1"/>
  <c r="C6" i="7"/>
  <c r="E6" i="7" s="1"/>
  <c r="C9" i="7"/>
  <c r="E9" i="7" s="1"/>
  <c r="P8" i="7" l="1"/>
  <c r="F8" i="7"/>
  <c r="P10" i="7"/>
  <c r="F10" i="7"/>
  <c r="C6" i="31"/>
  <c r="C14" i="30"/>
  <c r="K628" i="20"/>
  <c r="L628" i="20" s="1"/>
  <c r="K608" i="20"/>
  <c r="L608" i="20" s="1"/>
  <c r="C43" i="2"/>
  <c r="D43" i="2"/>
  <c r="F13" i="2"/>
  <c r="B16" i="14"/>
  <c r="P9" i="7"/>
  <c r="F9" i="7"/>
  <c r="I13" i="7"/>
  <c r="K5" i="7"/>
  <c r="C12" i="15"/>
  <c r="E12" i="15" s="1"/>
  <c r="E47" i="24"/>
  <c r="E7" i="30"/>
  <c r="E14" i="30" s="1"/>
  <c r="K6" i="7"/>
  <c r="B7" i="2" s="1"/>
  <c r="D13" i="29"/>
  <c r="P6" i="7"/>
  <c r="F6" i="7"/>
  <c r="E13" i="7"/>
  <c r="E25" i="2"/>
  <c r="D8" i="2" s="1"/>
  <c r="C13" i="31"/>
  <c r="B14" i="14"/>
  <c r="F11" i="2"/>
  <c r="G11" i="2" l="1"/>
  <c r="E9" i="29"/>
  <c r="E8" i="29"/>
  <c r="E5" i="29"/>
  <c r="E11" i="29"/>
  <c r="E6" i="29"/>
  <c r="E7" i="29"/>
  <c r="E10" i="29"/>
  <c r="E12" i="29"/>
  <c r="M628" i="20"/>
  <c r="N628" i="20" s="1"/>
  <c r="L633" i="20"/>
  <c r="L613" i="20"/>
  <c r="M608" i="20"/>
  <c r="N608" i="20" s="1"/>
  <c r="E24" i="2"/>
  <c r="D7" i="2" s="1"/>
  <c r="E52" i="24"/>
  <c r="B13" i="15"/>
  <c r="D13" i="30"/>
  <c r="D13" i="31" s="1"/>
  <c r="I13" i="2"/>
  <c r="G13" i="2"/>
  <c r="K609" i="20"/>
  <c r="L609" i="20" s="1"/>
  <c r="K629" i="20"/>
  <c r="L629" i="20" s="1"/>
  <c r="B11" i="15"/>
  <c r="E40" i="24"/>
  <c r="C11" i="14"/>
  <c r="F8" i="2"/>
  <c r="C7" i="31"/>
  <c r="K13" i="7"/>
  <c r="K17" i="7" s="1"/>
  <c r="B6" i="2"/>
  <c r="M613" i="20" l="1"/>
  <c r="N613" i="20" s="1"/>
  <c r="L615" i="20"/>
  <c r="L635" i="20"/>
  <c r="M633" i="20"/>
  <c r="N633" i="20" s="1"/>
  <c r="B42" i="2"/>
  <c r="E11" i="2"/>
  <c r="D14" i="14" s="1"/>
  <c r="F13" i="15"/>
  <c r="K13" i="2"/>
  <c r="G8" i="2"/>
  <c r="E13" i="29"/>
  <c r="L706" i="20"/>
  <c r="K687" i="20"/>
  <c r="L687" i="20" s="1"/>
  <c r="F7" i="2"/>
  <c r="C10" i="14"/>
  <c r="M629" i="20"/>
  <c r="N629" i="20" s="1"/>
  <c r="B14" i="2"/>
  <c r="E23" i="2"/>
  <c r="D6" i="2" s="1"/>
  <c r="C6" i="2"/>
  <c r="M609" i="20"/>
  <c r="N609" i="20" s="1"/>
  <c r="I11" i="2"/>
  <c r="B8" i="15"/>
  <c r="E22" i="24"/>
  <c r="K668" i="20"/>
  <c r="L668" i="20" s="1"/>
  <c r="K648" i="20"/>
  <c r="L648" i="20" s="1"/>
  <c r="E13" i="2"/>
  <c r="E16" i="14" s="1"/>
  <c r="B44" i="2"/>
  <c r="D12" i="30"/>
  <c r="D12" i="31" s="1"/>
  <c r="E41" i="24" l="1"/>
  <c r="C11" i="15"/>
  <c r="E11" i="15" s="1"/>
  <c r="M687" i="20"/>
  <c r="M706" i="20"/>
  <c r="L294" i="20"/>
  <c r="L336" i="20"/>
  <c r="L273" i="20"/>
  <c r="L315" i="20"/>
  <c r="L378" i="20"/>
  <c r="L357" i="20"/>
  <c r="E8" i="2"/>
  <c r="D11" i="14" s="1"/>
  <c r="B39" i="2"/>
  <c r="M8" i="2"/>
  <c r="N8" i="2"/>
  <c r="I8" i="2"/>
  <c r="G7" i="2"/>
  <c r="M648" i="20"/>
  <c r="C42" i="2"/>
  <c r="D42" i="2"/>
  <c r="C9" i="14"/>
  <c r="F6" i="2"/>
  <c r="C12" i="2"/>
  <c r="C13" i="2"/>
  <c r="C14" i="2" s="1"/>
  <c r="C11" i="2"/>
  <c r="C8" i="2"/>
  <c r="C7" i="2"/>
  <c r="L638" i="20"/>
  <c r="M635" i="20"/>
  <c r="N635" i="20" s="1"/>
  <c r="K11" i="2"/>
  <c r="F11" i="15"/>
  <c r="D8" i="30"/>
  <c r="D8" i="31" s="1"/>
  <c r="M615" i="20"/>
  <c r="N615" i="20" s="1"/>
  <c r="L618" i="20"/>
  <c r="E53" i="24"/>
  <c r="C13" i="15"/>
  <c r="E13" i="15" s="1"/>
  <c r="M668" i="20"/>
  <c r="C44" i="2"/>
  <c r="D44" i="2" s="1"/>
  <c r="E16" i="24"/>
  <c r="B7" i="15"/>
  <c r="E7" i="2" l="1"/>
  <c r="E10" i="14" s="1"/>
  <c r="E23" i="24"/>
  <c r="C8" i="15"/>
  <c r="E8" i="15" s="1"/>
  <c r="N668" i="20"/>
  <c r="C39" i="2"/>
  <c r="D39" i="2"/>
  <c r="M357" i="20"/>
  <c r="M378" i="20"/>
  <c r="L619" i="20"/>
  <c r="M618" i="20"/>
  <c r="N618" i="20" s="1"/>
  <c r="F8" i="15"/>
  <c r="K8" i="2"/>
  <c r="M273" i="20"/>
  <c r="D7" i="30"/>
  <c r="D7" i="31" s="1"/>
  <c r="N706" i="20"/>
  <c r="L249" i="20"/>
  <c r="L183" i="20"/>
  <c r="L227" i="20"/>
  <c r="L161" i="20"/>
  <c r="L205" i="20"/>
  <c r="K688" i="20"/>
  <c r="L688" i="20" s="1"/>
  <c r="K707" i="20"/>
  <c r="L707" i="20" s="1"/>
  <c r="N687" i="20"/>
  <c r="N648" i="20"/>
  <c r="M336" i="20"/>
  <c r="F14" i="2"/>
  <c r="G6" i="2"/>
  <c r="B6" i="15"/>
  <c r="E10" i="24"/>
  <c r="I7" i="2"/>
  <c r="M638" i="20"/>
  <c r="N638" i="20" s="1"/>
  <c r="L639" i="20"/>
  <c r="M315" i="20"/>
  <c r="N11" i="2"/>
  <c r="M294" i="20"/>
  <c r="K649" i="20"/>
  <c r="L649" i="20" s="1"/>
  <c r="K669" i="20"/>
  <c r="L669" i="20" s="1"/>
  <c r="N273" i="20" l="1"/>
  <c r="L12" i="20"/>
  <c r="L52" i="20"/>
  <c r="L95" i="20"/>
  <c r="L139" i="20"/>
  <c r="L117" i="20"/>
  <c r="L32" i="20"/>
  <c r="L73" i="20"/>
  <c r="M161" i="20"/>
  <c r="M619" i="20"/>
  <c r="N619" i="20" s="1"/>
  <c r="E6" i="2"/>
  <c r="E9" i="14" s="1"/>
  <c r="G14" i="2"/>
  <c r="N378" i="20"/>
  <c r="M639" i="20"/>
  <c r="N639" i="20" s="1"/>
  <c r="K274" i="20"/>
  <c r="L274" i="20" s="1"/>
  <c r="K316" i="20"/>
  <c r="L316" i="20" s="1"/>
  <c r="K295" i="20"/>
  <c r="L295" i="20" s="1"/>
  <c r="K358" i="20"/>
  <c r="L358" i="20" s="1"/>
  <c r="K379" i="20"/>
  <c r="L379" i="20" s="1"/>
  <c r="K337" i="20"/>
  <c r="L337" i="20" s="1"/>
  <c r="K7" i="2"/>
  <c r="F7" i="15"/>
  <c r="M205" i="20"/>
  <c r="N315" i="20"/>
  <c r="M227" i="20"/>
  <c r="M649" i="20"/>
  <c r="L653" i="20"/>
  <c r="L655" i="20" s="1"/>
  <c r="M249" i="20"/>
  <c r="N357" i="20"/>
  <c r="N294" i="20"/>
  <c r="I6" i="2"/>
  <c r="D6" i="30"/>
  <c r="M707" i="20"/>
  <c r="L711" i="20"/>
  <c r="B38" i="2"/>
  <c r="B14" i="15"/>
  <c r="M669" i="20"/>
  <c r="L673" i="20"/>
  <c r="L675" i="20" s="1"/>
  <c r="M183" i="20"/>
  <c r="L640" i="20"/>
  <c r="N336" i="20"/>
  <c r="M688" i="20"/>
  <c r="L692" i="20"/>
  <c r="L620" i="20"/>
  <c r="E17" i="24"/>
  <c r="C7" i="15"/>
  <c r="E7" i="15" s="1"/>
  <c r="N205" i="20" l="1"/>
  <c r="K162" i="20"/>
  <c r="L162" i="20" s="1"/>
  <c r="K184" i="20"/>
  <c r="L184" i="20" s="1"/>
  <c r="K228" i="20"/>
  <c r="L228" i="20" s="1"/>
  <c r="K250" i="20"/>
  <c r="L250" i="20" s="1"/>
  <c r="K206" i="20"/>
  <c r="L206" i="20" s="1"/>
  <c r="N649" i="20"/>
  <c r="M653" i="20"/>
  <c r="N653" i="20" s="1"/>
  <c r="M316" i="20"/>
  <c r="L321" i="20"/>
  <c r="L323" i="20" s="1"/>
  <c r="C6" i="15"/>
  <c r="E11" i="24"/>
  <c r="M117" i="20"/>
  <c r="N117" i="20" s="1"/>
  <c r="O634" i="20"/>
  <c r="O632" i="20"/>
  <c r="O636" i="20"/>
  <c r="O630" i="20"/>
  <c r="O631" i="20"/>
  <c r="M640" i="20"/>
  <c r="N640" i="20" s="1"/>
  <c r="O637" i="20"/>
  <c r="O628" i="20"/>
  <c r="O633" i="20" s="1"/>
  <c r="O629" i="20"/>
  <c r="O635" i="20"/>
  <c r="O638" i="20"/>
  <c r="G15" i="2"/>
  <c r="M139" i="20"/>
  <c r="N139" i="20" s="1"/>
  <c r="L713" i="20"/>
  <c r="N227" i="20"/>
  <c r="O639" i="20"/>
  <c r="N183" i="20"/>
  <c r="N707" i="20"/>
  <c r="M711" i="20"/>
  <c r="N711" i="20" s="1"/>
  <c r="M337" i="20"/>
  <c r="L342" i="20"/>
  <c r="L344" i="20" s="1"/>
  <c r="N161" i="20"/>
  <c r="M12" i="20"/>
  <c r="F6" i="15"/>
  <c r="F14" i="15" s="1"/>
  <c r="K6" i="2"/>
  <c r="K14" i="2" s="1"/>
  <c r="I14" i="2"/>
  <c r="M295" i="20"/>
  <c r="L300" i="20"/>
  <c r="L302" i="20" s="1"/>
  <c r="M274" i="20"/>
  <c r="L279" i="20"/>
  <c r="L281" i="20" s="1"/>
  <c r="L694" i="20"/>
  <c r="M95" i="20"/>
  <c r="N95" i="20" s="1"/>
  <c r="L678" i="20"/>
  <c r="M675" i="20"/>
  <c r="N675" i="20" s="1"/>
  <c r="M379" i="20"/>
  <c r="L384" i="20"/>
  <c r="L386" i="20" s="1"/>
  <c r="M655" i="20"/>
  <c r="N655" i="20" s="1"/>
  <c r="L658" i="20"/>
  <c r="M32" i="20"/>
  <c r="N32" i="20" s="1"/>
  <c r="G16" i="2"/>
  <c r="O612" i="20"/>
  <c r="O610" i="20"/>
  <c r="O616" i="20"/>
  <c r="O611" i="20"/>
  <c r="M620" i="20"/>
  <c r="N620" i="20" s="1"/>
  <c r="O614" i="20"/>
  <c r="O617" i="20"/>
  <c r="O608" i="20"/>
  <c r="O613" i="20" s="1"/>
  <c r="O609" i="20"/>
  <c r="O615" i="20"/>
  <c r="O618" i="20"/>
  <c r="O619" i="20"/>
  <c r="C38" i="2"/>
  <c r="D38" i="2" s="1"/>
  <c r="N688" i="20"/>
  <c r="M692" i="20"/>
  <c r="N692" i="20" s="1"/>
  <c r="M52" i="20"/>
  <c r="N52" i="20" s="1"/>
  <c r="N669" i="20"/>
  <c r="M673" i="20"/>
  <c r="N673" i="20" s="1"/>
  <c r="D6" i="31"/>
  <c r="D14" i="30"/>
  <c r="C16" i="30" s="1"/>
  <c r="N249" i="20"/>
  <c r="M358" i="20"/>
  <c r="L363" i="20"/>
  <c r="L365" i="20" s="1"/>
  <c r="B37" i="2"/>
  <c r="M73" i="20"/>
  <c r="N73" i="20" s="1"/>
  <c r="M365" i="20" l="1"/>
  <c r="N365" i="20" s="1"/>
  <c r="L368" i="20"/>
  <c r="L659" i="20"/>
  <c r="L660" i="20"/>
  <c r="O658" i="20"/>
  <c r="M658" i="20"/>
  <c r="N658" i="20" s="1"/>
  <c r="L680" i="20"/>
  <c r="L679" i="20"/>
  <c r="M678" i="20"/>
  <c r="N678" i="20" s="1"/>
  <c r="N274" i="20"/>
  <c r="M279" i="20"/>
  <c r="N279" i="20" s="1"/>
  <c r="N358" i="20"/>
  <c r="M363" i="20"/>
  <c r="N363" i="20" s="1"/>
  <c r="O620" i="20"/>
  <c r="L305" i="20"/>
  <c r="M302" i="20"/>
  <c r="N302" i="20" s="1"/>
  <c r="N12" i="20"/>
  <c r="M206" i="20"/>
  <c r="L211" i="20"/>
  <c r="N295" i="20"/>
  <c r="M300" i="20"/>
  <c r="N300" i="20" s="1"/>
  <c r="L389" i="20"/>
  <c r="M386" i="20"/>
  <c r="N386" i="20" s="1"/>
  <c r="M228" i="20"/>
  <c r="L233" i="20"/>
  <c r="H15" i="2"/>
  <c r="F15" i="2"/>
  <c r="I15" i="2" s="1"/>
  <c r="O640" i="20"/>
  <c r="L697" i="20"/>
  <c r="M694" i="20"/>
  <c r="N694" i="20" s="1"/>
  <c r="N337" i="20"/>
  <c r="M342" i="20"/>
  <c r="N342" i="20" s="1"/>
  <c r="M162" i="20"/>
  <c r="L167" i="20"/>
  <c r="M250" i="20"/>
  <c r="L255" i="20"/>
  <c r="N379" i="20"/>
  <c r="M384" i="20"/>
  <c r="N384" i="20" s="1"/>
  <c r="M184" i="20"/>
  <c r="L189" i="20"/>
  <c r="M281" i="20"/>
  <c r="N281" i="20" s="1"/>
  <c r="L284" i="20"/>
  <c r="L716" i="20"/>
  <c r="M713" i="20"/>
  <c r="N713" i="20" s="1"/>
  <c r="N316" i="20"/>
  <c r="M321" i="20"/>
  <c r="N321" i="20" s="1"/>
  <c r="K33" i="20"/>
  <c r="L33" i="20" s="1"/>
  <c r="K74" i="20"/>
  <c r="L74" i="20" s="1"/>
  <c r="K118" i="20"/>
  <c r="L118" i="20" s="1"/>
  <c r="K53" i="20"/>
  <c r="L53" i="20" s="1"/>
  <c r="K140" i="20"/>
  <c r="L140" i="20" s="1"/>
  <c r="K13" i="20"/>
  <c r="L13" i="20" s="1"/>
  <c r="K96" i="20"/>
  <c r="L96" i="20" s="1"/>
  <c r="C14" i="15"/>
  <c r="E6" i="15"/>
  <c r="E14" i="15" s="1"/>
  <c r="E18" i="15" s="1"/>
  <c r="M344" i="20"/>
  <c r="N344" i="20" s="1"/>
  <c r="L347" i="20"/>
  <c r="M323" i="20"/>
  <c r="N323" i="20" s="1"/>
  <c r="L326" i="20"/>
  <c r="C37" i="2"/>
  <c r="D37" i="2"/>
  <c r="L213" i="20" l="1"/>
  <c r="O677" i="20"/>
  <c r="M680" i="20"/>
  <c r="N680" i="20" s="1"/>
  <c r="O670" i="20"/>
  <c r="O672" i="20"/>
  <c r="O676" i="20"/>
  <c r="O674" i="20"/>
  <c r="O671" i="20"/>
  <c r="O668" i="20"/>
  <c r="O673" i="20" s="1"/>
  <c r="O669" i="20"/>
  <c r="O675" i="20"/>
  <c r="M118" i="20"/>
  <c r="N118" i="20" s="1"/>
  <c r="L123" i="20"/>
  <c r="N206" i="20"/>
  <c r="M211" i="20"/>
  <c r="N211" i="20" s="1"/>
  <c r="M53" i="20"/>
  <c r="N53" i="20" s="1"/>
  <c r="L58" i="20"/>
  <c r="M74" i="20"/>
  <c r="N74" i="20" s="1"/>
  <c r="L79" i="20"/>
  <c r="L257" i="20"/>
  <c r="L191" i="20"/>
  <c r="L169" i="20"/>
  <c r="L391" i="20"/>
  <c r="O389" i="20" s="1"/>
  <c r="M389" i="20"/>
  <c r="L390" i="20"/>
  <c r="N228" i="20"/>
  <c r="M233" i="20"/>
  <c r="N233" i="20" s="1"/>
  <c r="O660" i="20"/>
  <c r="M33" i="20"/>
  <c r="N33" i="20" s="1"/>
  <c r="L38" i="20"/>
  <c r="N250" i="20"/>
  <c r="M255" i="20"/>
  <c r="N255" i="20" s="1"/>
  <c r="O652" i="20"/>
  <c r="O657" i="20"/>
  <c r="O654" i="20"/>
  <c r="M660" i="20"/>
  <c r="N660" i="20" s="1"/>
  <c r="O656" i="20"/>
  <c r="O650" i="20"/>
  <c r="O651" i="20"/>
  <c r="O648" i="20"/>
  <c r="O653" i="20" s="1"/>
  <c r="O649" i="20"/>
  <c r="O655" i="20"/>
  <c r="L698" i="20"/>
  <c r="L699" i="20" s="1"/>
  <c r="M697" i="20"/>
  <c r="N697" i="20" s="1"/>
  <c r="M96" i="20"/>
  <c r="N96" i="20" s="1"/>
  <c r="L101" i="20"/>
  <c r="L327" i="20"/>
  <c r="L328" i="20"/>
  <c r="M326" i="20"/>
  <c r="N184" i="20"/>
  <c r="M189" i="20"/>
  <c r="N189" i="20" s="1"/>
  <c r="M679" i="20"/>
  <c r="N679" i="20" s="1"/>
  <c r="O679" i="20"/>
  <c r="L369" i="20"/>
  <c r="M368" i="20"/>
  <c r="L370" i="20"/>
  <c r="M347" i="20"/>
  <c r="L348" i="20"/>
  <c r="L349" i="20" s="1"/>
  <c r="L235" i="20"/>
  <c r="L285" i="20"/>
  <c r="L286" i="20" s="1"/>
  <c r="M284" i="20"/>
  <c r="M659" i="20"/>
  <c r="N659" i="20" s="1"/>
  <c r="O659" i="20"/>
  <c r="M13" i="20"/>
  <c r="L18" i="20"/>
  <c r="M140" i="20"/>
  <c r="N140" i="20" s="1"/>
  <c r="L145" i="20"/>
  <c r="M716" i="20"/>
  <c r="N716" i="20" s="1"/>
  <c r="L717" i="20"/>
  <c r="L718" i="20"/>
  <c r="O716" i="20"/>
  <c r="N162" i="20"/>
  <c r="M167" i="20"/>
  <c r="N167" i="20" s="1"/>
  <c r="L306" i="20"/>
  <c r="M305" i="20"/>
  <c r="O678" i="20"/>
  <c r="O680" i="20" s="1"/>
  <c r="O691" i="20" l="1"/>
  <c r="M699" i="20"/>
  <c r="N699" i="20" s="1"/>
  <c r="O689" i="20"/>
  <c r="O696" i="20"/>
  <c r="O695" i="20"/>
  <c r="O690" i="20"/>
  <c r="O693" i="20"/>
  <c r="O687" i="20"/>
  <c r="O688" i="20"/>
  <c r="O692" i="20"/>
  <c r="O694" i="20"/>
  <c r="O697" i="20"/>
  <c r="O346" i="20"/>
  <c r="O343" i="20"/>
  <c r="O338" i="20"/>
  <c r="O339" i="20"/>
  <c r="O340" i="20"/>
  <c r="O341" i="20"/>
  <c r="O345" i="20"/>
  <c r="O336" i="20"/>
  <c r="O342" i="20" s="1"/>
  <c r="O337" i="20"/>
  <c r="O344" i="20"/>
  <c r="O347" i="20"/>
  <c r="O277" i="20"/>
  <c r="O278" i="20"/>
  <c r="O282" i="20"/>
  <c r="O276" i="20"/>
  <c r="O283" i="20"/>
  <c r="O275" i="20"/>
  <c r="O280" i="20"/>
  <c r="O273" i="20"/>
  <c r="O279" i="20" s="1"/>
  <c r="O274" i="20"/>
  <c r="O281" i="20"/>
  <c r="O284" i="20"/>
  <c r="L20" i="20"/>
  <c r="O319" i="20"/>
  <c r="O320" i="20"/>
  <c r="O324" i="20"/>
  <c r="O318" i="20"/>
  <c r="O322" i="20"/>
  <c r="O325" i="20"/>
  <c r="O317" i="20"/>
  <c r="O315" i="20"/>
  <c r="O321" i="20" s="1"/>
  <c r="O316" i="20"/>
  <c r="O323" i="20"/>
  <c r="O306" i="20"/>
  <c r="M306" i="20"/>
  <c r="N306" i="20" s="1"/>
  <c r="M145" i="20"/>
  <c r="N145" i="20" s="1"/>
  <c r="L147" i="20"/>
  <c r="N284" i="20"/>
  <c r="M286" i="20"/>
  <c r="N286" i="20" s="1"/>
  <c r="N347" i="20"/>
  <c r="M349" i="20"/>
  <c r="N349" i="20" s="1"/>
  <c r="L307" i="20"/>
  <c r="M38" i="20"/>
  <c r="N38" i="20" s="1"/>
  <c r="L40" i="20"/>
  <c r="M391" i="20"/>
  <c r="N391" i="20" s="1"/>
  <c r="N389" i="20"/>
  <c r="M79" i="20"/>
  <c r="N79" i="20" s="1"/>
  <c r="L81" i="20"/>
  <c r="M123" i="20"/>
  <c r="N123" i="20" s="1"/>
  <c r="L125" i="20"/>
  <c r="O361" i="20"/>
  <c r="O364" i="20"/>
  <c r="O359" i="20"/>
  <c r="O360" i="20"/>
  <c r="O366" i="20"/>
  <c r="O362" i="20"/>
  <c r="O367" i="20"/>
  <c r="O357" i="20"/>
  <c r="O363" i="20" s="1"/>
  <c r="O358" i="20"/>
  <c r="O365" i="20"/>
  <c r="N368" i="20"/>
  <c r="M370" i="20"/>
  <c r="N370" i="20" s="1"/>
  <c r="M235" i="20"/>
  <c r="N235" i="20" s="1"/>
  <c r="L239" i="20"/>
  <c r="M327" i="20"/>
  <c r="N327" i="20" s="1"/>
  <c r="O327" i="20"/>
  <c r="L60" i="20"/>
  <c r="M58" i="20"/>
  <c r="N58" i="20" s="1"/>
  <c r="O712" i="20"/>
  <c r="M718" i="20"/>
  <c r="N718" i="20" s="1"/>
  <c r="O709" i="20"/>
  <c r="O710" i="20"/>
  <c r="O715" i="20"/>
  <c r="O708" i="20"/>
  <c r="O714" i="20"/>
  <c r="O706" i="20"/>
  <c r="O707" i="20"/>
  <c r="O711" i="20"/>
  <c r="O713" i="20"/>
  <c r="O326" i="20"/>
  <c r="M717" i="20"/>
  <c r="N717" i="20" s="1"/>
  <c r="O717" i="20"/>
  <c r="O718" i="20" s="1"/>
  <c r="L103" i="20"/>
  <c r="M101" i="20"/>
  <c r="N101" i="20" s="1"/>
  <c r="M285" i="20"/>
  <c r="N285" i="20" s="1"/>
  <c r="O285" i="20"/>
  <c r="M328" i="20"/>
  <c r="N328" i="20" s="1"/>
  <c r="N326" i="20"/>
  <c r="O380" i="20"/>
  <c r="O385" i="20"/>
  <c r="O381" i="20"/>
  <c r="O388" i="20"/>
  <c r="O383" i="20"/>
  <c r="O387" i="20"/>
  <c r="O382" i="20"/>
  <c r="O378" i="20"/>
  <c r="O384" i="20" s="1"/>
  <c r="O379" i="20"/>
  <c r="O386" i="20"/>
  <c r="N13" i="20"/>
  <c r="M18" i="20"/>
  <c r="M369" i="20"/>
  <c r="N369" i="20" s="1"/>
  <c r="O369" i="20"/>
  <c r="M698" i="20"/>
  <c r="N698" i="20" s="1"/>
  <c r="O698" i="20"/>
  <c r="L173" i="20"/>
  <c r="M169" i="20"/>
  <c r="N169" i="20" s="1"/>
  <c r="O368" i="20"/>
  <c r="M191" i="20"/>
  <c r="N191" i="20" s="1"/>
  <c r="L195" i="20"/>
  <c r="N305" i="20"/>
  <c r="M307" i="20"/>
  <c r="N307" i="20" s="1"/>
  <c r="O348" i="20"/>
  <c r="M348" i="20"/>
  <c r="N348" i="20" s="1"/>
  <c r="M390" i="20"/>
  <c r="N390" i="20" s="1"/>
  <c r="O390" i="20"/>
  <c r="O391" i="20" s="1"/>
  <c r="L261" i="20"/>
  <c r="M257" i="20"/>
  <c r="N257" i="20" s="1"/>
  <c r="M213" i="20"/>
  <c r="N213" i="20" s="1"/>
  <c r="L217" i="20"/>
  <c r="O328" i="20" l="1"/>
  <c r="L23" i="20"/>
  <c r="O173" i="20"/>
  <c r="O175" i="20" s="1"/>
  <c r="L174" i="20"/>
  <c r="L175" i="20"/>
  <c r="M173" i="20"/>
  <c r="L63" i="20"/>
  <c r="M60" i="20"/>
  <c r="N60" i="20" s="1"/>
  <c r="M81" i="20"/>
  <c r="N81" i="20" s="1"/>
  <c r="L84" i="20"/>
  <c r="O349" i="20"/>
  <c r="O699" i="20"/>
  <c r="L263" i="20"/>
  <c r="L262" i="20"/>
  <c r="M261" i="20"/>
  <c r="L43" i="20"/>
  <c r="M40" i="20"/>
  <c r="N40" i="20" s="1"/>
  <c r="O286" i="20"/>
  <c r="M20" i="20"/>
  <c r="N18" i="20"/>
  <c r="M195" i="20"/>
  <c r="L197" i="20"/>
  <c r="L196" i="20"/>
  <c r="L240" i="20"/>
  <c r="M239" i="20"/>
  <c r="M125" i="20"/>
  <c r="N125" i="20" s="1"/>
  <c r="L128" i="20"/>
  <c r="L150" i="20"/>
  <c r="M147" i="20"/>
  <c r="N147" i="20" s="1"/>
  <c r="O370" i="20"/>
  <c r="M217" i="20"/>
  <c r="L218" i="20"/>
  <c r="L219" i="20"/>
  <c r="L106" i="20"/>
  <c r="M103" i="20"/>
  <c r="N103" i="20" s="1"/>
  <c r="O304" i="20"/>
  <c r="O297" i="20"/>
  <c r="O299" i="20"/>
  <c r="O303" i="20"/>
  <c r="O296" i="20"/>
  <c r="O298" i="20"/>
  <c r="O301" i="20"/>
  <c r="O294" i="20"/>
  <c r="O300" i="20" s="1"/>
  <c r="O295" i="20"/>
  <c r="O302" i="20"/>
  <c r="O305" i="20"/>
  <c r="O307" i="20" s="1"/>
  <c r="M23" i="20" l="1"/>
  <c r="N20" i="20"/>
  <c r="O260" i="20"/>
  <c r="O251" i="20"/>
  <c r="O256" i="20"/>
  <c r="O253" i="20"/>
  <c r="O254" i="20"/>
  <c r="O258" i="20"/>
  <c r="O259" i="20"/>
  <c r="O252" i="20"/>
  <c r="O249" i="20"/>
  <c r="O250" i="20"/>
  <c r="O255" i="20"/>
  <c r="O257" i="20"/>
  <c r="L65" i="20"/>
  <c r="M63" i="20"/>
  <c r="L64" i="20"/>
  <c r="M241" i="20"/>
  <c r="N241" i="20" s="1"/>
  <c r="N239" i="20"/>
  <c r="M175" i="20"/>
  <c r="N175" i="20" s="1"/>
  <c r="N173" i="20"/>
  <c r="M240" i="20"/>
  <c r="N240" i="20" s="1"/>
  <c r="O240" i="20"/>
  <c r="O166" i="20"/>
  <c r="O171" i="20"/>
  <c r="O163" i="20"/>
  <c r="O168" i="20"/>
  <c r="O170" i="20"/>
  <c r="O165" i="20"/>
  <c r="O172" i="20"/>
  <c r="O164" i="20"/>
  <c r="O161" i="20"/>
  <c r="O162" i="20"/>
  <c r="O167" i="20"/>
  <c r="O169" i="20"/>
  <c r="L108" i="20"/>
  <c r="M106" i="20"/>
  <c r="L107" i="20"/>
  <c r="M150" i="20"/>
  <c r="L151" i="20"/>
  <c r="O196" i="20"/>
  <c r="M196" i="20"/>
  <c r="N196" i="20" s="1"/>
  <c r="L44" i="20"/>
  <c r="M43" i="20"/>
  <c r="L85" i="20"/>
  <c r="M84" i="20"/>
  <c r="L86" i="20"/>
  <c r="O174" i="20"/>
  <c r="M174" i="20"/>
  <c r="N174" i="20" s="1"/>
  <c r="O208" i="20"/>
  <c r="O209" i="20"/>
  <c r="O215" i="20"/>
  <c r="O207" i="20"/>
  <c r="O210" i="20"/>
  <c r="O214" i="20"/>
  <c r="O212" i="20"/>
  <c r="O216" i="20"/>
  <c r="O205" i="20"/>
  <c r="O206" i="20"/>
  <c r="O211" i="20"/>
  <c r="O213" i="20"/>
  <c r="L129" i="20"/>
  <c r="L130" i="20" s="1"/>
  <c r="M128" i="20"/>
  <c r="O193" i="20"/>
  <c r="O194" i="20"/>
  <c r="O186" i="20"/>
  <c r="O188" i="20"/>
  <c r="O190" i="20"/>
  <c r="O185" i="20"/>
  <c r="O187" i="20"/>
  <c r="O192" i="20"/>
  <c r="O183" i="20"/>
  <c r="O184" i="20"/>
  <c r="O189" i="20"/>
  <c r="O191" i="20"/>
  <c r="O217" i="20"/>
  <c r="O219" i="20" s="1"/>
  <c r="O195" i="20"/>
  <c r="O197" i="20" s="1"/>
  <c r="O261" i="20"/>
  <c r="O263" i="20" s="1"/>
  <c r="O218" i="20"/>
  <c r="M218" i="20"/>
  <c r="N218" i="20" s="1"/>
  <c r="N195" i="20"/>
  <c r="N261" i="20"/>
  <c r="L25" i="20"/>
  <c r="O23" i="20" s="1"/>
  <c r="L24" i="20"/>
  <c r="M219" i="20"/>
  <c r="N219" i="20" s="1"/>
  <c r="N217" i="20"/>
  <c r="L241" i="20"/>
  <c r="O262" i="20"/>
  <c r="M262" i="20"/>
  <c r="N262" i="20" s="1"/>
  <c r="O122" i="20" l="1"/>
  <c r="O127" i="20"/>
  <c r="O119" i="20"/>
  <c r="O124" i="20"/>
  <c r="O121" i="20"/>
  <c r="O120" i="20"/>
  <c r="O126" i="20"/>
  <c r="O117" i="20"/>
  <c r="O118" i="20"/>
  <c r="O123" i="20"/>
  <c r="O125" i="20"/>
  <c r="O128" i="20"/>
  <c r="O25" i="20"/>
  <c r="M108" i="20"/>
  <c r="N108" i="20" s="1"/>
  <c r="N106" i="20"/>
  <c r="O97" i="20"/>
  <c r="O102" i="20"/>
  <c r="O99" i="20"/>
  <c r="O98" i="20"/>
  <c r="O104" i="20"/>
  <c r="O105" i="20"/>
  <c r="O100" i="20"/>
  <c r="O95" i="20"/>
  <c r="O96" i="20"/>
  <c r="O101" i="20"/>
  <c r="O103" i="20"/>
  <c r="M24" i="20"/>
  <c r="N24" i="20" s="1"/>
  <c r="O24" i="20"/>
  <c r="M45" i="20"/>
  <c r="N45" i="20" s="1"/>
  <c r="N43" i="20"/>
  <c r="M107" i="20"/>
  <c r="N107" i="20" s="1"/>
  <c r="O107" i="20"/>
  <c r="N63" i="20"/>
  <c r="M44" i="20"/>
  <c r="N44" i="20" s="1"/>
  <c r="O106" i="20"/>
  <c r="O54" i="20"/>
  <c r="O59" i="20"/>
  <c r="O56" i="20"/>
  <c r="O62" i="20"/>
  <c r="O55" i="20"/>
  <c r="O57" i="20"/>
  <c r="O61" i="20"/>
  <c r="O52" i="20"/>
  <c r="O53" i="20"/>
  <c r="O58" i="20"/>
  <c r="O60" i="20"/>
  <c r="O78" i="20"/>
  <c r="O83" i="20"/>
  <c r="O75" i="20"/>
  <c r="O80" i="20"/>
  <c r="O82" i="20"/>
  <c r="O76" i="20"/>
  <c r="O77" i="20"/>
  <c r="O73" i="20"/>
  <c r="O74" i="20"/>
  <c r="O79" i="20"/>
  <c r="O81" i="20"/>
  <c r="M263" i="20"/>
  <c r="N263" i="20" s="1"/>
  <c r="M129" i="20"/>
  <c r="N129" i="20" s="1"/>
  <c r="O129" i="20"/>
  <c r="O84" i="20"/>
  <c r="M86" i="20"/>
  <c r="N86" i="20" s="1"/>
  <c r="N84" i="20"/>
  <c r="O236" i="20"/>
  <c r="O238" i="20"/>
  <c r="O230" i="20"/>
  <c r="O237" i="20"/>
  <c r="O229" i="20"/>
  <c r="O234" i="20"/>
  <c r="O231" i="20"/>
  <c r="O232" i="20"/>
  <c r="O227" i="20"/>
  <c r="O228" i="20"/>
  <c r="O233" i="20"/>
  <c r="O235" i="20"/>
  <c r="O239" i="20"/>
  <c r="O241" i="20" s="1"/>
  <c r="M85" i="20"/>
  <c r="N85" i="20" s="1"/>
  <c r="O85" i="20"/>
  <c r="M197" i="20"/>
  <c r="N197" i="20" s="1"/>
  <c r="L45" i="20"/>
  <c r="O44" i="20" s="1"/>
  <c r="M152" i="20"/>
  <c r="N152" i="20" s="1"/>
  <c r="N150" i="20"/>
  <c r="M64" i="20"/>
  <c r="N64" i="20" s="1"/>
  <c r="O64" i="20"/>
  <c r="O14" i="20"/>
  <c r="O19" i="20"/>
  <c r="O16" i="20"/>
  <c r="O15" i="20"/>
  <c r="O22" i="20"/>
  <c r="O17" i="20"/>
  <c r="O21" i="20"/>
  <c r="O12" i="20"/>
  <c r="O13" i="20"/>
  <c r="O18" i="20"/>
  <c r="O20" i="20"/>
  <c r="N128" i="20"/>
  <c r="M151" i="20"/>
  <c r="N151" i="20" s="1"/>
  <c r="L152" i="20"/>
  <c r="O63" i="20"/>
  <c r="M25" i="20"/>
  <c r="N25" i="20" s="1"/>
  <c r="N23" i="20"/>
  <c r="O65" i="20" l="1"/>
  <c r="O86" i="20"/>
  <c r="O130" i="20"/>
  <c r="O141" i="20"/>
  <c r="O146" i="20"/>
  <c r="O143" i="20"/>
  <c r="O149" i="20"/>
  <c r="O142" i="20"/>
  <c r="O144" i="20"/>
  <c r="O148" i="20"/>
  <c r="O139" i="20"/>
  <c r="O140" i="20"/>
  <c r="O145" i="20"/>
  <c r="O147" i="20"/>
  <c r="O150" i="20"/>
  <c r="O152" i="20" s="1"/>
  <c r="O108" i="20"/>
  <c r="M130" i="20"/>
  <c r="N130" i="20" s="1"/>
  <c r="O37" i="20"/>
  <c r="O42" i="20"/>
  <c r="O34" i="20"/>
  <c r="O39" i="20"/>
  <c r="O41" i="20"/>
  <c r="O36" i="20"/>
  <c r="O35" i="20"/>
  <c r="O32" i="20"/>
  <c r="O33" i="20"/>
  <c r="O38" i="20"/>
  <c r="O40" i="20"/>
  <c r="O43" i="20"/>
  <c r="O45" i="20" s="1"/>
  <c r="O151" i="20"/>
  <c r="M65" i="20"/>
  <c r="N65" i="20" s="1"/>
</calcChain>
</file>

<file path=xl/comments1.xml><?xml version="1.0" encoding="utf-8"?>
<comments xmlns="http://schemas.openxmlformats.org/spreadsheetml/2006/main">
  <authors>
    <author>bbacon</author>
  </authors>
  <commentList>
    <comment ref="B5" authorId="0">
      <text>
        <r>
          <rPr>
            <sz val="8"/>
            <color indexed="81"/>
            <rFont val="Tahoma"/>
            <family val="2"/>
          </rPr>
          <t xml:space="preserve">Linked to revenue 
requirement model
</t>
        </r>
      </text>
    </comment>
    <comment ref="B6" authorId="0">
      <text>
        <r>
          <rPr>
            <sz val="8"/>
            <color indexed="81"/>
            <rFont val="Tahoma"/>
            <family val="2"/>
          </rPr>
          <t xml:space="preserve">Linked to revenue 
requirement model
</t>
        </r>
      </text>
    </comment>
    <comment ref="B13" authorId="0">
      <text>
        <r>
          <rPr>
            <sz val="8"/>
            <color indexed="81"/>
            <rFont val="Tahoma"/>
            <family val="2"/>
          </rPr>
          <t>Linked to revenue 
requirement model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bbacon</author>
  </authors>
  <commentList>
    <comment ref="C4" authorId="0">
      <text>
        <r>
          <rPr>
            <sz val="8"/>
            <color indexed="81"/>
            <rFont val="Tahoma"/>
            <family val="2"/>
          </rPr>
          <t xml:space="preserve">Linked to load forecast model
</t>
        </r>
      </text>
    </comment>
    <comment ref="D26" authorId="0">
      <text>
        <r>
          <rPr>
            <sz val="8"/>
            <color indexed="81"/>
            <rFont val="Tahoma"/>
            <family val="2"/>
          </rPr>
          <t xml:space="preserve">Linked to load forecast model.
</t>
        </r>
      </text>
    </comment>
  </commentList>
</comments>
</file>

<file path=xl/comments3.xml><?xml version="1.0" encoding="utf-8"?>
<comments xmlns="http://schemas.openxmlformats.org/spreadsheetml/2006/main">
  <authors>
    <author>bbacon</author>
  </authors>
  <commentList>
    <comment ref="J15" authorId="0">
      <text>
        <r>
          <rPr>
            <sz val="8"/>
            <color indexed="81"/>
            <rFont val="Tahoma"/>
            <family val="2"/>
          </rPr>
          <t xml:space="preserve">This amount is to be linked back to the revenue requirement model
</t>
        </r>
      </text>
    </comment>
  </commentList>
</comments>
</file>

<file path=xl/comments4.xml><?xml version="1.0" encoding="utf-8"?>
<comments xmlns="http://schemas.openxmlformats.org/spreadsheetml/2006/main">
  <authors>
    <author>bbacon</author>
  </authors>
  <commentList>
    <comment ref="B4" authorId="0">
      <text>
        <r>
          <rPr>
            <sz val="8"/>
            <color indexed="81"/>
            <rFont val="Tahoma"/>
            <family val="2"/>
          </rPr>
          <t>Linked to the cost allocation model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4" authorId="0">
      <text>
        <r>
          <rPr>
            <sz val="8"/>
            <color indexed="81"/>
            <rFont val="Tahoma"/>
            <family val="2"/>
          </rPr>
          <t xml:space="preserve">Linked to cost allocation model
</t>
        </r>
      </text>
    </comment>
    <comment ref="G4" authorId="0">
      <text>
        <r>
          <rPr>
            <sz val="8"/>
            <color indexed="81"/>
            <rFont val="Tahoma"/>
            <family val="2"/>
          </rPr>
          <t>Linked to cost allocaiton model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bbacon</author>
  </authors>
  <commentList>
    <comment ref="G22" authorId="0">
      <text>
        <r>
          <rPr>
            <sz val="8"/>
            <color indexed="81"/>
            <rFont val="Tahoma"/>
            <family val="2"/>
          </rPr>
          <t xml:space="preserve">Linked to cost allocation model.
</t>
        </r>
      </text>
    </comment>
  </commentList>
</comments>
</file>

<file path=xl/sharedStrings.xml><?xml version="1.0" encoding="utf-8"?>
<sst xmlns="http://schemas.openxmlformats.org/spreadsheetml/2006/main" count="1362" uniqueCount="240">
  <si>
    <t>Customer Class</t>
  </si>
  <si>
    <t>TOTAL</t>
  </si>
  <si>
    <t>Proposed Fixed Rate</t>
  </si>
  <si>
    <t>Total Fixed Revenue</t>
  </si>
  <si>
    <t>Total Variable Revenue</t>
  </si>
  <si>
    <t>Transformer Allowance</t>
  </si>
  <si>
    <t>Annual kWh</t>
  </si>
  <si>
    <t>Annual kW For Dx</t>
  </si>
  <si>
    <t>Annual kW For Tx</t>
  </si>
  <si>
    <t>Annualized Customers</t>
  </si>
  <si>
    <t>Fixed Distribution Revenue</t>
  </si>
  <si>
    <t>Variable Distribution Revenue</t>
  </si>
  <si>
    <t>Calculated kWh</t>
  </si>
  <si>
    <t>Calculated kW</t>
  </si>
  <si>
    <t>Volumetric Rate Type</t>
  </si>
  <si>
    <t>kWh</t>
  </si>
  <si>
    <t>kW</t>
  </si>
  <si>
    <t>TOTALS</t>
  </si>
  <si>
    <t>Retail Transmission Connection Rate ($)</t>
  </si>
  <si>
    <t>Allocation Percentages</t>
  </si>
  <si>
    <t>Allocated $</t>
  </si>
  <si>
    <t>per KWh</t>
  </si>
  <si>
    <t>per kW</t>
  </si>
  <si>
    <t>Class</t>
  </si>
  <si>
    <t>Connection</t>
  </si>
  <si>
    <t>Customer</t>
  </si>
  <si>
    <t>Annualized Connections</t>
  </si>
  <si>
    <t>Revenue At Existing Rates</t>
  </si>
  <si>
    <t>Total Distribution Revenue</t>
  </si>
  <si>
    <t>Sum of Quantity</t>
  </si>
  <si>
    <t>Transformer Allowance Credit</t>
  </si>
  <si>
    <t xml:space="preserve">   Total</t>
  </si>
  <si>
    <t>Expected</t>
  </si>
  <si>
    <t xml:space="preserve">     kW</t>
  </si>
  <si>
    <t>General Service:</t>
  </si>
  <si>
    <t xml:space="preserve">    Total</t>
  </si>
  <si>
    <r>
      <t xml:space="preserve">     </t>
    </r>
    <r>
      <rPr>
        <b/>
        <sz val="12"/>
        <rFont val="Arial"/>
        <family val="2"/>
      </rPr>
      <t>$</t>
    </r>
  </si>
  <si>
    <t>Transformer Ownership Allowance</t>
  </si>
  <si>
    <t>Service Revenue Requirement</t>
  </si>
  <si>
    <t>Total</t>
  </si>
  <si>
    <t>LV &amp; Wheeling Charges</t>
  </si>
  <si>
    <t>Less: Revenue Offsets</t>
  </si>
  <si>
    <t>Addback Transformer Allowances</t>
  </si>
  <si>
    <t xml:space="preserve">      Gross Revenues For Rates</t>
  </si>
  <si>
    <t>RESIDENTIAL</t>
  </si>
  <si>
    <t>per kWh</t>
  </si>
  <si>
    <t>Volume</t>
  </si>
  <si>
    <t>RATE                             $</t>
  </si>
  <si>
    <t>CHARGE
$</t>
  </si>
  <si>
    <t>Consumption</t>
  </si>
  <si>
    <t>Monthly Service Charge</t>
  </si>
  <si>
    <t>Distribution (kWh)</t>
  </si>
  <si>
    <t>IMPACT</t>
  </si>
  <si>
    <t>Change
$</t>
  </si>
  <si>
    <t>Change
%</t>
  </si>
  <si>
    <t>% of Total Bill</t>
  </si>
  <si>
    <t>Other Charges (kWh)</t>
  </si>
  <si>
    <t>Cost of Power Commodity (kWh)</t>
  </si>
  <si>
    <t>Total Bill</t>
  </si>
  <si>
    <t xml:space="preserve">
$</t>
  </si>
  <si>
    <t xml:space="preserve">
%</t>
  </si>
  <si>
    <t>Distribution (kW)</t>
  </si>
  <si>
    <t xml:space="preserve"> Sentinel Lighting</t>
  </si>
  <si>
    <t xml:space="preserve"> Street Lighting</t>
  </si>
  <si>
    <t>LARGE USER (&gt; 5000 kW)</t>
  </si>
  <si>
    <t>Item Description</t>
  </si>
  <si>
    <t>Unit</t>
  </si>
  <si>
    <t>per month</t>
  </si>
  <si>
    <t>Distribution Volumetric Rate</t>
  </si>
  <si>
    <t>Schedule of Distribution Rates and Charges</t>
  </si>
  <si>
    <t>RATES SCHEDULE (Part 1)</t>
  </si>
  <si>
    <t>Dist. Rev. Before TX Allow.</t>
  </si>
  <si>
    <t>Dist Rev At Existing Rates %</t>
  </si>
  <si>
    <t>Rev Requirement %</t>
  </si>
  <si>
    <t>LV/ Adj.
Rates/kWh</t>
  </si>
  <si>
    <t>LV Adj.
Rates/ kW</t>
  </si>
  <si>
    <t xml:space="preserve">LV Adj.
Allocated </t>
  </si>
  <si>
    <t>RATES - Low Voltage Adjustment</t>
  </si>
  <si>
    <t>Low Voltage Costs Allocated by Customer Class</t>
  </si>
  <si>
    <t>GENERAL SERVICE &lt; 50 kW</t>
  </si>
  <si>
    <t>Connections</t>
  </si>
  <si>
    <t>Billing Determinants</t>
  </si>
  <si>
    <t>Forecast Fixed/Variable Ratios</t>
  </si>
  <si>
    <t>Revenue Requirement</t>
  </si>
  <si>
    <t>Revenue Deficiency</t>
  </si>
  <si>
    <t>Budgeted Revenue Offsets</t>
  </si>
  <si>
    <t>Total Revenue</t>
  </si>
  <si>
    <t>Less Transformer Allowances:</t>
  </si>
  <si>
    <t>Net Revenue At Existing Rates</t>
  </si>
  <si>
    <t>Turn Rounding On</t>
  </si>
  <si>
    <t>Total Net Rev. Requirement</t>
  </si>
  <si>
    <t>Gross Distribution Revenue</t>
  </si>
  <si>
    <t>Minimum System with PLCC Adustment (Ceiling Fixed Charge From Cost Allocation Model)</t>
  </si>
  <si>
    <t>Transformer Ownership Credit</t>
  </si>
  <si>
    <t>Rate Class</t>
  </si>
  <si>
    <t>Rate Riders</t>
  </si>
  <si>
    <t>Two Year Rate Rider</t>
  </si>
  <si>
    <t>Three Year Rate Rider</t>
  </si>
  <si>
    <t>LRAM</t>
  </si>
  <si>
    <t>SSM</t>
  </si>
  <si>
    <t>$</t>
  </si>
  <si>
    <t>$/unit (kWh or kW)</t>
  </si>
  <si>
    <t>LRAM &amp; SSM Rider (kWh)</t>
  </si>
  <si>
    <t>LRAM and SSM Rate Rider</t>
  </si>
  <si>
    <t>Number of Years to Use</t>
  </si>
  <si>
    <t>Rate Rider to Use</t>
  </si>
  <si>
    <t>(2 or 3)</t>
  </si>
  <si>
    <t>Rounding is turned on</t>
  </si>
  <si>
    <t>Smart Meter Rider (per month)</t>
  </si>
  <si>
    <t>Difference Due to Rate Rounding</t>
  </si>
  <si>
    <t>Unit of Measure</t>
  </si>
  <si>
    <t># of Customers</t>
  </si>
  <si>
    <t># of Connections</t>
  </si>
  <si>
    <t xml:space="preserve">Description </t>
  </si>
  <si>
    <t>Transformer Allowance rate</t>
  </si>
  <si>
    <t>Basis for Allocation ($)</t>
  </si>
  <si>
    <t>Metrics</t>
  </si>
  <si>
    <r>
      <t>BILL IMPACTS</t>
    </r>
    <r>
      <rPr>
        <b/>
        <i/>
        <sz val="16"/>
        <rFont val="Arial"/>
        <family val="2"/>
      </rPr>
      <t xml:space="preserve">  (Monthly Consumptions)</t>
    </r>
  </si>
  <si>
    <t>Rate ($)</t>
  </si>
  <si>
    <t xml:space="preserve">      Total Base Revenue Requirement</t>
  </si>
  <si>
    <t>Cost Allocation Based Calculations</t>
  </si>
  <si>
    <t>Fixed Charge Analysis</t>
  </si>
  <si>
    <t>Current Volumetric Split</t>
  </si>
  <si>
    <t>Current Fixed Charge Spilt</t>
  </si>
  <si>
    <t xml:space="preserve">Dist. Rev. Including Transformer </t>
  </si>
  <si>
    <t>Dist. Rev. Excluding Transformer</t>
  </si>
  <si>
    <t xml:space="preserve"> Unmetered Scattered</t>
  </si>
  <si>
    <t>Total Bill Before Taxes</t>
  </si>
  <si>
    <t>2010 BILL</t>
  </si>
  <si>
    <t>Proposed Revenue to Cost Ratio</t>
  </si>
  <si>
    <t>Proposed Revenue</t>
  </si>
  <si>
    <t xml:space="preserve">Miscellaneous Revenue </t>
  </si>
  <si>
    <t>Proposed Base Revenue</t>
  </si>
  <si>
    <t>Amounts (Up to 2009)</t>
  </si>
  <si>
    <t>Residential</t>
  </si>
  <si>
    <t>GS &lt; 50 kW</t>
  </si>
  <si>
    <t>Large Use</t>
  </si>
  <si>
    <t>Sentinel Lights</t>
  </si>
  <si>
    <t>Street Lighting</t>
  </si>
  <si>
    <t>Total Check</t>
  </si>
  <si>
    <t># of Cust/Con</t>
  </si>
  <si>
    <t>Board Target Low</t>
  </si>
  <si>
    <t>Board Target High</t>
  </si>
  <si>
    <t>Billing Units (2011)</t>
  </si>
  <si>
    <t>Low Voltage Rider</t>
  </si>
  <si>
    <t>y</t>
  </si>
  <si>
    <t>2011 BILL</t>
  </si>
  <si>
    <t>Deferrral &amp; Variance Acct (kWh)</t>
  </si>
  <si>
    <t>Low Voltage Rider (kWh)</t>
  </si>
  <si>
    <t>Distribution Sub-Total</t>
  </si>
  <si>
    <t>Retail Transmisssion (kWh)</t>
  </si>
  <si>
    <t>Delivery Sub-Total</t>
  </si>
  <si>
    <t>Low Voltage Rider (kW)</t>
  </si>
  <si>
    <t>LRAM &amp; SSM Rider (kW)</t>
  </si>
  <si>
    <t>Deferrral &amp; Variance Acct (kW)</t>
  </si>
  <si>
    <t>Retail Transmisssion (kW)</t>
  </si>
  <si>
    <t>GS &gt;1000 to 4999 kW</t>
  </si>
  <si>
    <t>GENERAL SERVICE &gt; 50  to 999kW</t>
  </si>
  <si>
    <t>GENERAL SERVICE &gt; 1000  to 4999kW</t>
  </si>
  <si>
    <t>(for internal purposes only)</t>
  </si>
  <si>
    <t>ask if connections and Kwh are correct????</t>
  </si>
  <si>
    <t>Fixed Charges</t>
  </si>
  <si>
    <t>Volumetric Charges</t>
  </si>
  <si>
    <t>Unmetered and Scattered</t>
  </si>
  <si>
    <t>Cost Allocation</t>
  </si>
  <si>
    <t>Appendix 2-O</t>
  </si>
  <si>
    <t>Classes</t>
  </si>
  <si>
    <t>%</t>
  </si>
  <si>
    <t>Cost Allocated in Test Year Study (Column 7A)</t>
  </si>
  <si>
    <t>GS&lt; 50kW</t>
  </si>
  <si>
    <t>GS &gt; 50 - 999 kW</t>
  </si>
  <si>
    <t>GS &gt; 1000 - 4999 kW</t>
  </si>
  <si>
    <t>Large Users</t>
  </si>
  <si>
    <t>Streetlights</t>
  </si>
  <si>
    <t>Unmetered &amp; Scattered</t>
  </si>
  <si>
    <t>Table a)</t>
  </si>
  <si>
    <t>Table b)</t>
  </si>
  <si>
    <t>Calculated Class Revenues</t>
  </si>
  <si>
    <t>L.F x current approved rates</t>
  </si>
  <si>
    <t>Column 7B</t>
  </si>
  <si>
    <t>Column 7C</t>
  </si>
  <si>
    <t>Column 7D</t>
  </si>
  <si>
    <t>Column 7E</t>
  </si>
  <si>
    <t>L.F x existing rates x (1 + d)</t>
  </si>
  <si>
    <t>L.F. x proposed rates</t>
  </si>
  <si>
    <t>Miscellaneous Revenue</t>
  </si>
  <si>
    <t>Previously Approved Ratios</t>
  </si>
  <si>
    <t>Status Quo Ratios</t>
  </si>
  <si>
    <t>Proposed Ratios</t>
  </si>
  <si>
    <t>= (Column 7C + Column 7E) / (Column 7A)</t>
  </si>
  <si>
    <t>=(Column 7D + column 7E)/(Column 7A)</t>
  </si>
  <si>
    <t>Table c)</t>
  </si>
  <si>
    <t>Proposed Revenue to Cost Ratios</t>
  </si>
  <si>
    <t>Policy Range</t>
  </si>
  <si>
    <t>Table d)</t>
  </si>
  <si>
    <t>85-115</t>
  </si>
  <si>
    <t>80-120</t>
  </si>
  <si>
    <t>80-180</t>
  </si>
  <si>
    <t>70-120</t>
  </si>
  <si>
    <t>d = Revenue Deficiency / Base Revenue Requirement</t>
  </si>
  <si>
    <t>Most Recent Year: 2006</t>
  </si>
  <si>
    <t>Re-balancing Revenue-to-Cost Ratios</t>
  </si>
  <si>
    <t>GST/HST</t>
  </si>
  <si>
    <t>Proposed Variable Rate</t>
  </si>
  <si>
    <t>Cost Allocated in 2006 Informational Filing</t>
  </si>
  <si>
    <t>1 + d =</t>
  </si>
  <si>
    <t>LV Charges</t>
  </si>
  <si>
    <t xml:space="preserve">Total Revenue </t>
  </si>
  <si>
    <t>Revenue Cost Ratio</t>
  </si>
  <si>
    <t>2014 Test</t>
  </si>
  <si>
    <t>2013 Bridge</t>
  </si>
  <si>
    <t>2014 Test Year Normalized</t>
  </si>
  <si>
    <t>Effective May 1, 2014</t>
  </si>
  <si>
    <t>2014 Test Year Distribution Revenue Reconciliation</t>
  </si>
  <si>
    <t>Forecast Revenue For 2014 Test Year Based on Existing Rates (Less Low Voltage Rate Component)</t>
  </si>
  <si>
    <t>Forecast Data For 2014 Test Year Projection</t>
  </si>
  <si>
    <t>Forecast Class Billing Determinants for 2014 Test Year Based on Existing Class Revenue Proportions</t>
  </si>
  <si>
    <t>Revenue Requirement - 2014 Cost Allocation Model - Line 40 from O1 in CA</t>
  </si>
  <si>
    <t>2014 Base Revenue Allocated based on Proportion of Revenue at Existing Rates</t>
  </si>
  <si>
    <t>Miscellaneous Revenue Allocated from 2014 Cost Allocation Model - Line 19 from O1 in CA</t>
  </si>
  <si>
    <t>Check Revenue Cost Ratios from 2014 Cost Allocation Model - Line 75 from O1 in CA</t>
  </si>
  <si>
    <t>Distribution Rate Allocation Between Fixed &amp; Variable Rates For 2014 Test Year</t>
  </si>
  <si>
    <t>2013 Rates From OEB Approved Tariff</t>
  </si>
  <si>
    <t>2014 Test Year - LRAM and SSM Rider</t>
  </si>
  <si>
    <t>Proposed Rate Schedule - 2014 Test Year Filing</t>
  </si>
  <si>
    <t>2014 TEST YEAR - BASE REVENUE DISTRIBUTION RATES</t>
  </si>
  <si>
    <t>2014 TEST YEAR - Low Voltage Distribution Rates</t>
  </si>
  <si>
    <t>GS &gt;50 to 4999 kW</t>
  </si>
  <si>
    <t>2012 Historic Transformer Disc kW</t>
  </si>
  <si>
    <t>2011 Historic Transformer Disc kW</t>
  </si>
  <si>
    <t>For 2013 revenue only - linked to the OHL tables to compare revenue</t>
  </si>
  <si>
    <t>Orangeville Hydro Limited  ~ EB-2013-0160</t>
  </si>
  <si>
    <t>historic includes the loss of Plastiflex so use most current</t>
  </si>
  <si>
    <t>Table 8.1  Existing 2013 Rate Year - Distribution Rates</t>
  </si>
  <si>
    <t>Table 8.2  2014 Test Year Distribution Revenue at Existing Rates</t>
  </si>
  <si>
    <t>Jan added this spreadsheet so that we could change the fixed charge if need be</t>
  </si>
  <si>
    <t>Proposed Volumetric Split</t>
  </si>
  <si>
    <t>Proposed Fixed Charge Spilt</t>
  </si>
  <si>
    <t>Proposed Fixed Rate Based on Current Fixed/Variable Revenue Proportions</t>
  </si>
  <si>
    <t>per 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</si>
</sst>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_-;\-* #,##0_-;_-* &quot;-&quot;??_-;_-@_-"/>
    <numFmt numFmtId="167" formatCode="&quot;$&quot;#,##0.00"/>
    <numFmt numFmtId="168" formatCode="_-&quot;$&quot;* #,##0_-;\-&quot;$&quot;* #,##0_-;_-&quot;$&quot;* &quot;-&quot;??_-;_-@_-"/>
    <numFmt numFmtId="169" formatCode="&quot;$&quot;#,##0.0000"/>
    <numFmt numFmtId="170" formatCode="0.0000"/>
    <numFmt numFmtId="171" formatCode="0.000%"/>
    <numFmt numFmtId="172" formatCode="_-&quot;$&quot;* #,##0.0000_-;\-&quot;$&quot;* #,##0.0000_-;_-&quot;$&quot;* &quot;-&quot;??_-;_-@_-"/>
    <numFmt numFmtId="173" formatCode="_-* #,##0.00000000_-;\-* #,##0.00000000_-;_-* &quot;-&quot;??_-;_-@_-"/>
    <numFmt numFmtId="174" formatCode="#,##0.0000_);\(#,##0.0000\)"/>
    <numFmt numFmtId="175" formatCode="#,##0.0000"/>
    <numFmt numFmtId="176" formatCode="0.0%"/>
    <numFmt numFmtId="177" formatCode="0.00000"/>
    <numFmt numFmtId="178" formatCode="0_ ;\-0\ "/>
    <numFmt numFmtId="179" formatCode="#,##0.00;[Red]\(#,##0.00\)"/>
    <numFmt numFmtId="180" formatCode="#,##0.00_ ;\-#,##0.00\ "/>
    <numFmt numFmtId="181" formatCode="&quot;$&quot;#,##0.0000_);[Red]\(#,##0.0000\)"/>
    <numFmt numFmtId="182" formatCode="#,##0.00%;[Red]\(#,##0.00%\)"/>
    <numFmt numFmtId="183" formatCode="&quot;$&quot;#,##0.00;\(&quot;$&quot;###0.00\)"/>
    <numFmt numFmtId="184" formatCode="&quot;$&quot;#,##0;\(&quot;$&quot;#,##0\)"/>
    <numFmt numFmtId="185" formatCode="&quot;$&quot;#,##0.00_);[Red]\(#,##0.00\)"/>
    <numFmt numFmtId="186" formatCode="0.0"/>
    <numFmt numFmtId="187" formatCode="#,##0.000;[Red]\(#,##0.000\)"/>
    <numFmt numFmtId="188" formatCode="_-* #,##0.00000000000_-;\-* #,##0.00000000000_-;_-* &quot;-&quot;??_-;_-@_-"/>
    <numFmt numFmtId="189" formatCode="_(&quot;$&quot;* #,##0_);_(&quot;$&quot;* \(#,##0\);_(&quot;$&quot;* &quot;-&quot;??_);_(@_)"/>
    <numFmt numFmtId="190" formatCode="#,##0.00000_);\(#,##0.00000\)"/>
    <numFmt numFmtId="191" formatCode="_(&quot;$&quot;* #,##0.0000_);_(&quot;$&quot;* \(#,##0.0000\);_(&quot;$&quot;* &quot;-&quot;??_);_(@_)"/>
  </numFmts>
  <fonts count="31" x14ac:knownFonts="1">
    <font>
      <sz val="10"/>
      <name val="Arial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i/>
      <sz val="16"/>
      <name val="Arial"/>
      <family val="2"/>
    </font>
    <font>
      <b/>
      <i/>
      <sz val="20"/>
      <color indexed="12"/>
      <name val="Arial"/>
      <family val="2"/>
    </font>
    <font>
      <b/>
      <u/>
      <sz val="18"/>
      <name val="Arial"/>
      <family val="2"/>
    </font>
    <font>
      <b/>
      <u/>
      <sz val="14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i/>
      <sz val="16"/>
      <name val="Arial"/>
      <family val="2"/>
    </font>
    <font>
      <u/>
      <sz val="12"/>
      <name val="Arial"/>
      <family val="2"/>
    </font>
    <font>
      <b/>
      <sz val="10"/>
      <color indexed="60"/>
      <name val="Arial"/>
      <family val="2"/>
    </font>
    <font>
      <b/>
      <sz val="8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b/>
      <sz val="2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5"/>
      </top>
      <bottom/>
      <diagonal/>
    </border>
    <border>
      <left style="medium">
        <color indexed="64"/>
      </left>
      <right/>
      <top style="thin">
        <color indexed="65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16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2" fillId="0" borderId="0" applyNumberFormat="0" applyFont="0" applyFill="0" applyAlignment="0" applyProtection="0"/>
    <xf numFmtId="0" fontId="3" fillId="0" borderId="0" applyNumberFormat="0" applyFont="0" applyFill="0" applyAlignment="0" applyProtection="0"/>
    <xf numFmtId="9" fontId="1" fillId="0" borderId="0" applyFont="0" applyFill="0" applyBorder="0" applyAlignment="0" applyProtection="0"/>
    <xf numFmtId="0" fontId="1" fillId="0" borderId="1" applyNumberFormat="0" applyFont="0" applyBorder="0" applyAlignment="0" applyProtection="0"/>
  </cellStyleXfs>
  <cellXfs count="488">
    <xf numFmtId="0" fontId="0" fillId="0" borderId="0" xfId="0"/>
    <xf numFmtId="166" fontId="0" fillId="0" borderId="0" xfId="1" applyNumberFormat="1" applyFont="1"/>
    <xf numFmtId="0" fontId="5" fillId="0" borderId="0" xfId="0" applyFont="1"/>
    <xf numFmtId="0" fontId="6" fillId="0" borderId="0" xfId="0" applyFont="1"/>
    <xf numFmtId="0" fontId="9" fillId="0" borderId="0" xfId="0" applyFont="1"/>
    <xf numFmtId="168" fontId="6" fillId="0" borderId="0" xfId="3" applyNumberFormat="1" applyFont="1" applyFill="1"/>
    <xf numFmtId="0" fontId="0" fillId="0" borderId="0" xfId="0" applyFill="1"/>
    <xf numFmtId="37" fontId="5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Border="1"/>
    <xf numFmtId="0" fontId="6" fillId="0" borderId="0" xfId="0" applyFont="1" applyFill="1" applyBorder="1"/>
    <xf numFmtId="168" fontId="6" fillId="0" borderId="0" xfId="3" applyNumberFormat="1" applyFont="1" applyFill="1" applyBorder="1"/>
    <xf numFmtId="0" fontId="0" fillId="0" borderId="0" xfId="0" applyBorder="1"/>
    <xf numFmtId="0" fontId="0" fillId="0" borderId="0" xfId="0" applyFill="1" applyBorder="1" applyAlignment="1">
      <alignment vertical="center"/>
    </xf>
    <xf numFmtId="0" fontId="10" fillId="0" borderId="2" xfId="0" applyFont="1" applyFill="1" applyBorder="1" applyAlignment="1">
      <alignment horizontal="centerContinuous" vertical="center"/>
    </xf>
    <xf numFmtId="0" fontId="5" fillId="0" borderId="0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10" fillId="0" borderId="0" xfId="0" applyFont="1" applyFill="1" applyBorder="1" applyAlignment="1">
      <alignment horizontal="centerContinuous" vertical="center"/>
    </xf>
    <xf numFmtId="0" fontId="4" fillId="0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left" vertical="center" indent="5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39" fontId="18" fillId="0" borderId="0" xfId="4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39" fontId="18" fillId="0" borderId="0" xfId="4" applyNumberFormat="1" applyFont="1" applyFill="1" applyBorder="1" applyAlignment="1">
      <alignment horizontal="center" vertical="center"/>
    </xf>
    <xf numFmtId="10" fontId="0" fillId="0" borderId="0" xfId="10" applyNumberFormat="1" applyFont="1"/>
    <xf numFmtId="0" fontId="5" fillId="0" borderId="0" xfId="0" applyFont="1" applyFill="1"/>
    <xf numFmtId="165" fontId="0" fillId="0" borderId="0" xfId="0" applyNumberFormat="1"/>
    <xf numFmtId="3" fontId="17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0" fillId="0" borderId="23" xfId="0" applyBorder="1"/>
    <xf numFmtId="0" fontId="0" fillId="0" borderId="2" xfId="0" applyBorder="1"/>
    <xf numFmtId="0" fontId="0" fillId="0" borderId="24" xfId="0" applyBorder="1"/>
    <xf numFmtId="0" fontId="0" fillId="0" borderId="3" xfId="0" applyBorder="1"/>
    <xf numFmtId="3" fontId="17" fillId="4" borderId="25" xfId="0" applyNumberFormat="1" applyFont="1" applyFill="1" applyBorder="1" applyAlignment="1">
      <alignment horizontal="right" vertical="center"/>
    </xf>
    <xf numFmtId="3" fontId="17" fillId="4" borderId="26" xfId="0" applyNumberFormat="1" applyFont="1" applyFill="1" applyBorder="1" applyAlignment="1">
      <alignment horizontal="left" vertical="center"/>
    </xf>
    <xf numFmtId="3" fontId="17" fillId="4" borderId="24" xfId="0" applyNumberFormat="1" applyFont="1" applyFill="1" applyBorder="1" applyAlignment="1">
      <alignment horizontal="right" vertical="center"/>
    </xf>
    <xf numFmtId="0" fontId="6" fillId="4" borderId="3" xfId="0" applyFont="1" applyFill="1" applyBorder="1" applyAlignment="1">
      <alignment vertical="center"/>
    </xf>
    <xf numFmtId="0" fontId="0" fillId="0" borderId="27" xfId="0" applyBorder="1"/>
    <xf numFmtId="0" fontId="16" fillId="0" borderId="0" xfId="0" applyFont="1" applyFill="1" applyBorder="1" applyAlignment="1">
      <alignment vertical="center"/>
    </xf>
    <xf numFmtId="0" fontId="0" fillId="0" borderId="28" xfId="0" applyBorder="1"/>
    <xf numFmtId="10" fontId="21" fillId="0" borderId="0" xfId="10" applyNumberFormat="1" applyFont="1" applyFill="1" applyBorder="1" applyAlignment="1">
      <alignment horizontal="center" vertical="center"/>
    </xf>
    <xf numFmtId="10" fontId="18" fillId="0" borderId="0" xfId="10" applyNumberFormat="1" applyFont="1" applyFill="1" applyBorder="1" applyAlignment="1">
      <alignment horizontal="center" vertical="center"/>
    </xf>
    <xf numFmtId="39" fontId="5" fillId="0" borderId="0" xfId="4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18" fillId="0" borderId="4" xfId="0" applyFont="1" applyFill="1" applyBorder="1" applyAlignment="1">
      <alignment horizontal="left" vertical="center" indent="5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/>
    </xf>
    <xf numFmtId="39" fontId="18" fillId="0" borderId="4" xfId="4" applyNumberFormat="1" applyFont="1" applyFill="1" applyBorder="1" applyAlignment="1">
      <alignment vertical="center"/>
    </xf>
    <xf numFmtId="0" fontId="18" fillId="0" borderId="4" xfId="0" applyFont="1" applyFill="1" applyBorder="1" applyAlignment="1">
      <alignment horizontal="left" vertical="center"/>
    </xf>
    <xf numFmtId="39" fontId="18" fillId="0" borderId="4" xfId="4" applyNumberFormat="1" applyFont="1" applyFill="1" applyBorder="1" applyAlignment="1">
      <alignment horizontal="center" vertical="center"/>
    </xf>
    <xf numFmtId="10" fontId="21" fillId="0" borderId="4" xfId="10" applyNumberFormat="1" applyFont="1" applyFill="1" applyBorder="1" applyAlignment="1">
      <alignment horizontal="center" vertical="center"/>
    </xf>
    <xf numFmtId="10" fontId="18" fillId="0" borderId="4" xfId="10" applyNumberFormat="1" applyFont="1" applyFill="1" applyBorder="1" applyAlignment="1">
      <alignment horizontal="center" vertical="center"/>
    </xf>
    <xf numFmtId="39" fontId="5" fillId="0" borderId="4" xfId="4" applyNumberFormat="1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 wrapText="1"/>
    </xf>
    <xf numFmtId="2" fontId="5" fillId="4" borderId="31" xfId="0" applyNumberFormat="1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 wrapText="1"/>
    </xf>
    <xf numFmtId="2" fontId="5" fillId="4" borderId="33" xfId="0" applyNumberFormat="1" applyFont="1" applyFill="1" applyBorder="1" applyAlignment="1">
      <alignment horizontal="center" vertical="center" wrapText="1"/>
    </xf>
    <xf numFmtId="2" fontId="5" fillId="4" borderId="26" xfId="0" applyNumberFormat="1" applyFont="1" applyFill="1" applyBorder="1" applyAlignment="1">
      <alignment horizontal="center" vertical="center" wrapText="1"/>
    </xf>
    <xf numFmtId="174" fontId="4" fillId="0" borderId="14" xfId="4" applyNumberFormat="1" applyFont="1" applyFill="1" applyBorder="1" applyAlignment="1">
      <alignment horizontal="center" vertical="center"/>
    </xf>
    <xf numFmtId="174" fontId="4" fillId="0" borderId="14" xfId="0" applyNumberFormat="1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vertical="center" wrapText="1"/>
    </xf>
    <xf numFmtId="0" fontId="4" fillId="0" borderId="36" xfId="0" applyFont="1" applyFill="1" applyBorder="1" applyAlignment="1">
      <alignment vertical="center" wrapText="1"/>
    </xf>
    <xf numFmtId="0" fontId="4" fillId="0" borderId="37" xfId="0" applyFont="1" applyFill="1" applyBorder="1" applyAlignment="1">
      <alignment vertical="center" wrapText="1"/>
    </xf>
    <xf numFmtId="0" fontId="4" fillId="0" borderId="38" xfId="0" applyFont="1" applyFill="1" applyBorder="1" applyAlignment="1">
      <alignment vertical="center" wrapText="1"/>
    </xf>
    <xf numFmtId="3" fontId="4" fillId="0" borderId="22" xfId="0" applyNumberFormat="1" applyFont="1" applyFill="1" applyBorder="1" applyAlignment="1">
      <alignment horizontal="center" vertical="center"/>
    </xf>
    <xf numFmtId="3" fontId="4" fillId="0" borderId="39" xfId="0" applyNumberFormat="1" applyFont="1" applyFill="1" applyBorder="1" applyAlignment="1">
      <alignment horizontal="center" vertical="center"/>
    </xf>
    <xf numFmtId="175" fontId="4" fillId="0" borderId="15" xfId="0" applyNumberFormat="1" applyFont="1" applyFill="1" applyBorder="1" applyAlignment="1">
      <alignment horizontal="center" vertical="center"/>
    </xf>
    <xf numFmtId="39" fontId="4" fillId="0" borderId="40" xfId="4" applyNumberFormat="1" applyFont="1" applyFill="1" applyBorder="1" applyAlignment="1">
      <alignment horizontal="center" vertical="center"/>
    </xf>
    <xf numFmtId="175" fontId="4" fillId="0" borderId="41" xfId="0" applyNumberFormat="1" applyFont="1" applyFill="1" applyBorder="1" applyAlignment="1">
      <alignment horizontal="center" vertical="center"/>
    </xf>
    <xf numFmtId="39" fontId="4" fillId="0" borderId="42" xfId="4" applyNumberFormat="1" applyFont="1" applyFill="1" applyBorder="1" applyAlignment="1">
      <alignment horizontal="center" vertical="center"/>
    </xf>
    <xf numFmtId="0" fontId="4" fillId="1" borderId="43" xfId="0" applyFont="1" applyFill="1" applyBorder="1" applyAlignment="1">
      <alignment horizontal="center" vertical="center"/>
    </xf>
    <xf numFmtId="0" fontId="4" fillId="1" borderId="44" xfId="0" applyFont="1" applyFill="1" applyBorder="1" applyAlignment="1">
      <alignment horizontal="center" vertical="center"/>
    </xf>
    <xf numFmtId="39" fontId="4" fillId="0" borderId="45" xfId="4" applyNumberFormat="1" applyFont="1" applyFill="1" applyBorder="1" applyAlignment="1">
      <alignment horizontal="center" vertical="center"/>
    </xf>
    <xf numFmtId="39" fontId="4" fillId="0" borderId="46" xfId="4" applyNumberFormat="1" applyFont="1" applyFill="1" applyBorder="1" applyAlignment="1">
      <alignment horizontal="center" vertical="center"/>
    </xf>
    <xf numFmtId="3" fontId="4" fillId="0" borderId="47" xfId="0" applyNumberFormat="1" applyFont="1" applyFill="1" applyBorder="1" applyAlignment="1">
      <alignment horizontal="center" vertical="center"/>
    </xf>
    <xf numFmtId="179" fontId="4" fillId="0" borderId="45" xfId="4" applyNumberFormat="1" applyFont="1" applyFill="1" applyBorder="1" applyAlignment="1">
      <alignment horizontal="center" vertical="center"/>
    </xf>
    <xf numFmtId="0" fontId="5" fillId="4" borderId="48" xfId="0" applyFont="1" applyFill="1" applyBorder="1" applyAlignment="1">
      <alignment horizontal="center" vertical="center"/>
    </xf>
    <xf numFmtId="179" fontId="4" fillId="0" borderId="46" xfId="4" applyNumberFormat="1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 wrapText="1"/>
    </xf>
    <xf numFmtId="2" fontId="5" fillId="4" borderId="49" xfId="0" applyNumberFormat="1" applyFont="1" applyFill="1" applyBorder="1" applyAlignment="1">
      <alignment horizontal="center" vertical="center" wrapText="1"/>
    </xf>
    <xf numFmtId="2" fontId="5" fillId="4" borderId="23" xfId="0" applyNumberFormat="1" applyFont="1" applyFill="1" applyBorder="1" applyAlignment="1">
      <alignment horizontal="center" vertical="center" wrapText="1"/>
    </xf>
    <xf numFmtId="182" fontId="4" fillId="0" borderId="14" xfId="10" applyNumberFormat="1" applyFont="1" applyFill="1" applyBorder="1" applyAlignment="1">
      <alignment horizontal="center" vertical="center"/>
    </xf>
    <xf numFmtId="0" fontId="4" fillId="1" borderId="14" xfId="0" applyFont="1" applyFill="1" applyBorder="1" applyAlignment="1">
      <alignment horizontal="center" vertical="center"/>
    </xf>
    <xf numFmtId="0" fontId="4" fillId="1" borderId="22" xfId="0" applyFont="1" applyFill="1" applyBorder="1" applyAlignment="1">
      <alignment horizontal="center" vertical="center"/>
    </xf>
    <xf numFmtId="179" fontId="4" fillId="0" borderId="43" xfId="4" applyNumberFormat="1" applyFont="1" applyFill="1" applyBorder="1" applyAlignment="1">
      <alignment horizontal="center" vertical="center"/>
    </xf>
    <xf numFmtId="182" fontId="4" fillId="0" borderId="44" xfId="10" applyNumberFormat="1" applyFont="1" applyFill="1" applyBorder="1" applyAlignment="1">
      <alignment horizontal="center" vertical="center"/>
    </xf>
    <xf numFmtId="182" fontId="4" fillId="0" borderId="45" xfId="10" applyNumberFormat="1" applyFont="1" applyFill="1" applyBorder="1" applyAlignment="1">
      <alignment horizontal="center" vertical="center"/>
    </xf>
    <xf numFmtId="179" fontId="4" fillId="0" borderId="22" xfId="4" applyNumberFormat="1" applyFont="1" applyFill="1" applyBorder="1" applyAlignment="1">
      <alignment horizontal="center" vertical="center"/>
    </xf>
    <xf numFmtId="182" fontId="4" fillId="0" borderId="46" xfId="10" applyNumberFormat="1" applyFont="1" applyFill="1" applyBorder="1" applyAlignment="1">
      <alignment horizontal="center" vertical="center"/>
    </xf>
    <xf numFmtId="3" fontId="4" fillId="0" borderId="47" xfId="0" applyNumberFormat="1" applyFont="1" applyFill="1" applyBorder="1" applyAlignment="1">
      <alignment horizontal="center" vertical="center" wrapText="1"/>
    </xf>
    <xf numFmtId="174" fontId="4" fillId="0" borderId="41" xfId="0" applyNumberFormat="1" applyFont="1" applyFill="1" applyBorder="1" applyAlignment="1">
      <alignment horizontal="center" vertical="center"/>
    </xf>
    <xf numFmtId="179" fontId="4" fillId="0" borderId="42" xfId="4" applyNumberFormat="1" applyFont="1" applyFill="1" applyBorder="1" applyAlignment="1">
      <alignment horizontal="center" vertical="center"/>
    </xf>
    <xf numFmtId="179" fontId="4" fillId="0" borderId="47" xfId="4" applyNumberFormat="1" applyFont="1" applyFill="1" applyBorder="1" applyAlignment="1">
      <alignment horizontal="center" vertical="center"/>
    </xf>
    <xf numFmtId="182" fontId="4" fillId="0" borderId="41" xfId="10" applyNumberFormat="1" applyFont="1" applyFill="1" applyBorder="1" applyAlignment="1">
      <alignment horizontal="center" vertical="center"/>
    </xf>
    <xf numFmtId="179" fontId="4" fillId="0" borderId="40" xfId="4" applyNumberFormat="1" applyFont="1" applyFill="1" applyBorder="1" applyAlignment="1">
      <alignment horizontal="center" vertical="center"/>
    </xf>
    <xf numFmtId="179" fontId="4" fillId="0" borderId="39" xfId="4" applyNumberFormat="1" applyFont="1" applyFill="1" applyBorder="1" applyAlignment="1">
      <alignment horizontal="center" vertical="center"/>
    </xf>
    <xf numFmtId="182" fontId="4" fillId="0" borderId="15" xfId="10" applyNumberFormat="1" applyFont="1" applyFill="1" applyBorder="1" applyAlignment="1">
      <alignment horizontal="center" vertical="center"/>
    </xf>
    <xf numFmtId="182" fontId="4" fillId="0" borderId="40" xfId="10" applyNumberFormat="1" applyFont="1" applyFill="1" applyBorder="1" applyAlignment="1">
      <alignment horizontal="center" vertical="center"/>
    </xf>
    <xf numFmtId="182" fontId="4" fillId="0" borderId="50" xfId="10" applyNumberFormat="1" applyFont="1" applyFill="1" applyBorder="1" applyAlignment="1">
      <alignment horizontal="center" vertical="center"/>
    </xf>
    <xf numFmtId="0" fontId="18" fillId="0" borderId="51" xfId="0" applyFont="1" applyFill="1" applyBorder="1" applyAlignment="1">
      <alignment horizontal="left" vertical="center" indent="5"/>
    </xf>
    <xf numFmtId="0" fontId="18" fillId="0" borderId="51" xfId="0" applyFont="1" applyFill="1" applyBorder="1" applyAlignment="1">
      <alignment horizontal="center" vertical="center"/>
    </xf>
    <xf numFmtId="0" fontId="18" fillId="0" borderId="51" xfId="0" applyFont="1" applyFill="1" applyBorder="1" applyAlignment="1">
      <alignment vertical="center"/>
    </xf>
    <xf numFmtId="39" fontId="18" fillId="0" borderId="51" xfId="4" applyNumberFormat="1" applyFont="1" applyFill="1" applyBorder="1" applyAlignment="1">
      <alignment vertical="center"/>
    </xf>
    <xf numFmtId="0" fontId="18" fillId="0" borderId="51" xfId="0" applyFont="1" applyFill="1" applyBorder="1" applyAlignment="1">
      <alignment horizontal="left" vertical="center"/>
    </xf>
    <xf numFmtId="10" fontId="21" fillId="0" borderId="51" xfId="10" applyNumberFormat="1" applyFont="1" applyFill="1" applyBorder="1" applyAlignment="1">
      <alignment horizontal="center" vertical="center"/>
    </xf>
    <xf numFmtId="10" fontId="18" fillId="0" borderId="51" xfId="10" applyNumberFormat="1" applyFont="1" applyFill="1" applyBorder="1" applyAlignment="1">
      <alignment horizontal="center" vertical="center"/>
    </xf>
    <xf numFmtId="4" fontId="17" fillId="4" borderId="24" xfId="0" applyNumberFormat="1" applyFont="1" applyFill="1" applyBorder="1" applyAlignment="1">
      <alignment horizontal="right" vertical="center"/>
    </xf>
    <xf numFmtId="0" fontId="4" fillId="0" borderId="27" xfId="0" applyFont="1" applyFill="1" applyBorder="1" applyAlignment="1">
      <alignment vertical="center" wrapText="1"/>
    </xf>
    <xf numFmtId="3" fontId="4" fillId="0" borderId="48" xfId="0" applyNumberFormat="1" applyFont="1" applyFill="1" applyBorder="1" applyAlignment="1">
      <alignment horizontal="center" vertical="center"/>
    </xf>
    <xf numFmtId="39" fontId="4" fillId="0" borderId="31" xfId="4" applyNumberFormat="1" applyFont="1" applyFill="1" applyBorder="1" applyAlignment="1">
      <alignment horizontal="center" vertical="center"/>
    </xf>
    <xf numFmtId="179" fontId="4" fillId="0" borderId="31" xfId="4" applyNumberFormat="1" applyFont="1" applyFill="1" applyBorder="1" applyAlignment="1">
      <alignment horizontal="center" vertical="center"/>
    </xf>
    <xf numFmtId="182" fontId="4" fillId="0" borderId="53" xfId="10" applyNumberFormat="1" applyFont="1" applyFill="1" applyBorder="1" applyAlignment="1">
      <alignment horizontal="center" vertical="center"/>
    </xf>
    <xf numFmtId="10" fontId="4" fillId="0" borderId="30" xfId="0" applyNumberFormat="1" applyFont="1" applyFill="1" applyBorder="1" applyAlignment="1">
      <alignment horizontal="center" vertical="center"/>
    </xf>
    <xf numFmtId="10" fontId="0" fillId="0" borderId="2" xfId="0" applyNumberFormat="1" applyBorder="1"/>
    <xf numFmtId="3" fontId="0" fillId="0" borderId="0" xfId="0" applyNumberFormat="1" applyAlignment="1">
      <alignment horizontal="center"/>
    </xf>
    <xf numFmtId="3" fontId="0" fillId="0" borderId="0" xfId="0" applyNumberFormat="1"/>
    <xf numFmtId="3" fontId="17" fillId="4" borderId="0" xfId="0" applyNumberFormat="1" applyFont="1" applyFill="1" applyBorder="1" applyAlignment="1">
      <alignment horizontal="right" vertical="center"/>
    </xf>
    <xf numFmtId="3" fontId="17" fillId="4" borderId="0" xfId="0" applyNumberFormat="1" applyFont="1" applyFill="1" applyBorder="1" applyAlignment="1">
      <alignment horizontal="left" vertical="center"/>
    </xf>
    <xf numFmtId="3" fontId="4" fillId="0" borderId="48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79" fontId="4" fillId="0" borderId="58" xfId="4" applyNumberFormat="1" applyFont="1" applyFill="1" applyBorder="1" applyAlignment="1">
      <alignment horizontal="center" vertical="center"/>
    </xf>
    <xf numFmtId="0" fontId="26" fillId="0" borderId="27" xfId="0" applyFont="1" applyBorder="1"/>
    <xf numFmtId="0" fontId="26" fillId="0" borderId="0" xfId="0" applyFont="1" applyFill="1" applyBorder="1" applyAlignment="1">
      <alignment vertical="center"/>
    </xf>
    <xf numFmtId="0" fontId="26" fillId="0" borderId="2" xfId="0" applyFont="1" applyFill="1" applyBorder="1" applyAlignment="1">
      <alignment vertical="center"/>
    </xf>
    <xf numFmtId="0" fontId="26" fillId="0" borderId="2" xfId="0" applyFont="1" applyBorder="1"/>
    <xf numFmtId="0" fontId="26" fillId="0" borderId="0" xfId="0" applyFont="1"/>
    <xf numFmtId="0" fontId="0" fillId="0" borderId="59" xfId="0" applyBorder="1"/>
    <xf numFmtId="0" fontId="6" fillId="4" borderId="0" xfId="0" applyFont="1" applyFill="1" applyBorder="1" applyAlignment="1">
      <alignment vertical="center"/>
    </xf>
    <xf numFmtId="174" fontId="4" fillId="0" borderId="15" xfId="0" applyNumberFormat="1" applyFont="1" applyFill="1" applyBorder="1" applyAlignment="1">
      <alignment horizontal="center" vertical="center"/>
    </xf>
    <xf numFmtId="174" fontId="4" fillId="0" borderId="15" xfId="4" applyNumberFormat="1" applyFont="1" applyFill="1" applyBorder="1" applyAlignment="1">
      <alignment horizontal="center" vertical="center"/>
    </xf>
    <xf numFmtId="0" fontId="5" fillId="4" borderId="58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 wrapText="1"/>
    </xf>
    <xf numFmtId="2" fontId="5" fillId="4" borderId="60" xfId="0" applyNumberFormat="1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/>
    </xf>
    <xf numFmtId="3" fontId="4" fillId="0" borderId="61" xfId="0" applyNumberFormat="1" applyFont="1" applyFill="1" applyBorder="1" applyAlignment="1">
      <alignment horizontal="center" vertical="center"/>
    </xf>
    <xf numFmtId="3" fontId="4" fillId="0" borderId="62" xfId="0" applyNumberFormat="1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vertical="center" wrapText="1"/>
    </xf>
    <xf numFmtId="0" fontId="4" fillId="0" borderId="34" xfId="0" applyFont="1" applyFill="1" applyBorder="1" applyAlignment="1">
      <alignment vertical="center" wrapText="1"/>
    </xf>
    <xf numFmtId="0" fontId="0" fillId="0" borderId="14" xfId="0" applyBorder="1" applyAlignment="1">
      <alignment horizontal="center"/>
    </xf>
    <xf numFmtId="39" fontId="18" fillId="0" borderId="51" xfId="4" applyNumberFormat="1" applyFont="1" applyFill="1" applyBorder="1" applyAlignment="1">
      <alignment horizontal="center" vertical="center"/>
    </xf>
    <xf numFmtId="0" fontId="4" fillId="0" borderId="0" xfId="0" applyFont="1"/>
    <xf numFmtId="0" fontId="5" fillId="5" borderId="14" xfId="0" applyFont="1" applyFill="1" applyBorder="1" applyAlignment="1">
      <alignment horizontal="center" wrapText="1"/>
    </xf>
    <xf numFmtId="0" fontId="5" fillId="5" borderId="14" xfId="0" applyFont="1" applyFill="1" applyBorder="1" applyAlignment="1">
      <alignment wrapText="1"/>
    </xf>
    <xf numFmtId="0" fontId="4" fillId="0" borderId="14" xfId="0" applyFont="1" applyBorder="1"/>
    <xf numFmtId="0" fontId="5" fillId="5" borderId="15" xfId="0" applyFont="1" applyFill="1" applyBorder="1" applyAlignment="1">
      <alignment horizontal="center"/>
    </xf>
    <xf numFmtId="0" fontId="5" fillId="5" borderId="15" xfId="0" applyFont="1" applyFill="1" applyBorder="1" applyAlignment="1">
      <alignment horizontal="center" wrapText="1"/>
    </xf>
    <xf numFmtId="0" fontId="5" fillId="5" borderId="14" xfId="0" quotePrefix="1" applyFont="1" applyFill="1" applyBorder="1" applyAlignment="1">
      <alignment horizontal="center" wrapText="1"/>
    </xf>
    <xf numFmtId="0" fontId="4" fillId="0" borderId="14" xfId="0" applyFont="1" applyBorder="1" applyAlignment="1">
      <alignment horizontal="center"/>
    </xf>
    <xf numFmtId="3" fontId="0" fillId="0" borderId="14" xfId="0" applyNumberFormat="1" applyBorder="1"/>
    <xf numFmtId="10" fontId="0" fillId="0" borderId="14" xfId="10" applyNumberFormat="1" applyFont="1" applyBorder="1"/>
    <xf numFmtId="0" fontId="5" fillId="5" borderId="15" xfId="0" applyFont="1" applyFill="1" applyBorder="1" applyAlignment="1">
      <alignment wrapText="1"/>
    </xf>
    <xf numFmtId="166" fontId="0" fillId="0" borderId="14" xfId="1" applyNumberFormat="1" applyFont="1" applyBorder="1"/>
    <xf numFmtId="0" fontId="4" fillId="0" borderId="0" xfId="0" applyFont="1" applyBorder="1"/>
    <xf numFmtId="176" fontId="0" fillId="0" borderId="14" xfId="10" applyNumberFormat="1" applyFont="1" applyBorder="1"/>
    <xf numFmtId="187" fontId="4" fillId="0" borderId="39" xfId="4" applyNumberFormat="1" applyFont="1" applyFill="1" applyBorder="1" applyAlignment="1">
      <alignment horizontal="center" vertical="center"/>
    </xf>
    <xf numFmtId="187" fontId="4" fillId="0" borderId="47" xfId="4" applyNumberFormat="1" applyFont="1" applyFill="1" applyBorder="1" applyAlignment="1">
      <alignment horizontal="center" vertical="center"/>
    </xf>
    <xf numFmtId="166" fontId="0" fillId="0" borderId="0" xfId="0" applyNumberFormat="1"/>
    <xf numFmtId="173" fontId="0" fillId="0" borderId="0" xfId="0" applyNumberFormat="1"/>
    <xf numFmtId="188" fontId="0" fillId="0" borderId="0" xfId="0" applyNumberFormat="1"/>
    <xf numFmtId="186" fontId="0" fillId="0" borderId="14" xfId="10" applyNumberFormat="1" applyFont="1" applyBorder="1"/>
    <xf numFmtId="175" fontId="5" fillId="6" borderId="25" xfId="0" applyNumberFormat="1" applyFont="1" applyFill="1" applyBorder="1" applyAlignment="1">
      <alignment horizontal="center" vertical="center"/>
    </xf>
    <xf numFmtId="39" fontId="5" fillId="6" borderId="60" xfId="4" applyNumberFormat="1" applyFont="1" applyFill="1" applyBorder="1" applyAlignment="1">
      <alignment horizontal="center" vertical="center"/>
    </xf>
    <xf numFmtId="0" fontId="27" fillId="6" borderId="25" xfId="0" applyFont="1" applyFill="1" applyBorder="1" applyAlignment="1">
      <alignment horizontal="center" vertical="center"/>
    </xf>
    <xf numFmtId="39" fontId="27" fillId="6" borderId="60" xfId="4" applyNumberFormat="1" applyFont="1" applyFill="1" applyBorder="1" applyAlignment="1">
      <alignment horizontal="center" vertical="center"/>
    </xf>
    <xf numFmtId="179" fontId="5" fillId="6" borderId="58" xfId="4" applyNumberFormat="1" applyFont="1" applyFill="1" applyBorder="1" applyAlignment="1">
      <alignment horizontal="center" vertical="center"/>
    </xf>
    <xf numFmtId="182" fontId="5" fillId="6" borderId="33" xfId="10" applyNumberFormat="1" applyFont="1" applyFill="1" applyBorder="1" applyAlignment="1">
      <alignment horizontal="center" vertical="center"/>
    </xf>
    <xf numFmtId="182" fontId="5" fillId="6" borderId="60" xfId="10" applyNumberFormat="1" applyFont="1" applyFill="1" applyBorder="1" applyAlignment="1">
      <alignment horizontal="center" vertical="center"/>
    </xf>
    <xf numFmtId="182" fontId="5" fillId="6" borderId="45" xfId="10" applyNumberFormat="1" applyFont="1" applyFill="1" applyBorder="1" applyAlignment="1">
      <alignment horizontal="center" vertical="center"/>
    </xf>
    <xf numFmtId="182" fontId="27" fillId="6" borderId="33" xfId="10" applyNumberFormat="1" applyFont="1" applyFill="1" applyBorder="1" applyAlignment="1">
      <alignment horizontal="center" vertical="center"/>
    </xf>
    <xf numFmtId="182" fontId="27" fillId="6" borderId="60" xfId="10" applyNumberFormat="1" applyFont="1" applyFill="1" applyBorder="1" applyAlignment="1">
      <alignment horizontal="center" vertical="center"/>
    </xf>
    <xf numFmtId="0" fontId="18" fillId="6" borderId="25" xfId="0" applyFont="1" applyFill="1" applyBorder="1" applyAlignment="1">
      <alignment horizontal="center" vertical="center"/>
    </xf>
    <xf numFmtId="39" fontId="18" fillId="6" borderId="60" xfId="4" applyNumberFormat="1" applyFont="1" applyFill="1" applyBorder="1" applyAlignment="1">
      <alignment horizontal="center" vertical="center"/>
    </xf>
    <xf numFmtId="185" fontId="5" fillId="6" borderId="60" xfId="4" applyNumberFormat="1" applyFont="1" applyFill="1" applyBorder="1" applyAlignment="1">
      <alignment horizontal="center" vertical="center"/>
    </xf>
    <xf numFmtId="8" fontId="18" fillId="6" borderId="60" xfId="4" applyNumberFormat="1" applyFont="1" applyFill="1" applyBorder="1" applyAlignment="1">
      <alignment horizontal="center" vertical="center"/>
    </xf>
    <xf numFmtId="0" fontId="18" fillId="6" borderId="21" xfId="0" applyFont="1" applyFill="1" applyBorder="1" applyAlignment="1">
      <alignment horizontal="center" vertical="center"/>
    </xf>
    <xf numFmtId="0" fontId="18" fillId="6" borderId="64" xfId="0" applyFont="1" applyFill="1" applyBorder="1" applyAlignment="1">
      <alignment horizontal="center" vertical="center"/>
    </xf>
    <xf numFmtId="39" fontId="5" fillId="6" borderId="53" xfId="4" applyNumberFormat="1" applyFont="1" applyFill="1" applyBorder="1" applyAlignment="1">
      <alignment horizontal="center" vertical="center"/>
    </xf>
    <xf numFmtId="182" fontId="5" fillId="6" borderId="49" xfId="10" applyNumberFormat="1" applyFont="1" applyFill="1" applyBorder="1" applyAlignment="1">
      <alignment horizontal="center" vertical="center"/>
    </xf>
    <xf numFmtId="182" fontId="5" fillId="6" borderId="53" xfId="10" applyNumberFormat="1" applyFont="1" applyFill="1" applyBorder="1" applyAlignment="1">
      <alignment horizontal="center" vertical="center"/>
    </xf>
    <xf numFmtId="0" fontId="5" fillId="6" borderId="14" xfId="0" applyFont="1" applyFill="1" applyBorder="1"/>
    <xf numFmtId="166" fontId="5" fillId="6" borderId="14" xfId="1" applyNumberFormat="1" applyFont="1" applyFill="1" applyBorder="1"/>
    <xf numFmtId="9" fontId="5" fillId="6" borderId="14" xfId="10" applyFont="1" applyFill="1" applyBorder="1"/>
    <xf numFmtId="186" fontId="5" fillId="6" borderId="14" xfId="10" applyNumberFormat="1" applyFont="1" applyFill="1" applyBorder="1"/>
    <xf numFmtId="186" fontId="4" fillId="0" borderId="14" xfId="10" applyNumberFormat="1" applyFont="1" applyBorder="1"/>
    <xf numFmtId="0" fontId="3" fillId="0" borderId="0" xfId="0" applyFont="1"/>
    <xf numFmtId="3" fontId="4" fillId="0" borderId="43" xfId="0" applyNumberFormat="1" applyFont="1" applyFill="1" applyBorder="1" applyAlignment="1">
      <alignment horizontal="center" vertical="center"/>
    </xf>
    <xf numFmtId="0" fontId="0" fillId="0" borderId="0" xfId="0" applyFill="1"/>
    <xf numFmtId="0" fontId="7" fillId="9" borderId="41" xfId="0" applyFont="1" applyFill="1" applyBorder="1" applyAlignment="1">
      <alignment horizontal="center" vertical="center" wrapText="1"/>
    </xf>
    <xf numFmtId="0" fontId="7" fillId="9" borderId="65" xfId="0" applyFont="1" applyFill="1" applyBorder="1" applyAlignment="1">
      <alignment horizontal="center" vertical="center" wrapText="1"/>
    </xf>
    <xf numFmtId="0" fontId="5" fillId="9" borderId="66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vertical="center"/>
    </xf>
    <xf numFmtId="3" fontId="0" fillId="0" borderId="14" xfId="0" applyNumberFormat="1" applyFill="1" applyBorder="1" applyAlignment="1">
      <alignment horizontal="center" vertical="center"/>
    </xf>
    <xf numFmtId="10" fontId="0" fillId="0" borderId="14" xfId="1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0" fontId="0" fillId="0" borderId="0" xfId="10" applyNumberFormat="1" applyFont="1" applyAlignment="1">
      <alignment vertical="center"/>
    </xf>
    <xf numFmtId="3" fontId="5" fillId="9" borderId="14" xfId="0" applyNumberFormat="1" applyFont="1" applyFill="1" applyBorder="1" applyAlignment="1">
      <alignment horizontal="center" vertical="center" wrapText="1"/>
    </xf>
    <xf numFmtId="37" fontId="5" fillId="0" borderId="14" xfId="0" applyNumberFormat="1" applyFont="1" applyFill="1" applyBorder="1" applyAlignment="1">
      <alignment vertical="center"/>
    </xf>
    <xf numFmtId="3" fontId="4" fillId="0" borderId="14" xfId="1" applyNumberFormat="1" applyFont="1" applyFill="1" applyBorder="1" applyAlignment="1">
      <alignment horizontal="center" vertical="center"/>
    </xf>
    <xf numFmtId="10" fontId="4" fillId="0" borderId="14" xfId="10" applyNumberFormat="1" applyFont="1" applyFill="1" applyBorder="1" applyAlignment="1">
      <alignment horizontal="center" vertical="center"/>
    </xf>
    <xf numFmtId="4" fontId="4" fillId="0" borderId="14" xfId="1" applyNumberFormat="1" applyFont="1" applyFill="1" applyBorder="1" applyAlignment="1">
      <alignment horizontal="center" vertical="center"/>
    </xf>
    <xf numFmtId="169" fontId="4" fillId="0" borderId="14" xfId="3" applyNumberFormat="1" applyFont="1" applyFill="1" applyBorder="1" applyAlignment="1">
      <alignment horizontal="center" vertical="center"/>
    </xf>
    <xf numFmtId="168" fontId="4" fillId="0" borderId="14" xfId="3" applyNumberFormat="1" applyFont="1" applyFill="1" applyBorder="1" applyAlignment="1">
      <alignment vertical="center"/>
    </xf>
    <xf numFmtId="172" fontId="4" fillId="0" borderId="14" xfId="3" applyNumberFormat="1" applyFont="1" applyFill="1" applyBorder="1" applyAlignment="1">
      <alignment vertical="center"/>
    </xf>
    <xf numFmtId="3" fontId="4" fillId="0" borderId="14" xfId="1" applyNumberFormat="1" applyFont="1" applyFill="1" applyBorder="1" applyAlignment="1">
      <alignment horizontal="right" vertical="center"/>
    </xf>
    <xf numFmtId="180" fontId="4" fillId="0" borderId="14" xfId="1" applyNumberFormat="1" applyFont="1" applyFill="1" applyBorder="1" applyAlignment="1">
      <alignment horizontal="center" vertical="center"/>
    </xf>
    <xf numFmtId="4" fontId="4" fillId="8" borderId="14" xfId="1" applyNumberFormat="1" applyFont="1" applyFill="1" applyBorder="1" applyAlignment="1">
      <alignment horizontal="center" vertical="center"/>
    </xf>
    <xf numFmtId="166" fontId="5" fillId="9" borderId="14" xfId="1" applyNumberFormat="1" applyFont="1" applyFill="1" applyBorder="1" applyAlignment="1">
      <alignment horizontal="center" vertical="center"/>
    </xf>
    <xf numFmtId="10" fontId="5" fillId="9" borderId="14" xfId="10" applyNumberFormat="1" applyFont="1" applyFill="1" applyBorder="1" applyAlignment="1">
      <alignment horizontal="center" vertical="center"/>
    </xf>
    <xf numFmtId="0" fontId="5" fillId="9" borderId="14" xfId="0" applyFont="1" applyFill="1" applyBorder="1" applyAlignment="1">
      <alignment horizontal="center" vertical="center"/>
    </xf>
    <xf numFmtId="164" fontId="5" fillId="9" borderId="14" xfId="3" applyFont="1" applyFill="1" applyBorder="1" applyAlignment="1">
      <alignment horizontal="center" vertical="center" wrapText="1"/>
    </xf>
    <xf numFmtId="177" fontId="5" fillId="9" borderId="14" xfId="0" applyNumberFormat="1" applyFont="1" applyFill="1" applyBorder="1" applyAlignment="1">
      <alignment horizontal="center" vertical="center" wrapText="1"/>
    </xf>
    <xf numFmtId="178" fontId="5" fillId="9" borderId="14" xfId="0" applyNumberFormat="1" applyFont="1" applyFill="1" applyBorder="1" applyAlignment="1">
      <alignment horizontal="center" vertical="center" wrapText="1"/>
    </xf>
    <xf numFmtId="0" fontId="6" fillId="9" borderId="21" xfId="0" applyFont="1" applyFill="1" applyBorder="1" applyAlignment="1">
      <alignment horizontal="center" vertical="center" wrapText="1"/>
    </xf>
    <xf numFmtId="37" fontId="0" fillId="0" borderId="14" xfId="0" applyNumberFormat="1" applyFill="1" applyBorder="1" applyAlignment="1">
      <alignment vertical="center"/>
    </xf>
    <xf numFmtId="38" fontId="0" fillId="0" borderId="14" xfId="0" applyNumberFormat="1" applyFill="1" applyBorder="1" applyAlignment="1">
      <alignment horizontal="center" vertical="center"/>
    </xf>
    <xf numFmtId="6" fontId="0" fillId="0" borderId="14" xfId="3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8" fontId="5" fillId="0" borderId="6" xfId="0" applyNumberFormat="1" applyFont="1" applyFill="1" applyBorder="1" applyAlignment="1">
      <alignment horizontal="center" vertical="center"/>
    </xf>
    <xf numFmtId="8" fontId="5" fillId="0" borderId="6" xfId="3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8" fontId="0" fillId="0" borderId="0" xfId="3" applyNumberFormat="1" applyFont="1" applyFill="1" applyBorder="1" applyAlignment="1">
      <alignment vertical="center"/>
    </xf>
    <xf numFmtId="37" fontId="0" fillId="0" borderId="0" xfId="0" applyNumberFormat="1" applyFill="1" applyAlignment="1">
      <alignment vertical="center"/>
    </xf>
    <xf numFmtId="168" fontId="5" fillId="0" borderId="54" xfId="3" applyNumberFormat="1" applyFont="1" applyFill="1" applyBorder="1" applyAlignment="1">
      <alignment vertical="center"/>
    </xf>
    <xf numFmtId="168" fontId="0" fillId="0" borderId="0" xfId="3" applyNumberFormat="1" applyFont="1" applyFill="1" applyBorder="1" applyAlignment="1">
      <alignment vertical="center"/>
    </xf>
    <xf numFmtId="168" fontId="5" fillId="0" borderId="17" xfId="3" applyNumberFormat="1" applyFont="1" applyFill="1" applyBorder="1" applyAlignment="1">
      <alignment vertical="center"/>
    </xf>
    <xf numFmtId="168" fontId="0" fillId="0" borderId="0" xfId="3" applyNumberFormat="1" applyFont="1" applyFill="1" applyAlignment="1">
      <alignment vertical="center"/>
    </xf>
    <xf numFmtId="168" fontId="5" fillId="0" borderId="6" xfId="3" applyNumberFormat="1" applyFont="1" applyFill="1" applyBorder="1" applyAlignment="1">
      <alignment vertical="center"/>
    </xf>
    <xf numFmtId="168" fontId="0" fillId="0" borderId="0" xfId="0" applyNumberFormat="1" applyAlignment="1">
      <alignment vertical="center"/>
    </xf>
    <xf numFmtId="37" fontId="4" fillId="0" borderId="14" xfId="0" applyNumberFormat="1" applyFont="1" applyFill="1" applyBorder="1" applyAlignment="1">
      <alignment vertical="center"/>
    </xf>
    <xf numFmtId="184" fontId="4" fillId="0" borderId="14" xfId="3" applyNumberFormat="1" applyFont="1" applyFill="1" applyBorder="1" applyAlignment="1">
      <alignment vertical="center"/>
    </xf>
    <xf numFmtId="168" fontId="4" fillId="0" borderId="0" xfId="3" applyNumberFormat="1" applyFont="1" applyFill="1" applyBorder="1" applyAlignment="1">
      <alignment vertical="center"/>
    </xf>
    <xf numFmtId="172" fontId="4" fillId="0" borderId="0" xfId="3" applyNumberFormat="1" applyFont="1" applyFill="1" applyBorder="1" applyAlignment="1">
      <alignment vertical="center"/>
    </xf>
    <xf numFmtId="166" fontId="4" fillId="0" borderId="0" xfId="1" applyNumberFormat="1" applyFont="1" applyFill="1" applyBorder="1" applyAlignment="1">
      <alignment vertical="center"/>
    </xf>
    <xf numFmtId="184" fontId="5" fillId="0" borderId="6" xfId="3" applyNumberFormat="1" applyFont="1" applyFill="1" applyBorder="1" applyAlignment="1">
      <alignment vertical="center"/>
    </xf>
    <xf numFmtId="168" fontId="5" fillId="0" borderId="0" xfId="3" applyNumberFormat="1" applyFont="1" applyFill="1" applyBorder="1" applyAlignment="1">
      <alignment horizontal="left" vertical="center"/>
    </xf>
    <xf numFmtId="168" fontId="0" fillId="0" borderId="0" xfId="0" applyNumberFormat="1" applyFill="1" applyAlignment="1">
      <alignment vertical="center"/>
    </xf>
    <xf numFmtId="168" fontId="0" fillId="0" borderId="17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20" fillId="0" borderId="27" xfId="0" applyFont="1" applyFill="1" applyBorder="1" applyAlignment="1">
      <alignment vertical="center" wrapText="1"/>
    </xf>
    <xf numFmtId="167" fontId="8" fillId="0" borderId="0" xfId="0" applyNumberFormat="1" applyFont="1" applyFill="1" applyBorder="1" applyAlignment="1">
      <alignment vertical="center"/>
    </xf>
    <xf numFmtId="169" fontId="8" fillId="0" borderId="0" xfId="0" applyNumberFormat="1" applyFont="1" applyFill="1" applyBorder="1" applyAlignment="1">
      <alignment horizontal="center" vertical="center"/>
    </xf>
    <xf numFmtId="39" fontId="11" fillId="0" borderId="2" xfId="0" applyNumberFormat="1" applyFont="1" applyBorder="1" applyAlignment="1">
      <alignment horizontal="center" vertical="center"/>
    </xf>
    <xf numFmtId="174" fontId="11" fillId="0" borderId="2" xfId="0" applyNumberFormat="1" applyFont="1" applyBorder="1" applyAlignment="1">
      <alignment horizontal="center" vertical="center"/>
    </xf>
    <xf numFmtId="0" fontId="20" fillId="0" borderId="24" xfId="0" applyFont="1" applyFill="1" applyBorder="1" applyAlignment="1">
      <alignment vertical="center" wrapText="1"/>
    </xf>
    <xf numFmtId="167" fontId="8" fillId="0" borderId="4" xfId="0" applyNumberFormat="1" applyFont="1" applyFill="1" applyBorder="1" applyAlignment="1">
      <alignment vertical="center"/>
    </xf>
    <xf numFmtId="169" fontId="8" fillId="0" borderId="4" xfId="0" applyNumberFormat="1" applyFont="1" applyFill="1" applyBorder="1" applyAlignment="1">
      <alignment horizontal="center" vertical="center"/>
    </xf>
    <xf numFmtId="174" fontId="11" fillId="0" borderId="3" xfId="0" applyNumberFormat="1" applyFont="1" applyBorder="1" applyAlignment="1">
      <alignment horizontal="center" vertical="center"/>
    </xf>
    <xf numFmtId="0" fontId="20" fillId="0" borderId="0" xfId="0" applyFont="1" applyFill="1" applyBorder="1" applyAlignment="1">
      <alignment vertical="center" wrapText="1"/>
    </xf>
    <xf numFmtId="174" fontId="11" fillId="0" borderId="0" xfId="0" applyNumberFormat="1" applyFont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Border="1" applyAlignment="1">
      <alignment horizontal="center" vertical="center"/>
    </xf>
    <xf numFmtId="166" fontId="0" fillId="0" borderId="0" xfId="1" applyNumberFormat="1" applyFont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3" borderId="21" xfId="1" applyNumberFormat="1" applyFont="1" applyFill="1" applyBorder="1" applyAlignment="1">
      <alignment horizontal="center" vertical="center"/>
    </xf>
    <xf numFmtId="166" fontId="0" fillId="0" borderId="0" xfId="1" applyNumberFormat="1" applyFont="1" applyFill="1" applyBorder="1" applyAlignment="1">
      <alignment vertical="center"/>
    </xf>
    <xf numFmtId="174" fontId="5" fillId="9" borderId="14" xfId="0" applyNumberFormat="1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 vertical="center"/>
    </xf>
    <xf numFmtId="4" fontId="1" fillId="0" borderId="14" xfId="0" applyNumberFormat="1" applyFont="1" applyFill="1" applyBorder="1" applyAlignment="1">
      <alignment horizontal="center" vertical="center"/>
    </xf>
    <xf numFmtId="175" fontId="1" fillId="0" borderId="14" xfId="0" applyNumberFormat="1" applyFont="1" applyFill="1" applyBorder="1" applyAlignment="1">
      <alignment horizontal="center" vertical="center"/>
    </xf>
    <xf numFmtId="173" fontId="0" fillId="0" borderId="0" xfId="1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181" fontId="1" fillId="0" borderId="2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3" borderId="21" xfId="0" applyFont="1" applyFill="1" applyBorder="1" applyAlignment="1">
      <alignment horizontal="center" vertical="center"/>
    </xf>
    <xf numFmtId="37" fontId="5" fillId="0" borderId="14" xfId="0" applyNumberFormat="1" applyFont="1" applyFill="1" applyBorder="1" applyAlignment="1">
      <alignment vertical="center" wrapText="1"/>
    </xf>
    <xf numFmtId="3" fontId="4" fillId="0" borderId="14" xfId="0" applyNumberFormat="1" applyFont="1" applyFill="1" applyBorder="1" applyAlignment="1">
      <alignment horizontal="center" vertical="center" wrapText="1"/>
    </xf>
    <xf numFmtId="3" fontId="5" fillId="0" borderId="14" xfId="0" applyNumberFormat="1" applyFont="1" applyFill="1" applyBorder="1" applyAlignment="1">
      <alignment vertical="center" wrapText="1"/>
    </xf>
    <xf numFmtId="170" fontId="4" fillId="0" borderId="14" xfId="0" applyNumberFormat="1" applyFont="1" applyFill="1" applyBorder="1" applyAlignment="1">
      <alignment horizontal="center" vertical="center" wrapText="1"/>
    </xf>
    <xf numFmtId="170" fontId="4" fillId="0" borderId="14" xfId="0" applyNumberFormat="1" applyFont="1" applyFill="1" applyBorder="1" applyAlignment="1">
      <alignment vertical="center" wrapText="1"/>
    </xf>
    <xf numFmtId="3" fontId="4" fillId="0" borderId="41" xfId="0" applyNumberFormat="1" applyFont="1" applyFill="1" applyBorder="1" applyAlignment="1">
      <alignment horizontal="center" vertical="center" wrapText="1"/>
    </xf>
    <xf numFmtId="170" fontId="4" fillId="0" borderId="41" xfId="0" applyNumberFormat="1" applyFont="1" applyFill="1" applyBorder="1" applyAlignment="1">
      <alignment vertical="center" wrapText="1"/>
    </xf>
    <xf numFmtId="0" fontId="5" fillId="0" borderId="14" xfId="0" applyFont="1" applyFill="1" applyBorder="1" applyAlignment="1">
      <alignment horizontal="center" vertical="center" wrapText="1"/>
    </xf>
    <xf numFmtId="4" fontId="5" fillId="0" borderId="20" xfId="0" applyNumberFormat="1" applyFont="1" applyFill="1" applyBorder="1" applyAlignment="1">
      <alignment horizontal="center" vertical="center" wrapText="1"/>
    </xf>
    <xf numFmtId="4" fontId="5" fillId="0" borderId="20" xfId="0" applyNumberFormat="1" applyFont="1" applyFill="1" applyBorder="1" applyAlignment="1">
      <alignment vertical="center" wrapText="1"/>
    </xf>
    <xf numFmtId="166" fontId="4" fillId="0" borderId="14" xfId="1" applyNumberFormat="1" applyFont="1" applyFill="1" applyBorder="1" applyAlignment="1">
      <alignment horizontal="center" vertical="center"/>
    </xf>
    <xf numFmtId="175" fontId="4" fillId="0" borderId="14" xfId="1" applyNumberFormat="1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left" vertical="center"/>
    </xf>
    <xf numFmtId="3" fontId="5" fillId="0" borderId="20" xfId="0" applyNumberFormat="1" applyFont="1" applyFill="1" applyBorder="1" applyAlignment="1">
      <alignment horizontal="right" vertical="center"/>
    </xf>
    <xf numFmtId="3" fontId="5" fillId="0" borderId="20" xfId="1" applyNumberFormat="1" applyFont="1" applyFill="1" applyBorder="1" applyAlignment="1">
      <alignment horizontal="right" vertical="center"/>
    </xf>
    <xf numFmtId="166" fontId="5" fillId="0" borderId="20" xfId="0" applyNumberFormat="1" applyFont="1" applyFill="1" applyBorder="1" applyAlignment="1">
      <alignment horizontal="left" vertical="center"/>
    </xf>
    <xf numFmtId="168" fontId="5" fillId="0" borderId="20" xfId="3" applyNumberFormat="1" applyFont="1" applyFill="1" applyBorder="1" applyAlignment="1">
      <alignment horizontal="right" vertical="center"/>
    </xf>
    <xf numFmtId="166" fontId="5" fillId="0" borderId="20" xfId="0" applyNumberFormat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166" fontId="5" fillId="0" borderId="6" xfId="0" applyNumberFormat="1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3" fontId="5" fillId="0" borderId="6" xfId="0" applyNumberFormat="1" applyFont="1" applyFill="1" applyBorder="1" applyAlignment="1">
      <alignment horizontal="right" vertical="center"/>
    </xf>
    <xf numFmtId="10" fontId="5" fillId="0" borderId="6" xfId="10" applyNumberFormat="1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left" vertical="center"/>
    </xf>
    <xf numFmtId="3" fontId="5" fillId="0" borderId="6" xfId="3" applyNumberFormat="1" applyFont="1" applyFill="1" applyBorder="1" applyAlignment="1">
      <alignment horizontal="center" vertical="center"/>
    </xf>
    <xf numFmtId="4" fontId="5" fillId="0" borderId="6" xfId="0" applyNumberFormat="1" applyFont="1" applyFill="1" applyBorder="1" applyAlignment="1">
      <alignment horizontal="center" vertical="center"/>
    </xf>
    <xf numFmtId="169" fontId="5" fillId="0" borderId="6" xfId="0" applyNumberFormat="1" applyFont="1" applyFill="1" applyBorder="1" applyAlignment="1">
      <alignment horizontal="center" vertical="center"/>
    </xf>
    <xf numFmtId="168" fontId="5" fillId="0" borderId="6" xfId="3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171" fontId="5" fillId="0" borderId="19" xfId="10" applyNumberFormat="1" applyFont="1" applyFill="1" applyBorder="1" applyAlignment="1">
      <alignment vertical="center"/>
    </xf>
    <xf numFmtId="171" fontId="5" fillId="0" borderId="0" xfId="10" applyNumberFormat="1" applyFont="1" applyFill="1" applyBorder="1" applyAlignment="1">
      <alignment vertical="center"/>
    </xf>
    <xf numFmtId="171" fontId="0" fillId="0" borderId="0" xfId="0" applyNumberFormat="1" applyAlignment="1">
      <alignment vertical="center"/>
    </xf>
    <xf numFmtId="3" fontId="0" fillId="0" borderId="14" xfId="1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3" fontId="5" fillId="0" borderId="20" xfId="0" applyNumberFormat="1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left" vertical="center"/>
    </xf>
    <xf numFmtId="0" fontId="0" fillId="0" borderId="0" xfId="0" quotePrefix="1" applyAlignment="1">
      <alignment vertical="center"/>
    </xf>
    <xf numFmtId="165" fontId="0" fillId="0" borderId="0" xfId="0" applyNumberFormat="1" applyFill="1" applyAlignment="1">
      <alignment vertical="center"/>
    </xf>
    <xf numFmtId="0" fontId="25" fillId="0" borderId="0" xfId="0" applyFont="1" applyAlignment="1">
      <alignment vertical="center"/>
    </xf>
    <xf numFmtId="37" fontId="4" fillId="0" borderId="14" xfId="0" applyNumberFormat="1" applyFont="1" applyFill="1" applyBorder="1" applyAlignment="1">
      <alignment horizontal="center" vertical="center"/>
    </xf>
    <xf numFmtId="3" fontId="4" fillId="0" borderId="14" xfId="10" applyNumberFormat="1" applyFont="1" applyFill="1" applyBorder="1" applyAlignment="1">
      <alignment horizontal="center" vertical="center"/>
    </xf>
    <xf numFmtId="176" fontId="4" fillId="0" borderId="14" xfId="1" applyNumberFormat="1" applyFont="1" applyFill="1" applyBorder="1" applyAlignment="1">
      <alignment horizontal="center" vertical="center"/>
    </xf>
    <xf numFmtId="9" fontId="4" fillId="0" borderId="14" xfId="10" applyNumberFormat="1" applyFont="1" applyFill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3" fontId="5" fillId="0" borderId="17" xfId="0" applyNumberFormat="1" applyFont="1" applyFill="1" applyBorder="1" applyAlignment="1">
      <alignment horizontal="center" vertical="center"/>
    </xf>
    <xf numFmtId="37" fontId="5" fillId="0" borderId="17" xfId="0" applyNumberFormat="1" applyFont="1" applyFill="1" applyBorder="1" applyAlignment="1">
      <alignment horizontal="center" vertical="center"/>
    </xf>
    <xf numFmtId="176" fontId="5" fillId="0" borderId="17" xfId="0" applyNumberFormat="1" applyFont="1" applyFill="1" applyBorder="1" applyAlignment="1">
      <alignment horizontal="center" vertical="center"/>
    </xf>
    <xf numFmtId="10" fontId="5" fillId="0" borderId="17" xfId="10" applyNumberFormat="1" applyFont="1" applyFill="1" applyBorder="1" applyAlignment="1">
      <alignment horizontal="center" vertical="center"/>
    </xf>
    <xf numFmtId="0" fontId="0" fillId="0" borderId="14" xfId="0" applyBorder="1" applyAlignment="1">
      <alignment vertical="center"/>
    </xf>
    <xf numFmtId="3" fontId="0" fillId="0" borderId="0" xfId="0" applyNumberFormat="1" applyAlignment="1">
      <alignment horizontal="center" vertical="center"/>
    </xf>
    <xf numFmtId="3" fontId="0" fillId="7" borderId="0" xfId="0" applyNumberFormat="1" applyFill="1" applyAlignment="1">
      <alignment horizontal="center" vertical="center"/>
    </xf>
    <xf numFmtId="0" fontId="5" fillId="9" borderId="16" xfId="0" applyFont="1" applyFill="1" applyBorder="1" applyAlignment="1">
      <alignment horizontal="center" vertical="center" wrapText="1"/>
    </xf>
    <xf numFmtId="37" fontId="5" fillId="9" borderId="14" xfId="10" applyNumberFormat="1" applyFont="1" applyFill="1" applyBorder="1" applyAlignment="1">
      <alignment horizontal="center" vertical="center" wrapText="1"/>
    </xf>
    <xf numFmtId="37" fontId="5" fillId="9" borderId="62" xfId="10" applyNumberFormat="1" applyFont="1" applyFill="1" applyBorder="1" applyAlignment="1">
      <alignment horizontal="center" vertical="center" wrapText="1"/>
    </xf>
    <xf numFmtId="3" fontId="4" fillId="8" borderId="14" xfId="3" applyNumberFormat="1" applyFont="1" applyFill="1" applyBorder="1" applyAlignment="1">
      <alignment horizontal="center" vertical="center"/>
    </xf>
    <xf numFmtId="176" fontId="4" fillId="8" borderId="14" xfId="3" applyNumberFormat="1" applyFont="1" applyFill="1" applyBorder="1" applyAlignment="1">
      <alignment horizontal="center" vertical="center"/>
    </xf>
    <xf numFmtId="176" fontId="4" fillId="8" borderId="14" xfId="1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3" fontId="5" fillId="0" borderId="6" xfId="0" applyNumberFormat="1" applyFont="1" applyFill="1" applyBorder="1" applyAlignment="1">
      <alignment horizontal="center" vertical="center"/>
    </xf>
    <xf numFmtId="9" fontId="5" fillId="0" borderId="6" xfId="1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10" fontId="0" fillId="0" borderId="0" xfId="0" applyNumberFormat="1" applyAlignment="1">
      <alignment vertical="center"/>
    </xf>
    <xf numFmtId="37" fontId="0" fillId="0" borderId="0" xfId="0" applyNumberFormat="1" applyAlignment="1">
      <alignment vertical="center"/>
    </xf>
    <xf numFmtId="0" fontId="5" fillId="9" borderId="4" xfId="0" applyFont="1" applyFill="1" applyBorder="1" applyAlignment="1">
      <alignment vertical="center" wrapText="1"/>
    </xf>
    <xf numFmtId="0" fontId="5" fillId="9" borderId="21" xfId="0" applyFont="1" applyFill="1" applyBorder="1" applyAlignment="1">
      <alignment horizontal="center" vertical="center"/>
    </xf>
    <xf numFmtId="174" fontId="5" fillId="9" borderId="21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vertical="center"/>
    </xf>
    <xf numFmtId="174" fontId="1" fillId="8" borderId="15" xfId="0" applyNumberFormat="1" applyFont="1" applyFill="1" applyBorder="1" applyAlignment="1">
      <alignment horizontal="right" vertical="center"/>
    </xf>
    <xf numFmtId="39" fontId="1" fillId="8" borderId="15" xfId="0" applyNumberFormat="1" applyFont="1" applyFill="1" applyBorder="1" applyAlignment="1">
      <alignment horizontal="right" vertical="center"/>
    </xf>
    <xf numFmtId="0" fontId="7" fillId="9" borderId="15" xfId="0" applyFont="1" applyFill="1" applyBorder="1" applyAlignment="1">
      <alignment horizontal="center" vertical="center"/>
    </xf>
    <xf numFmtId="0" fontId="5" fillId="9" borderId="62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37" fontId="28" fillId="8" borderId="30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37" fontId="1" fillId="8" borderId="32" xfId="0" applyNumberFormat="1" applyFont="1" applyFill="1" applyBorder="1" applyAlignment="1">
      <alignment horizontal="center" vertical="center"/>
    </xf>
    <xf numFmtId="37" fontId="28" fillId="8" borderId="49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37" fontId="1" fillId="8" borderId="30" xfId="0" applyNumberFormat="1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vertical="center"/>
    </xf>
    <xf numFmtId="37" fontId="28" fillId="8" borderId="67" xfId="0" applyNumberFormat="1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vertical="center"/>
    </xf>
    <xf numFmtId="37" fontId="1" fillId="8" borderId="13" xfId="0" applyNumberFormat="1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vertical="center"/>
    </xf>
    <xf numFmtId="37" fontId="1" fillId="8" borderId="68" xfId="0" applyNumberFormat="1" applyFont="1" applyFill="1" applyBorder="1" applyAlignment="1">
      <alignment horizontal="center" vertical="center"/>
    </xf>
    <xf numFmtId="37" fontId="1" fillId="0" borderId="49" xfId="0" applyNumberFormat="1" applyFont="1" applyFill="1" applyBorder="1" applyAlignment="1">
      <alignment horizontal="center" vertical="center"/>
    </xf>
    <xf numFmtId="37" fontId="1" fillId="8" borderId="49" xfId="0" applyNumberFormat="1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vertical="center"/>
    </xf>
    <xf numFmtId="37" fontId="1" fillId="0" borderId="30" xfId="0" applyNumberFormat="1" applyFont="1" applyFill="1" applyBorder="1" applyAlignment="1">
      <alignment horizontal="center" vertical="center"/>
    </xf>
    <xf numFmtId="37" fontId="1" fillId="0" borderId="32" xfId="0" applyNumberFormat="1" applyFont="1" applyFill="1" applyBorder="1" applyAlignment="1">
      <alignment horizontal="center" vertical="center"/>
    </xf>
    <xf numFmtId="165" fontId="0" fillId="0" borderId="0" xfId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9" borderId="14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8" fillId="0" borderId="14" xfId="0" applyFont="1" applyFill="1" applyBorder="1" applyAlignment="1">
      <alignment vertical="center"/>
    </xf>
    <xf numFmtId="3" fontId="8" fillId="8" borderId="14" xfId="0" applyNumberFormat="1" applyFont="1" applyFill="1" applyBorder="1" applyAlignment="1">
      <alignment vertical="center"/>
    </xf>
    <xf numFmtId="6" fontId="6" fillId="0" borderId="14" xfId="0" applyNumberFormat="1" applyFont="1" applyFill="1" applyBorder="1" applyAlignment="1">
      <alignment vertical="center"/>
    </xf>
    <xf numFmtId="0" fontId="6" fillId="0" borderId="14" xfId="0" applyFont="1" applyFill="1" applyBorder="1" applyAlignment="1">
      <alignment horizontal="center" vertical="center"/>
    </xf>
    <xf numFmtId="3" fontId="6" fillId="0" borderId="14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183" fontId="0" fillId="8" borderId="21" xfId="0" applyNumberForma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43" fontId="0" fillId="0" borderId="0" xfId="0" applyNumberFormat="1" applyAlignment="1">
      <alignment vertical="center"/>
    </xf>
    <xf numFmtId="0" fontId="30" fillId="0" borderId="0" xfId="0" applyFont="1" applyFill="1" applyAlignment="1"/>
    <xf numFmtId="175" fontId="4" fillId="8" borderId="14" xfId="1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68" fontId="0" fillId="0" borderId="0" xfId="0" applyNumberFormat="1"/>
    <xf numFmtId="176" fontId="0" fillId="0" borderId="0" xfId="0" applyNumberFormat="1" applyAlignment="1">
      <alignment vertical="center"/>
    </xf>
    <xf numFmtId="180" fontId="0" fillId="0" borderId="0" xfId="0" applyNumberFormat="1" applyAlignment="1">
      <alignment vertical="center"/>
    </xf>
    <xf numFmtId="189" fontId="4" fillId="0" borderId="14" xfId="3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166" fontId="6" fillId="8" borderId="0" xfId="1" applyNumberFormat="1" applyFont="1" applyFill="1"/>
    <xf numFmtId="166" fontId="6" fillId="0" borderId="5" xfId="1" applyNumberFormat="1" applyFont="1" applyFill="1" applyBorder="1"/>
    <xf numFmtId="166" fontId="6" fillId="0" borderId="0" xfId="1" applyNumberFormat="1" applyFont="1" applyFill="1"/>
    <xf numFmtId="166" fontId="6" fillId="0" borderId="6" xfId="1" applyNumberFormat="1" applyFont="1" applyFill="1" applyBorder="1"/>
    <xf numFmtId="166" fontId="6" fillId="8" borderId="54" xfId="1" applyNumberFormat="1" applyFont="1" applyFill="1" applyBorder="1"/>
    <xf numFmtId="0" fontId="5" fillId="9" borderId="14" xfId="0" applyFont="1" applyFill="1" applyBorder="1" applyAlignment="1">
      <alignment horizontal="center" vertical="center" wrapText="1"/>
    </xf>
    <xf numFmtId="0" fontId="5" fillId="9" borderId="15" xfId="0" applyFont="1" applyFill="1" applyBorder="1" applyAlignment="1">
      <alignment horizontal="center" vertical="center" wrapText="1"/>
    </xf>
    <xf numFmtId="174" fontId="1" fillId="11" borderId="15" xfId="0" applyNumberFormat="1" applyFont="1" applyFill="1" applyBorder="1" applyAlignment="1">
      <alignment horizontal="right" vertical="center"/>
    </xf>
    <xf numFmtId="39" fontId="1" fillId="11" borderId="15" xfId="0" applyNumberFormat="1" applyFont="1" applyFill="1" applyBorder="1" applyAlignment="1">
      <alignment horizontal="right" vertical="center"/>
    </xf>
    <xf numFmtId="190" fontId="0" fillId="0" borderId="0" xfId="0" applyNumberFormat="1" applyAlignment="1">
      <alignment vertical="center"/>
    </xf>
    <xf numFmtId="0" fontId="5" fillId="9" borderId="14" xfId="0" applyFont="1" applyFill="1" applyBorder="1" applyAlignment="1">
      <alignment horizontal="center" vertical="center" wrapText="1"/>
    </xf>
    <xf numFmtId="4" fontId="4" fillId="11" borderId="14" xfId="1" applyNumberFormat="1" applyFont="1" applyFill="1" applyBorder="1" applyAlignment="1">
      <alignment horizontal="center" vertical="center"/>
    </xf>
    <xf numFmtId="180" fontId="4" fillId="0" borderId="0" xfId="1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4" fillId="0" borderId="0" xfId="1" applyNumberFormat="1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191" fontId="0" fillId="0" borderId="0" xfId="0" applyNumberFormat="1" applyAlignment="1">
      <alignment vertical="center"/>
    </xf>
    <xf numFmtId="0" fontId="30" fillId="0" borderId="0" xfId="0" applyFont="1" applyFill="1" applyAlignment="1"/>
    <xf numFmtId="0" fontId="30" fillId="10" borderId="0" xfId="0" applyFont="1" applyFill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6" fillId="9" borderId="41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/>
    </xf>
    <xf numFmtId="0" fontId="3" fillId="9" borderId="62" xfId="0" applyFont="1" applyFill="1" applyBorder="1" applyAlignment="1">
      <alignment horizontal="center" vertical="center"/>
    </xf>
    <xf numFmtId="0" fontId="6" fillId="9" borderId="62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8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18" fillId="12" borderId="0" xfId="0" applyFont="1" applyFill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3" fillId="12" borderId="25" xfId="0" applyFont="1" applyFill="1" applyBorder="1" applyAlignment="1">
      <alignment horizontal="center" vertical="center"/>
    </xf>
    <xf numFmtId="0" fontId="3" fillId="12" borderId="51" xfId="0" applyFont="1" applyFill="1" applyBorder="1" applyAlignment="1">
      <alignment horizontal="center" vertical="center"/>
    </xf>
    <xf numFmtId="0" fontId="3" fillId="12" borderId="2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9" fillId="0" borderId="69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19" xfId="0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37" fontId="5" fillId="9" borderId="14" xfId="0" applyNumberFormat="1" applyFont="1" applyFill="1" applyBorder="1" applyAlignment="1">
      <alignment horizontal="center" vertical="center" wrapText="1"/>
    </xf>
    <xf numFmtId="37" fontId="10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5" fillId="9" borderId="1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9" borderId="41" xfId="0" applyFont="1" applyFill="1" applyBorder="1" applyAlignment="1">
      <alignment horizontal="center" vertical="center" wrapText="1"/>
    </xf>
    <xf numFmtId="0" fontId="5" fillId="9" borderId="30" xfId="0" applyFont="1" applyFill="1" applyBorder="1" applyAlignment="1">
      <alignment horizontal="center" vertical="center" wrapText="1"/>
    </xf>
    <xf numFmtId="0" fontId="5" fillId="9" borderId="1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58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23" fillId="5" borderId="0" xfId="0" applyFont="1" applyFill="1" applyBorder="1" applyAlignment="1">
      <alignment horizontal="center"/>
    </xf>
    <xf numFmtId="0" fontId="10" fillId="4" borderId="25" xfId="0" applyFont="1" applyFill="1" applyBorder="1" applyAlignment="1">
      <alignment horizontal="center" vertical="center"/>
    </xf>
    <xf numFmtId="0" fontId="10" fillId="4" borderId="51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/>
    </xf>
    <xf numFmtId="0" fontId="14" fillId="0" borderId="71" xfId="0" applyFont="1" applyFill="1" applyBorder="1" applyAlignment="1">
      <alignment horizontal="left"/>
    </xf>
    <xf numFmtId="0" fontId="5" fillId="0" borderId="72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18" fillId="0" borderId="58" xfId="0" applyFont="1" applyFill="1" applyBorder="1" applyAlignment="1">
      <alignment horizontal="center" vertical="center"/>
    </xf>
    <xf numFmtId="0" fontId="18" fillId="0" borderId="33" xfId="0" applyFont="1" applyFill="1" applyBorder="1" applyAlignment="1">
      <alignment horizontal="center" vertical="center"/>
    </xf>
    <xf numFmtId="0" fontId="15" fillId="0" borderId="0" xfId="0" applyFont="1" applyFill="1" applyBorder="1" applyAlignment="1"/>
    <xf numFmtId="0" fontId="27" fillId="0" borderId="58" xfId="0" applyFont="1" applyFill="1" applyBorder="1" applyAlignment="1">
      <alignment horizontal="center" vertical="center"/>
    </xf>
    <xf numFmtId="0" fontId="27" fillId="0" borderId="3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/>
    </xf>
    <xf numFmtId="0" fontId="23" fillId="5" borderId="71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5" fillId="5" borderId="0" xfId="0" applyFont="1" applyFill="1"/>
    <xf numFmtId="0" fontId="0" fillId="0" borderId="0" xfId="0" applyFill="1"/>
    <xf numFmtId="0" fontId="9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37" fontId="6" fillId="0" borderId="28" xfId="0" applyNumberFormat="1" applyFont="1" applyFill="1" applyBorder="1" applyAlignment="1">
      <alignment horizontal="left" vertical="center" wrapText="1"/>
    </xf>
    <xf numFmtId="0" fontId="6" fillId="0" borderId="71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center" vertical="center"/>
    </xf>
    <xf numFmtId="168" fontId="0" fillId="0" borderId="0" xfId="0" applyNumberFormat="1" applyFill="1" applyAlignment="1">
      <alignment vertical="center"/>
    </xf>
    <xf numFmtId="0" fontId="24" fillId="0" borderId="0" xfId="0" applyFont="1" applyFill="1" applyAlignment="1">
      <alignment vertical="center"/>
    </xf>
    <xf numFmtId="37" fontId="0" fillId="0" borderId="0" xfId="0" applyNumberFormat="1" applyFill="1" applyAlignment="1">
      <alignment vertical="center"/>
    </xf>
    <xf numFmtId="0" fontId="5" fillId="0" borderId="65" xfId="0" applyFont="1" applyFill="1" applyBorder="1" applyAlignment="1">
      <alignment horizontal="center"/>
    </xf>
    <xf numFmtId="0" fontId="5" fillId="0" borderId="70" xfId="0" applyFont="1" applyFill="1" applyBorder="1" applyAlignment="1">
      <alignment horizontal="center"/>
    </xf>
    <xf numFmtId="0" fontId="5" fillId="0" borderId="63" xfId="0" applyFont="1" applyFill="1" applyBorder="1" applyAlignment="1">
      <alignment horizontal="center"/>
    </xf>
    <xf numFmtId="0" fontId="5" fillId="0" borderId="73" xfId="0" applyFont="1" applyFill="1" applyBorder="1" applyAlignment="1">
      <alignment horizontal="center"/>
    </xf>
    <xf numFmtId="0" fontId="5" fillId="0" borderId="69" xfId="0" applyFont="1" applyFill="1" applyBorder="1" applyAlignment="1">
      <alignment horizontal="center"/>
    </xf>
    <xf numFmtId="0" fontId="5" fillId="0" borderId="61" xfId="0" applyFont="1" applyFill="1" applyBorder="1" applyAlignment="1">
      <alignment horizontal="center"/>
    </xf>
    <xf numFmtId="0" fontId="5" fillId="5" borderId="41" xfId="0" applyFont="1" applyFill="1" applyBorder="1" applyAlignment="1">
      <alignment horizontal="center" wrapText="1"/>
    </xf>
    <xf numFmtId="0" fontId="5" fillId="5" borderId="15" xfId="0" applyFont="1" applyFill="1" applyBorder="1" applyAlignment="1">
      <alignment horizontal="center" wrapText="1"/>
    </xf>
  </cellXfs>
  <cellStyles count="12">
    <cellStyle name="Comma" xfId="1" builtinId="3"/>
    <cellStyle name="Comma0" xfId="2"/>
    <cellStyle name="Currency" xfId="3" builtinId="4"/>
    <cellStyle name="Currency_Final - 2004 RAM for rate schedule - milton" xfId="4"/>
    <cellStyle name="Currency0" xfId="5"/>
    <cellStyle name="Date" xfId="6"/>
    <cellStyle name="Fixed" xfId="7"/>
    <cellStyle name="Heading 1" xfId="8" builtinId="16" customBuiltin="1"/>
    <cellStyle name="Heading 2" xfId="9" builtinId="17" customBuiltin="1"/>
    <cellStyle name="Normal" xfId="0" builtinId="0"/>
    <cellStyle name="Percent" xfId="10" builtinId="5"/>
    <cellStyle name="Total" xfId="11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1.%20Models/Orangeville_2014_Cost_Allocation_Model_V3.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1 Intro"/>
      <sheetName val="I2 LDC class"/>
      <sheetName val="I3 TB Data"/>
      <sheetName val="I4 BO ASSETS"/>
      <sheetName val="I5.1 Misc Data"/>
      <sheetName val="I5.2 Weighting Factors"/>
      <sheetName val="I6.1 Revenue"/>
      <sheetName val="I6.2 Customer Data"/>
      <sheetName val="I7.1 Meter Capital"/>
      <sheetName val="I7.2 Meter Reading"/>
      <sheetName val="I8 Demand Data"/>
      <sheetName val="I9 Direct Allocation"/>
      <sheetName val="O1 Revenue to cost|RR"/>
      <sheetName val="O2 Fixed Charge|Floor|Ceiling"/>
      <sheetName val="O2.1 Line Tran PLCC Adj"/>
      <sheetName val="O2.2 Primary Cost PLCC Adj"/>
      <sheetName val="O2.3 Secondary Cost PLCC Adj"/>
      <sheetName val="O3.1 Line Tran Unit Cost"/>
      <sheetName val="O3.2 Substat Tran Unit Cost "/>
      <sheetName val="O3.3 Primary Cost Pool"/>
      <sheetName val="O3.4 Secondary Cost Pool"/>
      <sheetName val="O3.5 USL Metering Credit"/>
      <sheetName val="O3.6 MicroFIT Charge"/>
      <sheetName val="O4 Summary by Class &amp; Accounts"/>
      <sheetName val="O5 Details by Class &amp; Accounts"/>
      <sheetName val="O6 Source Data for E2"/>
      <sheetName val="O7 Amortization"/>
      <sheetName val="E1 Categorization"/>
      <sheetName val="E2 Allocators"/>
      <sheetName val="E3 PLCC"/>
      <sheetName val="E4 TB Allocation Details"/>
      <sheetName val="E5 Reconciliation"/>
      <sheetName val="Click here if complet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1">
          <cell r="D21">
            <v>10324.921892397642</v>
          </cell>
        </row>
      </sheetData>
      <sheetData sheetId="9"/>
      <sheetData sheetId="10"/>
      <sheetData sheetId="11"/>
      <sheetData sheetId="12"/>
      <sheetData sheetId="13">
        <row r="19">
          <cell r="D19">
            <v>313323.30285044858</v>
          </cell>
        </row>
      </sheetData>
      <sheetData sheetId="14">
        <row r="17">
          <cell r="D17">
            <v>18.799013174377716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22"/>
  <sheetViews>
    <sheetView workbookViewId="0">
      <selection activeCell="B5" sqref="B5"/>
    </sheetView>
  </sheetViews>
  <sheetFormatPr defaultRowHeight="12.75" x14ac:dyDescent="0.2"/>
  <cols>
    <col min="1" max="1" width="80.7109375" bestFit="1" customWidth="1"/>
    <col min="2" max="2" width="16.28515625" customWidth="1"/>
    <col min="4" max="10" width="9.42578125" customWidth="1"/>
  </cols>
  <sheetData>
    <row r="1" spans="1:16384" s="191" customFormat="1" ht="19.5" customHeight="1" x14ac:dyDescent="0.2">
      <c r="A1" s="410" t="s">
        <v>231</v>
      </c>
      <c r="B1" s="410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384"/>
      <c r="U1" s="384"/>
      <c r="V1" s="384"/>
      <c r="W1" s="384"/>
      <c r="X1" s="384"/>
      <c r="Y1" s="384"/>
      <c r="Z1" s="384"/>
      <c r="AA1" s="384"/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/>
      <c r="AP1" s="384"/>
      <c r="AQ1" s="384"/>
      <c r="AR1" s="384"/>
      <c r="AS1" s="384"/>
      <c r="AT1" s="384"/>
      <c r="AU1" s="384"/>
      <c r="AV1" s="384"/>
      <c r="AW1" s="384"/>
      <c r="AX1" s="384"/>
      <c r="AY1" s="384"/>
      <c r="AZ1" s="384"/>
      <c r="BA1" s="384"/>
      <c r="BB1" s="384"/>
      <c r="BC1" s="384"/>
      <c r="BD1" s="384"/>
      <c r="BE1" s="384"/>
      <c r="BF1" s="384"/>
      <c r="BG1" s="384"/>
      <c r="BH1" s="384"/>
      <c r="BI1" s="384"/>
      <c r="BJ1" s="384"/>
      <c r="BK1" s="384"/>
      <c r="BL1" s="384"/>
      <c r="BM1" s="384"/>
      <c r="BN1" s="384"/>
      <c r="BO1" s="384"/>
      <c r="BP1" s="384"/>
      <c r="BQ1" s="384"/>
      <c r="BR1" s="384"/>
      <c r="BS1" s="384"/>
      <c r="BT1" s="384"/>
      <c r="BU1" s="384"/>
      <c r="BV1" s="384"/>
      <c r="BW1" s="384"/>
      <c r="BX1" s="384"/>
      <c r="BY1" s="384"/>
      <c r="BZ1" s="384"/>
      <c r="CA1" s="384"/>
      <c r="CB1" s="384"/>
      <c r="CC1" s="384"/>
      <c r="CD1" s="384"/>
      <c r="CE1" s="384"/>
      <c r="CF1" s="384"/>
      <c r="CG1" s="384"/>
      <c r="CH1" s="384"/>
      <c r="CI1" s="384"/>
      <c r="CJ1" s="384"/>
      <c r="CK1" s="384"/>
      <c r="CL1" s="384"/>
      <c r="CM1" s="384"/>
      <c r="CN1" s="384"/>
      <c r="CO1" s="384"/>
      <c r="CP1" s="384"/>
      <c r="CQ1" s="384"/>
      <c r="CR1" s="384"/>
      <c r="CS1" s="384"/>
      <c r="CT1" s="384"/>
      <c r="CU1" s="384"/>
      <c r="CV1" s="384"/>
      <c r="CW1" s="384"/>
      <c r="CX1" s="384"/>
      <c r="CY1" s="384"/>
      <c r="CZ1" s="384"/>
      <c r="DA1" s="384"/>
      <c r="DB1" s="384"/>
      <c r="DC1" s="384"/>
      <c r="DD1" s="384"/>
      <c r="DE1" s="384"/>
      <c r="DF1" s="384"/>
      <c r="DG1" s="384"/>
      <c r="DH1" s="384"/>
      <c r="DI1" s="384"/>
      <c r="DJ1" s="384"/>
      <c r="DK1" s="384"/>
      <c r="DL1" s="384"/>
      <c r="DM1" s="384"/>
      <c r="DN1" s="384"/>
      <c r="DO1" s="384"/>
      <c r="DP1" s="384"/>
      <c r="DQ1" s="384"/>
      <c r="DR1" s="384"/>
      <c r="DS1" s="384"/>
      <c r="DT1" s="384"/>
      <c r="DU1" s="384"/>
      <c r="DV1" s="384"/>
      <c r="DW1" s="384"/>
      <c r="DX1" s="384"/>
      <c r="DY1" s="384"/>
      <c r="DZ1" s="384"/>
      <c r="EA1" s="384"/>
      <c r="EB1" s="384"/>
      <c r="EC1" s="384"/>
      <c r="ED1" s="384"/>
      <c r="EE1" s="384"/>
      <c r="EF1" s="384"/>
      <c r="EG1" s="384"/>
      <c r="EH1" s="384"/>
      <c r="EI1" s="384"/>
      <c r="EJ1" s="384"/>
      <c r="EK1" s="384"/>
      <c r="EL1" s="384"/>
      <c r="EM1" s="384"/>
      <c r="EN1" s="384"/>
      <c r="EO1" s="384"/>
      <c r="EP1" s="384"/>
      <c r="EQ1" s="384"/>
      <c r="ER1" s="384"/>
      <c r="ES1" s="384"/>
      <c r="ET1" s="384"/>
      <c r="EU1" s="384"/>
      <c r="EV1" s="384"/>
      <c r="EW1" s="384"/>
      <c r="EX1" s="384"/>
      <c r="EY1" s="384"/>
      <c r="EZ1" s="384"/>
      <c r="FA1" s="384"/>
      <c r="FB1" s="384"/>
      <c r="FC1" s="384"/>
      <c r="FD1" s="384"/>
      <c r="FE1" s="384"/>
      <c r="FF1" s="384"/>
      <c r="FG1" s="384"/>
      <c r="FH1" s="384"/>
      <c r="FI1" s="384"/>
      <c r="FJ1" s="384"/>
      <c r="FK1" s="384"/>
      <c r="FL1" s="384"/>
      <c r="FM1" s="384"/>
      <c r="FN1" s="384"/>
      <c r="FO1" s="384"/>
      <c r="FP1" s="384"/>
      <c r="FQ1" s="384"/>
      <c r="FR1" s="384"/>
      <c r="FS1" s="384"/>
      <c r="FT1" s="384"/>
      <c r="FU1" s="384"/>
      <c r="FV1" s="384"/>
      <c r="FW1" s="384"/>
      <c r="FX1" s="384"/>
      <c r="FY1" s="384"/>
      <c r="FZ1" s="384"/>
      <c r="GA1" s="384"/>
      <c r="GB1" s="384"/>
      <c r="GC1" s="384"/>
      <c r="GD1" s="384"/>
      <c r="GE1" s="384"/>
      <c r="GF1" s="384"/>
      <c r="GG1" s="384"/>
      <c r="GH1" s="384"/>
      <c r="GI1" s="384"/>
      <c r="GJ1" s="384"/>
      <c r="GK1" s="384"/>
      <c r="GL1" s="384"/>
      <c r="GM1" s="384"/>
      <c r="GN1" s="384"/>
      <c r="GO1" s="384"/>
      <c r="GP1" s="384"/>
      <c r="GQ1" s="384"/>
      <c r="GR1" s="384"/>
      <c r="GS1" s="384"/>
      <c r="GT1" s="384"/>
      <c r="GU1" s="384"/>
      <c r="GV1" s="384"/>
      <c r="GW1" s="384"/>
      <c r="GX1" s="384"/>
      <c r="GY1" s="384"/>
      <c r="GZ1" s="384"/>
      <c r="HA1" s="384"/>
      <c r="HB1" s="384"/>
      <c r="HC1" s="384"/>
      <c r="HD1" s="384"/>
      <c r="HE1" s="384"/>
      <c r="HF1" s="384"/>
      <c r="HG1" s="384"/>
      <c r="HH1" s="384"/>
      <c r="HI1" s="384"/>
      <c r="HJ1" s="384"/>
      <c r="HK1" s="384"/>
      <c r="HL1" s="384"/>
      <c r="HM1" s="384"/>
      <c r="HN1" s="384"/>
      <c r="HO1" s="384"/>
      <c r="HP1" s="384"/>
      <c r="HQ1" s="384"/>
      <c r="HR1" s="384"/>
      <c r="HS1" s="384"/>
      <c r="HT1" s="384"/>
      <c r="HU1" s="384"/>
      <c r="HV1" s="384"/>
      <c r="HW1" s="384"/>
      <c r="HX1" s="384"/>
      <c r="HY1" s="384"/>
      <c r="HZ1" s="384"/>
      <c r="IA1" s="384"/>
      <c r="IB1" s="384"/>
      <c r="IC1" s="384"/>
      <c r="ID1" s="384"/>
      <c r="IE1" s="384"/>
      <c r="IF1" s="384"/>
      <c r="IG1" s="384"/>
      <c r="IH1" s="384"/>
      <c r="II1" s="384"/>
      <c r="IJ1" s="384"/>
      <c r="IK1" s="384"/>
      <c r="IL1" s="384"/>
      <c r="IM1" s="384"/>
      <c r="IN1" s="384"/>
      <c r="IO1" s="384"/>
      <c r="IP1" s="384"/>
      <c r="IQ1" s="384"/>
      <c r="IR1" s="384"/>
      <c r="IS1" s="384"/>
      <c r="IT1" s="384"/>
      <c r="IU1" s="384"/>
      <c r="IV1" s="384"/>
      <c r="IW1" s="384"/>
      <c r="IX1" s="384"/>
      <c r="IY1" s="384"/>
      <c r="IZ1" s="384"/>
      <c r="JA1" s="384"/>
      <c r="JB1" s="384"/>
      <c r="JC1" s="384"/>
      <c r="JD1" s="384"/>
      <c r="JE1" s="384"/>
      <c r="JF1" s="384"/>
      <c r="JG1" s="384"/>
      <c r="JH1" s="384"/>
      <c r="JI1" s="384"/>
      <c r="JJ1" s="384"/>
      <c r="JK1" s="384"/>
      <c r="JL1" s="384"/>
      <c r="JM1" s="384"/>
      <c r="JN1" s="384"/>
      <c r="JO1" s="384"/>
      <c r="JP1" s="384"/>
      <c r="JQ1" s="384"/>
      <c r="JR1" s="384"/>
      <c r="JS1" s="384"/>
      <c r="JT1" s="384"/>
      <c r="JU1" s="384"/>
      <c r="JV1" s="384"/>
      <c r="JW1" s="384"/>
      <c r="JX1" s="384"/>
      <c r="JY1" s="384"/>
      <c r="JZ1" s="384"/>
      <c r="KA1" s="384"/>
      <c r="KB1" s="384"/>
      <c r="KC1" s="384"/>
      <c r="KD1" s="384"/>
      <c r="KE1" s="384"/>
      <c r="KF1" s="384"/>
      <c r="KG1" s="384"/>
      <c r="KH1" s="384"/>
      <c r="KI1" s="384"/>
      <c r="KJ1" s="384"/>
      <c r="KK1" s="384"/>
      <c r="KL1" s="384"/>
      <c r="KM1" s="384"/>
      <c r="KN1" s="384"/>
      <c r="KO1" s="384"/>
      <c r="KP1" s="384"/>
      <c r="KQ1" s="384"/>
      <c r="KR1" s="384"/>
      <c r="KS1" s="384"/>
      <c r="KT1" s="384"/>
      <c r="KU1" s="384"/>
      <c r="KV1" s="384"/>
      <c r="KW1" s="384"/>
      <c r="KX1" s="384"/>
      <c r="KY1" s="384"/>
      <c r="KZ1" s="384"/>
      <c r="LA1" s="384"/>
      <c r="LB1" s="384"/>
      <c r="LC1" s="384"/>
      <c r="LD1" s="384"/>
      <c r="LE1" s="384"/>
      <c r="LF1" s="384"/>
      <c r="LG1" s="384"/>
      <c r="LH1" s="384"/>
      <c r="LI1" s="384"/>
      <c r="LJ1" s="384"/>
      <c r="LK1" s="384"/>
      <c r="LL1" s="384"/>
      <c r="LM1" s="384"/>
      <c r="LN1" s="384"/>
      <c r="LO1" s="384"/>
      <c r="LP1" s="384"/>
      <c r="LQ1" s="384"/>
      <c r="LR1" s="384"/>
      <c r="LS1" s="384"/>
      <c r="LT1" s="384"/>
      <c r="LU1" s="384"/>
      <c r="LV1" s="384"/>
      <c r="LW1" s="384"/>
      <c r="LX1" s="384"/>
      <c r="LY1" s="384"/>
      <c r="LZ1" s="384"/>
      <c r="MA1" s="384"/>
      <c r="MB1" s="384"/>
      <c r="MC1" s="384"/>
      <c r="MD1" s="384"/>
      <c r="ME1" s="384"/>
      <c r="MF1" s="384"/>
      <c r="MG1" s="384"/>
      <c r="MH1" s="384"/>
      <c r="MI1" s="384"/>
      <c r="MJ1" s="384"/>
      <c r="MK1" s="384"/>
      <c r="ML1" s="384"/>
      <c r="MM1" s="384"/>
      <c r="MN1" s="384"/>
      <c r="MO1" s="384"/>
      <c r="MP1" s="384"/>
      <c r="MQ1" s="384"/>
      <c r="MR1" s="384"/>
      <c r="MS1" s="384"/>
      <c r="MT1" s="384"/>
      <c r="MU1" s="384"/>
      <c r="MV1" s="384"/>
      <c r="MW1" s="384"/>
      <c r="MX1" s="384"/>
      <c r="MY1" s="384"/>
      <c r="MZ1" s="384"/>
      <c r="NA1" s="384"/>
      <c r="NB1" s="384"/>
      <c r="NC1" s="384"/>
      <c r="ND1" s="384"/>
      <c r="NE1" s="384"/>
      <c r="NF1" s="384"/>
      <c r="NG1" s="384"/>
      <c r="NH1" s="384"/>
      <c r="NI1" s="384"/>
      <c r="NJ1" s="384"/>
      <c r="NK1" s="384"/>
      <c r="NL1" s="384"/>
      <c r="NM1" s="384"/>
      <c r="NN1" s="384"/>
      <c r="NO1" s="384"/>
      <c r="NP1" s="384"/>
      <c r="NQ1" s="384"/>
      <c r="NR1" s="384"/>
      <c r="NS1" s="384"/>
      <c r="NT1" s="384"/>
      <c r="NU1" s="384"/>
      <c r="NV1" s="384"/>
      <c r="NW1" s="384"/>
      <c r="NX1" s="384"/>
      <c r="NY1" s="384"/>
      <c r="NZ1" s="384"/>
      <c r="OA1" s="384"/>
      <c r="OB1" s="384"/>
      <c r="OC1" s="384"/>
      <c r="OD1" s="384"/>
      <c r="OE1" s="384"/>
      <c r="OF1" s="384"/>
      <c r="OG1" s="384"/>
      <c r="OH1" s="384"/>
      <c r="OI1" s="384"/>
      <c r="OJ1" s="384"/>
      <c r="OK1" s="384"/>
      <c r="OL1" s="384"/>
      <c r="OM1" s="384"/>
      <c r="ON1" s="384"/>
      <c r="OO1" s="384"/>
      <c r="OP1" s="384"/>
      <c r="OQ1" s="384"/>
      <c r="OR1" s="384"/>
      <c r="OS1" s="384"/>
      <c r="OT1" s="384"/>
      <c r="OU1" s="384"/>
      <c r="OV1" s="384"/>
      <c r="OW1" s="384"/>
      <c r="OX1" s="384"/>
      <c r="OY1" s="384"/>
      <c r="OZ1" s="384"/>
      <c r="PA1" s="384"/>
      <c r="PB1" s="384"/>
      <c r="PC1" s="384"/>
      <c r="PD1" s="384"/>
      <c r="PE1" s="384"/>
      <c r="PF1" s="384"/>
      <c r="PG1" s="384"/>
      <c r="PH1" s="384"/>
      <c r="PI1" s="384"/>
      <c r="PJ1" s="384"/>
      <c r="PK1" s="384"/>
      <c r="PL1" s="384"/>
      <c r="PM1" s="384"/>
      <c r="PN1" s="384"/>
      <c r="PO1" s="384"/>
      <c r="PP1" s="384"/>
      <c r="PQ1" s="384"/>
      <c r="PR1" s="384"/>
      <c r="PS1" s="384"/>
      <c r="PT1" s="384"/>
      <c r="PU1" s="384"/>
      <c r="PV1" s="384"/>
      <c r="PW1" s="384"/>
      <c r="PX1" s="384"/>
      <c r="PY1" s="384"/>
      <c r="PZ1" s="384"/>
      <c r="QA1" s="384"/>
      <c r="QB1" s="384"/>
      <c r="QC1" s="384"/>
      <c r="QD1" s="384"/>
      <c r="QE1" s="384"/>
      <c r="QF1" s="384"/>
      <c r="QG1" s="384"/>
      <c r="QH1" s="384"/>
      <c r="QI1" s="384"/>
      <c r="QJ1" s="384"/>
      <c r="QK1" s="384"/>
      <c r="QL1" s="384"/>
      <c r="QM1" s="384"/>
      <c r="QN1" s="384"/>
      <c r="QO1" s="384"/>
      <c r="QP1" s="384"/>
      <c r="QQ1" s="384"/>
      <c r="QR1" s="384"/>
      <c r="QS1" s="384"/>
      <c r="QT1" s="384"/>
      <c r="QU1" s="384"/>
      <c r="QV1" s="384"/>
      <c r="QW1" s="384"/>
      <c r="QX1" s="384"/>
      <c r="QY1" s="384"/>
      <c r="QZ1" s="384"/>
      <c r="RA1" s="384"/>
      <c r="RB1" s="384"/>
      <c r="RC1" s="384"/>
      <c r="RD1" s="384"/>
      <c r="RE1" s="384"/>
      <c r="RF1" s="384"/>
      <c r="RG1" s="384"/>
      <c r="RH1" s="384"/>
      <c r="RI1" s="384"/>
      <c r="RJ1" s="384"/>
      <c r="RK1" s="384"/>
      <c r="RL1" s="384"/>
      <c r="RM1" s="384"/>
      <c r="RN1" s="384"/>
      <c r="RO1" s="384"/>
      <c r="RP1" s="384"/>
      <c r="RQ1" s="384"/>
      <c r="RR1" s="384"/>
      <c r="RS1" s="384"/>
      <c r="RT1" s="384"/>
      <c r="RU1" s="384"/>
      <c r="RV1" s="384"/>
      <c r="RW1" s="384"/>
      <c r="RX1" s="384"/>
      <c r="RY1" s="384"/>
      <c r="RZ1" s="384"/>
      <c r="SA1" s="384"/>
      <c r="SB1" s="384"/>
      <c r="SC1" s="384"/>
      <c r="SD1" s="384"/>
      <c r="SE1" s="384"/>
      <c r="SF1" s="384"/>
      <c r="SG1" s="384"/>
      <c r="SH1" s="384"/>
      <c r="SI1" s="384"/>
      <c r="SJ1" s="384"/>
      <c r="SK1" s="384"/>
      <c r="SL1" s="384"/>
      <c r="SM1" s="384"/>
      <c r="SN1" s="384"/>
      <c r="SO1" s="384"/>
      <c r="SP1" s="384"/>
      <c r="SQ1" s="384"/>
      <c r="SR1" s="384"/>
      <c r="SS1" s="384"/>
      <c r="ST1" s="384"/>
      <c r="SU1" s="384"/>
      <c r="SV1" s="384"/>
      <c r="SW1" s="384"/>
      <c r="SX1" s="384"/>
      <c r="SY1" s="384"/>
      <c r="SZ1" s="384"/>
      <c r="TA1" s="384"/>
      <c r="TB1" s="384"/>
      <c r="TC1" s="384"/>
      <c r="TD1" s="384"/>
      <c r="TE1" s="384"/>
      <c r="TF1" s="384"/>
      <c r="TG1" s="384"/>
      <c r="TH1" s="384"/>
      <c r="TI1" s="384"/>
      <c r="TJ1" s="384"/>
      <c r="TK1" s="384"/>
      <c r="TL1" s="384"/>
      <c r="TM1" s="384"/>
      <c r="TN1" s="384"/>
      <c r="TO1" s="384"/>
      <c r="TP1" s="384"/>
      <c r="TQ1" s="384"/>
      <c r="TR1" s="384"/>
      <c r="TS1" s="409"/>
      <c r="TT1" s="409"/>
      <c r="TU1" s="409"/>
      <c r="TV1" s="409"/>
      <c r="TW1" s="409"/>
      <c r="TX1" s="409"/>
      <c r="TY1" s="409"/>
      <c r="TZ1" s="409"/>
      <c r="UA1" s="409"/>
      <c r="UB1" s="409"/>
      <c r="UC1" s="409"/>
      <c r="UD1" s="409"/>
      <c r="UE1" s="409"/>
      <c r="UF1" s="409"/>
      <c r="UG1" s="409"/>
      <c r="UH1" s="409"/>
      <c r="UI1" s="409"/>
      <c r="UJ1" s="409"/>
      <c r="UK1" s="409"/>
      <c r="UL1" s="409"/>
      <c r="UM1" s="409"/>
      <c r="UN1" s="409"/>
      <c r="UO1" s="409"/>
      <c r="UP1" s="409"/>
      <c r="UQ1" s="409"/>
      <c r="UR1" s="409"/>
      <c r="US1" s="409"/>
      <c r="UT1" s="409"/>
      <c r="UU1" s="409"/>
      <c r="UV1" s="409"/>
      <c r="UW1" s="409"/>
      <c r="UX1" s="409"/>
      <c r="UY1" s="409"/>
      <c r="UZ1" s="409"/>
      <c r="VA1" s="409"/>
      <c r="VB1" s="409"/>
      <c r="VC1" s="409"/>
      <c r="VD1" s="409"/>
      <c r="VE1" s="409"/>
      <c r="VF1" s="409"/>
      <c r="VG1" s="409"/>
      <c r="VH1" s="409"/>
      <c r="VI1" s="409"/>
      <c r="VJ1" s="409"/>
      <c r="VK1" s="409"/>
      <c r="VL1" s="409"/>
      <c r="VM1" s="409"/>
      <c r="VN1" s="409"/>
      <c r="VO1" s="409"/>
      <c r="VP1" s="409"/>
      <c r="VQ1" s="409"/>
      <c r="VR1" s="409"/>
      <c r="VS1" s="409"/>
      <c r="VT1" s="409"/>
      <c r="VU1" s="409"/>
      <c r="VV1" s="409"/>
      <c r="VW1" s="409"/>
      <c r="VX1" s="409"/>
      <c r="VY1" s="409"/>
      <c r="VZ1" s="409"/>
      <c r="WA1" s="409"/>
      <c r="WB1" s="409"/>
      <c r="WC1" s="409"/>
      <c r="WD1" s="409"/>
      <c r="WE1" s="409"/>
      <c r="WF1" s="409"/>
      <c r="WG1" s="409"/>
      <c r="WH1" s="409"/>
      <c r="WI1" s="409"/>
      <c r="WJ1" s="409"/>
      <c r="WK1" s="409"/>
      <c r="WL1" s="409"/>
      <c r="WM1" s="409"/>
      <c r="WN1" s="409"/>
      <c r="WO1" s="409"/>
      <c r="WP1" s="409"/>
      <c r="WQ1" s="409"/>
      <c r="WR1" s="409"/>
      <c r="WS1" s="409"/>
      <c r="WT1" s="409"/>
      <c r="WU1" s="409"/>
      <c r="WV1" s="409"/>
      <c r="WW1" s="409"/>
      <c r="WX1" s="409"/>
      <c r="WY1" s="409"/>
      <c r="WZ1" s="409"/>
      <c r="XA1" s="409"/>
      <c r="XB1" s="409"/>
      <c r="XC1" s="409"/>
      <c r="XD1" s="409"/>
      <c r="XE1" s="409"/>
      <c r="XF1" s="409"/>
      <c r="XG1" s="409"/>
      <c r="XH1" s="409"/>
      <c r="XI1" s="409"/>
      <c r="XJ1" s="409"/>
      <c r="XK1" s="409"/>
      <c r="XL1" s="409"/>
      <c r="XM1" s="409"/>
      <c r="XN1" s="409"/>
      <c r="XO1" s="409"/>
      <c r="XP1" s="409"/>
      <c r="XQ1" s="409"/>
      <c r="XR1" s="409"/>
      <c r="XS1" s="409"/>
      <c r="XT1" s="409"/>
      <c r="XU1" s="409"/>
      <c r="XV1" s="409"/>
      <c r="XW1" s="409"/>
      <c r="XX1" s="409"/>
      <c r="XY1" s="409"/>
      <c r="XZ1" s="409"/>
      <c r="YA1" s="409"/>
      <c r="YB1" s="409"/>
      <c r="YC1" s="409"/>
      <c r="YD1" s="409"/>
      <c r="YE1" s="409"/>
      <c r="YF1" s="409"/>
      <c r="YG1" s="409"/>
      <c r="YH1" s="409"/>
      <c r="YI1" s="409"/>
      <c r="YJ1" s="409"/>
      <c r="YK1" s="409"/>
      <c r="YL1" s="409"/>
      <c r="YM1" s="409"/>
      <c r="YN1" s="409"/>
      <c r="YO1" s="409"/>
      <c r="YP1" s="409"/>
      <c r="YQ1" s="409"/>
      <c r="YR1" s="409"/>
      <c r="YS1" s="409"/>
      <c r="YT1" s="409"/>
      <c r="YU1" s="409"/>
      <c r="YV1" s="409"/>
      <c r="YW1" s="409"/>
      <c r="YX1" s="409"/>
      <c r="YY1" s="409"/>
      <c r="YZ1" s="409"/>
      <c r="ZA1" s="409"/>
      <c r="ZB1" s="409"/>
      <c r="ZC1" s="409"/>
      <c r="ZD1" s="409"/>
      <c r="ZE1" s="409"/>
      <c r="ZF1" s="409"/>
      <c r="ZG1" s="409"/>
      <c r="ZH1" s="409"/>
      <c r="ZI1" s="409"/>
      <c r="ZJ1" s="409"/>
      <c r="ZK1" s="409"/>
      <c r="ZL1" s="409"/>
      <c r="ZM1" s="409"/>
      <c r="ZN1" s="409"/>
      <c r="ZO1" s="409"/>
      <c r="ZP1" s="409"/>
      <c r="ZQ1" s="409"/>
      <c r="ZR1" s="409"/>
      <c r="ZS1" s="409"/>
      <c r="ZT1" s="409"/>
      <c r="ZU1" s="409"/>
      <c r="ZV1" s="409"/>
      <c r="ZW1" s="409"/>
      <c r="ZX1" s="409"/>
      <c r="ZY1" s="409"/>
      <c r="ZZ1" s="409"/>
      <c r="AAA1" s="409"/>
      <c r="AAB1" s="409"/>
      <c r="AAC1" s="409"/>
      <c r="AAD1" s="409"/>
      <c r="AAE1" s="409"/>
      <c r="AAF1" s="409"/>
      <c r="AAG1" s="409"/>
      <c r="AAH1" s="409"/>
      <c r="AAI1" s="409"/>
      <c r="AAJ1" s="409"/>
      <c r="AAK1" s="409"/>
      <c r="AAL1" s="409"/>
      <c r="AAM1" s="409"/>
      <c r="AAN1" s="409"/>
      <c r="AAO1" s="409"/>
      <c r="AAP1" s="409"/>
      <c r="AAQ1" s="409"/>
      <c r="AAR1" s="409"/>
      <c r="AAS1" s="409"/>
      <c r="AAT1" s="409"/>
      <c r="AAU1" s="409"/>
      <c r="AAV1" s="409"/>
      <c r="AAW1" s="409"/>
      <c r="AAX1" s="409"/>
      <c r="AAY1" s="409"/>
      <c r="AAZ1" s="409"/>
      <c r="ABA1" s="409"/>
      <c r="ABB1" s="409"/>
      <c r="ABC1" s="409"/>
      <c r="ABD1" s="409"/>
      <c r="ABE1" s="409"/>
      <c r="ABF1" s="409"/>
      <c r="ABG1" s="409"/>
      <c r="ABH1" s="409"/>
      <c r="ABI1" s="409"/>
      <c r="ABJ1" s="409"/>
      <c r="ABK1" s="409"/>
      <c r="ABL1" s="409"/>
      <c r="ABM1" s="409"/>
      <c r="ABN1" s="409"/>
      <c r="ABO1" s="409"/>
      <c r="ABP1" s="409"/>
      <c r="ABQ1" s="409"/>
      <c r="ABR1" s="409"/>
      <c r="ABS1" s="409"/>
      <c r="ABT1" s="409"/>
      <c r="ABU1" s="409"/>
      <c r="ABV1" s="409"/>
      <c r="ABW1" s="409"/>
      <c r="ABX1" s="409"/>
      <c r="ABY1" s="409"/>
      <c r="ABZ1" s="409"/>
      <c r="ACA1" s="409"/>
      <c r="ACB1" s="409"/>
      <c r="ACC1" s="409"/>
      <c r="ACD1" s="409"/>
      <c r="ACE1" s="409"/>
      <c r="ACF1" s="409"/>
      <c r="ACG1" s="409"/>
      <c r="ACH1" s="409"/>
      <c r="ACI1" s="409"/>
      <c r="ACJ1" s="409"/>
      <c r="ACK1" s="409"/>
      <c r="ACL1" s="409"/>
      <c r="ACM1" s="409"/>
      <c r="ACN1" s="409"/>
      <c r="ACO1" s="409"/>
      <c r="ACP1" s="409"/>
      <c r="ACQ1" s="409"/>
      <c r="ACR1" s="409"/>
      <c r="ACS1" s="409"/>
      <c r="ACT1" s="409"/>
      <c r="ACU1" s="409"/>
      <c r="ACV1" s="409"/>
      <c r="ACW1" s="409"/>
      <c r="ACX1" s="409"/>
      <c r="ACY1" s="409"/>
      <c r="ACZ1" s="409"/>
      <c r="ADA1" s="409"/>
      <c r="ADB1" s="409"/>
      <c r="ADC1" s="409"/>
      <c r="ADD1" s="409"/>
      <c r="ADE1" s="409"/>
      <c r="ADF1" s="409"/>
      <c r="ADG1" s="409"/>
      <c r="ADH1" s="409"/>
      <c r="ADI1" s="409"/>
      <c r="ADJ1" s="409"/>
      <c r="ADK1" s="409"/>
      <c r="ADL1" s="409"/>
      <c r="ADM1" s="409"/>
      <c r="ADN1" s="409"/>
      <c r="ADO1" s="409"/>
      <c r="ADP1" s="409"/>
      <c r="ADQ1" s="409"/>
      <c r="ADR1" s="409"/>
      <c r="ADS1" s="409"/>
      <c r="ADT1" s="409"/>
      <c r="ADU1" s="409"/>
      <c r="ADV1" s="409"/>
      <c r="ADW1" s="409"/>
      <c r="ADX1" s="409"/>
      <c r="ADY1" s="409"/>
      <c r="ADZ1" s="409"/>
      <c r="AEA1" s="409"/>
      <c r="AEB1" s="409"/>
      <c r="AEC1" s="409"/>
      <c r="AED1" s="409"/>
      <c r="AEE1" s="409"/>
      <c r="AEF1" s="409"/>
      <c r="AEG1" s="409"/>
      <c r="AEH1" s="409"/>
      <c r="AEI1" s="409"/>
      <c r="AEJ1" s="409"/>
      <c r="AEK1" s="409"/>
      <c r="AEL1" s="409"/>
      <c r="AEM1" s="409"/>
      <c r="AEN1" s="409"/>
      <c r="AEO1" s="409"/>
      <c r="AEP1" s="409"/>
      <c r="AEQ1" s="409"/>
      <c r="AER1" s="409"/>
      <c r="AES1" s="409"/>
      <c r="AET1" s="409"/>
      <c r="AEU1" s="409"/>
      <c r="AEV1" s="409"/>
      <c r="AEW1" s="409"/>
      <c r="AEX1" s="409"/>
      <c r="AEY1" s="409"/>
      <c r="AEZ1" s="409"/>
      <c r="AFA1" s="409"/>
      <c r="AFB1" s="409"/>
      <c r="AFC1" s="409"/>
      <c r="AFD1" s="409"/>
      <c r="AFE1" s="409"/>
      <c r="AFF1" s="409"/>
      <c r="AFG1" s="409"/>
      <c r="AFH1" s="409"/>
      <c r="AFI1" s="409"/>
      <c r="AFJ1" s="409"/>
      <c r="AFK1" s="409"/>
      <c r="AFL1" s="409"/>
      <c r="AFM1" s="409"/>
      <c r="AFN1" s="409"/>
      <c r="AFO1" s="409"/>
      <c r="AFP1" s="409"/>
      <c r="AFQ1" s="409"/>
      <c r="AFR1" s="409"/>
      <c r="AFS1" s="409"/>
      <c r="AFT1" s="409"/>
      <c r="AFU1" s="409"/>
      <c r="AFV1" s="409"/>
      <c r="AFW1" s="409"/>
      <c r="AFX1" s="409"/>
      <c r="AFY1" s="409"/>
      <c r="AFZ1" s="409"/>
      <c r="AGA1" s="409"/>
      <c r="AGB1" s="409"/>
      <c r="AGC1" s="409"/>
      <c r="AGD1" s="409"/>
      <c r="AGE1" s="409"/>
      <c r="AGF1" s="409"/>
      <c r="AGG1" s="409"/>
      <c r="AGH1" s="409"/>
      <c r="AGI1" s="409"/>
      <c r="AGJ1" s="409"/>
      <c r="AGK1" s="409"/>
      <c r="AGL1" s="409"/>
      <c r="AGM1" s="409"/>
      <c r="AGN1" s="409"/>
      <c r="AGO1" s="409"/>
      <c r="AGP1" s="409"/>
      <c r="AGQ1" s="409"/>
      <c r="AGR1" s="409"/>
      <c r="AGS1" s="409"/>
      <c r="AGT1" s="409"/>
      <c r="AGU1" s="409"/>
      <c r="AGV1" s="409"/>
      <c r="AGW1" s="409"/>
      <c r="AGX1" s="409"/>
      <c r="AGY1" s="409"/>
      <c r="AGZ1" s="409"/>
      <c r="AHA1" s="409"/>
      <c r="AHB1" s="409"/>
      <c r="AHC1" s="409"/>
      <c r="AHD1" s="409"/>
      <c r="AHE1" s="409"/>
      <c r="AHF1" s="409"/>
      <c r="AHG1" s="409"/>
      <c r="AHH1" s="409"/>
      <c r="AHI1" s="409"/>
      <c r="AHJ1" s="409"/>
      <c r="AHK1" s="409"/>
      <c r="AHL1" s="409"/>
      <c r="AHM1" s="409"/>
      <c r="AHN1" s="409"/>
      <c r="AHO1" s="409"/>
      <c r="AHP1" s="409"/>
      <c r="AHQ1" s="409"/>
      <c r="AHR1" s="409"/>
      <c r="AHS1" s="409"/>
      <c r="AHT1" s="409"/>
      <c r="AHU1" s="409"/>
      <c r="AHV1" s="409"/>
      <c r="AHW1" s="409"/>
      <c r="AHX1" s="409"/>
      <c r="AHY1" s="409"/>
      <c r="AHZ1" s="409"/>
      <c r="AIA1" s="409"/>
      <c r="AIB1" s="409"/>
      <c r="AIC1" s="409"/>
      <c r="AID1" s="409"/>
      <c r="AIE1" s="409"/>
      <c r="AIF1" s="409"/>
      <c r="AIG1" s="409"/>
      <c r="AIH1" s="409"/>
      <c r="AII1" s="409"/>
      <c r="AIJ1" s="409"/>
      <c r="AIK1" s="409"/>
      <c r="AIL1" s="409"/>
      <c r="AIM1" s="409"/>
      <c r="AIN1" s="409"/>
      <c r="AIO1" s="409"/>
      <c r="AIP1" s="409"/>
      <c r="AIQ1" s="409"/>
      <c r="AIR1" s="409"/>
      <c r="AIS1" s="409"/>
      <c r="AIT1" s="409"/>
      <c r="AIU1" s="409"/>
      <c r="AIV1" s="409"/>
      <c r="AIW1" s="409"/>
      <c r="AIX1" s="409"/>
      <c r="AIY1" s="409"/>
      <c r="AIZ1" s="409"/>
      <c r="AJA1" s="409"/>
      <c r="AJB1" s="409"/>
      <c r="AJC1" s="409"/>
      <c r="AJD1" s="409"/>
      <c r="AJE1" s="409"/>
      <c r="AJF1" s="409"/>
      <c r="AJG1" s="409"/>
      <c r="AJH1" s="409"/>
      <c r="AJI1" s="409"/>
      <c r="AJJ1" s="409"/>
      <c r="AJK1" s="409"/>
      <c r="AJL1" s="409"/>
      <c r="AJM1" s="409"/>
      <c r="AJN1" s="409"/>
      <c r="AJO1" s="409"/>
      <c r="AJP1" s="409"/>
      <c r="AJQ1" s="409"/>
      <c r="AJR1" s="409"/>
      <c r="AJS1" s="409"/>
      <c r="AJT1" s="409"/>
      <c r="AJU1" s="409"/>
      <c r="AJV1" s="409"/>
      <c r="AJW1" s="409"/>
      <c r="AJX1" s="409"/>
      <c r="AJY1" s="409"/>
      <c r="AJZ1" s="409"/>
      <c r="AKA1" s="409"/>
      <c r="AKB1" s="409"/>
      <c r="AKC1" s="409"/>
      <c r="AKD1" s="409"/>
      <c r="AKE1" s="409"/>
      <c r="AKF1" s="409"/>
      <c r="AKG1" s="409"/>
      <c r="AKH1" s="409"/>
      <c r="AKI1" s="409"/>
      <c r="AKJ1" s="409"/>
      <c r="AKK1" s="409"/>
      <c r="AKL1" s="409"/>
      <c r="AKM1" s="409"/>
      <c r="AKN1" s="409"/>
      <c r="AKO1" s="409"/>
      <c r="AKP1" s="409"/>
      <c r="AKQ1" s="409"/>
      <c r="AKR1" s="409"/>
      <c r="AKS1" s="409"/>
      <c r="AKT1" s="409"/>
      <c r="AKU1" s="409"/>
      <c r="AKV1" s="409"/>
      <c r="AKW1" s="409"/>
      <c r="AKX1" s="409"/>
      <c r="AKY1" s="409"/>
      <c r="AKZ1" s="409"/>
      <c r="ALA1" s="409"/>
      <c r="ALB1" s="409"/>
      <c r="ALC1" s="409"/>
      <c r="ALD1" s="409"/>
      <c r="ALE1" s="409"/>
      <c r="ALF1" s="409"/>
      <c r="ALG1" s="409"/>
      <c r="ALH1" s="409"/>
      <c r="ALI1" s="409"/>
      <c r="ALJ1" s="409"/>
      <c r="ALK1" s="409"/>
      <c r="ALL1" s="409"/>
      <c r="ALM1" s="409"/>
      <c r="ALN1" s="409"/>
      <c r="ALO1" s="409"/>
      <c r="ALP1" s="409"/>
      <c r="ALQ1" s="409"/>
      <c r="ALR1" s="409"/>
      <c r="ALS1" s="409"/>
      <c r="ALT1" s="409"/>
      <c r="ALU1" s="409"/>
      <c r="ALV1" s="409"/>
      <c r="ALW1" s="409"/>
      <c r="ALX1" s="409"/>
      <c r="ALY1" s="409"/>
      <c r="ALZ1" s="409"/>
      <c r="AMA1" s="409"/>
      <c r="AMB1" s="409"/>
      <c r="AMC1" s="409"/>
      <c r="AMD1" s="409"/>
      <c r="AME1" s="409"/>
      <c r="AMF1" s="409"/>
      <c r="AMG1" s="409"/>
      <c r="AMH1" s="409"/>
      <c r="AMI1" s="409"/>
      <c r="AMJ1" s="409"/>
      <c r="AMK1" s="409"/>
      <c r="AML1" s="409"/>
      <c r="AMM1" s="409"/>
      <c r="AMN1" s="409"/>
      <c r="AMO1" s="409"/>
      <c r="AMP1" s="409"/>
      <c r="AMQ1" s="409"/>
      <c r="AMR1" s="409"/>
      <c r="AMS1" s="409"/>
      <c r="AMT1" s="409"/>
      <c r="AMU1" s="409"/>
      <c r="AMV1" s="409"/>
      <c r="AMW1" s="409"/>
      <c r="AMX1" s="409"/>
      <c r="AMY1" s="409"/>
      <c r="AMZ1" s="409"/>
      <c r="ANA1" s="409"/>
      <c r="ANB1" s="409"/>
      <c r="ANC1" s="409"/>
      <c r="AND1" s="409"/>
      <c r="ANE1" s="409"/>
      <c r="ANF1" s="409"/>
      <c r="ANG1" s="409"/>
      <c r="ANH1" s="409"/>
      <c r="ANI1" s="409"/>
      <c r="ANJ1" s="409"/>
      <c r="ANK1" s="409"/>
      <c r="ANL1" s="409"/>
      <c r="ANM1" s="409"/>
      <c r="ANN1" s="409"/>
      <c r="ANO1" s="409"/>
      <c r="ANP1" s="409"/>
      <c r="ANQ1" s="409"/>
      <c r="ANR1" s="409"/>
      <c r="ANS1" s="409"/>
      <c r="ANT1" s="409"/>
      <c r="ANU1" s="409"/>
      <c r="ANV1" s="409"/>
      <c r="ANW1" s="409"/>
      <c r="ANX1" s="409"/>
      <c r="ANY1" s="409"/>
      <c r="ANZ1" s="409"/>
      <c r="AOA1" s="409"/>
      <c r="AOB1" s="409"/>
      <c r="AOC1" s="409"/>
      <c r="AOD1" s="409"/>
      <c r="AOE1" s="409"/>
      <c r="AOF1" s="409"/>
      <c r="AOG1" s="409"/>
      <c r="AOH1" s="409"/>
      <c r="AOI1" s="409"/>
      <c r="AOJ1" s="409"/>
      <c r="AOK1" s="409"/>
      <c r="AOL1" s="409"/>
      <c r="AOM1" s="409"/>
      <c r="AON1" s="409"/>
      <c r="AOO1" s="409"/>
      <c r="AOP1" s="409"/>
      <c r="AOQ1" s="409"/>
      <c r="AOR1" s="409"/>
      <c r="AOS1" s="409"/>
      <c r="AOT1" s="409"/>
      <c r="AOU1" s="409"/>
      <c r="AOV1" s="409"/>
      <c r="AOW1" s="409"/>
      <c r="AOX1" s="409"/>
      <c r="AOY1" s="409"/>
      <c r="AOZ1" s="409"/>
      <c r="APA1" s="409"/>
      <c r="APB1" s="409"/>
      <c r="APC1" s="409"/>
      <c r="APD1" s="409"/>
      <c r="APE1" s="409"/>
      <c r="APF1" s="409"/>
      <c r="APG1" s="409"/>
      <c r="APH1" s="409"/>
      <c r="API1" s="409"/>
      <c r="APJ1" s="409"/>
      <c r="APK1" s="409"/>
      <c r="APL1" s="409"/>
      <c r="APM1" s="409"/>
      <c r="APN1" s="409"/>
      <c r="APO1" s="409"/>
      <c r="APP1" s="409"/>
      <c r="APQ1" s="409"/>
      <c r="APR1" s="409"/>
      <c r="APS1" s="409"/>
      <c r="APT1" s="409"/>
      <c r="APU1" s="409"/>
      <c r="APV1" s="409"/>
      <c r="APW1" s="409"/>
      <c r="APX1" s="409"/>
      <c r="APY1" s="409"/>
      <c r="APZ1" s="409"/>
      <c r="AQA1" s="409"/>
      <c r="AQB1" s="409"/>
      <c r="AQC1" s="409"/>
      <c r="AQD1" s="409"/>
      <c r="AQE1" s="409"/>
      <c r="AQF1" s="409"/>
      <c r="AQG1" s="409"/>
      <c r="AQH1" s="409"/>
      <c r="AQI1" s="409"/>
      <c r="AQJ1" s="409"/>
      <c r="AQK1" s="409"/>
      <c r="AQL1" s="409"/>
      <c r="AQM1" s="409"/>
      <c r="AQN1" s="409"/>
      <c r="AQO1" s="409"/>
      <c r="AQP1" s="409"/>
      <c r="AQQ1" s="409"/>
      <c r="AQR1" s="409"/>
      <c r="AQS1" s="409"/>
      <c r="AQT1" s="409"/>
      <c r="AQU1" s="409"/>
      <c r="AQV1" s="409"/>
      <c r="AQW1" s="409"/>
      <c r="AQX1" s="409"/>
      <c r="AQY1" s="409"/>
      <c r="AQZ1" s="409"/>
      <c r="ARA1" s="409"/>
      <c r="ARB1" s="409"/>
      <c r="ARC1" s="409"/>
      <c r="ARD1" s="409"/>
      <c r="ARE1" s="409"/>
      <c r="ARF1" s="409"/>
      <c r="ARG1" s="409"/>
      <c r="ARH1" s="409"/>
      <c r="ARI1" s="409"/>
      <c r="ARJ1" s="409"/>
      <c r="ARK1" s="409"/>
      <c r="ARL1" s="409"/>
      <c r="ARM1" s="409"/>
      <c r="ARN1" s="409"/>
      <c r="ARO1" s="409"/>
      <c r="ARP1" s="409"/>
      <c r="ARQ1" s="409"/>
      <c r="ARR1" s="409"/>
      <c r="ARS1" s="409"/>
      <c r="ART1" s="409"/>
      <c r="ARU1" s="409"/>
      <c r="ARV1" s="409"/>
      <c r="ARW1" s="409"/>
      <c r="ARX1" s="409"/>
      <c r="ARY1" s="409"/>
      <c r="ARZ1" s="409"/>
      <c r="ASA1" s="409"/>
      <c r="ASB1" s="409"/>
      <c r="ASC1" s="409"/>
      <c r="ASD1" s="409"/>
      <c r="ASE1" s="409"/>
      <c r="ASF1" s="409"/>
      <c r="ASG1" s="409"/>
      <c r="ASH1" s="409"/>
      <c r="ASI1" s="409"/>
      <c r="ASJ1" s="409"/>
      <c r="ASK1" s="409"/>
      <c r="ASL1" s="409"/>
      <c r="ASM1" s="409"/>
      <c r="ASN1" s="409"/>
      <c r="ASO1" s="409"/>
      <c r="ASP1" s="409"/>
      <c r="ASQ1" s="409"/>
      <c r="ASR1" s="409"/>
      <c r="ASS1" s="409"/>
      <c r="AST1" s="409"/>
      <c r="ASU1" s="409"/>
      <c r="ASV1" s="409"/>
      <c r="ASW1" s="409"/>
      <c r="ASX1" s="409"/>
      <c r="ASY1" s="409"/>
      <c r="ASZ1" s="409"/>
      <c r="ATA1" s="409"/>
      <c r="ATB1" s="409"/>
      <c r="ATC1" s="409"/>
      <c r="ATD1" s="409"/>
      <c r="ATE1" s="409"/>
      <c r="ATF1" s="409"/>
      <c r="ATG1" s="409"/>
      <c r="ATH1" s="409"/>
      <c r="ATI1" s="409"/>
      <c r="ATJ1" s="409"/>
      <c r="ATK1" s="409"/>
      <c r="ATL1" s="409"/>
      <c r="ATM1" s="409"/>
      <c r="ATN1" s="409"/>
      <c r="ATO1" s="409"/>
      <c r="ATP1" s="409"/>
      <c r="ATQ1" s="409"/>
      <c r="ATR1" s="409"/>
      <c r="ATS1" s="409"/>
      <c r="ATT1" s="409"/>
      <c r="ATU1" s="409"/>
      <c r="ATV1" s="409"/>
      <c r="ATW1" s="409"/>
      <c r="ATX1" s="409"/>
      <c r="ATY1" s="409"/>
      <c r="ATZ1" s="409"/>
      <c r="AUA1" s="409"/>
      <c r="AUB1" s="409"/>
      <c r="AUC1" s="409"/>
      <c r="AUD1" s="409"/>
      <c r="AUE1" s="409"/>
      <c r="AUF1" s="409"/>
      <c r="AUG1" s="409"/>
      <c r="AUH1" s="409"/>
      <c r="AUI1" s="409"/>
      <c r="AUJ1" s="409"/>
      <c r="AUK1" s="409"/>
      <c r="AUL1" s="409"/>
      <c r="AUM1" s="409"/>
      <c r="AUN1" s="409"/>
      <c r="AUO1" s="409"/>
      <c r="AUP1" s="409"/>
      <c r="AUQ1" s="409"/>
      <c r="AUR1" s="409"/>
      <c r="AUS1" s="409"/>
      <c r="AUT1" s="409"/>
      <c r="AUU1" s="409"/>
      <c r="AUV1" s="409"/>
      <c r="AUW1" s="409"/>
      <c r="AUX1" s="409"/>
      <c r="AUY1" s="409"/>
      <c r="AUZ1" s="409"/>
      <c r="AVA1" s="409"/>
      <c r="AVB1" s="409"/>
      <c r="AVC1" s="409"/>
      <c r="AVD1" s="409"/>
      <c r="AVE1" s="409"/>
      <c r="AVF1" s="409"/>
      <c r="AVG1" s="409"/>
      <c r="AVH1" s="409"/>
      <c r="AVI1" s="409"/>
      <c r="AVJ1" s="409"/>
      <c r="AVK1" s="409"/>
      <c r="AVL1" s="409"/>
      <c r="AVM1" s="409"/>
      <c r="AVN1" s="409"/>
      <c r="AVO1" s="409"/>
      <c r="AVP1" s="409"/>
      <c r="AVQ1" s="409"/>
      <c r="AVR1" s="409"/>
      <c r="AVS1" s="409"/>
      <c r="AVT1" s="409"/>
      <c r="AVU1" s="409"/>
      <c r="AVV1" s="409"/>
      <c r="AVW1" s="409"/>
      <c r="AVX1" s="409"/>
      <c r="AVY1" s="409"/>
      <c r="AVZ1" s="409"/>
      <c r="AWA1" s="409"/>
      <c r="AWB1" s="409"/>
      <c r="AWC1" s="409"/>
      <c r="AWD1" s="409"/>
      <c r="AWE1" s="409"/>
      <c r="AWF1" s="409"/>
      <c r="AWG1" s="409"/>
      <c r="AWH1" s="409"/>
      <c r="AWI1" s="409"/>
      <c r="AWJ1" s="409"/>
      <c r="AWK1" s="409"/>
      <c r="AWL1" s="409"/>
      <c r="AWM1" s="409"/>
      <c r="AWN1" s="409"/>
      <c r="AWO1" s="409"/>
      <c r="AWP1" s="409"/>
      <c r="AWQ1" s="409"/>
      <c r="AWR1" s="409"/>
      <c r="AWS1" s="409"/>
      <c r="AWT1" s="409"/>
      <c r="AWU1" s="409"/>
      <c r="AWV1" s="409"/>
      <c r="AWW1" s="409"/>
      <c r="AWX1" s="409"/>
      <c r="AWY1" s="409"/>
      <c r="AWZ1" s="409"/>
      <c r="AXA1" s="409"/>
      <c r="AXB1" s="409"/>
      <c r="AXC1" s="409"/>
      <c r="AXD1" s="409"/>
      <c r="AXE1" s="409"/>
      <c r="AXF1" s="409"/>
      <c r="AXG1" s="409"/>
      <c r="AXH1" s="409"/>
      <c r="AXI1" s="409"/>
      <c r="AXJ1" s="409"/>
      <c r="AXK1" s="409"/>
      <c r="AXL1" s="409"/>
      <c r="AXM1" s="409"/>
      <c r="AXN1" s="409"/>
      <c r="AXO1" s="409"/>
      <c r="AXP1" s="409"/>
      <c r="AXQ1" s="409"/>
      <c r="AXR1" s="409"/>
      <c r="AXS1" s="409"/>
      <c r="AXT1" s="409"/>
      <c r="AXU1" s="409"/>
      <c r="AXV1" s="409"/>
      <c r="AXW1" s="409"/>
      <c r="AXX1" s="409"/>
      <c r="AXY1" s="409"/>
      <c r="AXZ1" s="409"/>
      <c r="AYA1" s="409"/>
      <c r="AYB1" s="409"/>
      <c r="AYC1" s="409"/>
      <c r="AYD1" s="409"/>
      <c r="AYE1" s="409"/>
      <c r="AYF1" s="409"/>
      <c r="AYG1" s="409"/>
      <c r="AYH1" s="409"/>
      <c r="AYI1" s="409"/>
      <c r="AYJ1" s="409"/>
      <c r="AYK1" s="409"/>
      <c r="AYL1" s="409"/>
      <c r="AYM1" s="409"/>
      <c r="AYN1" s="409"/>
      <c r="AYO1" s="409"/>
      <c r="AYP1" s="409"/>
      <c r="AYQ1" s="409"/>
      <c r="AYR1" s="409"/>
      <c r="AYS1" s="409"/>
      <c r="AYT1" s="409"/>
      <c r="AYU1" s="409"/>
      <c r="AYV1" s="409"/>
      <c r="AYW1" s="409"/>
      <c r="AYX1" s="409"/>
      <c r="AYY1" s="409"/>
      <c r="AYZ1" s="409"/>
      <c r="AZA1" s="409"/>
      <c r="AZB1" s="409"/>
      <c r="AZC1" s="409"/>
      <c r="AZD1" s="409"/>
      <c r="AZE1" s="409"/>
      <c r="AZF1" s="409"/>
      <c r="AZG1" s="409"/>
      <c r="AZH1" s="409"/>
      <c r="AZI1" s="409"/>
      <c r="AZJ1" s="409"/>
      <c r="AZK1" s="409"/>
      <c r="AZL1" s="409"/>
      <c r="AZM1" s="409"/>
      <c r="AZN1" s="409"/>
      <c r="AZO1" s="409"/>
      <c r="AZP1" s="409"/>
      <c r="AZQ1" s="409"/>
      <c r="AZR1" s="409"/>
      <c r="AZS1" s="409"/>
      <c r="AZT1" s="409"/>
      <c r="AZU1" s="409"/>
      <c r="AZV1" s="409"/>
      <c r="AZW1" s="409"/>
      <c r="AZX1" s="409"/>
      <c r="AZY1" s="409"/>
      <c r="AZZ1" s="409"/>
      <c r="BAA1" s="409"/>
      <c r="BAB1" s="409"/>
      <c r="BAC1" s="409"/>
      <c r="BAD1" s="409"/>
      <c r="BAE1" s="409"/>
      <c r="BAF1" s="409"/>
      <c r="BAG1" s="409"/>
      <c r="BAH1" s="409"/>
      <c r="BAI1" s="409"/>
      <c r="BAJ1" s="409"/>
      <c r="BAK1" s="409"/>
      <c r="BAL1" s="409"/>
      <c r="BAM1" s="409"/>
      <c r="BAN1" s="409"/>
      <c r="BAO1" s="409"/>
      <c r="BAP1" s="409"/>
      <c r="BAQ1" s="409"/>
      <c r="BAR1" s="409"/>
      <c r="BAS1" s="409"/>
      <c r="BAT1" s="409"/>
      <c r="BAU1" s="409"/>
      <c r="BAV1" s="409"/>
      <c r="BAW1" s="409"/>
      <c r="BAX1" s="409"/>
      <c r="BAY1" s="409"/>
      <c r="BAZ1" s="409"/>
      <c r="BBA1" s="409"/>
      <c r="BBB1" s="409"/>
      <c r="BBC1" s="409"/>
      <c r="BBD1" s="409"/>
      <c r="BBE1" s="409"/>
      <c r="BBF1" s="409"/>
      <c r="BBG1" s="409"/>
      <c r="BBH1" s="409"/>
      <c r="BBI1" s="409"/>
      <c r="BBJ1" s="409"/>
      <c r="BBK1" s="409"/>
      <c r="BBL1" s="409"/>
      <c r="BBM1" s="409"/>
      <c r="BBN1" s="409"/>
      <c r="BBO1" s="409"/>
      <c r="BBP1" s="409"/>
      <c r="BBQ1" s="409"/>
      <c r="BBR1" s="409"/>
      <c r="BBS1" s="409"/>
      <c r="BBT1" s="409"/>
      <c r="BBU1" s="409"/>
      <c r="BBV1" s="409"/>
      <c r="BBW1" s="409"/>
      <c r="BBX1" s="409"/>
      <c r="BBY1" s="409"/>
      <c r="BBZ1" s="409"/>
      <c r="BCA1" s="409"/>
      <c r="BCB1" s="409"/>
      <c r="BCC1" s="409"/>
      <c r="BCD1" s="409"/>
      <c r="BCE1" s="409"/>
      <c r="BCF1" s="409"/>
      <c r="BCG1" s="409"/>
      <c r="BCH1" s="409"/>
      <c r="BCI1" s="409"/>
      <c r="BCJ1" s="409"/>
      <c r="BCK1" s="409"/>
      <c r="BCL1" s="409"/>
      <c r="BCM1" s="409"/>
      <c r="BCN1" s="409"/>
      <c r="BCO1" s="409"/>
      <c r="BCP1" s="409"/>
      <c r="BCQ1" s="409"/>
      <c r="BCR1" s="409"/>
      <c r="BCS1" s="409"/>
      <c r="BCT1" s="409"/>
      <c r="BCU1" s="409"/>
      <c r="BCV1" s="409"/>
      <c r="BCW1" s="409"/>
      <c r="BCX1" s="409"/>
      <c r="BCY1" s="409"/>
      <c r="BCZ1" s="409"/>
      <c r="BDA1" s="409"/>
      <c r="BDB1" s="409"/>
      <c r="BDC1" s="409"/>
      <c r="BDD1" s="409"/>
      <c r="BDE1" s="409"/>
      <c r="BDF1" s="409"/>
      <c r="BDG1" s="409"/>
      <c r="BDH1" s="409"/>
      <c r="BDI1" s="409"/>
      <c r="BDJ1" s="409"/>
      <c r="BDK1" s="409"/>
      <c r="BDL1" s="409"/>
      <c r="BDM1" s="409"/>
      <c r="BDN1" s="409"/>
      <c r="BDO1" s="409"/>
      <c r="BDP1" s="409"/>
      <c r="BDQ1" s="409"/>
      <c r="BDR1" s="409"/>
      <c r="BDS1" s="409"/>
      <c r="BDT1" s="409"/>
      <c r="BDU1" s="409"/>
      <c r="BDV1" s="409"/>
      <c r="BDW1" s="409"/>
      <c r="BDX1" s="409"/>
      <c r="BDY1" s="409"/>
      <c r="BDZ1" s="409"/>
      <c r="BEA1" s="409"/>
      <c r="BEB1" s="409"/>
      <c r="BEC1" s="409"/>
      <c r="BED1" s="409"/>
      <c r="BEE1" s="409"/>
      <c r="BEF1" s="409"/>
      <c r="BEG1" s="409"/>
      <c r="BEH1" s="409"/>
      <c r="BEI1" s="409"/>
      <c r="BEJ1" s="409"/>
      <c r="BEK1" s="409"/>
      <c r="BEL1" s="409"/>
      <c r="BEM1" s="409"/>
      <c r="BEN1" s="409"/>
      <c r="BEO1" s="409"/>
      <c r="BEP1" s="409"/>
      <c r="BEQ1" s="409"/>
      <c r="BER1" s="409"/>
      <c r="BES1" s="409"/>
      <c r="BET1" s="409"/>
      <c r="BEU1" s="409"/>
      <c r="BEV1" s="409"/>
      <c r="BEW1" s="409"/>
      <c r="BEX1" s="409"/>
      <c r="BEY1" s="409"/>
      <c r="BEZ1" s="409"/>
      <c r="BFA1" s="409"/>
      <c r="BFB1" s="409"/>
      <c r="BFC1" s="409"/>
      <c r="BFD1" s="409"/>
      <c r="BFE1" s="409"/>
      <c r="BFF1" s="409"/>
      <c r="BFG1" s="409"/>
      <c r="BFH1" s="409"/>
      <c r="BFI1" s="409"/>
      <c r="BFJ1" s="409"/>
      <c r="BFK1" s="409"/>
      <c r="BFL1" s="409"/>
      <c r="BFM1" s="409"/>
      <c r="BFN1" s="409"/>
      <c r="BFO1" s="409"/>
      <c r="BFP1" s="409"/>
      <c r="BFQ1" s="409"/>
      <c r="BFR1" s="409"/>
      <c r="BFS1" s="409"/>
      <c r="BFT1" s="409"/>
      <c r="BFU1" s="409"/>
      <c r="BFV1" s="409"/>
      <c r="BFW1" s="409"/>
      <c r="BFX1" s="409"/>
      <c r="BFY1" s="409"/>
      <c r="BFZ1" s="409"/>
      <c r="BGA1" s="409"/>
      <c r="BGB1" s="409"/>
      <c r="BGC1" s="409"/>
      <c r="BGD1" s="409"/>
      <c r="BGE1" s="409"/>
      <c r="BGF1" s="409"/>
      <c r="BGG1" s="409"/>
      <c r="BGH1" s="409"/>
      <c r="BGI1" s="409"/>
      <c r="BGJ1" s="409"/>
      <c r="BGK1" s="409"/>
      <c r="BGL1" s="409"/>
      <c r="BGM1" s="409"/>
      <c r="BGN1" s="409"/>
      <c r="BGO1" s="409"/>
      <c r="BGP1" s="409"/>
      <c r="BGQ1" s="409"/>
      <c r="BGR1" s="409"/>
      <c r="BGS1" s="409"/>
      <c r="BGT1" s="409"/>
      <c r="BGU1" s="409"/>
      <c r="BGV1" s="409"/>
      <c r="BGW1" s="409"/>
      <c r="BGX1" s="409"/>
      <c r="BGY1" s="409"/>
      <c r="BGZ1" s="409"/>
      <c r="BHA1" s="409"/>
      <c r="BHB1" s="409"/>
      <c r="BHC1" s="409"/>
      <c r="BHD1" s="409"/>
      <c r="BHE1" s="409"/>
      <c r="BHF1" s="409"/>
      <c r="BHG1" s="409"/>
      <c r="BHH1" s="409"/>
      <c r="BHI1" s="409"/>
      <c r="BHJ1" s="409"/>
      <c r="BHK1" s="409"/>
      <c r="BHL1" s="409"/>
      <c r="BHM1" s="409"/>
      <c r="BHN1" s="409"/>
      <c r="BHO1" s="409"/>
      <c r="BHP1" s="409"/>
      <c r="BHQ1" s="409"/>
      <c r="BHR1" s="409"/>
      <c r="BHS1" s="409"/>
      <c r="BHT1" s="409"/>
      <c r="BHU1" s="409"/>
      <c r="BHV1" s="409"/>
      <c r="BHW1" s="409"/>
      <c r="BHX1" s="409"/>
      <c r="BHY1" s="409"/>
      <c r="BHZ1" s="409"/>
      <c r="BIA1" s="409"/>
      <c r="BIB1" s="409"/>
      <c r="BIC1" s="409"/>
      <c r="BID1" s="409"/>
      <c r="BIE1" s="409"/>
      <c r="BIF1" s="409"/>
      <c r="BIG1" s="409"/>
      <c r="BIH1" s="409"/>
      <c r="BII1" s="409"/>
      <c r="BIJ1" s="409"/>
      <c r="BIK1" s="409"/>
      <c r="BIL1" s="409"/>
      <c r="BIM1" s="409"/>
      <c r="BIN1" s="409"/>
      <c r="BIO1" s="409"/>
      <c r="BIP1" s="409"/>
      <c r="BIQ1" s="409"/>
      <c r="BIR1" s="409"/>
      <c r="BIS1" s="409"/>
      <c r="BIT1" s="409"/>
      <c r="BIU1" s="409"/>
      <c r="BIV1" s="409"/>
      <c r="BIW1" s="409"/>
      <c r="BIX1" s="409"/>
      <c r="BIY1" s="409"/>
      <c r="BIZ1" s="409"/>
      <c r="BJA1" s="409"/>
      <c r="BJB1" s="409"/>
      <c r="BJC1" s="409"/>
      <c r="BJD1" s="409"/>
      <c r="BJE1" s="409"/>
      <c r="BJF1" s="409"/>
      <c r="BJG1" s="409"/>
      <c r="BJH1" s="409"/>
      <c r="BJI1" s="409"/>
      <c r="BJJ1" s="409"/>
      <c r="BJK1" s="409"/>
      <c r="BJL1" s="409"/>
      <c r="BJM1" s="409"/>
      <c r="BJN1" s="409"/>
      <c r="BJO1" s="409"/>
      <c r="BJP1" s="409"/>
      <c r="BJQ1" s="409"/>
      <c r="BJR1" s="409"/>
      <c r="BJS1" s="409"/>
      <c r="BJT1" s="409"/>
      <c r="BJU1" s="409"/>
      <c r="BJV1" s="409"/>
      <c r="BJW1" s="409"/>
      <c r="BJX1" s="409"/>
      <c r="BJY1" s="409"/>
      <c r="BJZ1" s="409"/>
      <c r="BKA1" s="409"/>
      <c r="BKB1" s="409"/>
      <c r="BKC1" s="409"/>
      <c r="BKD1" s="409"/>
      <c r="BKE1" s="409"/>
      <c r="BKF1" s="409"/>
      <c r="BKG1" s="409"/>
      <c r="BKH1" s="409"/>
      <c r="BKI1" s="409"/>
      <c r="BKJ1" s="409"/>
      <c r="BKK1" s="409"/>
      <c r="BKL1" s="409"/>
      <c r="BKM1" s="409"/>
      <c r="BKN1" s="409"/>
      <c r="BKO1" s="409"/>
      <c r="BKP1" s="409"/>
      <c r="BKQ1" s="409"/>
      <c r="BKR1" s="409"/>
      <c r="BKS1" s="409"/>
      <c r="BKT1" s="409"/>
      <c r="BKU1" s="409"/>
      <c r="BKV1" s="409"/>
      <c r="BKW1" s="409"/>
      <c r="BKX1" s="409"/>
      <c r="BKY1" s="409"/>
      <c r="BKZ1" s="409"/>
      <c r="BLA1" s="409"/>
      <c r="BLB1" s="409"/>
      <c r="BLC1" s="409"/>
      <c r="BLD1" s="409"/>
      <c r="BLE1" s="409"/>
      <c r="BLF1" s="409"/>
      <c r="BLG1" s="409"/>
      <c r="BLH1" s="409"/>
      <c r="BLI1" s="409"/>
      <c r="BLJ1" s="409"/>
      <c r="BLK1" s="409"/>
      <c r="BLL1" s="409"/>
      <c r="BLM1" s="409"/>
      <c r="BLN1" s="409"/>
      <c r="BLO1" s="409"/>
      <c r="BLP1" s="409"/>
      <c r="BLQ1" s="409"/>
      <c r="BLR1" s="409"/>
      <c r="BLS1" s="409"/>
      <c r="BLT1" s="409"/>
      <c r="BLU1" s="409"/>
      <c r="BLV1" s="409"/>
      <c r="BLW1" s="409"/>
      <c r="BLX1" s="409"/>
      <c r="BLY1" s="409"/>
      <c r="BLZ1" s="409"/>
      <c r="BMA1" s="409"/>
      <c r="BMB1" s="409"/>
      <c r="BMC1" s="409"/>
      <c r="BMD1" s="409"/>
      <c r="BME1" s="409"/>
      <c r="BMF1" s="409"/>
      <c r="BMG1" s="409"/>
      <c r="BMH1" s="409"/>
      <c r="BMI1" s="409"/>
      <c r="BMJ1" s="409"/>
      <c r="BMK1" s="409"/>
      <c r="BML1" s="409"/>
      <c r="BMM1" s="409"/>
      <c r="BMN1" s="409"/>
      <c r="BMO1" s="409"/>
      <c r="BMP1" s="409"/>
      <c r="BMQ1" s="409"/>
      <c r="BMR1" s="409"/>
      <c r="BMS1" s="409"/>
      <c r="BMT1" s="409"/>
      <c r="BMU1" s="409"/>
      <c r="BMV1" s="409"/>
      <c r="BMW1" s="409"/>
      <c r="BMX1" s="409"/>
      <c r="BMY1" s="409"/>
      <c r="BMZ1" s="409"/>
      <c r="BNA1" s="409"/>
      <c r="BNB1" s="409"/>
      <c r="BNC1" s="409"/>
      <c r="BND1" s="409"/>
      <c r="BNE1" s="409"/>
      <c r="BNF1" s="409"/>
      <c r="BNG1" s="409"/>
      <c r="BNH1" s="409"/>
      <c r="BNI1" s="409"/>
      <c r="BNJ1" s="409"/>
      <c r="BNK1" s="409"/>
      <c r="BNL1" s="409"/>
      <c r="BNM1" s="409"/>
      <c r="BNN1" s="409"/>
      <c r="BNO1" s="409"/>
      <c r="BNP1" s="409"/>
      <c r="BNQ1" s="409"/>
      <c r="BNR1" s="409"/>
      <c r="BNS1" s="409"/>
      <c r="BNT1" s="409"/>
      <c r="BNU1" s="409"/>
      <c r="BNV1" s="409"/>
      <c r="BNW1" s="409"/>
      <c r="BNX1" s="409"/>
      <c r="BNY1" s="409"/>
      <c r="BNZ1" s="409"/>
      <c r="BOA1" s="409"/>
      <c r="BOB1" s="409"/>
      <c r="BOC1" s="409"/>
      <c r="BOD1" s="409"/>
      <c r="BOE1" s="409"/>
      <c r="BOF1" s="409"/>
      <c r="BOG1" s="409"/>
      <c r="BOH1" s="409"/>
      <c r="BOI1" s="409"/>
      <c r="BOJ1" s="409"/>
      <c r="BOK1" s="409"/>
      <c r="BOL1" s="409"/>
      <c r="BOM1" s="409"/>
      <c r="BON1" s="409"/>
      <c r="BOO1" s="409"/>
      <c r="BOP1" s="409"/>
      <c r="BOQ1" s="409"/>
      <c r="BOR1" s="409"/>
      <c r="BOS1" s="409"/>
      <c r="BOT1" s="409"/>
      <c r="BOU1" s="409"/>
      <c r="BOV1" s="409"/>
      <c r="BOW1" s="409"/>
      <c r="BOX1" s="409"/>
      <c r="BOY1" s="409"/>
      <c r="BOZ1" s="409"/>
      <c r="BPA1" s="409"/>
      <c r="BPB1" s="409"/>
      <c r="BPC1" s="409"/>
      <c r="BPD1" s="409"/>
      <c r="BPE1" s="409"/>
      <c r="BPF1" s="409"/>
      <c r="BPG1" s="409"/>
      <c r="BPH1" s="409"/>
      <c r="BPI1" s="409"/>
      <c r="BPJ1" s="409"/>
      <c r="BPK1" s="409"/>
      <c r="BPL1" s="409"/>
      <c r="BPM1" s="409"/>
      <c r="BPN1" s="409"/>
      <c r="BPO1" s="409"/>
      <c r="BPP1" s="409"/>
      <c r="BPQ1" s="409"/>
      <c r="BPR1" s="409"/>
      <c r="BPS1" s="409"/>
      <c r="BPT1" s="409"/>
      <c r="BPU1" s="409"/>
      <c r="BPV1" s="409"/>
      <c r="BPW1" s="409"/>
      <c r="BPX1" s="409"/>
      <c r="BPY1" s="409"/>
      <c r="BPZ1" s="409"/>
      <c r="BQA1" s="409"/>
      <c r="BQB1" s="409"/>
      <c r="BQC1" s="409"/>
      <c r="BQD1" s="409"/>
      <c r="BQE1" s="409"/>
      <c r="BQF1" s="409"/>
      <c r="BQG1" s="409"/>
      <c r="BQH1" s="409"/>
      <c r="BQI1" s="409"/>
      <c r="BQJ1" s="409"/>
      <c r="BQK1" s="409"/>
      <c r="BQL1" s="409"/>
      <c r="BQM1" s="409"/>
      <c r="BQN1" s="409"/>
      <c r="BQO1" s="409"/>
      <c r="BQP1" s="409"/>
      <c r="BQQ1" s="409"/>
      <c r="BQR1" s="409"/>
      <c r="BQS1" s="409"/>
      <c r="BQT1" s="409"/>
      <c r="BQU1" s="409"/>
      <c r="BQV1" s="409"/>
      <c r="BQW1" s="409"/>
      <c r="BQX1" s="409"/>
      <c r="BQY1" s="409"/>
      <c r="BQZ1" s="409"/>
      <c r="BRA1" s="409"/>
      <c r="BRB1" s="409"/>
      <c r="BRC1" s="409"/>
      <c r="BRD1" s="409"/>
      <c r="BRE1" s="409"/>
      <c r="BRF1" s="409"/>
      <c r="BRG1" s="409"/>
      <c r="BRH1" s="409"/>
      <c r="BRI1" s="409"/>
      <c r="BRJ1" s="409"/>
      <c r="BRK1" s="409"/>
      <c r="BRL1" s="409"/>
      <c r="BRM1" s="409"/>
      <c r="BRN1" s="409"/>
      <c r="BRO1" s="409"/>
      <c r="BRP1" s="409"/>
      <c r="BRQ1" s="409"/>
      <c r="BRR1" s="409"/>
      <c r="BRS1" s="409"/>
      <c r="BRT1" s="409"/>
      <c r="BRU1" s="409"/>
      <c r="BRV1" s="409"/>
      <c r="BRW1" s="409"/>
      <c r="BRX1" s="409"/>
      <c r="BRY1" s="409"/>
      <c r="BRZ1" s="409"/>
      <c r="BSA1" s="409"/>
      <c r="BSB1" s="409"/>
      <c r="BSC1" s="409"/>
      <c r="BSD1" s="409"/>
      <c r="BSE1" s="409"/>
      <c r="BSF1" s="409"/>
      <c r="BSG1" s="409"/>
      <c r="BSH1" s="409"/>
      <c r="BSI1" s="409"/>
      <c r="BSJ1" s="409"/>
      <c r="BSK1" s="409"/>
      <c r="BSL1" s="409"/>
      <c r="BSM1" s="409"/>
      <c r="BSN1" s="409"/>
      <c r="BSO1" s="409"/>
      <c r="BSP1" s="409"/>
      <c r="BSQ1" s="409"/>
      <c r="BSR1" s="409"/>
      <c r="BSS1" s="409"/>
      <c r="BST1" s="409"/>
      <c r="BSU1" s="409"/>
      <c r="BSV1" s="409"/>
      <c r="BSW1" s="409"/>
      <c r="BSX1" s="409"/>
      <c r="BSY1" s="409"/>
      <c r="BSZ1" s="409"/>
      <c r="BTA1" s="409"/>
      <c r="BTB1" s="409"/>
      <c r="BTC1" s="409"/>
      <c r="BTD1" s="409"/>
      <c r="BTE1" s="409"/>
      <c r="BTF1" s="409"/>
      <c r="BTG1" s="409"/>
      <c r="BTH1" s="409"/>
      <c r="BTI1" s="409"/>
      <c r="BTJ1" s="409"/>
      <c r="BTK1" s="409"/>
      <c r="BTL1" s="409"/>
      <c r="BTM1" s="409"/>
      <c r="BTN1" s="409"/>
      <c r="BTO1" s="409"/>
      <c r="BTP1" s="409"/>
      <c r="BTQ1" s="409"/>
      <c r="BTR1" s="409"/>
      <c r="BTS1" s="409"/>
      <c r="BTT1" s="409"/>
      <c r="BTU1" s="409"/>
      <c r="BTV1" s="409"/>
      <c r="BTW1" s="409"/>
      <c r="BTX1" s="409"/>
      <c r="BTY1" s="409"/>
      <c r="BTZ1" s="409"/>
      <c r="BUA1" s="409"/>
      <c r="BUB1" s="409"/>
      <c r="BUC1" s="409"/>
      <c r="BUD1" s="409"/>
      <c r="BUE1" s="409"/>
      <c r="BUF1" s="409"/>
      <c r="BUG1" s="409"/>
      <c r="BUH1" s="409"/>
      <c r="BUI1" s="409"/>
      <c r="BUJ1" s="409"/>
      <c r="BUK1" s="409"/>
      <c r="BUL1" s="409"/>
      <c r="BUM1" s="409"/>
      <c r="BUN1" s="409"/>
      <c r="BUO1" s="409"/>
      <c r="BUP1" s="409"/>
      <c r="BUQ1" s="409"/>
      <c r="BUR1" s="409"/>
      <c r="BUS1" s="409"/>
      <c r="BUT1" s="409"/>
      <c r="BUU1" s="409"/>
      <c r="BUV1" s="409"/>
      <c r="BUW1" s="409"/>
      <c r="BUX1" s="409"/>
      <c r="BUY1" s="409"/>
      <c r="BUZ1" s="409"/>
      <c r="BVA1" s="409"/>
      <c r="BVB1" s="409"/>
      <c r="BVC1" s="409"/>
      <c r="BVD1" s="409"/>
      <c r="BVE1" s="409"/>
      <c r="BVF1" s="409"/>
      <c r="BVG1" s="409"/>
      <c r="BVH1" s="409"/>
      <c r="BVI1" s="409"/>
      <c r="BVJ1" s="409"/>
      <c r="BVK1" s="409"/>
      <c r="BVL1" s="409"/>
      <c r="BVM1" s="409"/>
      <c r="BVN1" s="409"/>
      <c r="BVO1" s="409"/>
      <c r="BVP1" s="409"/>
      <c r="BVQ1" s="409"/>
      <c r="BVR1" s="409"/>
      <c r="BVS1" s="409"/>
      <c r="BVT1" s="409"/>
      <c r="BVU1" s="409"/>
      <c r="BVV1" s="409"/>
      <c r="BVW1" s="409"/>
      <c r="BVX1" s="409"/>
      <c r="BVY1" s="409"/>
      <c r="BVZ1" s="409"/>
      <c r="BWA1" s="409"/>
      <c r="BWB1" s="409"/>
      <c r="BWC1" s="409"/>
      <c r="BWD1" s="409"/>
      <c r="BWE1" s="409"/>
      <c r="BWF1" s="409"/>
      <c r="BWG1" s="409"/>
      <c r="BWH1" s="409"/>
      <c r="BWI1" s="409"/>
      <c r="BWJ1" s="409"/>
      <c r="BWK1" s="409"/>
      <c r="BWL1" s="409"/>
      <c r="BWM1" s="409"/>
      <c r="BWN1" s="409"/>
      <c r="BWO1" s="409"/>
      <c r="BWP1" s="409"/>
      <c r="BWQ1" s="409"/>
      <c r="BWR1" s="409"/>
      <c r="BWS1" s="409"/>
      <c r="BWT1" s="409"/>
      <c r="BWU1" s="409"/>
      <c r="BWV1" s="409"/>
      <c r="BWW1" s="409"/>
      <c r="BWX1" s="409"/>
      <c r="BWY1" s="409"/>
      <c r="BWZ1" s="409"/>
      <c r="BXA1" s="409"/>
      <c r="BXB1" s="409"/>
      <c r="BXC1" s="409"/>
      <c r="BXD1" s="409"/>
      <c r="BXE1" s="409"/>
      <c r="BXF1" s="409"/>
      <c r="BXG1" s="409"/>
      <c r="BXH1" s="409"/>
      <c r="BXI1" s="409"/>
      <c r="BXJ1" s="409"/>
      <c r="BXK1" s="409"/>
      <c r="BXL1" s="409"/>
      <c r="BXM1" s="409"/>
      <c r="BXN1" s="409"/>
      <c r="BXO1" s="409"/>
      <c r="BXP1" s="409"/>
      <c r="BXQ1" s="409"/>
      <c r="BXR1" s="409"/>
      <c r="BXS1" s="409"/>
      <c r="BXT1" s="409"/>
      <c r="BXU1" s="409"/>
      <c r="BXV1" s="409"/>
      <c r="BXW1" s="409"/>
      <c r="BXX1" s="409"/>
      <c r="BXY1" s="409"/>
      <c r="BXZ1" s="409"/>
      <c r="BYA1" s="409"/>
      <c r="BYB1" s="409"/>
      <c r="BYC1" s="409"/>
      <c r="BYD1" s="409"/>
      <c r="BYE1" s="409"/>
      <c r="BYF1" s="409"/>
      <c r="BYG1" s="409"/>
      <c r="BYH1" s="409"/>
      <c r="BYI1" s="409"/>
      <c r="BYJ1" s="409"/>
      <c r="BYK1" s="409"/>
      <c r="BYL1" s="409"/>
      <c r="BYM1" s="409"/>
      <c r="BYN1" s="409"/>
      <c r="BYO1" s="409"/>
      <c r="BYP1" s="409"/>
      <c r="BYQ1" s="409"/>
      <c r="BYR1" s="409"/>
      <c r="BYS1" s="409"/>
      <c r="BYT1" s="409"/>
      <c r="BYU1" s="409"/>
      <c r="BYV1" s="409"/>
      <c r="BYW1" s="409"/>
      <c r="BYX1" s="409"/>
      <c r="BYY1" s="409"/>
      <c r="BYZ1" s="409"/>
      <c r="BZA1" s="409"/>
      <c r="BZB1" s="409"/>
      <c r="BZC1" s="409"/>
      <c r="BZD1" s="409"/>
      <c r="BZE1" s="409"/>
      <c r="BZF1" s="409"/>
      <c r="BZG1" s="409"/>
      <c r="BZH1" s="409"/>
      <c r="BZI1" s="409"/>
      <c r="BZJ1" s="409"/>
      <c r="BZK1" s="409"/>
      <c r="BZL1" s="409"/>
      <c r="BZM1" s="409"/>
      <c r="BZN1" s="409"/>
      <c r="BZO1" s="409"/>
      <c r="BZP1" s="409"/>
      <c r="BZQ1" s="409"/>
      <c r="BZR1" s="409"/>
      <c r="BZS1" s="409"/>
      <c r="BZT1" s="409"/>
      <c r="BZU1" s="409"/>
      <c r="BZV1" s="409"/>
      <c r="BZW1" s="409"/>
      <c r="BZX1" s="409"/>
      <c r="BZY1" s="409"/>
      <c r="BZZ1" s="409"/>
      <c r="CAA1" s="409"/>
      <c r="CAB1" s="409"/>
      <c r="CAC1" s="409"/>
      <c r="CAD1" s="409"/>
      <c r="CAE1" s="409"/>
      <c r="CAF1" s="409"/>
      <c r="CAG1" s="409"/>
      <c r="CAH1" s="409"/>
      <c r="CAI1" s="409"/>
      <c r="CAJ1" s="409"/>
      <c r="CAK1" s="409"/>
      <c r="CAL1" s="409"/>
      <c r="CAM1" s="409"/>
      <c r="CAN1" s="409"/>
      <c r="CAO1" s="409"/>
      <c r="CAP1" s="409"/>
      <c r="CAQ1" s="409"/>
      <c r="CAR1" s="409"/>
      <c r="CAS1" s="409"/>
      <c r="CAT1" s="409"/>
      <c r="CAU1" s="409"/>
      <c r="CAV1" s="409"/>
      <c r="CAW1" s="409"/>
      <c r="CAX1" s="409"/>
      <c r="CAY1" s="409"/>
      <c r="CAZ1" s="409"/>
      <c r="CBA1" s="409"/>
      <c r="CBB1" s="409"/>
      <c r="CBC1" s="409"/>
      <c r="CBD1" s="409"/>
      <c r="CBE1" s="409"/>
      <c r="CBF1" s="409"/>
      <c r="CBG1" s="409"/>
      <c r="CBH1" s="409"/>
      <c r="CBI1" s="409"/>
      <c r="CBJ1" s="409"/>
      <c r="CBK1" s="409"/>
      <c r="CBL1" s="409"/>
      <c r="CBM1" s="409"/>
      <c r="CBN1" s="409"/>
      <c r="CBO1" s="409"/>
      <c r="CBP1" s="409"/>
      <c r="CBQ1" s="409"/>
      <c r="CBR1" s="409"/>
      <c r="CBS1" s="409"/>
      <c r="CBT1" s="409"/>
      <c r="CBU1" s="409"/>
      <c r="CBV1" s="409"/>
      <c r="CBW1" s="409"/>
      <c r="CBX1" s="409"/>
      <c r="CBY1" s="409"/>
      <c r="CBZ1" s="409"/>
      <c r="CCA1" s="409"/>
      <c r="CCB1" s="409"/>
      <c r="CCC1" s="409"/>
      <c r="CCD1" s="409"/>
      <c r="CCE1" s="409"/>
      <c r="CCF1" s="409"/>
      <c r="CCG1" s="409"/>
      <c r="CCH1" s="409"/>
      <c r="CCI1" s="409"/>
      <c r="CCJ1" s="409"/>
      <c r="CCK1" s="409"/>
      <c r="CCL1" s="409"/>
      <c r="CCM1" s="409"/>
      <c r="CCN1" s="409"/>
      <c r="CCO1" s="409"/>
      <c r="CCP1" s="409"/>
      <c r="CCQ1" s="409"/>
      <c r="CCR1" s="409"/>
      <c r="CCS1" s="409"/>
      <c r="CCT1" s="409"/>
      <c r="CCU1" s="409"/>
      <c r="CCV1" s="409"/>
      <c r="CCW1" s="409"/>
      <c r="CCX1" s="409"/>
      <c r="CCY1" s="409"/>
      <c r="CCZ1" s="409"/>
      <c r="CDA1" s="409"/>
      <c r="CDB1" s="409"/>
      <c r="CDC1" s="409"/>
      <c r="CDD1" s="409"/>
      <c r="CDE1" s="409"/>
      <c r="CDF1" s="409"/>
      <c r="CDG1" s="409"/>
      <c r="CDH1" s="409"/>
      <c r="CDI1" s="409"/>
      <c r="CDJ1" s="409"/>
      <c r="CDK1" s="409"/>
      <c r="CDL1" s="409"/>
      <c r="CDM1" s="409"/>
      <c r="CDN1" s="409"/>
      <c r="CDO1" s="409"/>
      <c r="CDP1" s="409"/>
      <c r="CDQ1" s="409"/>
      <c r="CDR1" s="409"/>
      <c r="CDS1" s="409"/>
      <c r="CDT1" s="409"/>
      <c r="CDU1" s="409"/>
      <c r="CDV1" s="409"/>
      <c r="CDW1" s="409"/>
      <c r="CDX1" s="409"/>
      <c r="CDY1" s="409"/>
      <c r="CDZ1" s="409"/>
      <c r="CEA1" s="409"/>
      <c r="CEB1" s="409"/>
      <c r="CEC1" s="409"/>
      <c r="CED1" s="409"/>
      <c r="CEE1" s="409"/>
      <c r="CEF1" s="409"/>
      <c r="CEG1" s="409"/>
      <c r="CEH1" s="409"/>
      <c r="CEI1" s="409"/>
      <c r="CEJ1" s="409"/>
      <c r="CEK1" s="409"/>
      <c r="CEL1" s="409"/>
      <c r="CEM1" s="409"/>
      <c r="CEN1" s="409"/>
      <c r="CEO1" s="409"/>
      <c r="CEP1" s="409"/>
      <c r="CEQ1" s="409"/>
      <c r="CER1" s="409"/>
      <c r="CES1" s="409"/>
      <c r="CET1" s="409"/>
      <c r="CEU1" s="409"/>
      <c r="CEV1" s="409"/>
      <c r="CEW1" s="409"/>
      <c r="CEX1" s="409"/>
      <c r="CEY1" s="409"/>
      <c r="CEZ1" s="409"/>
      <c r="CFA1" s="409"/>
      <c r="CFB1" s="409"/>
      <c r="CFC1" s="409"/>
      <c r="CFD1" s="409"/>
      <c r="CFE1" s="409"/>
      <c r="CFF1" s="409"/>
      <c r="CFG1" s="409"/>
      <c r="CFH1" s="409"/>
      <c r="CFI1" s="409"/>
      <c r="CFJ1" s="409"/>
      <c r="CFK1" s="409"/>
      <c r="CFL1" s="409"/>
      <c r="CFM1" s="409"/>
      <c r="CFN1" s="409"/>
      <c r="CFO1" s="409"/>
      <c r="CFP1" s="409"/>
      <c r="CFQ1" s="409"/>
      <c r="CFR1" s="409"/>
      <c r="CFS1" s="409"/>
      <c r="CFT1" s="409"/>
      <c r="CFU1" s="409"/>
      <c r="CFV1" s="409"/>
      <c r="CFW1" s="409"/>
      <c r="CFX1" s="409"/>
      <c r="CFY1" s="409"/>
      <c r="CFZ1" s="409"/>
      <c r="CGA1" s="409"/>
      <c r="CGB1" s="409"/>
      <c r="CGC1" s="409"/>
      <c r="CGD1" s="409"/>
      <c r="CGE1" s="409"/>
      <c r="CGF1" s="409"/>
      <c r="CGG1" s="409"/>
      <c r="CGH1" s="409"/>
      <c r="CGI1" s="409"/>
      <c r="CGJ1" s="409"/>
      <c r="CGK1" s="409"/>
      <c r="CGL1" s="409"/>
      <c r="CGM1" s="409"/>
      <c r="CGN1" s="409"/>
      <c r="CGO1" s="409"/>
      <c r="CGP1" s="409"/>
      <c r="CGQ1" s="409"/>
      <c r="CGR1" s="409"/>
      <c r="CGS1" s="409"/>
      <c r="CGT1" s="409"/>
      <c r="CGU1" s="409"/>
      <c r="CGV1" s="409"/>
      <c r="CGW1" s="409"/>
      <c r="CGX1" s="409"/>
      <c r="CGY1" s="409"/>
      <c r="CGZ1" s="409"/>
      <c r="CHA1" s="409"/>
      <c r="CHB1" s="409"/>
      <c r="CHC1" s="409"/>
      <c r="CHD1" s="409"/>
      <c r="CHE1" s="409"/>
      <c r="CHF1" s="409"/>
      <c r="CHG1" s="409"/>
      <c r="CHH1" s="409"/>
      <c r="CHI1" s="409"/>
      <c r="CHJ1" s="409"/>
      <c r="CHK1" s="409"/>
      <c r="CHL1" s="409"/>
      <c r="CHM1" s="409"/>
      <c r="CHN1" s="409"/>
      <c r="CHO1" s="409"/>
      <c r="CHP1" s="409"/>
      <c r="CHQ1" s="409"/>
      <c r="CHR1" s="409"/>
      <c r="CHS1" s="409"/>
      <c r="CHT1" s="409"/>
      <c r="CHU1" s="409"/>
      <c r="CHV1" s="409"/>
      <c r="CHW1" s="409"/>
      <c r="CHX1" s="409"/>
      <c r="CHY1" s="409"/>
      <c r="CHZ1" s="409"/>
      <c r="CIA1" s="409"/>
      <c r="CIB1" s="409"/>
      <c r="CIC1" s="409"/>
      <c r="CID1" s="409"/>
      <c r="CIE1" s="409"/>
      <c r="CIF1" s="409"/>
      <c r="CIG1" s="409"/>
      <c r="CIH1" s="409"/>
      <c r="CII1" s="409"/>
      <c r="CIJ1" s="409"/>
      <c r="CIK1" s="409"/>
      <c r="CIL1" s="409"/>
      <c r="CIM1" s="409"/>
      <c r="CIN1" s="409"/>
      <c r="CIO1" s="409"/>
      <c r="CIP1" s="409"/>
      <c r="CIQ1" s="409"/>
      <c r="CIR1" s="409"/>
      <c r="CIS1" s="409"/>
      <c r="CIT1" s="409"/>
      <c r="CIU1" s="409"/>
      <c r="CIV1" s="409"/>
      <c r="CIW1" s="409"/>
      <c r="CIX1" s="409"/>
      <c r="CIY1" s="409"/>
      <c r="CIZ1" s="409"/>
      <c r="CJA1" s="409"/>
      <c r="CJB1" s="409"/>
      <c r="CJC1" s="409"/>
      <c r="CJD1" s="409"/>
      <c r="CJE1" s="409"/>
      <c r="CJF1" s="409"/>
      <c r="CJG1" s="409"/>
      <c r="CJH1" s="409"/>
      <c r="CJI1" s="409"/>
      <c r="CJJ1" s="409"/>
      <c r="CJK1" s="409"/>
      <c r="CJL1" s="409"/>
      <c r="CJM1" s="409"/>
      <c r="CJN1" s="409"/>
      <c r="CJO1" s="409"/>
      <c r="CJP1" s="409"/>
      <c r="CJQ1" s="409"/>
      <c r="CJR1" s="409"/>
      <c r="CJS1" s="409"/>
      <c r="CJT1" s="409"/>
      <c r="CJU1" s="409"/>
      <c r="CJV1" s="409"/>
      <c r="CJW1" s="409"/>
      <c r="CJX1" s="409"/>
      <c r="CJY1" s="409"/>
      <c r="CJZ1" s="409"/>
      <c r="CKA1" s="409"/>
      <c r="CKB1" s="409"/>
      <c r="CKC1" s="409"/>
      <c r="CKD1" s="409"/>
      <c r="CKE1" s="409"/>
      <c r="CKF1" s="409"/>
      <c r="CKG1" s="409"/>
      <c r="CKH1" s="409"/>
      <c r="CKI1" s="409"/>
      <c r="CKJ1" s="409"/>
      <c r="CKK1" s="409"/>
      <c r="CKL1" s="409"/>
      <c r="CKM1" s="409"/>
      <c r="CKN1" s="409"/>
      <c r="CKO1" s="409"/>
      <c r="CKP1" s="409"/>
      <c r="CKQ1" s="409"/>
      <c r="CKR1" s="409"/>
      <c r="CKS1" s="409"/>
      <c r="CKT1" s="409"/>
      <c r="CKU1" s="409"/>
      <c r="CKV1" s="409"/>
      <c r="CKW1" s="409"/>
      <c r="CKX1" s="409"/>
      <c r="CKY1" s="409"/>
      <c r="CKZ1" s="409"/>
      <c r="CLA1" s="409"/>
      <c r="CLB1" s="409"/>
      <c r="CLC1" s="409"/>
      <c r="CLD1" s="409"/>
      <c r="CLE1" s="409"/>
      <c r="CLF1" s="409"/>
      <c r="CLG1" s="409"/>
      <c r="CLH1" s="409"/>
      <c r="CLI1" s="409"/>
      <c r="CLJ1" s="409"/>
      <c r="CLK1" s="409"/>
      <c r="CLL1" s="409"/>
      <c r="CLM1" s="409"/>
      <c r="CLN1" s="409"/>
      <c r="CLO1" s="409"/>
      <c r="CLP1" s="409"/>
      <c r="CLQ1" s="409"/>
      <c r="CLR1" s="409"/>
      <c r="CLS1" s="409"/>
      <c r="CLT1" s="409"/>
      <c r="CLU1" s="409"/>
      <c r="CLV1" s="409"/>
      <c r="CLW1" s="409"/>
      <c r="CLX1" s="409"/>
      <c r="CLY1" s="409"/>
      <c r="CLZ1" s="409"/>
      <c r="CMA1" s="409"/>
      <c r="CMB1" s="409"/>
      <c r="CMC1" s="409"/>
      <c r="CMD1" s="409"/>
      <c r="CME1" s="409"/>
      <c r="CMF1" s="409"/>
      <c r="CMG1" s="409"/>
      <c r="CMH1" s="409"/>
      <c r="CMI1" s="409"/>
      <c r="CMJ1" s="409"/>
      <c r="CMK1" s="409"/>
      <c r="CML1" s="409"/>
      <c r="CMM1" s="409"/>
      <c r="CMN1" s="409"/>
      <c r="CMO1" s="409"/>
      <c r="CMP1" s="409"/>
      <c r="CMQ1" s="409"/>
      <c r="CMR1" s="409"/>
      <c r="CMS1" s="409"/>
      <c r="CMT1" s="409"/>
      <c r="CMU1" s="409"/>
      <c r="CMV1" s="409"/>
      <c r="CMW1" s="409"/>
      <c r="CMX1" s="409"/>
      <c r="CMY1" s="409"/>
      <c r="CMZ1" s="409"/>
      <c r="CNA1" s="409"/>
      <c r="CNB1" s="409"/>
      <c r="CNC1" s="409"/>
      <c r="CND1" s="409"/>
      <c r="CNE1" s="409"/>
      <c r="CNF1" s="409"/>
      <c r="CNG1" s="409"/>
      <c r="CNH1" s="409"/>
      <c r="CNI1" s="409"/>
      <c r="CNJ1" s="409"/>
      <c r="CNK1" s="409"/>
      <c r="CNL1" s="409"/>
      <c r="CNM1" s="409"/>
      <c r="CNN1" s="409"/>
      <c r="CNO1" s="409"/>
      <c r="CNP1" s="409"/>
      <c r="CNQ1" s="409"/>
      <c r="CNR1" s="409"/>
      <c r="CNS1" s="409"/>
      <c r="CNT1" s="409"/>
      <c r="CNU1" s="409"/>
      <c r="CNV1" s="409"/>
      <c r="CNW1" s="409"/>
      <c r="CNX1" s="409"/>
      <c r="CNY1" s="409"/>
      <c r="CNZ1" s="409"/>
      <c r="COA1" s="409"/>
      <c r="COB1" s="409"/>
      <c r="COC1" s="409"/>
      <c r="COD1" s="409"/>
      <c r="COE1" s="409"/>
      <c r="COF1" s="409"/>
      <c r="COG1" s="409"/>
      <c r="COH1" s="409"/>
      <c r="COI1" s="409"/>
      <c r="COJ1" s="409"/>
      <c r="COK1" s="409"/>
      <c r="COL1" s="409"/>
      <c r="COM1" s="409"/>
      <c r="CON1" s="409"/>
      <c r="COO1" s="409"/>
      <c r="COP1" s="409"/>
      <c r="COQ1" s="409"/>
      <c r="COR1" s="409"/>
      <c r="COS1" s="409"/>
      <c r="COT1" s="409"/>
      <c r="COU1" s="409"/>
      <c r="COV1" s="409"/>
      <c r="COW1" s="409"/>
      <c r="COX1" s="409"/>
      <c r="COY1" s="409"/>
      <c r="COZ1" s="409"/>
      <c r="CPA1" s="409"/>
      <c r="CPB1" s="409"/>
      <c r="CPC1" s="409"/>
      <c r="CPD1" s="409"/>
      <c r="CPE1" s="409"/>
      <c r="CPF1" s="409"/>
      <c r="CPG1" s="409"/>
      <c r="CPH1" s="409"/>
      <c r="CPI1" s="409"/>
      <c r="CPJ1" s="409"/>
      <c r="CPK1" s="409"/>
      <c r="CPL1" s="409"/>
      <c r="CPM1" s="409"/>
      <c r="CPN1" s="409"/>
      <c r="CPO1" s="409"/>
      <c r="CPP1" s="409"/>
      <c r="CPQ1" s="409"/>
      <c r="CPR1" s="409"/>
      <c r="CPS1" s="409"/>
      <c r="CPT1" s="409"/>
      <c r="CPU1" s="409"/>
      <c r="CPV1" s="409"/>
      <c r="CPW1" s="409"/>
      <c r="CPX1" s="409"/>
      <c r="CPY1" s="409"/>
      <c r="CPZ1" s="409"/>
      <c r="CQA1" s="409"/>
      <c r="CQB1" s="409"/>
      <c r="CQC1" s="409"/>
      <c r="CQD1" s="409"/>
      <c r="CQE1" s="409"/>
      <c r="CQF1" s="409"/>
      <c r="CQG1" s="409"/>
      <c r="CQH1" s="409"/>
      <c r="CQI1" s="409"/>
      <c r="CQJ1" s="409"/>
      <c r="CQK1" s="409"/>
      <c r="CQL1" s="409"/>
      <c r="CQM1" s="409"/>
      <c r="CQN1" s="409"/>
      <c r="CQO1" s="409"/>
      <c r="CQP1" s="409"/>
      <c r="CQQ1" s="409"/>
      <c r="CQR1" s="409"/>
      <c r="CQS1" s="409"/>
      <c r="CQT1" s="409"/>
      <c r="CQU1" s="409"/>
      <c r="CQV1" s="409"/>
      <c r="CQW1" s="409"/>
      <c r="CQX1" s="409"/>
      <c r="CQY1" s="409"/>
      <c r="CQZ1" s="409"/>
      <c r="CRA1" s="409"/>
      <c r="CRB1" s="409"/>
      <c r="CRC1" s="409"/>
      <c r="CRD1" s="409"/>
      <c r="CRE1" s="409"/>
      <c r="CRF1" s="409"/>
      <c r="CRG1" s="409"/>
      <c r="CRH1" s="409"/>
      <c r="CRI1" s="409"/>
      <c r="CRJ1" s="409"/>
      <c r="CRK1" s="409"/>
      <c r="CRL1" s="409"/>
      <c r="CRM1" s="409"/>
      <c r="CRN1" s="409"/>
      <c r="CRO1" s="409"/>
      <c r="CRP1" s="409"/>
      <c r="CRQ1" s="409"/>
      <c r="CRR1" s="409"/>
      <c r="CRS1" s="409"/>
      <c r="CRT1" s="409"/>
      <c r="CRU1" s="409"/>
      <c r="CRV1" s="409"/>
      <c r="CRW1" s="409"/>
      <c r="CRX1" s="409"/>
      <c r="CRY1" s="409"/>
      <c r="CRZ1" s="409"/>
      <c r="CSA1" s="409"/>
      <c r="CSB1" s="409"/>
      <c r="CSC1" s="409"/>
      <c r="CSD1" s="409"/>
      <c r="CSE1" s="409"/>
      <c r="CSF1" s="409"/>
      <c r="CSG1" s="409"/>
      <c r="CSH1" s="409"/>
      <c r="CSI1" s="409"/>
      <c r="CSJ1" s="409"/>
      <c r="CSK1" s="409"/>
      <c r="CSL1" s="409"/>
      <c r="CSM1" s="409"/>
      <c r="CSN1" s="409"/>
      <c r="CSO1" s="409"/>
      <c r="CSP1" s="409"/>
      <c r="CSQ1" s="409"/>
      <c r="CSR1" s="409"/>
      <c r="CSS1" s="409"/>
      <c r="CST1" s="409"/>
      <c r="CSU1" s="409"/>
      <c r="CSV1" s="409"/>
      <c r="CSW1" s="409"/>
      <c r="CSX1" s="409"/>
      <c r="CSY1" s="409"/>
      <c r="CSZ1" s="409"/>
      <c r="CTA1" s="409"/>
      <c r="CTB1" s="409"/>
      <c r="CTC1" s="409"/>
      <c r="CTD1" s="409"/>
      <c r="CTE1" s="409"/>
      <c r="CTF1" s="409"/>
      <c r="CTG1" s="409"/>
      <c r="CTH1" s="409"/>
      <c r="CTI1" s="409"/>
      <c r="CTJ1" s="409"/>
      <c r="CTK1" s="409"/>
      <c r="CTL1" s="409"/>
      <c r="CTM1" s="409"/>
      <c r="CTN1" s="409"/>
      <c r="CTO1" s="409"/>
      <c r="CTP1" s="409"/>
      <c r="CTQ1" s="409"/>
      <c r="CTR1" s="409"/>
      <c r="CTS1" s="409"/>
      <c r="CTT1" s="409"/>
      <c r="CTU1" s="409"/>
      <c r="CTV1" s="409"/>
      <c r="CTW1" s="409"/>
      <c r="CTX1" s="409"/>
      <c r="CTY1" s="409"/>
      <c r="CTZ1" s="409"/>
      <c r="CUA1" s="409"/>
      <c r="CUB1" s="409"/>
      <c r="CUC1" s="409"/>
      <c r="CUD1" s="409"/>
      <c r="CUE1" s="409"/>
      <c r="CUF1" s="409"/>
      <c r="CUG1" s="409"/>
      <c r="CUH1" s="409"/>
      <c r="CUI1" s="409"/>
      <c r="CUJ1" s="409"/>
      <c r="CUK1" s="409"/>
      <c r="CUL1" s="409"/>
      <c r="CUM1" s="409"/>
      <c r="CUN1" s="409"/>
      <c r="CUO1" s="409"/>
      <c r="CUP1" s="409"/>
      <c r="CUQ1" s="409"/>
      <c r="CUR1" s="409"/>
      <c r="CUS1" s="409"/>
      <c r="CUT1" s="409"/>
      <c r="CUU1" s="409"/>
      <c r="CUV1" s="409"/>
      <c r="CUW1" s="409"/>
      <c r="CUX1" s="409"/>
      <c r="CUY1" s="409"/>
      <c r="CUZ1" s="409"/>
      <c r="CVA1" s="409"/>
      <c r="CVB1" s="409"/>
      <c r="CVC1" s="409"/>
      <c r="CVD1" s="409"/>
      <c r="CVE1" s="409"/>
      <c r="CVF1" s="409"/>
      <c r="CVG1" s="409"/>
      <c r="CVH1" s="409"/>
      <c r="CVI1" s="409"/>
      <c r="CVJ1" s="409"/>
      <c r="CVK1" s="409"/>
      <c r="CVL1" s="409"/>
      <c r="CVM1" s="409"/>
      <c r="CVN1" s="409"/>
      <c r="CVO1" s="409"/>
      <c r="CVP1" s="409"/>
      <c r="CVQ1" s="409"/>
      <c r="CVR1" s="409"/>
      <c r="CVS1" s="409"/>
      <c r="CVT1" s="409"/>
      <c r="CVU1" s="409"/>
      <c r="CVV1" s="409"/>
      <c r="CVW1" s="409"/>
      <c r="CVX1" s="409"/>
      <c r="CVY1" s="409"/>
      <c r="CVZ1" s="409"/>
      <c r="CWA1" s="409"/>
      <c r="CWB1" s="409"/>
      <c r="CWC1" s="409"/>
      <c r="CWD1" s="409"/>
      <c r="CWE1" s="409"/>
      <c r="CWF1" s="409"/>
      <c r="CWG1" s="409"/>
      <c r="CWH1" s="409"/>
      <c r="CWI1" s="409"/>
      <c r="CWJ1" s="409"/>
      <c r="CWK1" s="409"/>
      <c r="CWL1" s="409"/>
      <c r="CWM1" s="409"/>
      <c r="CWN1" s="409"/>
      <c r="CWO1" s="409"/>
      <c r="CWP1" s="409"/>
      <c r="CWQ1" s="409"/>
      <c r="CWR1" s="409"/>
      <c r="CWS1" s="409"/>
      <c r="CWT1" s="409"/>
      <c r="CWU1" s="409"/>
      <c r="CWV1" s="409"/>
      <c r="CWW1" s="409"/>
      <c r="CWX1" s="409"/>
      <c r="CWY1" s="409"/>
      <c r="CWZ1" s="409"/>
      <c r="CXA1" s="409"/>
      <c r="CXB1" s="409"/>
      <c r="CXC1" s="409"/>
      <c r="CXD1" s="409"/>
      <c r="CXE1" s="409"/>
      <c r="CXF1" s="409"/>
      <c r="CXG1" s="409"/>
      <c r="CXH1" s="409"/>
      <c r="CXI1" s="409"/>
      <c r="CXJ1" s="409"/>
      <c r="CXK1" s="409"/>
      <c r="CXL1" s="409"/>
      <c r="CXM1" s="409"/>
      <c r="CXN1" s="409"/>
      <c r="CXO1" s="409"/>
      <c r="CXP1" s="409"/>
      <c r="CXQ1" s="409"/>
      <c r="CXR1" s="409"/>
      <c r="CXS1" s="409"/>
      <c r="CXT1" s="409"/>
      <c r="CXU1" s="409"/>
      <c r="CXV1" s="409"/>
      <c r="CXW1" s="409"/>
      <c r="CXX1" s="409"/>
      <c r="CXY1" s="409"/>
      <c r="CXZ1" s="409"/>
      <c r="CYA1" s="409"/>
      <c r="CYB1" s="409"/>
      <c r="CYC1" s="409"/>
      <c r="CYD1" s="409"/>
      <c r="CYE1" s="409"/>
      <c r="CYF1" s="409"/>
      <c r="CYG1" s="409"/>
      <c r="CYH1" s="409"/>
      <c r="CYI1" s="409"/>
      <c r="CYJ1" s="409"/>
      <c r="CYK1" s="409"/>
      <c r="CYL1" s="409"/>
      <c r="CYM1" s="409"/>
      <c r="CYN1" s="409"/>
      <c r="CYO1" s="409"/>
      <c r="CYP1" s="409"/>
      <c r="CYQ1" s="409"/>
      <c r="CYR1" s="409"/>
      <c r="CYS1" s="409"/>
      <c r="CYT1" s="409"/>
      <c r="CYU1" s="409"/>
      <c r="CYV1" s="409"/>
      <c r="CYW1" s="409"/>
      <c r="CYX1" s="409"/>
      <c r="CYY1" s="409"/>
      <c r="CYZ1" s="409"/>
      <c r="CZA1" s="409"/>
      <c r="CZB1" s="409"/>
      <c r="CZC1" s="409"/>
      <c r="CZD1" s="409"/>
      <c r="CZE1" s="409"/>
      <c r="CZF1" s="409"/>
      <c r="CZG1" s="409"/>
      <c r="CZH1" s="409"/>
      <c r="CZI1" s="409"/>
      <c r="CZJ1" s="409"/>
      <c r="CZK1" s="409"/>
      <c r="CZL1" s="409"/>
      <c r="CZM1" s="409"/>
      <c r="CZN1" s="409"/>
      <c r="CZO1" s="409"/>
      <c r="CZP1" s="409"/>
      <c r="CZQ1" s="409"/>
      <c r="CZR1" s="409"/>
      <c r="CZS1" s="409"/>
      <c r="CZT1" s="409"/>
      <c r="CZU1" s="409"/>
      <c r="CZV1" s="409"/>
      <c r="CZW1" s="409"/>
      <c r="CZX1" s="409"/>
      <c r="CZY1" s="409"/>
      <c r="CZZ1" s="409"/>
      <c r="DAA1" s="409"/>
      <c r="DAB1" s="409"/>
      <c r="DAC1" s="409"/>
      <c r="DAD1" s="409"/>
      <c r="DAE1" s="409"/>
      <c r="DAF1" s="409"/>
      <c r="DAG1" s="409"/>
      <c r="DAH1" s="409"/>
      <c r="DAI1" s="409"/>
      <c r="DAJ1" s="409"/>
      <c r="DAK1" s="409"/>
      <c r="DAL1" s="409"/>
      <c r="DAM1" s="409"/>
      <c r="DAN1" s="409"/>
      <c r="DAO1" s="409"/>
      <c r="DAP1" s="409"/>
      <c r="DAQ1" s="409"/>
      <c r="DAR1" s="409"/>
      <c r="DAS1" s="409"/>
      <c r="DAT1" s="409"/>
      <c r="DAU1" s="409"/>
      <c r="DAV1" s="409"/>
      <c r="DAW1" s="409"/>
      <c r="DAX1" s="409"/>
      <c r="DAY1" s="409"/>
      <c r="DAZ1" s="409"/>
      <c r="DBA1" s="409"/>
      <c r="DBB1" s="409"/>
      <c r="DBC1" s="409"/>
      <c r="DBD1" s="409"/>
      <c r="DBE1" s="409"/>
      <c r="DBF1" s="409"/>
      <c r="DBG1" s="409"/>
      <c r="DBH1" s="409"/>
      <c r="DBI1" s="409"/>
      <c r="DBJ1" s="409"/>
      <c r="DBK1" s="409"/>
      <c r="DBL1" s="409"/>
      <c r="DBM1" s="409"/>
      <c r="DBN1" s="409"/>
      <c r="DBO1" s="409"/>
      <c r="DBP1" s="409"/>
      <c r="DBQ1" s="409"/>
      <c r="DBR1" s="409"/>
      <c r="DBS1" s="409"/>
      <c r="DBT1" s="409"/>
      <c r="DBU1" s="409"/>
      <c r="DBV1" s="409"/>
      <c r="DBW1" s="409"/>
      <c r="DBX1" s="409"/>
      <c r="DBY1" s="409"/>
      <c r="DBZ1" s="409"/>
      <c r="DCA1" s="409"/>
      <c r="DCB1" s="409"/>
      <c r="DCC1" s="409"/>
      <c r="DCD1" s="409"/>
      <c r="DCE1" s="409"/>
      <c r="DCF1" s="409"/>
      <c r="DCG1" s="409"/>
      <c r="DCH1" s="409"/>
      <c r="DCI1" s="409"/>
      <c r="DCJ1" s="409"/>
      <c r="DCK1" s="409"/>
      <c r="DCL1" s="409"/>
      <c r="DCM1" s="409"/>
      <c r="DCN1" s="409"/>
      <c r="DCO1" s="409"/>
      <c r="DCP1" s="409"/>
      <c r="DCQ1" s="409"/>
      <c r="DCR1" s="409"/>
      <c r="DCS1" s="409"/>
      <c r="DCT1" s="409"/>
      <c r="DCU1" s="409"/>
      <c r="DCV1" s="409"/>
      <c r="DCW1" s="409"/>
      <c r="DCX1" s="409"/>
      <c r="DCY1" s="409"/>
      <c r="DCZ1" s="409"/>
      <c r="DDA1" s="409"/>
      <c r="DDB1" s="409"/>
      <c r="DDC1" s="409"/>
      <c r="DDD1" s="409"/>
      <c r="DDE1" s="409"/>
      <c r="DDF1" s="409"/>
      <c r="DDG1" s="409"/>
      <c r="DDH1" s="409"/>
      <c r="DDI1" s="409"/>
      <c r="DDJ1" s="409"/>
      <c r="DDK1" s="409"/>
      <c r="DDL1" s="409"/>
      <c r="DDM1" s="409"/>
      <c r="DDN1" s="409"/>
      <c r="DDO1" s="409"/>
      <c r="DDP1" s="409"/>
      <c r="DDQ1" s="409"/>
      <c r="DDR1" s="409"/>
      <c r="DDS1" s="409"/>
      <c r="DDT1" s="409"/>
      <c r="DDU1" s="409"/>
      <c r="DDV1" s="409"/>
      <c r="DDW1" s="409"/>
      <c r="DDX1" s="409"/>
      <c r="DDY1" s="409"/>
      <c r="DDZ1" s="409"/>
      <c r="DEA1" s="409"/>
      <c r="DEB1" s="409"/>
      <c r="DEC1" s="409"/>
      <c r="DED1" s="409"/>
      <c r="DEE1" s="409"/>
      <c r="DEF1" s="409"/>
      <c r="DEG1" s="409"/>
      <c r="DEH1" s="409"/>
      <c r="DEI1" s="409"/>
      <c r="DEJ1" s="409"/>
      <c r="DEK1" s="409"/>
      <c r="DEL1" s="409"/>
      <c r="DEM1" s="409"/>
      <c r="DEN1" s="409"/>
      <c r="DEO1" s="409"/>
      <c r="DEP1" s="409"/>
      <c r="DEQ1" s="409"/>
      <c r="DER1" s="409"/>
      <c r="DES1" s="409"/>
      <c r="DET1" s="409"/>
      <c r="DEU1" s="409"/>
      <c r="DEV1" s="409"/>
      <c r="DEW1" s="409"/>
      <c r="DEX1" s="409"/>
      <c r="DEY1" s="409"/>
      <c r="DEZ1" s="409"/>
      <c r="DFA1" s="409"/>
      <c r="DFB1" s="409"/>
      <c r="DFC1" s="409"/>
      <c r="DFD1" s="409"/>
      <c r="DFE1" s="409"/>
      <c r="DFF1" s="409"/>
      <c r="DFG1" s="409"/>
      <c r="DFH1" s="409"/>
      <c r="DFI1" s="409"/>
      <c r="DFJ1" s="409"/>
      <c r="DFK1" s="409"/>
      <c r="DFL1" s="409"/>
      <c r="DFM1" s="409"/>
      <c r="DFN1" s="409"/>
      <c r="DFO1" s="409"/>
      <c r="DFP1" s="409"/>
      <c r="DFQ1" s="409"/>
      <c r="DFR1" s="409"/>
      <c r="DFS1" s="409"/>
      <c r="DFT1" s="409"/>
      <c r="DFU1" s="409"/>
      <c r="DFV1" s="409"/>
      <c r="DFW1" s="409"/>
      <c r="DFX1" s="409"/>
      <c r="DFY1" s="409"/>
      <c r="DFZ1" s="409"/>
      <c r="DGA1" s="409"/>
      <c r="DGB1" s="409"/>
      <c r="DGC1" s="409"/>
      <c r="DGD1" s="409"/>
      <c r="DGE1" s="409"/>
      <c r="DGF1" s="409"/>
      <c r="DGG1" s="409"/>
      <c r="DGH1" s="409"/>
      <c r="DGI1" s="409"/>
      <c r="DGJ1" s="409"/>
      <c r="DGK1" s="409"/>
      <c r="DGL1" s="409"/>
      <c r="DGM1" s="409"/>
      <c r="DGN1" s="409"/>
      <c r="DGO1" s="409"/>
      <c r="DGP1" s="409"/>
      <c r="DGQ1" s="409"/>
      <c r="DGR1" s="409"/>
      <c r="DGS1" s="409"/>
      <c r="DGT1" s="409"/>
      <c r="DGU1" s="409"/>
      <c r="DGV1" s="409"/>
      <c r="DGW1" s="409"/>
      <c r="DGX1" s="409"/>
      <c r="DGY1" s="409"/>
      <c r="DGZ1" s="409"/>
      <c r="DHA1" s="409"/>
      <c r="DHB1" s="409"/>
      <c r="DHC1" s="409"/>
      <c r="DHD1" s="409"/>
      <c r="DHE1" s="409"/>
      <c r="DHF1" s="409"/>
      <c r="DHG1" s="409"/>
      <c r="DHH1" s="409"/>
      <c r="DHI1" s="409"/>
      <c r="DHJ1" s="409"/>
      <c r="DHK1" s="409"/>
      <c r="DHL1" s="409"/>
      <c r="DHM1" s="409"/>
      <c r="DHN1" s="409"/>
      <c r="DHO1" s="409"/>
      <c r="DHP1" s="409"/>
      <c r="DHQ1" s="409"/>
      <c r="DHR1" s="409"/>
      <c r="DHS1" s="409"/>
      <c r="DHT1" s="409"/>
      <c r="DHU1" s="409"/>
      <c r="DHV1" s="409"/>
      <c r="DHW1" s="409"/>
      <c r="DHX1" s="409"/>
      <c r="DHY1" s="409"/>
      <c r="DHZ1" s="409"/>
      <c r="DIA1" s="409"/>
      <c r="DIB1" s="409"/>
      <c r="DIC1" s="409"/>
      <c r="DID1" s="409"/>
      <c r="DIE1" s="409"/>
      <c r="DIF1" s="409"/>
      <c r="DIG1" s="409"/>
      <c r="DIH1" s="409"/>
      <c r="DII1" s="409"/>
      <c r="DIJ1" s="409"/>
      <c r="DIK1" s="409"/>
      <c r="DIL1" s="409"/>
      <c r="DIM1" s="409"/>
      <c r="DIN1" s="409"/>
      <c r="DIO1" s="409"/>
      <c r="DIP1" s="409"/>
      <c r="DIQ1" s="409"/>
      <c r="DIR1" s="409"/>
      <c r="DIS1" s="409"/>
      <c r="DIT1" s="409"/>
      <c r="DIU1" s="409"/>
      <c r="DIV1" s="409"/>
      <c r="DIW1" s="409"/>
      <c r="DIX1" s="409"/>
      <c r="DIY1" s="409"/>
      <c r="DIZ1" s="409"/>
      <c r="DJA1" s="409"/>
      <c r="DJB1" s="409"/>
      <c r="DJC1" s="409"/>
      <c r="DJD1" s="409"/>
      <c r="DJE1" s="409"/>
      <c r="DJF1" s="409"/>
      <c r="DJG1" s="409"/>
      <c r="DJH1" s="409"/>
      <c r="DJI1" s="409"/>
      <c r="DJJ1" s="409"/>
      <c r="DJK1" s="409"/>
      <c r="DJL1" s="409"/>
      <c r="DJM1" s="409"/>
      <c r="DJN1" s="409"/>
      <c r="DJO1" s="409"/>
      <c r="DJP1" s="409"/>
      <c r="DJQ1" s="409"/>
      <c r="DJR1" s="409"/>
      <c r="DJS1" s="409"/>
      <c r="DJT1" s="409"/>
      <c r="DJU1" s="409"/>
      <c r="DJV1" s="409"/>
      <c r="DJW1" s="409"/>
      <c r="DJX1" s="409"/>
      <c r="DJY1" s="409"/>
      <c r="DJZ1" s="409"/>
      <c r="DKA1" s="409"/>
      <c r="DKB1" s="409"/>
      <c r="DKC1" s="409"/>
      <c r="DKD1" s="409"/>
      <c r="DKE1" s="409"/>
      <c r="DKF1" s="409"/>
      <c r="DKG1" s="409"/>
      <c r="DKH1" s="409"/>
      <c r="DKI1" s="409"/>
      <c r="DKJ1" s="409"/>
      <c r="DKK1" s="409"/>
      <c r="DKL1" s="409"/>
      <c r="DKM1" s="409"/>
      <c r="DKN1" s="409"/>
      <c r="DKO1" s="409"/>
      <c r="DKP1" s="409"/>
      <c r="DKQ1" s="409"/>
      <c r="DKR1" s="409"/>
      <c r="DKS1" s="409"/>
      <c r="DKT1" s="409"/>
      <c r="DKU1" s="409"/>
      <c r="DKV1" s="409"/>
      <c r="DKW1" s="409"/>
      <c r="DKX1" s="409"/>
      <c r="DKY1" s="409"/>
      <c r="DKZ1" s="409"/>
      <c r="DLA1" s="409"/>
      <c r="DLB1" s="409"/>
      <c r="DLC1" s="409"/>
      <c r="DLD1" s="409"/>
      <c r="DLE1" s="409"/>
      <c r="DLF1" s="409"/>
      <c r="DLG1" s="409"/>
      <c r="DLH1" s="409"/>
      <c r="DLI1" s="409"/>
      <c r="DLJ1" s="409"/>
      <c r="DLK1" s="409"/>
      <c r="DLL1" s="409"/>
      <c r="DLM1" s="409"/>
      <c r="DLN1" s="409"/>
      <c r="DLO1" s="409"/>
      <c r="DLP1" s="409"/>
      <c r="DLQ1" s="409"/>
      <c r="DLR1" s="409"/>
      <c r="DLS1" s="409"/>
      <c r="DLT1" s="409"/>
      <c r="DLU1" s="409"/>
      <c r="DLV1" s="409"/>
      <c r="DLW1" s="409"/>
      <c r="DLX1" s="409"/>
      <c r="DLY1" s="409"/>
      <c r="DLZ1" s="409"/>
      <c r="DMA1" s="409"/>
      <c r="DMB1" s="409"/>
      <c r="DMC1" s="409"/>
      <c r="DMD1" s="409"/>
      <c r="DME1" s="409"/>
      <c r="DMF1" s="409"/>
      <c r="DMG1" s="409"/>
      <c r="DMH1" s="409"/>
      <c r="DMI1" s="409"/>
      <c r="DMJ1" s="409"/>
      <c r="DMK1" s="409"/>
      <c r="DML1" s="409"/>
      <c r="DMM1" s="409"/>
      <c r="DMN1" s="409"/>
      <c r="DMO1" s="409"/>
      <c r="DMP1" s="409"/>
      <c r="DMQ1" s="409"/>
      <c r="DMR1" s="409"/>
      <c r="DMS1" s="409"/>
      <c r="DMT1" s="409"/>
      <c r="DMU1" s="409"/>
      <c r="DMV1" s="409"/>
      <c r="DMW1" s="409"/>
      <c r="DMX1" s="409"/>
      <c r="DMY1" s="409"/>
      <c r="DMZ1" s="409"/>
      <c r="DNA1" s="409"/>
      <c r="DNB1" s="409"/>
      <c r="DNC1" s="409"/>
      <c r="DND1" s="409"/>
      <c r="DNE1" s="409"/>
      <c r="DNF1" s="409"/>
      <c r="DNG1" s="409"/>
      <c r="DNH1" s="409"/>
      <c r="DNI1" s="409"/>
      <c r="DNJ1" s="409"/>
      <c r="DNK1" s="409"/>
      <c r="DNL1" s="409"/>
      <c r="DNM1" s="409"/>
      <c r="DNN1" s="409"/>
      <c r="DNO1" s="409"/>
      <c r="DNP1" s="409"/>
      <c r="DNQ1" s="409"/>
      <c r="DNR1" s="409"/>
      <c r="DNS1" s="409"/>
      <c r="DNT1" s="409"/>
      <c r="DNU1" s="409"/>
      <c r="DNV1" s="409"/>
      <c r="DNW1" s="409"/>
      <c r="DNX1" s="409"/>
      <c r="DNY1" s="409"/>
      <c r="DNZ1" s="409"/>
      <c r="DOA1" s="409"/>
      <c r="DOB1" s="409"/>
      <c r="DOC1" s="409"/>
      <c r="DOD1" s="409"/>
      <c r="DOE1" s="409"/>
      <c r="DOF1" s="409"/>
      <c r="DOG1" s="409"/>
      <c r="DOH1" s="409"/>
      <c r="DOI1" s="409"/>
      <c r="DOJ1" s="409"/>
      <c r="DOK1" s="409"/>
      <c r="DOL1" s="409"/>
      <c r="DOM1" s="409"/>
      <c r="DON1" s="409"/>
      <c r="DOO1" s="409"/>
      <c r="DOP1" s="409"/>
      <c r="DOQ1" s="409"/>
      <c r="DOR1" s="409"/>
      <c r="DOS1" s="409"/>
      <c r="DOT1" s="409"/>
      <c r="DOU1" s="409"/>
      <c r="DOV1" s="409"/>
      <c r="DOW1" s="409"/>
      <c r="DOX1" s="409"/>
      <c r="DOY1" s="409"/>
      <c r="DOZ1" s="409"/>
      <c r="DPA1" s="409"/>
      <c r="DPB1" s="409"/>
      <c r="DPC1" s="409"/>
      <c r="DPD1" s="409"/>
      <c r="DPE1" s="409"/>
      <c r="DPF1" s="409"/>
      <c r="DPG1" s="409"/>
      <c r="DPH1" s="409"/>
      <c r="DPI1" s="409"/>
      <c r="DPJ1" s="409"/>
      <c r="DPK1" s="409"/>
      <c r="DPL1" s="409"/>
      <c r="DPM1" s="409"/>
      <c r="DPN1" s="409"/>
      <c r="DPO1" s="409"/>
      <c r="DPP1" s="409"/>
      <c r="DPQ1" s="409"/>
      <c r="DPR1" s="409"/>
      <c r="DPS1" s="409"/>
      <c r="DPT1" s="409"/>
      <c r="DPU1" s="409"/>
      <c r="DPV1" s="409"/>
      <c r="DPW1" s="409"/>
      <c r="DPX1" s="409"/>
      <c r="DPY1" s="409"/>
      <c r="DPZ1" s="409"/>
      <c r="DQA1" s="409"/>
      <c r="DQB1" s="409"/>
      <c r="DQC1" s="409"/>
      <c r="DQD1" s="409"/>
      <c r="DQE1" s="409"/>
      <c r="DQF1" s="409"/>
      <c r="DQG1" s="409"/>
      <c r="DQH1" s="409"/>
      <c r="DQI1" s="409"/>
      <c r="DQJ1" s="409"/>
      <c r="DQK1" s="409"/>
      <c r="DQL1" s="409"/>
      <c r="DQM1" s="409"/>
      <c r="DQN1" s="409"/>
      <c r="DQO1" s="409"/>
      <c r="DQP1" s="409"/>
      <c r="DQQ1" s="409"/>
      <c r="DQR1" s="409"/>
      <c r="DQS1" s="409"/>
      <c r="DQT1" s="409"/>
      <c r="DQU1" s="409"/>
      <c r="DQV1" s="409"/>
      <c r="DQW1" s="409"/>
      <c r="DQX1" s="409"/>
      <c r="DQY1" s="409"/>
      <c r="DQZ1" s="409"/>
      <c r="DRA1" s="409"/>
      <c r="DRB1" s="409"/>
      <c r="DRC1" s="409"/>
      <c r="DRD1" s="409"/>
      <c r="DRE1" s="409"/>
      <c r="DRF1" s="409"/>
      <c r="DRG1" s="409"/>
      <c r="DRH1" s="409"/>
      <c r="DRI1" s="409"/>
      <c r="DRJ1" s="409"/>
      <c r="DRK1" s="409"/>
      <c r="DRL1" s="409"/>
      <c r="DRM1" s="409"/>
      <c r="DRN1" s="409"/>
      <c r="DRO1" s="409"/>
      <c r="DRP1" s="409"/>
      <c r="DRQ1" s="409"/>
      <c r="DRR1" s="409"/>
      <c r="DRS1" s="409"/>
      <c r="DRT1" s="409"/>
      <c r="DRU1" s="409"/>
      <c r="DRV1" s="409"/>
      <c r="DRW1" s="409"/>
      <c r="DRX1" s="409"/>
      <c r="DRY1" s="409"/>
      <c r="DRZ1" s="409"/>
      <c r="DSA1" s="409"/>
      <c r="DSB1" s="409"/>
      <c r="DSC1" s="409"/>
      <c r="DSD1" s="409"/>
      <c r="DSE1" s="409"/>
      <c r="DSF1" s="409"/>
      <c r="DSG1" s="409"/>
      <c r="DSH1" s="409"/>
      <c r="DSI1" s="409"/>
      <c r="DSJ1" s="409"/>
      <c r="DSK1" s="409"/>
      <c r="DSL1" s="409"/>
      <c r="DSM1" s="409"/>
      <c r="DSN1" s="409"/>
      <c r="DSO1" s="409"/>
      <c r="DSP1" s="409"/>
      <c r="DSQ1" s="409"/>
      <c r="DSR1" s="409"/>
      <c r="DSS1" s="409"/>
      <c r="DST1" s="409"/>
      <c r="DSU1" s="409"/>
      <c r="DSV1" s="409"/>
      <c r="DSW1" s="409"/>
      <c r="DSX1" s="409"/>
      <c r="DSY1" s="409"/>
      <c r="DSZ1" s="409"/>
      <c r="DTA1" s="409"/>
      <c r="DTB1" s="409"/>
      <c r="DTC1" s="409"/>
      <c r="DTD1" s="409"/>
      <c r="DTE1" s="409"/>
      <c r="DTF1" s="409"/>
      <c r="DTG1" s="409"/>
      <c r="DTH1" s="409"/>
      <c r="DTI1" s="409"/>
      <c r="DTJ1" s="409"/>
      <c r="DTK1" s="409"/>
      <c r="DTL1" s="409"/>
      <c r="DTM1" s="409"/>
      <c r="DTN1" s="409"/>
      <c r="DTO1" s="409"/>
      <c r="DTP1" s="409"/>
      <c r="DTQ1" s="409"/>
      <c r="DTR1" s="409"/>
      <c r="DTS1" s="409"/>
      <c r="DTT1" s="409"/>
      <c r="DTU1" s="409"/>
      <c r="DTV1" s="409"/>
      <c r="DTW1" s="409"/>
      <c r="DTX1" s="409"/>
      <c r="DTY1" s="409"/>
      <c r="DTZ1" s="409"/>
      <c r="DUA1" s="409"/>
      <c r="DUB1" s="409"/>
      <c r="DUC1" s="409"/>
      <c r="DUD1" s="409"/>
      <c r="DUE1" s="409"/>
      <c r="DUF1" s="409"/>
      <c r="DUG1" s="409"/>
      <c r="DUH1" s="409"/>
      <c r="DUI1" s="409"/>
      <c r="DUJ1" s="409"/>
      <c r="DUK1" s="409"/>
      <c r="DUL1" s="409"/>
      <c r="DUM1" s="409"/>
      <c r="DUN1" s="409"/>
      <c r="DUO1" s="409"/>
      <c r="DUP1" s="409"/>
      <c r="DUQ1" s="409"/>
      <c r="DUR1" s="409"/>
      <c r="DUS1" s="409"/>
      <c r="DUT1" s="409"/>
      <c r="DUU1" s="409"/>
      <c r="DUV1" s="409"/>
      <c r="DUW1" s="409"/>
      <c r="DUX1" s="409"/>
      <c r="DUY1" s="409"/>
      <c r="DUZ1" s="409"/>
      <c r="DVA1" s="409"/>
      <c r="DVB1" s="409"/>
      <c r="DVC1" s="409"/>
      <c r="DVD1" s="409"/>
      <c r="DVE1" s="409"/>
      <c r="DVF1" s="409"/>
      <c r="DVG1" s="409"/>
      <c r="DVH1" s="409"/>
      <c r="DVI1" s="409"/>
      <c r="DVJ1" s="409"/>
      <c r="DVK1" s="409"/>
      <c r="DVL1" s="409"/>
      <c r="DVM1" s="409"/>
      <c r="DVN1" s="409"/>
      <c r="DVO1" s="409"/>
      <c r="DVP1" s="409"/>
      <c r="DVQ1" s="409"/>
      <c r="DVR1" s="409"/>
      <c r="DVS1" s="409"/>
      <c r="DVT1" s="409"/>
      <c r="DVU1" s="409"/>
      <c r="DVV1" s="409"/>
      <c r="DVW1" s="409"/>
      <c r="DVX1" s="409"/>
      <c r="DVY1" s="409"/>
      <c r="DVZ1" s="409"/>
      <c r="DWA1" s="409"/>
      <c r="DWB1" s="409"/>
      <c r="DWC1" s="409"/>
      <c r="DWD1" s="409"/>
      <c r="DWE1" s="409"/>
      <c r="DWF1" s="409"/>
      <c r="DWG1" s="409"/>
      <c r="DWH1" s="409"/>
      <c r="DWI1" s="409"/>
      <c r="DWJ1" s="409"/>
      <c r="DWK1" s="409"/>
      <c r="DWL1" s="409"/>
      <c r="DWM1" s="409"/>
      <c r="DWN1" s="409"/>
      <c r="DWO1" s="409"/>
      <c r="DWP1" s="409"/>
      <c r="DWQ1" s="409"/>
      <c r="DWR1" s="409"/>
      <c r="DWS1" s="409"/>
      <c r="DWT1" s="409"/>
      <c r="DWU1" s="409"/>
      <c r="DWV1" s="409"/>
      <c r="DWW1" s="409"/>
      <c r="DWX1" s="409"/>
      <c r="DWY1" s="409"/>
      <c r="DWZ1" s="409"/>
      <c r="DXA1" s="409"/>
      <c r="DXB1" s="409"/>
      <c r="DXC1" s="409"/>
      <c r="DXD1" s="409"/>
      <c r="DXE1" s="409"/>
      <c r="DXF1" s="409"/>
      <c r="DXG1" s="409"/>
      <c r="DXH1" s="409"/>
      <c r="DXI1" s="409"/>
      <c r="DXJ1" s="409"/>
      <c r="DXK1" s="409"/>
      <c r="DXL1" s="409"/>
      <c r="DXM1" s="409"/>
      <c r="DXN1" s="409"/>
      <c r="DXO1" s="409"/>
      <c r="DXP1" s="409"/>
      <c r="DXQ1" s="409"/>
      <c r="DXR1" s="409"/>
      <c r="DXS1" s="409"/>
      <c r="DXT1" s="409"/>
      <c r="DXU1" s="409"/>
      <c r="DXV1" s="409"/>
      <c r="DXW1" s="409"/>
      <c r="DXX1" s="409"/>
      <c r="DXY1" s="409"/>
      <c r="DXZ1" s="409"/>
      <c r="DYA1" s="409"/>
      <c r="DYB1" s="409"/>
      <c r="DYC1" s="409"/>
      <c r="DYD1" s="409"/>
      <c r="DYE1" s="409"/>
      <c r="DYF1" s="409"/>
      <c r="DYG1" s="409"/>
      <c r="DYH1" s="409"/>
      <c r="DYI1" s="409"/>
      <c r="DYJ1" s="409"/>
      <c r="DYK1" s="409"/>
      <c r="DYL1" s="409"/>
      <c r="DYM1" s="409"/>
      <c r="DYN1" s="409"/>
      <c r="DYO1" s="409"/>
      <c r="DYP1" s="409"/>
      <c r="DYQ1" s="409"/>
      <c r="DYR1" s="409"/>
      <c r="DYS1" s="409"/>
      <c r="DYT1" s="409"/>
      <c r="DYU1" s="409"/>
      <c r="DYV1" s="409"/>
      <c r="DYW1" s="409"/>
      <c r="DYX1" s="409"/>
      <c r="DYY1" s="409"/>
      <c r="DYZ1" s="409"/>
      <c r="DZA1" s="409"/>
      <c r="DZB1" s="409"/>
      <c r="DZC1" s="409"/>
      <c r="DZD1" s="409"/>
      <c r="DZE1" s="409"/>
      <c r="DZF1" s="409"/>
      <c r="DZG1" s="409"/>
      <c r="DZH1" s="409"/>
      <c r="DZI1" s="409"/>
      <c r="DZJ1" s="409"/>
      <c r="DZK1" s="409"/>
      <c r="DZL1" s="409"/>
      <c r="DZM1" s="409"/>
      <c r="DZN1" s="409"/>
      <c r="DZO1" s="409"/>
      <c r="DZP1" s="409"/>
      <c r="DZQ1" s="409"/>
      <c r="DZR1" s="409"/>
      <c r="DZS1" s="409"/>
      <c r="DZT1" s="409"/>
      <c r="DZU1" s="409"/>
      <c r="DZV1" s="409"/>
      <c r="DZW1" s="409"/>
      <c r="DZX1" s="409"/>
      <c r="DZY1" s="409"/>
      <c r="DZZ1" s="409"/>
      <c r="EAA1" s="409"/>
      <c r="EAB1" s="409"/>
      <c r="EAC1" s="409"/>
      <c r="EAD1" s="409"/>
      <c r="EAE1" s="409"/>
      <c r="EAF1" s="409"/>
      <c r="EAG1" s="409"/>
      <c r="EAH1" s="409"/>
      <c r="EAI1" s="409"/>
      <c r="EAJ1" s="409"/>
      <c r="EAK1" s="409"/>
      <c r="EAL1" s="409"/>
      <c r="EAM1" s="409"/>
      <c r="EAN1" s="409"/>
      <c r="EAO1" s="409"/>
      <c r="EAP1" s="409"/>
      <c r="EAQ1" s="409"/>
      <c r="EAR1" s="409"/>
      <c r="EAS1" s="409"/>
      <c r="EAT1" s="409"/>
      <c r="EAU1" s="409"/>
      <c r="EAV1" s="409"/>
      <c r="EAW1" s="409"/>
      <c r="EAX1" s="409"/>
      <c r="EAY1" s="409"/>
      <c r="EAZ1" s="409"/>
      <c r="EBA1" s="409"/>
      <c r="EBB1" s="409"/>
      <c r="EBC1" s="409"/>
      <c r="EBD1" s="409"/>
      <c r="EBE1" s="409"/>
      <c r="EBF1" s="409"/>
      <c r="EBG1" s="409"/>
      <c r="EBH1" s="409"/>
      <c r="EBI1" s="409"/>
      <c r="EBJ1" s="409"/>
      <c r="EBK1" s="409"/>
      <c r="EBL1" s="409"/>
      <c r="EBM1" s="409"/>
      <c r="EBN1" s="409"/>
      <c r="EBO1" s="409"/>
      <c r="EBP1" s="409"/>
      <c r="EBQ1" s="409"/>
      <c r="EBR1" s="409"/>
      <c r="EBS1" s="409"/>
      <c r="EBT1" s="409"/>
      <c r="EBU1" s="409"/>
      <c r="EBV1" s="409"/>
      <c r="EBW1" s="409"/>
      <c r="EBX1" s="409"/>
      <c r="EBY1" s="409"/>
      <c r="EBZ1" s="409"/>
      <c r="ECA1" s="409"/>
      <c r="ECB1" s="409"/>
      <c r="ECC1" s="409"/>
      <c r="ECD1" s="409"/>
      <c r="ECE1" s="409"/>
      <c r="ECF1" s="409"/>
      <c r="ECG1" s="409"/>
      <c r="ECH1" s="409"/>
      <c r="ECI1" s="409"/>
      <c r="ECJ1" s="409"/>
      <c r="ECK1" s="409"/>
      <c r="ECL1" s="409"/>
      <c r="ECM1" s="409"/>
      <c r="ECN1" s="409"/>
      <c r="ECO1" s="409"/>
      <c r="ECP1" s="409"/>
      <c r="ECQ1" s="409"/>
      <c r="ECR1" s="409"/>
      <c r="ECS1" s="409"/>
      <c r="ECT1" s="409"/>
      <c r="ECU1" s="409"/>
      <c r="ECV1" s="409"/>
      <c r="ECW1" s="409"/>
      <c r="ECX1" s="409"/>
      <c r="ECY1" s="409"/>
      <c r="ECZ1" s="409"/>
      <c r="EDA1" s="409"/>
      <c r="EDB1" s="409"/>
      <c r="EDC1" s="409"/>
      <c r="EDD1" s="409"/>
      <c r="EDE1" s="409"/>
      <c r="EDF1" s="409"/>
      <c r="EDG1" s="409"/>
      <c r="EDH1" s="409"/>
      <c r="EDI1" s="409"/>
      <c r="EDJ1" s="409"/>
      <c r="EDK1" s="409"/>
      <c r="EDL1" s="409"/>
      <c r="EDM1" s="409"/>
      <c r="EDN1" s="409"/>
      <c r="EDO1" s="409"/>
      <c r="EDP1" s="409"/>
      <c r="EDQ1" s="409"/>
      <c r="EDR1" s="409"/>
      <c r="EDS1" s="409"/>
      <c r="EDT1" s="409"/>
      <c r="EDU1" s="409"/>
      <c r="EDV1" s="409"/>
      <c r="EDW1" s="409"/>
      <c r="EDX1" s="409"/>
      <c r="EDY1" s="409"/>
      <c r="EDZ1" s="409"/>
      <c r="EEA1" s="409"/>
      <c r="EEB1" s="409"/>
      <c r="EEC1" s="409"/>
      <c r="EED1" s="409"/>
      <c r="EEE1" s="409"/>
      <c r="EEF1" s="409"/>
      <c r="EEG1" s="409"/>
      <c r="EEH1" s="409"/>
      <c r="EEI1" s="409"/>
      <c r="EEJ1" s="409"/>
      <c r="EEK1" s="409"/>
      <c r="EEL1" s="409"/>
      <c r="EEM1" s="409"/>
      <c r="EEN1" s="409"/>
      <c r="EEO1" s="409"/>
      <c r="EEP1" s="409"/>
      <c r="EEQ1" s="409"/>
      <c r="EER1" s="409"/>
      <c r="EES1" s="409"/>
      <c r="EET1" s="409"/>
      <c r="EEU1" s="409"/>
      <c r="EEV1" s="409"/>
      <c r="EEW1" s="409"/>
      <c r="EEX1" s="409"/>
      <c r="EEY1" s="409"/>
      <c r="EEZ1" s="409"/>
      <c r="EFA1" s="409"/>
      <c r="EFB1" s="409"/>
      <c r="EFC1" s="409"/>
      <c r="EFD1" s="409"/>
      <c r="EFE1" s="409"/>
      <c r="EFF1" s="409"/>
      <c r="EFG1" s="409"/>
      <c r="EFH1" s="409"/>
      <c r="EFI1" s="409"/>
      <c r="EFJ1" s="409"/>
      <c r="EFK1" s="409"/>
      <c r="EFL1" s="409"/>
      <c r="EFM1" s="409"/>
      <c r="EFN1" s="409"/>
      <c r="EFO1" s="409"/>
      <c r="EFP1" s="409"/>
      <c r="EFQ1" s="409"/>
      <c r="EFR1" s="409"/>
      <c r="EFS1" s="409"/>
      <c r="EFT1" s="409"/>
      <c r="EFU1" s="409"/>
      <c r="EFV1" s="409"/>
      <c r="EFW1" s="409"/>
      <c r="EFX1" s="409"/>
      <c r="EFY1" s="409"/>
      <c r="EFZ1" s="409"/>
      <c r="EGA1" s="409"/>
      <c r="EGB1" s="409"/>
      <c r="EGC1" s="409"/>
      <c r="EGD1" s="409"/>
      <c r="EGE1" s="409"/>
      <c r="EGF1" s="409"/>
      <c r="EGG1" s="409"/>
      <c r="EGH1" s="409"/>
      <c r="EGI1" s="409"/>
      <c r="EGJ1" s="409"/>
      <c r="EGK1" s="409"/>
      <c r="EGL1" s="409"/>
      <c r="EGM1" s="409"/>
      <c r="EGN1" s="409"/>
      <c r="EGO1" s="409"/>
      <c r="EGP1" s="409"/>
      <c r="EGQ1" s="409"/>
      <c r="EGR1" s="409"/>
      <c r="EGS1" s="409"/>
      <c r="EGT1" s="409"/>
      <c r="EGU1" s="409"/>
      <c r="EGV1" s="409"/>
      <c r="EGW1" s="409"/>
      <c r="EGX1" s="409"/>
      <c r="EGY1" s="409"/>
      <c r="EGZ1" s="409"/>
      <c r="EHA1" s="409"/>
      <c r="EHB1" s="409"/>
      <c r="EHC1" s="409"/>
      <c r="EHD1" s="409"/>
      <c r="EHE1" s="409"/>
      <c r="EHF1" s="409"/>
      <c r="EHG1" s="409"/>
      <c r="EHH1" s="409"/>
      <c r="EHI1" s="409"/>
      <c r="EHJ1" s="409"/>
      <c r="EHK1" s="409"/>
      <c r="EHL1" s="409"/>
      <c r="EHM1" s="409"/>
      <c r="EHN1" s="409"/>
      <c r="EHO1" s="409"/>
      <c r="EHP1" s="409"/>
      <c r="EHQ1" s="409"/>
      <c r="EHR1" s="409"/>
      <c r="EHS1" s="409"/>
      <c r="EHT1" s="409"/>
      <c r="EHU1" s="409"/>
      <c r="EHV1" s="409"/>
      <c r="EHW1" s="409"/>
      <c r="EHX1" s="409"/>
      <c r="EHY1" s="409"/>
      <c r="EHZ1" s="409"/>
      <c r="EIA1" s="409"/>
      <c r="EIB1" s="409"/>
      <c r="EIC1" s="409"/>
      <c r="EID1" s="409"/>
      <c r="EIE1" s="409"/>
      <c r="EIF1" s="409"/>
      <c r="EIG1" s="409"/>
      <c r="EIH1" s="409"/>
      <c r="EII1" s="409"/>
      <c r="EIJ1" s="409"/>
      <c r="EIK1" s="409"/>
      <c r="EIL1" s="409"/>
      <c r="EIM1" s="409"/>
      <c r="EIN1" s="409"/>
      <c r="EIO1" s="409"/>
      <c r="EIP1" s="409"/>
      <c r="EIQ1" s="409"/>
      <c r="EIR1" s="409"/>
      <c r="EIS1" s="409"/>
      <c r="EIT1" s="409"/>
      <c r="EIU1" s="409"/>
      <c r="EIV1" s="409"/>
      <c r="EIW1" s="409"/>
      <c r="EIX1" s="409"/>
      <c r="EIY1" s="409"/>
      <c r="EIZ1" s="409"/>
      <c r="EJA1" s="409"/>
      <c r="EJB1" s="409"/>
      <c r="EJC1" s="409"/>
      <c r="EJD1" s="409"/>
      <c r="EJE1" s="409"/>
      <c r="EJF1" s="409"/>
      <c r="EJG1" s="409"/>
      <c r="EJH1" s="409"/>
      <c r="EJI1" s="409"/>
      <c r="EJJ1" s="409"/>
      <c r="EJK1" s="409"/>
      <c r="EJL1" s="409"/>
      <c r="EJM1" s="409"/>
      <c r="EJN1" s="409"/>
      <c r="EJO1" s="409"/>
      <c r="EJP1" s="409"/>
      <c r="EJQ1" s="409"/>
      <c r="EJR1" s="409"/>
      <c r="EJS1" s="409"/>
      <c r="EJT1" s="409"/>
      <c r="EJU1" s="409"/>
      <c r="EJV1" s="409"/>
      <c r="EJW1" s="409"/>
      <c r="EJX1" s="409"/>
      <c r="EJY1" s="409"/>
      <c r="EJZ1" s="409"/>
      <c r="EKA1" s="409"/>
      <c r="EKB1" s="409"/>
      <c r="EKC1" s="409"/>
      <c r="EKD1" s="409"/>
      <c r="EKE1" s="409"/>
      <c r="EKF1" s="409"/>
      <c r="EKG1" s="409"/>
      <c r="EKH1" s="409"/>
      <c r="EKI1" s="409"/>
      <c r="EKJ1" s="409"/>
      <c r="EKK1" s="409"/>
      <c r="EKL1" s="409"/>
      <c r="EKM1" s="409"/>
      <c r="EKN1" s="409"/>
      <c r="EKO1" s="409"/>
      <c r="EKP1" s="409"/>
      <c r="EKQ1" s="409"/>
      <c r="EKR1" s="409"/>
      <c r="EKS1" s="409"/>
      <c r="EKT1" s="409"/>
      <c r="EKU1" s="409"/>
      <c r="EKV1" s="409"/>
      <c r="EKW1" s="409"/>
      <c r="EKX1" s="409"/>
      <c r="EKY1" s="409"/>
      <c r="EKZ1" s="409"/>
      <c r="ELA1" s="409"/>
      <c r="ELB1" s="409"/>
      <c r="ELC1" s="409"/>
      <c r="ELD1" s="409"/>
      <c r="ELE1" s="409"/>
      <c r="ELF1" s="409"/>
      <c r="ELG1" s="409"/>
      <c r="ELH1" s="409"/>
      <c r="ELI1" s="409"/>
      <c r="ELJ1" s="409"/>
      <c r="ELK1" s="409"/>
      <c r="ELL1" s="409"/>
      <c r="ELM1" s="409"/>
      <c r="ELN1" s="409"/>
      <c r="ELO1" s="409"/>
      <c r="ELP1" s="409"/>
      <c r="ELQ1" s="409"/>
      <c r="ELR1" s="409"/>
      <c r="ELS1" s="409"/>
      <c r="ELT1" s="409"/>
      <c r="ELU1" s="409"/>
      <c r="ELV1" s="409"/>
      <c r="ELW1" s="409"/>
      <c r="ELX1" s="409"/>
      <c r="ELY1" s="409"/>
      <c r="ELZ1" s="409"/>
      <c r="EMA1" s="409"/>
      <c r="EMB1" s="409"/>
      <c r="EMC1" s="409"/>
      <c r="EMD1" s="409"/>
      <c r="EME1" s="409"/>
      <c r="EMF1" s="409"/>
      <c r="EMG1" s="409"/>
      <c r="EMH1" s="409"/>
      <c r="EMI1" s="409"/>
      <c r="EMJ1" s="409"/>
      <c r="EMK1" s="409"/>
      <c r="EML1" s="409"/>
      <c r="EMM1" s="409"/>
      <c r="EMN1" s="409"/>
      <c r="EMO1" s="409"/>
      <c r="EMP1" s="409"/>
      <c r="EMQ1" s="409"/>
      <c r="EMR1" s="409"/>
      <c r="EMS1" s="409"/>
      <c r="EMT1" s="409"/>
      <c r="EMU1" s="409"/>
      <c r="EMV1" s="409"/>
      <c r="EMW1" s="409"/>
      <c r="EMX1" s="409"/>
      <c r="EMY1" s="409"/>
      <c r="EMZ1" s="409"/>
      <c r="ENA1" s="409"/>
      <c r="ENB1" s="409"/>
      <c r="ENC1" s="409"/>
      <c r="END1" s="409"/>
      <c r="ENE1" s="409"/>
      <c r="ENF1" s="409"/>
      <c r="ENG1" s="409"/>
      <c r="ENH1" s="409"/>
      <c r="ENI1" s="409"/>
      <c r="ENJ1" s="409"/>
      <c r="ENK1" s="409"/>
      <c r="ENL1" s="409"/>
      <c r="ENM1" s="409"/>
      <c r="ENN1" s="409"/>
      <c r="ENO1" s="409"/>
      <c r="ENP1" s="409"/>
      <c r="ENQ1" s="409"/>
      <c r="ENR1" s="409"/>
      <c r="ENS1" s="409"/>
      <c r="ENT1" s="409"/>
      <c r="ENU1" s="409"/>
      <c r="ENV1" s="409"/>
      <c r="ENW1" s="409"/>
      <c r="ENX1" s="409"/>
      <c r="ENY1" s="409"/>
      <c r="ENZ1" s="409"/>
      <c r="EOA1" s="409"/>
      <c r="EOB1" s="409"/>
      <c r="EOC1" s="409"/>
      <c r="EOD1" s="409"/>
      <c r="EOE1" s="409"/>
      <c r="EOF1" s="409"/>
      <c r="EOG1" s="409"/>
      <c r="EOH1" s="409"/>
      <c r="EOI1" s="409"/>
      <c r="EOJ1" s="409"/>
      <c r="EOK1" s="409"/>
      <c r="EOL1" s="409"/>
      <c r="EOM1" s="409"/>
      <c r="EON1" s="409"/>
      <c r="EOO1" s="409"/>
      <c r="EOP1" s="409"/>
      <c r="EOQ1" s="409"/>
      <c r="EOR1" s="409"/>
      <c r="EOS1" s="409"/>
      <c r="EOT1" s="409"/>
      <c r="EOU1" s="409"/>
      <c r="EOV1" s="409"/>
      <c r="EOW1" s="409"/>
      <c r="EOX1" s="409"/>
      <c r="EOY1" s="409"/>
      <c r="EOZ1" s="409"/>
      <c r="EPA1" s="409"/>
      <c r="EPB1" s="409"/>
      <c r="EPC1" s="409"/>
      <c r="EPD1" s="409"/>
      <c r="EPE1" s="409"/>
      <c r="EPF1" s="409"/>
      <c r="EPG1" s="409"/>
      <c r="EPH1" s="409"/>
      <c r="EPI1" s="409"/>
      <c r="EPJ1" s="409"/>
      <c r="EPK1" s="409"/>
      <c r="EPL1" s="409"/>
      <c r="EPM1" s="409"/>
      <c r="EPN1" s="409"/>
      <c r="EPO1" s="409"/>
      <c r="EPP1" s="409"/>
      <c r="EPQ1" s="409"/>
      <c r="EPR1" s="409"/>
      <c r="EPS1" s="409"/>
      <c r="EPT1" s="409"/>
      <c r="EPU1" s="409"/>
      <c r="EPV1" s="409"/>
      <c r="EPW1" s="409"/>
      <c r="EPX1" s="409"/>
      <c r="EPY1" s="409"/>
      <c r="EPZ1" s="409"/>
      <c r="EQA1" s="409"/>
      <c r="EQB1" s="409"/>
      <c r="EQC1" s="409"/>
      <c r="EQD1" s="409"/>
      <c r="EQE1" s="409"/>
      <c r="EQF1" s="409"/>
      <c r="EQG1" s="409"/>
      <c r="EQH1" s="409"/>
      <c r="EQI1" s="409"/>
      <c r="EQJ1" s="409"/>
      <c r="EQK1" s="409"/>
      <c r="EQL1" s="409"/>
      <c r="EQM1" s="409"/>
      <c r="EQN1" s="409"/>
      <c r="EQO1" s="409"/>
      <c r="EQP1" s="409"/>
      <c r="EQQ1" s="409"/>
      <c r="EQR1" s="409"/>
      <c r="EQS1" s="409"/>
      <c r="EQT1" s="409"/>
      <c r="EQU1" s="409"/>
      <c r="EQV1" s="409"/>
      <c r="EQW1" s="409"/>
      <c r="EQX1" s="409"/>
      <c r="EQY1" s="409"/>
      <c r="EQZ1" s="409"/>
      <c r="ERA1" s="409"/>
      <c r="ERB1" s="409"/>
      <c r="ERC1" s="409"/>
      <c r="ERD1" s="409"/>
      <c r="ERE1" s="409"/>
      <c r="ERF1" s="409"/>
      <c r="ERG1" s="409"/>
      <c r="ERH1" s="409"/>
      <c r="ERI1" s="409"/>
      <c r="ERJ1" s="409"/>
      <c r="ERK1" s="409"/>
      <c r="ERL1" s="409"/>
      <c r="ERM1" s="409"/>
      <c r="ERN1" s="409"/>
      <c r="ERO1" s="409"/>
      <c r="ERP1" s="409"/>
      <c r="ERQ1" s="409"/>
      <c r="ERR1" s="409"/>
      <c r="ERS1" s="409"/>
      <c r="ERT1" s="409"/>
      <c r="ERU1" s="409"/>
      <c r="ERV1" s="409"/>
      <c r="ERW1" s="409"/>
      <c r="ERX1" s="409"/>
      <c r="ERY1" s="409"/>
      <c r="ERZ1" s="409"/>
      <c r="ESA1" s="409"/>
      <c r="ESB1" s="409"/>
      <c r="ESC1" s="409"/>
      <c r="ESD1" s="409"/>
      <c r="ESE1" s="409"/>
      <c r="ESF1" s="409"/>
      <c r="ESG1" s="409"/>
      <c r="ESH1" s="409"/>
      <c r="ESI1" s="409"/>
      <c r="ESJ1" s="409"/>
      <c r="ESK1" s="409"/>
      <c r="ESL1" s="409"/>
      <c r="ESM1" s="409"/>
      <c r="ESN1" s="409"/>
      <c r="ESO1" s="409"/>
      <c r="ESP1" s="409"/>
      <c r="ESQ1" s="409"/>
      <c r="ESR1" s="409"/>
      <c r="ESS1" s="409"/>
      <c r="EST1" s="409"/>
      <c r="ESU1" s="409"/>
      <c r="ESV1" s="409"/>
      <c r="ESW1" s="409"/>
      <c r="ESX1" s="409"/>
      <c r="ESY1" s="409"/>
      <c r="ESZ1" s="409"/>
      <c r="ETA1" s="409"/>
      <c r="ETB1" s="409"/>
      <c r="ETC1" s="409"/>
      <c r="ETD1" s="409"/>
      <c r="ETE1" s="409"/>
      <c r="ETF1" s="409"/>
      <c r="ETG1" s="409"/>
      <c r="ETH1" s="409"/>
      <c r="ETI1" s="409"/>
      <c r="ETJ1" s="409"/>
      <c r="ETK1" s="409"/>
      <c r="ETL1" s="409"/>
      <c r="ETM1" s="409"/>
      <c r="ETN1" s="409"/>
      <c r="ETO1" s="409"/>
      <c r="ETP1" s="409"/>
      <c r="ETQ1" s="409"/>
      <c r="ETR1" s="409"/>
      <c r="ETS1" s="409"/>
      <c r="ETT1" s="409"/>
      <c r="ETU1" s="409"/>
      <c r="ETV1" s="409"/>
      <c r="ETW1" s="409"/>
      <c r="ETX1" s="409"/>
      <c r="ETY1" s="409"/>
      <c r="ETZ1" s="409"/>
      <c r="EUA1" s="409"/>
      <c r="EUB1" s="409"/>
      <c r="EUC1" s="409"/>
      <c r="EUD1" s="409"/>
      <c r="EUE1" s="409"/>
      <c r="EUF1" s="409"/>
      <c r="EUG1" s="409"/>
      <c r="EUH1" s="409"/>
      <c r="EUI1" s="409"/>
      <c r="EUJ1" s="409"/>
      <c r="EUK1" s="409"/>
      <c r="EUL1" s="409"/>
      <c r="EUM1" s="409"/>
      <c r="EUN1" s="409"/>
      <c r="EUO1" s="409"/>
      <c r="EUP1" s="409"/>
      <c r="EUQ1" s="409"/>
      <c r="EUR1" s="409"/>
      <c r="EUS1" s="409"/>
      <c r="EUT1" s="409"/>
      <c r="EUU1" s="409"/>
      <c r="EUV1" s="409"/>
      <c r="EUW1" s="409"/>
      <c r="EUX1" s="409"/>
      <c r="EUY1" s="409"/>
      <c r="EUZ1" s="409"/>
      <c r="EVA1" s="409"/>
      <c r="EVB1" s="409"/>
      <c r="EVC1" s="409"/>
      <c r="EVD1" s="409"/>
      <c r="EVE1" s="409"/>
      <c r="EVF1" s="409"/>
      <c r="EVG1" s="409"/>
      <c r="EVH1" s="409"/>
      <c r="EVI1" s="409"/>
      <c r="EVJ1" s="409"/>
      <c r="EVK1" s="409"/>
      <c r="EVL1" s="409"/>
      <c r="EVM1" s="409"/>
      <c r="EVN1" s="409"/>
      <c r="EVO1" s="409"/>
      <c r="EVP1" s="409"/>
      <c r="EVQ1" s="409"/>
      <c r="EVR1" s="409"/>
      <c r="EVS1" s="409"/>
      <c r="EVT1" s="409"/>
      <c r="EVU1" s="409"/>
      <c r="EVV1" s="409"/>
      <c r="EVW1" s="409"/>
      <c r="EVX1" s="409"/>
      <c r="EVY1" s="409"/>
      <c r="EVZ1" s="409"/>
      <c r="EWA1" s="409"/>
      <c r="EWB1" s="409"/>
      <c r="EWC1" s="409"/>
      <c r="EWD1" s="409"/>
      <c r="EWE1" s="409"/>
      <c r="EWF1" s="409"/>
      <c r="EWG1" s="409"/>
      <c r="EWH1" s="409"/>
      <c r="EWI1" s="409"/>
      <c r="EWJ1" s="409"/>
      <c r="EWK1" s="409"/>
      <c r="EWL1" s="409"/>
      <c r="EWM1" s="409"/>
      <c r="EWN1" s="409"/>
      <c r="EWO1" s="409"/>
      <c r="EWP1" s="409"/>
      <c r="EWQ1" s="409"/>
      <c r="EWR1" s="409"/>
      <c r="EWS1" s="409"/>
      <c r="EWT1" s="409"/>
      <c r="EWU1" s="409"/>
      <c r="EWV1" s="409"/>
      <c r="EWW1" s="409"/>
      <c r="EWX1" s="409"/>
      <c r="EWY1" s="409"/>
      <c r="EWZ1" s="409"/>
      <c r="EXA1" s="409"/>
      <c r="EXB1" s="409"/>
      <c r="EXC1" s="409"/>
      <c r="EXD1" s="409"/>
      <c r="EXE1" s="409"/>
      <c r="EXF1" s="409"/>
      <c r="EXG1" s="409"/>
      <c r="EXH1" s="409"/>
      <c r="EXI1" s="409"/>
      <c r="EXJ1" s="409"/>
      <c r="EXK1" s="409"/>
      <c r="EXL1" s="409"/>
      <c r="EXM1" s="409"/>
      <c r="EXN1" s="409"/>
      <c r="EXO1" s="409"/>
      <c r="EXP1" s="409"/>
      <c r="EXQ1" s="409"/>
      <c r="EXR1" s="409"/>
      <c r="EXS1" s="409"/>
      <c r="EXT1" s="409"/>
      <c r="EXU1" s="409"/>
      <c r="EXV1" s="409"/>
      <c r="EXW1" s="409"/>
      <c r="EXX1" s="409"/>
      <c r="EXY1" s="409"/>
      <c r="EXZ1" s="409"/>
      <c r="EYA1" s="409"/>
      <c r="EYB1" s="409"/>
      <c r="EYC1" s="409"/>
      <c r="EYD1" s="409"/>
      <c r="EYE1" s="409"/>
      <c r="EYF1" s="409"/>
      <c r="EYG1" s="409"/>
      <c r="EYH1" s="409"/>
      <c r="EYI1" s="409"/>
      <c r="EYJ1" s="409"/>
      <c r="EYK1" s="409"/>
      <c r="EYL1" s="409"/>
      <c r="EYM1" s="409"/>
      <c r="EYN1" s="409"/>
      <c r="EYO1" s="409"/>
      <c r="EYP1" s="409"/>
      <c r="EYQ1" s="409"/>
      <c r="EYR1" s="409"/>
      <c r="EYS1" s="409"/>
      <c r="EYT1" s="409"/>
      <c r="EYU1" s="409"/>
      <c r="EYV1" s="409"/>
      <c r="EYW1" s="409"/>
      <c r="EYX1" s="409"/>
      <c r="EYY1" s="409"/>
      <c r="EYZ1" s="409"/>
      <c r="EZA1" s="409"/>
      <c r="EZB1" s="409"/>
      <c r="EZC1" s="409"/>
      <c r="EZD1" s="409"/>
      <c r="EZE1" s="409"/>
      <c r="EZF1" s="409"/>
      <c r="EZG1" s="409"/>
      <c r="EZH1" s="409"/>
      <c r="EZI1" s="409"/>
      <c r="EZJ1" s="409"/>
      <c r="EZK1" s="409"/>
      <c r="EZL1" s="409"/>
      <c r="EZM1" s="409"/>
      <c r="EZN1" s="409"/>
      <c r="EZO1" s="409"/>
      <c r="EZP1" s="409"/>
      <c r="EZQ1" s="409"/>
      <c r="EZR1" s="409"/>
      <c r="EZS1" s="409"/>
      <c r="EZT1" s="409"/>
      <c r="EZU1" s="409"/>
      <c r="EZV1" s="409"/>
      <c r="EZW1" s="409"/>
      <c r="EZX1" s="409"/>
      <c r="EZY1" s="409"/>
      <c r="EZZ1" s="409"/>
      <c r="FAA1" s="409"/>
      <c r="FAB1" s="409"/>
      <c r="FAC1" s="409"/>
      <c r="FAD1" s="409"/>
      <c r="FAE1" s="409"/>
      <c r="FAF1" s="409"/>
      <c r="FAG1" s="409"/>
      <c r="FAH1" s="409"/>
      <c r="FAI1" s="409"/>
      <c r="FAJ1" s="409"/>
      <c r="FAK1" s="409"/>
      <c r="FAL1" s="409"/>
      <c r="FAM1" s="409"/>
      <c r="FAN1" s="409"/>
      <c r="FAO1" s="409"/>
      <c r="FAP1" s="409"/>
      <c r="FAQ1" s="409"/>
      <c r="FAR1" s="409"/>
      <c r="FAS1" s="409"/>
      <c r="FAT1" s="409"/>
      <c r="FAU1" s="409"/>
      <c r="FAV1" s="409"/>
      <c r="FAW1" s="409"/>
      <c r="FAX1" s="409"/>
      <c r="FAY1" s="409"/>
      <c r="FAZ1" s="409"/>
      <c r="FBA1" s="409"/>
      <c r="FBB1" s="409"/>
      <c r="FBC1" s="409"/>
      <c r="FBD1" s="409"/>
      <c r="FBE1" s="409"/>
      <c r="FBF1" s="409"/>
      <c r="FBG1" s="409"/>
      <c r="FBH1" s="409"/>
      <c r="FBI1" s="409"/>
      <c r="FBJ1" s="409"/>
      <c r="FBK1" s="409"/>
      <c r="FBL1" s="409"/>
      <c r="FBM1" s="409"/>
      <c r="FBN1" s="409"/>
      <c r="FBO1" s="409"/>
      <c r="FBP1" s="409"/>
      <c r="FBQ1" s="409"/>
      <c r="FBR1" s="409"/>
      <c r="FBS1" s="409"/>
      <c r="FBT1" s="409"/>
      <c r="FBU1" s="409"/>
      <c r="FBV1" s="409"/>
      <c r="FBW1" s="409"/>
      <c r="FBX1" s="409"/>
      <c r="FBY1" s="409"/>
      <c r="FBZ1" s="409"/>
      <c r="FCA1" s="409"/>
      <c r="FCB1" s="409"/>
      <c r="FCC1" s="409"/>
      <c r="FCD1" s="409"/>
      <c r="FCE1" s="409"/>
      <c r="FCF1" s="409"/>
      <c r="FCG1" s="409"/>
      <c r="FCH1" s="409"/>
      <c r="FCI1" s="409"/>
      <c r="FCJ1" s="409"/>
      <c r="FCK1" s="409"/>
      <c r="FCL1" s="409"/>
      <c r="FCM1" s="409"/>
      <c r="FCN1" s="409"/>
      <c r="FCO1" s="409"/>
      <c r="FCP1" s="409"/>
      <c r="FCQ1" s="409"/>
      <c r="FCR1" s="409"/>
      <c r="FCS1" s="409"/>
      <c r="FCT1" s="409"/>
      <c r="FCU1" s="409"/>
      <c r="FCV1" s="409"/>
      <c r="FCW1" s="409"/>
      <c r="FCX1" s="409"/>
      <c r="FCY1" s="409"/>
      <c r="FCZ1" s="409"/>
      <c r="FDA1" s="409"/>
      <c r="FDB1" s="409"/>
      <c r="FDC1" s="409"/>
      <c r="FDD1" s="409"/>
      <c r="FDE1" s="409"/>
      <c r="FDF1" s="409"/>
      <c r="FDG1" s="409"/>
      <c r="FDH1" s="409"/>
      <c r="FDI1" s="409"/>
      <c r="FDJ1" s="409"/>
      <c r="FDK1" s="409"/>
      <c r="FDL1" s="409"/>
      <c r="FDM1" s="409"/>
      <c r="FDN1" s="409"/>
      <c r="FDO1" s="409"/>
      <c r="FDP1" s="409"/>
      <c r="FDQ1" s="409"/>
      <c r="FDR1" s="409"/>
      <c r="FDS1" s="409"/>
      <c r="FDT1" s="409"/>
      <c r="FDU1" s="409"/>
      <c r="FDV1" s="409"/>
      <c r="FDW1" s="409"/>
      <c r="FDX1" s="409"/>
      <c r="FDY1" s="409"/>
      <c r="FDZ1" s="409"/>
      <c r="FEA1" s="409"/>
      <c r="FEB1" s="409"/>
      <c r="FEC1" s="409"/>
      <c r="FED1" s="409"/>
      <c r="FEE1" s="409"/>
      <c r="FEF1" s="409"/>
      <c r="FEG1" s="409"/>
      <c r="FEH1" s="409"/>
      <c r="FEI1" s="409"/>
      <c r="FEJ1" s="409"/>
      <c r="FEK1" s="409"/>
      <c r="FEL1" s="409"/>
      <c r="FEM1" s="409"/>
      <c r="FEN1" s="409"/>
      <c r="FEO1" s="409"/>
      <c r="FEP1" s="409"/>
      <c r="FEQ1" s="409"/>
      <c r="FER1" s="409"/>
      <c r="FES1" s="409"/>
      <c r="FET1" s="409"/>
      <c r="FEU1" s="409"/>
      <c r="FEV1" s="409"/>
      <c r="FEW1" s="409"/>
      <c r="FEX1" s="409"/>
      <c r="FEY1" s="409"/>
      <c r="FEZ1" s="409"/>
      <c r="FFA1" s="409"/>
      <c r="FFB1" s="409"/>
      <c r="FFC1" s="409"/>
      <c r="FFD1" s="409"/>
      <c r="FFE1" s="409"/>
      <c r="FFF1" s="409"/>
      <c r="FFG1" s="409"/>
      <c r="FFH1" s="409"/>
      <c r="FFI1" s="409"/>
      <c r="FFJ1" s="409"/>
      <c r="FFK1" s="409"/>
      <c r="FFL1" s="409"/>
      <c r="FFM1" s="409"/>
      <c r="FFN1" s="409"/>
      <c r="FFO1" s="409"/>
      <c r="FFP1" s="409"/>
      <c r="FFQ1" s="409"/>
      <c r="FFR1" s="409"/>
      <c r="FFS1" s="409"/>
      <c r="FFT1" s="409"/>
      <c r="FFU1" s="409"/>
      <c r="FFV1" s="409"/>
      <c r="FFW1" s="409"/>
      <c r="FFX1" s="409"/>
      <c r="FFY1" s="409"/>
      <c r="FFZ1" s="409"/>
      <c r="FGA1" s="409"/>
      <c r="FGB1" s="409"/>
      <c r="FGC1" s="409"/>
      <c r="FGD1" s="409"/>
      <c r="FGE1" s="409"/>
      <c r="FGF1" s="409"/>
      <c r="FGG1" s="409"/>
      <c r="FGH1" s="409"/>
      <c r="FGI1" s="409"/>
      <c r="FGJ1" s="409"/>
      <c r="FGK1" s="409"/>
      <c r="FGL1" s="409"/>
      <c r="FGM1" s="409"/>
      <c r="FGN1" s="409"/>
      <c r="FGO1" s="409"/>
      <c r="FGP1" s="409"/>
      <c r="FGQ1" s="409"/>
      <c r="FGR1" s="409"/>
      <c r="FGS1" s="409"/>
      <c r="FGT1" s="409"/>
      <c r="FGU1" s="409"/>
      <c r="FGV1" s="409"/>
      <c r="FGW1" s="409"/>
      <c r="FGX1" s="409"/>
      <c r="FGY1" s="409"/>
      <c r="FGZ1" s="409"/>
      <c r="FHA1" s="409"/>
      <c r="FHB1" s="409"/>
      <c r="FHC1" s="409"/>
      <c r="FHD1" s="409"/>
      <c r="FHE1" s="409"/>
      <c r="FHF1" s="409"/>
      <c r="FHG1" s="409"/>
      <c r="FHH1" s="409"/>
      <c r="FHI1" s="409"/>
      <c r="FHJ1" s="409"/>
      <c r="FHK1" s="409"/>
      <c r="FHL1" s="409"/>
      <c r="FHM1" s="409"/>
      <c r="FHN1" s="409"/>
      <c r="FHO1" s="409"/>
      <c r="FHP1" s="409"/>
      <c r="FHQ1" s="409"/>
      <c r="FHR1" s="409"/>
      <c r="FHS1" s="409"/>
      <c r="FHT1" s="409"/>
      <c r="FHU1" s="409"/>
      <c r="FHV1" s="409"/>
      <c r="FHW1" s="409"/>
      <c r="FHX1" s="409"/>
      <c r="FHY1" s="409"/>
      <c r="FHZ1" s="409"/>
      <c r="FIA1" s="409"/>
      <c r="FIB1" s="409"/>
      <c r="FIC1" s="409"/>
      <c r="FID1" s="409"/>
      <c r="FIE1" s="409"/>
      <c r="FIF1" s="409"/>
      <c r="FIG1" s="409"/>
      <c r="FIH1" s="409"/>
      <c r="FII1" s="409"/>
      <c r="FIJ1" s="409"/>
      <c r="FIK1" s="409"/>
      <c r="FIL1" s="409"/>
      <c r="FIM1" s="409"/>
      <c r="FIN1" s="409"/>
      <c r="FIO1" s="409"/>
      <c r="FIP1" s="409"/>
      <c r="FIQ1" s="409"/>
      <c r="FIR1" s="409"/>
      <c r="FIS1" s="409"/>
      <c r="FIT1" s="409"/>
      <c r="FIU1" s="409"/>
      <c r="FIV1" s="409"/>
      <c r="FIW1" s="409"/>
      <c r="FIX1" s="409"/>
      <c r="FIY1" s="409"/>
      <c r="FIZ1" s="409"/>
      <c r="FJA1" s="409"/>
      <c r="FJB1" s="409"/>
      <c r="FJC1" s="409"/>
      <c r="FJD1" s="409"/>
      <c r="FJE1" s="409"/>
      <c r="FJF1" s="409"/>
      <c r="FJG1" s="409"/>
      <c r="FJH1" s="409"/>
      <c r="FJI1" s="409"/>
      <c r="FJJ1" s="409"/>
      <c r="FJK1" s="409"/>
      <c r="FJL1" s="409"/>
      <c r="FJM1" s="409"/>
      <c r="FJN1" s="409"/>
      <c r="FJO1" s="409"/>
      <c r="FJP1" s="409"/>
      <c r="FJQ1" s="409"/>
      <c r="FJR1" s="409"/>
      <c r="FJS1" s="409"/>
      <c r="FJT1" s="409"/>
      <c r="FJU1" s="409"/>
      <c r="FJV1" s="409"/>
      <c r="FJW1" s="409"/>
      <c r="FJX1" s="409"/>
      <c r="FJY1" s="409"/>
      <c r="FJZ1" s="409"/>
      <c r="FKA1" s="409"/>
      <c r="FKB1" s="409"/>
      <c r="FKC1" s="409"/>
      <c r="FKD1" s="409"/>
      <c r="FKE1" s="409"/>
      <c r="FKF1" s="409"/>
      <c r="FKG1" s="409"/>
      <c r="FKH1" s="409"/>
      <c r="FKI1" s="409"/>
      <c r="FKJ1" s="409"/>
      <c r="FKK1" s="409"/>
      <c r="FKL1" s="409"/>
      <c r="FKM1" s="409"/>
      <c r="FKN1" s="409"/>
      <c r="FKO1" s="409"/>
      <c r="FKP1" s="409"/>
      <c r="FKQ1" s="409"/>
      <c r="FKR1" s="409"/>
      <c r="FKS1" s="409"/>
      <c r="FKT1" s="409"/>
      <c r="FKU1" s="409"/>
      <c r="FKV1" s="409"/>
      <c r="FKW1" s="409"/>
      <c r="FKX1" s="409"/>
      <c r="FKY1" s="409"/>
      <c r="FKZ1" s="409"/>
      <c r="FLA1" s="409"/>
      <c r="FLB1" s="409"/>
      <c r="FLC1" s="409"/>
      <c r="FLD1" s="409"/>
      <c r="FLE1" s="409"/>
      <c r="FLF1" s="409"/>
      <c r="FLG1" s="409"/>
      <c r="FLH1" s="409"/>
      <c r="FLI1" s="409"/>
      <c r="FLJ1" s="409"/>
      <c r="FLK1" s="409"/>
      <c r="FLL1" s="409"/>
      <c r="FLM1" s="409"/>
      <c r="FLN1" s="409"/>
      <c r="FLO1" s="409"/>
      <c r="FLP1" s="409"/>
      <c r="FLQ1" s="409"/>
      <c r="FLR1" s="409"/>
      <c r="FLS1" s="409"/>
      <c r="FLT1" s="409"/>
      <c r="FLU1" s="409"/>
      <c r="FLV1" s="409"/>
      <c r="FLW1" s="409"/>
      <c r="FLX1" s="409"/>
      <c r="FLY1" s="409"/>
      <c r="FLZ1" s="409"/>
      <c r="FMA1" s="409"/>
      <c r="FMB1" s="409"/>
      <c r="FMC1" s="409"/>
      <c r="FMD1" s="409"/>
      <c r="FME1" s="409"/>
      <c r="FMF1" s="409"/>
      <c r="FMG1" s="409"/>
      <c r="FMH1" s="409"/>
      <c r="FMI1" s="409"/>
      <c r="FMJ1" s="409"/>
      <c r="FMK1" s="409"/>
      <c r="FML1" s="409"/>
      <c r="FMM1" s="409"/>
      <c r="FMN1" s="409"/>
      <c r="FMO1" s="409"/>
      <c r="FMP1" s="409"/>
      <c r="FMQ1" s="409"/>
      <c r="FMR1" s="409"/>
      <c r="FMS1" s="409"/>
      <c r="FMT1" s="409"/>
      <c r="FMU1" s="409"/>
      <c r="FMV1" s="409"/>
      <c r="FMW1" s="409"/>
      <c r="FMX1" s="409"/>
      <c r="FMY1" s="409"/>
      <c r="FMZ1" s="409"/>
      <c r="FNA1" s="409"/>
      <c r="FNB1" s="409"/>
      <c r="FNC1" s="409"/>
      <c r="FND1" s="409"/>
      <c r="FNE1" s="409"/>
      <c r="FNF1" s="409"/>
      <c r="FNG1" s="409"/>
      <c r="FNH1" s="409"/>
      <c r="FNI1" s="409"/>
      <c r="FNJ1" s="409"/>
      <c r="FNK1" s="409"/>
      <c r="FNL1" s="409"/>
      <c r="FNM1" s="409"/>
      <c r="FNN1" s="409"/>
      <c r="FNO1" s="409"/>
      <c r="FNP1" s="409"/>
      <c r="FNQ1" s="409"/>
      <c r="FNR1" s="409"/>
      <c r="FNS1" s="409"/>
      <c r="FNT1" s="409"/>
      <c r="FNU1" s="409"/>
      <c r="FNV1" s="409"/>
      <c r="FNW1" s="409"/>
      <c r="FNX1" s="409"/>
      <c r="FNY1" s="409"/>
      <c r="FNZ1" s="409"/>
      <c r="FOA1" s="409"/>
      <c r="FOB1" s="409"/>
      <c r="FOC1" s="409"/>
      <c r="FOD1" s="409"/>
      <c r="FOE1" s="409"/>
      <c r="FOF1" s="409"/>
      <c r="FOG1" s="409"/>
      <c r="FOH1" s="409"/>
      <c r="FOI1" s="409"/>
      <c r="FOJ1" s="409"/>
      <c r="FOK1" s="409"/>
      <c r="FOL1" s="409"/>
      <c r="FOM1" s="409"/>
      <c r="FON1" s="409"/>
      <c r="FOO1" s="409"/>
      <c r="FOP1" s="409"/>
      <c r="FOQ1" s="409"/>
      <c r="FOR1" s="409"/>
      <c r="FOS1" s="409"/>
      <c r="FOT1" s="409"/>
      <c r="FOU1" s="409"/>
      <c r="FOV1" s="409"/>
      <c r="FOW1" s="409"/>
      <c r="FOX1" s="409"/>
      <c r="FOY1" s="409"/>
      <c r="FOZ1" s="409"/>
      <c r="FPA1" s="409"/>
      <c r="FPB1" s="409"/>
      <c r="FPC1" s="409"/>
      <c r="FPD1" s="409"/>
      <c r="FPE1" s="409"/>
      <c r="FPF1" s="409"/>
      <c r="FPG1" s="409"/>
      <c r="FPH1" s="409"/>
      <c r="FPI1" s="409"/>
      <c r="FPJ1" s="409"/>
      <c r="FPK1" s="409"/>
      <c r="FPL1" s="409"/>
      <c r="FPM1" s="409"/>
      <c r="FPN1" s="409"/>
      <c r="FPO1" s="409"/>
      <c r="FPP1" s="409"/>
      <c r="FPQ1" s="409"/>
      <c r="FPR1" s="409"/>
      <c r="FPS1" s="409"/>
      <c r="FPT1" s="409"/>
      <c r="FPU1" s="409"/>
      <c r="FPV1" s="409"/>
      <c r="FPW1" s="409"/>
      <c r="FPX1" s="409"/>
      <c r="FPY1" s="409"/>
      <c r="FPZ1" s="409"/>
      <c r="FQA1" s="409"/>
      <c r="FQB1" s="409"/>
      <c r="FQC1" s="409"/>
      <c r="FQD1" s="409"/>
      <c r="FQE1" s="409"/>
      <c r="FQF1" s="409"/>
      <c r="FQG1" s="409"/>
      <c r="FQH1" s="409"/>
      <c r="FQI1" s="409"/>
      <c r="FQJ1" s="409"/>
      <c r="FQK1" s="409"/>
      <c r="FQL1" s="409"/>
      <c r="FQM1" s="409"/>
      <c r="FQN1" s="409"/>
      <c r="FQO1" s="409"/>
      <c r="FQP1" s="409"/>
      <c r="FQQ1" s="409"/>
      <c r="FQR1" s="409"/>
      <c r="FQS1" s="409"/>
      <c r="FQT1" s="409"/>
      <c r="FQU1" s="409"/>
      <c r="FQV1" s="409"/>
      <c r="FQW1" s="409"/>
      <c r="FQX1" s="409"/>
      <c r="FQY1" s="409"/>
      <c r="FQZ1" s="409"/>
      <c r="FRA1" s="409"/>
      <c r="FRB1" s="409"/>
      <c r="FRC1" s="409"/>
      <c r="FRD1" s="409"/>
      <c r="FRE1" s="409"/>
      <c r="FRF1" s="409"/>
      <c r="FRG1" s="409"/>
      <c r="FRH1" s="409"/>
      <c r="FRI1" s="409"/>
      <c r="FRJ1" s="409"/>
      <c r="FRK1" s="409"/>
      <c r="FRL1" s="409"/>
      <c r="FRM1" s="409"/>
      <c r="FRN1" s="409"/>
      <c r="FRO1" s="409"/>
      <c r="FRP1" s="409"/>
      <c r="FRQ1" s="409"/>
      <c r="FRR1" s="409"/>
      <c r="FRS1" s="409"/>
      <c r="FRT1" s="409"/>
      <c r="FRU1" s="409"/>
      <c r="FRV1" s="409"/>
      <c r="FRW1" s="409"/>
      <c r="FRX1" s="409"/>
      <c r="FRY1" s="409"/>
      <c r="FRZ1" s="409"/>
      <c r="FSA1" s="409"/>
      <c r="FSB1" s="409"/>
      <c r="FSC1" s="409"/>
      <c r="FSD1" s="409"/>
      <c r="FSE1" s="409"/>
      <c r="FSF1" s="409"/>
      <c r="FSG1" s="409"/>
      <c r="FSH1" s="409"/>
      <c r="FSI1" s="409"/>
      <c r="FSJ1" s="409"/>
      <c r="FSK1" s="409"/>
      <c r="FSL1" s="409"/>
      <c r="FSM1" s="409"/>
      <c r="FSN1" s="409"/>
      <c r="FSO1" s="409"/>
      <c r="FSP1" s="409"/>
      <c r="FSQ1" s="409"/>
      <c r="FSR1" s="409"/>
      <c r="FSS1" s="409"/>
      <c r="FST1" s="409"/>
      <c r="FSU1" s="409"/>
      <c r="FSV1" s="409"/>
      <c r="FSW1" s="409"/>
      <c r="FSX1" s="409"/>
      <c r="FSY1" s="409"/>
      <c r="FSZ1" s="409"/>
      <c r="FTA1" s="409"/>
      <c r="FTB1" s="409"/>
      <c r="FTC1" s="409"/>
      <c r="FTD1" s="409"/>
      <c r="FTE1" s="409"/>
      <c r="FTF1" s="409"/>
      <c r="FTG1" s="409"/>
      <c r="FTH1" s="409"/>
      <c r="FTI1" s="409"/>
      <c r="FTJ1" s="409"/>
      <c r="FTK1" s="409"/>
      <c r="FTL1" s="409"/>
      <c r="FTM1" s="409"/>
      <c r="FTN1" s="409"/>
      <c r="FTO1" s="409"/>
      <c r="FTP1" s="409"/>
      <c r="FTQ1" s="409"/>
      <c r="FTR1" s="409"/>
      <c r="FTS1" s="409"/>
      <c r="FTT1" s="409"/>
      <c r="FTU1" s="409"/>
      <c r="FTV1" s="409"/>
      <c r="FTW1" s="409"/>
      <c r="FTX1" s="409"/>
      <c r="FTY1" s="409"/>
      <c r="FTZ1" s="409"/>
      <c r="FUA1" s="409"/>
      <c r="FUB1" s="409"/>
      <c r="FUC1" s="409"/>
      <c r="FUD1" s="409"/>
      <c r="FUE1" s="409"/>
      <c r="FUF1" s="409"/>
      <c r="FUG1" s="409"/>
      <c r="FUH1" s="409"/>
      <c r="FUI1" s="409"/>
      <c r="FUJ1" s="409"/>
      <c r="FUK1" s="409"/>
      <c r="FUL1" s="409"/>
      <c r="FUM1" s="409"/>
      <c r="FUN1" s="409"/>
      <c r="FUO1" s="409"/>
      <c r="FUP1" s="409"/>
      <c r="FUQ1" s="409"/>
      <c r="FUR1" s="409"/>
      <c r="FUS1" s="409"/>
      <c r="FUT1" s="409"/>
      <c r="FUU1" s="409"/>
      <c r="FUV1" s="409"/>
      <c r="FUW1" s="409"/>
      <c r="FUX1" s="409"/>
      <c r="FUY1" s="409"/>
      <c r="FUZ1" s="409"/>
      <c r="FVA1" s="409"/>
      <c r="FVB1" s="409"/>
      <c r="FVC1" s="409"/>
      <c r="FVD1" s="409"/>
      <c r="FVE1" s="409"/>
      <c r="FVF1" s="409"/>
      <c r="FVG1" s="409"/>
      <c r="FVH1" s="409"/>
      <c r="FVI1" s="409"/>
      <c r="FVJ1" s="409"/>
      <c r="FVK1" s="409"/>
      <c r="FVL1" s="409"/>
      <c r="FVM1" s="409"/>
      <c r="FVN1" s="409"/>
      <c r="FVO1" s="409"/>
      <c r="FVP1" s="409"/>
      <c r="FVQ1" s="409"/>
      <c r="FVR1" s="409"/>
      <c r="FVS1" s="409"/>
      <c r="FVT1" s="409"/>
      <c r="FVU1" s="409"/>
      <c r="FVV1" s="409"/>
      <c r="FVW1" s="409"/>
      <c r="FVX1" s="409"/>
      <c r="FVY1" s="409"/>
      <c r="FVZ1" s="409"/>
      <c r="FWA1" s="409"/>
      <c r="FWB1" s="409"/>
      <c r="FWC1" s="409"/>
      <c r="FWD1" s="409"/>
      <c r="FWE1" s="409"/>
      <c r="FWF1" s="409"/>
      <c r="FWG1" s="409"/>
      <c r="FWH1" s="409"/>
      <c r="FWI1" s="409"/>
      <c r="FWJ1" s="409"/>
      <c r="FWK1" s="409"/>
      <c r="FWL1" s="409"/>
      <c r="FWM1" s="409"/>
      <c r="FWN1" s="409"/>
      <c r="FWO1" s="409"/>
      <c r="FWP1" s="409"/>
      <c r="FWQ1" s="409"/>
      <c r="FWR1" s="409"/>
      <c r="FWS1" s="409"/>
      <c r="FWT1" s="409"/>
      <c r="FWU1" s="409"/>
      <c r="FWV1" s="409"/>
      <c r="FWW1" s="409"/>
      <c r="FWX1" s="409"/>
      <c r="FWY1" s="409"/>
      <c r="FWZ1" s="409"/>
      <c r="FXA1" s="409"/>
      <c r="FXB1" s="409"/>
      <c r="FXC1" s="409"/>
      <c r="FXD1" s="409"/>
      <c r="FXE1" s="409"/>
      <c r="FXF1" s="409"/>
      <c r="FXG1" s="409"/>
      <c r="FXH1" s="409"/>
      <c r="FXI1" s="409"/>
      <c r="FXJ1" s="409"/>
      <c r="FXK1" s="409"/>
      <c r="FXL1" s="409"/>
      <c r="FXM1" s="409"/>
      <c r="FXN1" s="409"/>
      <c r="FXO1" s="409"/>
      <c r="FXP1" s="409"/>
      <c r="FXQ1" s="409"/>
      <c r="FXR1" s="409"/>
      <c r="FXS1" s="409"/>
      <c r="FXT1" s="409"/>
      <c r="FXU1" s="409"/>
      <c r="FXV1" s="409"/>
      <c r="FXW1" s="409"/>
      <c r="FXX1" s="409"/>
      <c r="FXY1" s="409"/>
      <c r="FXZ1" s="409"/>
      <c r="FYA1" s="409"/>
      <c r="FYB1" s="409"/>
      <c r="FYC1" s="409"/>
      <c r="FYD1" s="409"/>
      <c r="FYE1" s="409"/>
      <c r="FYF1" s="409"/>
      <c r="FYG1" s="409"/>
      <c r="FYH1" s="409"/>
      <c r="FYI1" s="409"/>
      <c r="FYJ1" s="409"/>
      <c r="FYK1" s="409"/>
      <c r="FYL1" s="409"/>
      <c r="FYM1" s="409"/>
      <c r="FYN1" s="409"/>
      <c r="FYO1" s="409"/>
      <c r="FYP1" s="409"/>
      <c r="FYQ1" s="409"/>
      <c r="FYR1" s="409"/>
      <c r="FYS1" s="409"/>
      <c r="FYT1" s="409"/>
      <c r="FYU1" s="409"/>
      <c r="FYV1" s="409"/>
      <c r="FYW1" s="409"/>
      <c r="FYX1" s="409"/>
      <c r="FYY1" s="409"/>
      <c r="FYZ1" s="409"/>
      <c r="FZA1" s="409"/>
      <c r="FZB1" s="409"/>
      <c r="FZC1" s="409"/>
      <c r="FZD1" s="409"/>
      <c r="FZE1" s="409"/>
      <c r="FZF1" s="409"/>
      <c r="FZG1" s="409"/>
      <c r="FZH1" s="409"/>
      <c r="FZI1" s="409"/>
      <c r="FZJ1" s="409"/>
      <c r="FZK1" s="409"/>
      <c r="FZL1" s="409"/>
      <c r="FZM1" s="409"/>
      <c r="FZN1" s="409"/>
      <c r="FZO1" s="409"/>
      <c r="FZP1" s="409"/>
      <c r="FZQ1" s="409"/>
      <c r="FZR1" s="409"/>
      <c r="FZS1" s="409"/>
      <c r="FZT1" s="409"/>
      <c r="FZU1" s="409"/>
      <c r="FZV1" s="409"/>
      <c r="FZW1" s="409"/>
      <c r="FZX1" s="409"/>
      <c r="FZY1" s="409"/>
      <c r="FZZ1" s="409"/>
      <c r="GAA1" s="409"/>
      <c r="GAB1" s="409"/>
      <c r="GAC1" s="409"/>
      <c r="GAD1" s="409"/>
      <c r="GAE1" s="409"/>
      <c r="GAF1" s="409"/>
      <c r="GAG1" s="409"/>
      <c r="GAH1" s="409"/>
      <c r="GAI1" s="409"/>
      <c r="GAJ1" s="409"/>
      <c r="GAK1" s="409"/>
      <c r="GAL1" s="409"/>
      <c r="GAM1" s="409"/>
      <c r="GAN1" s="409"/>
      <c r="GAO1" s="409"/>
      <c r="GAP1" s="409"/>
      <c r="GAQ1" s="409"/>
      <c r="GAR1" s="409"/>
      <c r="GAS1" s="409"/>
      <c r="GAT1" s="409"/>
      <c r="GAU1" s="409"/>
      <c r="GAV1" s="409"/>
      <c r="GAW1" s="409"/>
      <c r="GAX1" s="409"/>
      <c r="GAY1" s="409"/>
      <c r="GAZ1" s="409"/>
      <c r="GBA1" s="409"/>
      <c r="GBB1" s="409"/>
      <c r="GBC1" s="409"/>
      <c r="GBD1" s="409"/>
      <c r="GBE1" s="409"/>
      <c r="GBF1" s="409"/>
      <c r="GBG1" s="409"/>
      <c r="GBH1" s="409"/>
      <c r="GBI1" s="409"/>
      <c r="GBJ1" s="409"/>
      <c r="GBK1" s="409"/>
      <c r="GBL1" s="409"/>
      <c r="GBM1" s="409"/>
      <c r="GBN1" s="409"/>
      <c r="GBO1" s="409"/>
      <c r="GBP1" s="409"/>
      <c r="GBQ1" s="409"/>
      <c r="GBR1" s="409"/>
      <c r="GBS1" s="409"/>
      <c r="GBT1" s="409"/>
      <c r="GBU1" s="409"/>
      <c r="GBV1" s="409"/>
      <c r="GBW1" s="409"/>
      <c r="GBX1" s="409"/>
      <c r="GBY1" s="409"/>
      <c r="GBZ1" s="409"/>
      <c r="GCA1" s="409"/>
      <c r="GCB1" s="409"/>
      <c r="GCC1" s="409"/>
      <c r="GCD1" s="409"/>
      <c r="GCE1" s="409"/>
      <c r="GCF1" s="409"/>
      <c r="GCG1" s="409"/>
      <c r="GCH1" s="409"/>
      <c r="GCI1" s="409"/>
      <c r="GCJ1" s="409"/>
      <c r="GCK1" s="409"/>
      <c r="GCL1" s="409"/>
      <c r="GCM1" s="409"/>
      <c r="GCN1" s="409"/>
      <c r="GCO1" s="409"/>
      <c r="GCP1" s="409"/>
      <c r="GCQ1" s="409"/>
      <c r="GCR1" s="409"/>
      <c r="GCS1" s="409"/>
      <c r="GCT1" s="409"/>
      <c r="GCU1" s="409"/>
      <c r="GCV1" s="409"/>
      <c r="GCW1" s="409"/>
      <c r="GCX1" s="409"/>
      <c r="GCY1" s="409"/>
      <c r="GCZ1" s="409"/>
      <c r="GDA1" s="409"/>
      <c r="GDB1" s="409"/>
      <c r="GDC1" s="409"/>
      <c r="GDD1" s="409"/>
      <c r="GDE1" s="409"/>
      <c r="GDF1" s="409"/>
      <c r="GDG1" s="409"/>
      <c r="GDH1" s="409"/>
      <c r="GDI1" s="409"/>
      <c r="GDJ1" s="409"/>
      <c r="GDK1" s="409"/>
      <c r="GDL1" s="409"/>
      <c r="GDM1" s="409"/>
      <c r="GDN1" s="409"/>
      <c r="GDO1" s="409"/>
      <c r="GDP1" s="409"/>
      <c r="GDQ1" s="409"/>
      <c r="GDR1" s="409"/>
      <c r="GDS1" s="409"/>
      <c r="GDT1" s="409"/>
      <c r="GDU1" s="409"/>
      <c r="GDV1" s="409"/>
      <c r="GDW1" s="409"/>
      <c r="GDX1" s="409"/>
      <c r="GDY1" s="409"/>
      <c r="GDZ1" s="409"/>
      <c r="GEA1" s="409"/>
      <c r="GEB1" s="409"/>
      <c r="GEC1" s="409"/>
      <c r="GED1" s="409"/>
      <c r="GEE1" s="409"/>
      <c r="GEF1" s="409"/>
      <c r="GEG1" s="409"/>
      <c r="GEH1" s="409"/>
      <c r="GEI1" s="409"/>
      <c r="GEJ1" s="409"/>
      <c r="GEK1" s="409"/>
      <c r="GEL1" s="409"/>
      <c r="GEM1" s="409"/>
      <c r="GEN1" s="409"/>
      <c r="GEO1" s="409"/>
      <c r="GEP1" s="409"/>
      <c r="GEQ1" s="409"/>
      <c r="GER1" s="409"/>
      <c r="GES1" s="409"/>
      <c r="GET1" s="409"/>
      <c r="GEU1" s="409"/>
      <c r="GEV1" s="409"/>
      <c r="GEW1" s="409"/>
      <c r="GEX1" s="409"/>
      <c r="GEY1" s="409"/>
      <c r="GEZ1" s="409"/>
      <c r="GFA1" s="409"/>
      <c r="GFB1" s="409"/>
      <c r="GFC1" s="409"/>
      <c r="GFD1" s="409"/>
      <c r="GFE1" s="409"/>
      <c r="GFF1" s="409"/>
      <c r="GFG1" s="409"/>
      <c r="GFH1" s="409"/>
      <c r="GFI1" s="409"/>
      <c r="GFJ1" s="409"/>
      <c r="GFK1" s="409"/>
      <c r="GFL1" s="409"/>
      <c r="GFM1" s="409"/>
      <c r="GFN1" s="409"/>
      <c r="GFO1" s="409"/>
      <c r="GFP1" s="409"/>
      <c r="GFQ1" s="409"/>
      <c r="GFR1" s="409"/>
      <c r="GFS1" s="409"/>
      <c r="GFT1" s="409"/>
      <c r="GFU1" s="409"/>
      <c r="GFV1" s="409"/>
      <c r="GFW1" s="409"/>
      <c r="GFX1" s="409"/>
      <c r="GFY1" s="409"/>
      <c r="GFZ1" s="409"/>
      <c r="GGA1" s="409"/>
      <c r="GGB1" s="409"/>
      <c r="GGC1" s="409"/>
      <c r="GGD1" s="409"/>
      <c r="GGE1" s="409"/>
      <c r="GGF1" s="409"/>
      <c r="GGG1" s="409"/>
      <c r="GGH1" s="409"/>
      <c r="GGI1" s="409"/>
      <c r="GGJ1" s="409"/>
      <c r="GGK1" s="409"/>
      <c r="GGL1" s="409"/>
      <c r="GGM1" s="409"/>
      <c r="GGN1" s="409"/>
      <c r="GGO1" s="409"/>
      <c r="GGP1" s="409"/>
      <c r="GGQ1" s="409"/>
      <c r="GGR1" s="409"/>
      <c r="GGS1" s="409"/>
      <c r="GGT1" s="409"/>
      <c r="GGU1" s="409"/>
      <c r="GGV1" s="409"/>
      <c r="GGW1" s="409"/>
      <c r="GGX1" s="409"/>
      <c r="GGY1" s="409"/>
      <c r="GGZ1" s="409"/>
      <c r="GHA1" s="409"/>
      <c r="GHB1" s="409"/>
      <c r="GHC1" s="409"/>
      <c r="GHD1" s="409"/>
      <c r="GHE1" s="409"/>
      <c r="GHF1" s="409"/>
      <c r="GHG1" s="409"/>
      <c r="GHH1" s="409"/>
      <c r="GHI1" s="409"/>
      <c r="GHJ1" s="409"/>
      <c r="GHK1" s="409"/>
      <c r="GHL1" s="409"/>
      <c r="GHM1" s="409"/>
      <c r="GHN1" s="409"/>
      <c r="GHO1" s="409"/>
      <c r="GHP1" s="409"/>
      <c r="GHQ1" s="409"/>
      <c r="GHR1" s="409"/>
      <c r="GHS1" s="409"/>
      <c r="GHT1" s="409"/>
      <c r="GHU1" s="409"/>
      <c r="GHV1" s="409"/>
      <c r="GHW1" s="409"/>
      <c r="GHX1" s="409"/>
      <c r="GHY1" s="409"/>
      <c r="GHZ1" s="409"/>
      <c r="GIA1" s="409"/>
      <c r="GIB1" s="409"/>
      <c r="GIC1" s="409"/>
      <c r="GID1" s="409"/>
      <c r="GIE1" s="409"/>
      <c r="GIF1" s="409"/>
      <c r="GIG1" s="409"/>
      <c r="GIH1" s="409"/>
      <c r="GII1" s="409"/>
      <c r="GIJ1" s="409"/>
      <c r="GIK1" s="409"/>
      <c r="GIL1" s="409"/>
      <c r="GIM1" s="409"/>
      <c r="GIN1" s="409"/>
      <c r="GIO1" s="409"/>
      <c r="GIP1" s="409"/>
      <c r="GIQ1" s="409"/>
      <c r="GIR1" s="409"/>
      <c r="GIS1" s="409"/>
      <c r="GIT1" s="409"/>
      <c r="GIU1" s="409"/>
      <c r="GIV1" s="409"/>
      <c r="GIW1" s="409"/>
      <c r="GIX1" s="409"/>
      <c r="GIY1" s="409"/>
      <c r="GIZ1" s="409"/>
      <c r="GJA1" s="409"/>
      <c r="GJB1" s="409"/>
      <c r="GJC1" s="409"/>
      <c r="GJD1" s="409"/>
      <c r="GJE1" s="409"/>
      <c r="GJF1" s="409"/>
      <c r="GJG1" s="409"/>
      <c r="GJH1" s="409"/>
      <c r="GJI1" s="409"/>
      <c r="GJJ1" s="409"/>
      <c r="GJK1" s="409"/>
      <c r="GJL1" s="409"/>
      <c r="GJM1" s="409"/>
      <c r="GJN1" s="409"/>
      <c r="GJO1" s="409"/>
      <c r="GJP1" s="409"/>
      <c r="GJQ1" s="409"/>
      <c r="GJR1" s="409"/>
      <c r="GJS1" s="409"/>
      <c r="GJT1" s="409"/>
      <c r="GJU1" s="409"/>
      <c r="GJV1" s="409"/>
      <c r="GJW1" s="409"/>
      <c r="GJX1" s="409"/>
      <c r="GJY1" s="409"/>
      <c r="GJZ1" s="409"/>
      <c r="GKA1" s="409"/>
      <c r="GKB1" s="409"/>
      <c r="GKC1" s="409"/>
      <c r="GKD1" s="409"/>
      <c r="GKE1" s="409"/>
      <c r="GKF1" s="409"/>
      <c r="GKG1" s="409"/>
      <c r="GKH1" s="409"/>
      <c r="GKI1" s="409"/>
      <c r="GKJ1" s="409"/>
      <c r="GKK1" s="409"/>
      <c r="GKL1" s="409"/>
      <c r="GKM1" s="409"/>
      <c r="GKN1" s="409"/>
      <c r="GKO1" s="409"/>
      <c r="GKP1" s="409"/>
      <c r="GKQ1" s="409"/>
      <c r="GKR1" s="409"/>
      <c r="GKS1" s="409"/>
      <c r="GKT1" s="409"/>
      <c r="GKU1" s="409"/>
      <c r="GKV1" s="409"/>
      <c r="GKW1" s="409"/>
      <c r="GKX1" s="409"/>
      <c r="GKY1" s="409"/>
      <c r="GKZ1" s="409"/>
      <c r="GLA1" s="409"/>
      <c r="GLB1" s="409"/>
      <c r="GLC1" s="409"/>
      <c r="GLD1" s="409"/>
      <c r="GLE1" s="409"/>
      <c r="GLF1" s="409"/>
      <c r="GLG1" s="409"/>
      <c r="GLH1" s="409"/>
      <c r="GLI1" s="409"/>
      <c r="GLJ1" s="409"/>
      <c r="GLK1" s="409"/>
      <c r="GLL1" s="409"/>
      <c r="GLM1" s="409"/>
      <c r="GLN1" s="409"/>
      <c r="GLO1" s="409"/>
      <c r="GLP1" s="409"/>
      <c r="GLQ1" s="409"/>
      <c r="GLR1" s="409"/>
      <c r="GLS1" s="409"/>
      <c r="GLT1" s="409"/>
      <c r="GLU1" s="409"/>
      <c r="GLV1" s="409"/>
      <c r="GLW1" s="409"/>
      <c r="GLX1" s="409"/>
      <c r="GLY1" s="409"/>
      <c r="GLZ1" s="409"/>
      <c r="GMA1" s="409"/>
      <c r="GMB1" s="409"/>
      <c r="GMC1" s="409"/>
      <c r="GMD1" s="409"/>
      <c r="GME1" s="409"/>
      <c r="GMF1" s="409"/>
      <c r="GMG1" s="409"/>
      <c r="GMH1" s="409"/>
      <c r="GMI1" s="409"/>
      <c r="GMJ1" s="409"/>
      <c r="GMK1" s="409"/>
      <c r="GML1" s="409"/>
      <c r="GMM1" s="409"/>
      <c r="GMN1" s="409"/>
      <c r="GMO1" s="409"/>
      <c r="GMP1" s="409"/>
      <c r="GMQ1" s="409"/>
      <c r="GMR1" s="409"/>
      <c r="GMS1" s="409"/>
      <c r="GMT1" s="409"/>
      <c r="GMU1" s="409"/>
      <c r="GMV1" s="409"/>
      <c r="GMW1" s="409"/>
      <c r="GMX1" s="409"/>
      <c r="GMY1" s="409"/>
      <c r="GMZ1" s="409"/>
      <c r="GNA1" s="409"/>
      <c r="GNB1" s="409"/>
      <c r="GNC1" s="409"/>
      <c r="GND1" s="409"/>
      <c r="GNE1" s="409"/>
      <c r="GNF1" s="409"/>
      <c r="GNG1" s="409"/>
      <c r="GNH1" s="409"/>
      <c r="GNI1" s="409"/>
      <c r="GNJ1" s="409"/>
      <c r="GNK1" s="409"/>
      <c r="GNL1" s="409"/>
      <c r="GNM1" s="409"/>
      <c r="GNN1" s="409"/>
      <c r="GNO1" s="409"/>
      <c r="GNP1" s="409"/>
      <c r="GNQ1" s="409"/>
      <c r="GNR1" s="409"/>
      <c r="GNS1" s="409"/>
      <c r="GNT1" s="409"/>
      <c r="GNU1" s="409"/>
      <c r="GNV1" s="409"/>
      <c r="GNW1" s="409"/>
      <c r="GNX1" s="409"/>
      <c r="GNY1" s="409"/>
      <c r="GNZ1" s="409"/>
      <c r="GOA1" s="409"/>
      <c r="GOB1" s="409"/>
      <c r="GOC1" s="409"/>
      <c r="GOD1" s="409"/>
      <c r="GOE1" s="409"/>
      <c r="GOF1" s="409"/>
      <c r="GOG1" s="409"/>
      <c r="GOH1" s="409"/>
      <c r="GOI1" s="409"/>
      <c r="GOJ1" s="409"/>
      <c r="GOK1" s="409"/>
      <c r="GOL1" s="409"/>
      <c r="GOM1" s="409"/>
      <c r="GON1" s="409"/>
      <c r="GOO1" s="409"/>
      <c r="GOP1" s="409"/>
      <c r="GOQ1" s="409"/>
      <c r="GOR1" s="409"/>
      <c r="GOS1" s="409"/>
      <c r="GOT1" s="409"/>
      <c r="GOU1" s="409"/>
      <c r="GOV1" s="409"/>
      <c r="GOW1" s="409"/>
      <c r="GOX1" s="409"/>
      <c r="GOY1" s="409"/>
      <c r="GOZ1" s="409"/>
      <c r="GPA1" s="409"/>
      <c r="GPB1" s="409"/>
      <c r="GPC1" s="409"/>
      <c r="GPD1" s="409"/>
      <c r="GPE1" s="409"/>
      <c r="GPF1" s="409"/>
      <c r="GPG1" s="409"/>
      <c r="GPH1" s="409"/>
      <c r="GPI1" s="409"/>
      <c r="GPJ1" s="409"/>
      <c r="GPK1" s="409"/>
      <c r="GPL1" s="409"/>
      <c r="GPM1" s="409"/>
      <c r="GPN1" s="409"/>
      <c r="GPO1" s="409"/>
      <c r="GPP1" s="409"/>
      <c r="GPQ1" s="409"/>
      <c r="GPR1" s="409"/>
      <c r="GPS1" s="409"/>
      <c r="GPT1" s="409"/>
      <c r="GPU1" s="409"/>
      <c r="GPV1" s="409"/>
      <c r="GPW1" s="409"/>
      <c r="GPX1" s="409"/>
      <c r="GPY1" s="409"/>
      <c r="GPZ1" s="409"/>
      <c r="GQA1" s="409"/>
      <c r="GQB1" s="409"/>
      <c r="GQC1" s="409"/>
      <c r="GQD1" s="409"/>
      <c r="GQE1" s="409"/>
      <c r="GQF1" s="409"/>
      <c r="GQG1" s="409"/>
      <c r="GQH1" s="409"/>
      <c r="GQI1" s="409"/>
      <c r="GQJ1" s="409"/>
      <c r="GQK1" s="409"/>
      <c r="GQL1" s="409"/>
      <c r="GQM1" s="409"/>
      <c r="GQN1" s="409"/>
      <c r="GQO1" s="409"/>
      <c r="GQP1" s="409"/>
      <c r="GQQ1" s="409"/>
      <c r="GQR1" s="409"/>
      <c r="GQS1" s="409"/>
      <c r="GQT1" s="409"/>
      <c r="GQU1" s="409"/>
      <c r="GQV1" s="409"/>
      <c r="GQW1" s="409"/>
      <c r="GQX1" s="409"/>
      <c r="GQY1" s="409"/>
      <c r="GQZ1" s="409"/>
      <c r="GRA1" s="409"/>
      <c r="GRB1" s="409"/>
      <c r="GRC1" s="409"/>
      <c r="GRD1" s="409"/>
      <c r="GRE1" s="409"/>
      <c r="GRF1" s="409"/>
      <c r="GRG1" s="409"/>
      <c r="GRH1" s="409"/>
      <c r="GRI1" s="409"/>
      <c r="GRJ1" s="409"/>
      <c r="GRK1" s="409"/>
      <c r="GRL1" s="409"/>
      <c r="GRM1" s="409"/>
      <c r="GRN1" s="409"/>
      <c r="GRO1" s="409"/>
      <c r="GRP1" s="409"/>
      <c r="GRQ1" s="409"/>
      <c r="GRR1" s="409"/>
      <c r="GRS1" s="409"/>
      <c r="GRT1" s="409"/>
      <c r="GRU1" s="409"/>
      <c r="GRV1" s="409"/>
      <c r="GRW1" s="409"/>
      <c r="GRX1" s="409"/>
      <c r="GRY1" s="409"/>
      <c r="GRZ1" s="409"/>
      <c r="GSA1" s="409"/>
      <c r="GSB1" s="409"/>
      <c r="GSC1" s="409"/>
      <c r="GSD1" s="409"/>
      <c r="GSE1" s="409"/>
      <c r="GSF1" s="409"/>
      <c r="GSG1" s="409"/>
      <c r="GSH1" s="409"/>
      <c r="GSI1" s="409"/>
      <c r="GSJ1" s="409"/>
      <c r="GSK1" s="409"/>
      <c r="GSL1" s="409"/>
      <c r="GSM1" s="409"/>
      <c r="GSN1" s="409"/>
      <c r="GSO1" s="409"/>
      <c r="GSP1" s="409"/>
      <c r="GSQ1" s="409"/>
      <c r="GSR1" s="409"/>
      <c r="GSS1" s="409"/>
      <c r="GST1" s="409"/>
      <c r="GSU1" s="409"/>
      <c r="GSV1" s="409"/>
      <c r="GSW1" s="409"/>
      <c r="GSX1" s="409"/>
      <c r="GSY1" s="409"/>
      <c r="GSZ1" s="409"/>
      <c r="GTA1" s="409"/>
      <c r="GTB1" s="409"/>
      <c r="GTC1" s="409"/>
      <c r="GTD1" s="409"/>
      <c r="GTE1" s="409"/>
      <c r="GTF1" s="409"/>
      <c r="GTG1" s="409"/>
      <c r="GTH1" s="409"/>
      <c r="GTI1" s="409"/>
      <c r="GTJ1" s="409"/>
      <c r="GTK1" s="409"/>
      <c r="GTL1" s="409"/>
      <c r="GTM1" s="409"/>
      <c r="GTN1" s="409"/>
      <c r="GTO1" s="409"/>
      <c r="GTP1" s="409"/>
      <c r="GTQ1" s="409"/>
      <c r="GTR1" s="409"/>
      <c r="GTS1" s="409"/>
      <c r="GTT1" s="409"/>
      <c r="GTU1" s="409"/>
      <c r="GTV1" s="409"/>
      <c r="GTW1" s="409"/>
      <c r="GTX1" s="409"/>
      <c r="GTY1" s="409"/>
      <c r="GTZ1" s="409"/>
      <c r="GUA1" s="409"/>
      <c r="GUB1" s="409"/>
      <c r="GUC1" s="409"/>
      <c r="GUD1" s="409"/>
      <c r="GUE1" s="409"/>
      <c r="GUF1" s="409"/>
      <c r="GUG1" s="409"/>
      <c r="GUH1" s="409"/>
      <c r="GUI1" s="409"/>
      <c r="GUJ1" s="409"/>
      <c r="GUK1" s="409"/>
      <c r="GUL1" s="409"/>
      <c r="GUM1" s="409"/>
      <c r="GUN1" s="409"/>
      <c r="GUO1" s="409"/>
      <c r="GUP1" s="409"/>
      <c r="GUQ1" s="409"/>
      <c r="GUR1" s="409"/>
      <c r="GUS1" s="409"/>
      <c r="GUT1" s="409"/>
      <c r="GUU1" s="409"/>
      <c r="GUV1" s="409"/>
      <c r="GUW1" s="409"/>
      <c r="GUX1" s="409"/>
      <c r="GUY1" s="409"/>
      <c r="GUZ1" s="409"/>
      <c r="GVA1" s="409"/>
      <c r="GVB1" s="409"/>
      <c r="GVC1" s="409"/>
      <c r="GVD1" s="409"/>
      <c r="GVE1" s="409"/>
      <c r="GVF1" s="409"/>
      <c r="GVG1" s="409"/>
      <c r="GVH1" s="409"/>
      <c r="GVI1" s="409"/>
      <c r="GVJ1" s="409"/>
      <c r="GVK1" s="409"/>
      <c r="GVL1" s="409"/>
      <c r="GVM1" s="409"/>
      <c r="GVN1" s="409"/>
      <c r="GVO1" s="409"/>
      <c r="GVP1" s="409"/>
      <c r="GVQ1" s="409"/>
      <c r="GVR1" s="409"/>
      <c r="GVS1" s="409"/>
      <c r="GVT1" s="409"/>
      <c r="GVU1" s="409"/>
      <c r="GVV1" s="409"/>
      <c r="GVW1" s="409"/>
      <c r="GVX1" s="409"/>
      <c r="GVY1" s="409"/>
      <c r="GVZ1" s="409"/>
      <c r="GWA1" s="409"/>
      <c r="GWB1" s="409"/>
      <c r="GWC1" s="409"/>
      <c r="GWD1" s="409"/>
      <c r="GWE1" s="409"/>
      <c r="GWF1" s="409"/>
      <c r="GWG1" s="409"/>
      <c r="GWH1" s="409"/>
      <c r="GWI1" s="409"/>
      <c r="GWJ1" s="409"/>
      <c r="GWK1" s="409"/>
      <c r="GWL1" s="409"/>
      <c r="GWM1" s="409"/>
      <c r="GWN1" s="409"/>
      <c r="GWO1" s="409"/>
      <c r="GWP1" s="409"/>
      <c r="GWQ1" s="409"/>
      <c r="GWR1" s="409"/>
      <c r="GWS1" s="409"/>
      <c r="GWT1" s="409"/>
      <c r="GWU1" s="409"/>
      <c r="GWV1" s="409"/>
      <c r="GWW1" s="409"/>
      <c r="GWX1" s="409"/>
      <c r="GWY1" s="409"/>
      <c r="GWZ1" s="409"/>
      <c r="GXA1" s="409"/>
      <c r="GXB1" s="409"/>
      <c r="GXC1" s="409"/>
      <c r="GXD1" s="409"/>
      <c r="GXE1" s="409"/>
      <c r="GXF1" s="409"/>
      <c r="GXG1" s="409"/>
      <c r="GXH1" s="409"/>
      <c r="GXI1" s="409"/>
      <c r="GXJ1" s="409"/>
      <c r="GXK1" s="409"/>
      <c r="GXL1" s="409"/>
      <c r="GXM1" s="409"/>
      <c r="GXN1" s="409"/>
      <c r="GXO1" s="409"/>
      <c r="GXP1" s="409"/>
      <c r="GXQ1" s="409"/>
      <c r="GXR1" s="409"/>
      <c r="GXS1" s="409"/>
      <c r="GXT1" s="409"/>
      <c r="GXU1" s="409"/>
      <c r="GXV1" s="409"/>
      <c r="GXW1" s="409"/>
      <c r="GXX1" s="409"/>
      <c r="GXY1" s="409"/>
      <c r="GXZ1" s="409"/>
      <c r="GYA1" s="409"/>
      <c r="GYB1" s="409"/>
      <c r="GYC1" s="409"/>
      <c r="GYD1" s="409"/>
      <c r="GYE1" s="409"/>
      <c r="GYF1" s="409"/>
      <c r="GYG1" s="409"/>
      <c r="GYH1" s="409"/>
      <c r="GYI1" s="409"/>
      <c r="GYJ1" s="409"/>
      <c r="GYK1" s="409"/>
      <c r="GYL1" s="409"/>
      <c r="GYM1" s="409"/>
      <c r="GYN1" s="409"/>
      <c r="GYO1" s="409"/>
      <c r="GYP1" s="409"/>
      <c r="GYQ1" s="409"/>
      <c r="GYR1" s="409"/>
      <c r="GYS1" s="409"/>
      <c r="GYT1" s="409"/>
      <c r="GYU1" s="409"/>
      <c r="GYV1" s="409"/>
      <c r="GYW1" s="409"/>
      <c r="GYX1" s="409"/>
      <c r="GYY1" s="409"/>
      <c r="GYZ1" s="409"/>
      <c r="GZA1" s="409"/>
      <c r="GZB1" s="409"/>
      <c r="GZC1" s="409"/>
      <c r="GZD1" s="409"/>
      <c r="GZE1" s="409"/>
      <c r="GZF1" s="409"/>
      <c r="GZG1" s="409"/>
      <c r="GZH1" s="409"/>
      <c r="GZI1" s="409"/>
      <c r="GZJ1" s="409"/>
      <c r="GZK1" s="409"/>
      <c r="GZL1" s="409"/>
      <c r="GZM1" s="409"/>
      <c r="GZN1" s="409"/>
      <c r="GZO1" s="409"/>
      <c r="GZP1" s="409"/>
      <c r="GZQ1" s="409"/>
      <c r="GZR1" s="409"/>
      <c r="GZS1" s="409"/>
      <c r="GZT1" s="409"/>
      <c r="GZU1" s="409"/>
      <c r="GZV1" s="409"/>
      <c r="GZW1" s="409"/>
      <c r="GZX1" s="409"/>
      <c r="GZY1" s="409"/>
      <c r="GZZ1" s="409"/>
      <c r="HAA1" s="409"/>
      <c r="HAB1" s="409"/>
      <c r="HAC1" s="409"/>
      <c r="HAD1" s="409"/>
      <c r="HAE1" s="409"/>
      <c r="HAF1" s="409"/>
      <c r="HAG1" s="409"/>
      <c r="HAH1" s="409"/>
      <c r="HAI1" s="409"/>
      <c r="HAJ1" s="409"/>
      <c r="HAK1" s="409"/>
      <c r="HAL1" s="409"/>
      <c r="HAM1" s="409"/>
      <c r="HAN1" s="409"/>
      <c r="HAO1" s="409"/>
      <c r="HAP1" s="409"/>
      <c r="HAQ1" s="409"/>
      <c r="HAR1" s="409"/>
      <c r="HAS1" s="409"/>
      <c r="HAT1" s="409"/>
      <c r="HAU1" s="409"/>
      <c r="HAV1" s="409"/>
      <c r="HAW1" s="409"/>
      <c r="HAX1" s="409"/>
      <c r="HAY1" s="409"/>
      <c r="HAZ1" s="409"/>
      <c r="HBA1" s="409"/>
      <c r="HBB1" s="409"/>
      <c r="HBC1" s="409"/>
      <c r="HBD1" s="409"/>
      <c r="HBE1" s="409"/>
      <c r="HBF1" s="409"/>
      <c r="HBG1" s="409"/>
      <c r="HBH1" s="409"/>
      <c r="HBI1" s="409"/>
      <c r="HBJ1" s="409"/>
      <c r="HBK1" s="409"/>
      <c r="HBL1" s="409"/>
      <c r="HBM1" s="409"/>
      <c r="HBN1" s="409"/>
      <c r="HBO1" s="409"/>
      <c r="HBP1" s="409"/>
      <c r="HBQ1" s="409"/>
      <c r="HBR1" s="409"/>
      <c r="HBS1" s="409"/>
      <c r="HBT1" s="409"/>
      <c r="HBU1" s="409"/>
      <c r="HBV1" s="409"/>
      <c r="HBW1" s="409"/>
      <c r="HBX1" s="409"/>
      <c r="HBY1" s="409"/>
      <c r="HBZ1" s="409"/>
      <c r="HCA1" s="409"/>
      <c r="HCB1" s="409"/>
      <c r="HCC1" s="409"/>
      <c r="HCD1" s="409"/>
      <c r="HCE1" s="409"/>
      <c r="HCF1" s="409"/>
      <c r="HCG1" s="409"/>
      <c r="HCH1" s="409"/>
      <c r="HCI1" s="409"/>
      <c r="HCJ1" s="409"/>
      <c r="HCK1" s="409"/>
      <c r="HCL1" s="409"/>
      <c r="HCM1" s="409"/>
      <c r="HCN1" s="409"/>
      <c r="HCO1" s="409"/>
      <c r="HCP1" s="409"/>
      <c r="HCQ1" s="409"/>
      <c r="HCR1" s="409"/>
      <c r="HCS1" s="409"/>
      <c r="HCT1" s="409"/>
      <c r="HCU1" s="409"/>
      <c r="HCV1" s="409"/>
      <c r="HCW1" s="409"/>
      <c r="HCX1" s="409"/>
      <c r="HCY1" s="409"/>
      <c r="HCZ1" s="409"/>
      <c r="HDA1" s="409"/>
      <c r="HDB1" s="409"/>
      <c r="HDC1" s="409"/>
      <c r="HDD1" s="409"/>
      <c r="HDE1" s="409"/>
      <c r="HDF1" s="409"/>
      <c r="HDG1" s="409"/>
      <c r="HDH1" s="409"/>
      <c r="HDI1" s="409"/>
      <c r="HDJ1" s="409"/>
      <c r="HDK1" s="409"/>
      <c r="HDL1" s="409"/>
      <c r="HDM1" s="409"/>
      <c r="HDN1" s="409"/>
      <c r="HDO1" s="409"/>
      <c r="HDP1" s="409"/>
      <c r="HDQ1" s="409"/>
      <c r="HDR1" s="409"/>
      <c r="HDS1" s="409"/>
      <c r="HDT1" s="409"/>
      <c r="HDU1" s="409"/>
      <c r="HDV1" s="409"/>
      <c r="HDW1" s="409"/>
      <c r="HDX1" s="409"/>
      <c r="HDY1" s="409"/>
      <c r="HDZ1" s="409"/>
      <c r="HEA1" s="409"/>
      <c r="HEB1" s="409"/>
      <c r="HEC1" s="409"/>
      <c r="HED1" s="409"/>
      <c r="HEE1" s="409"/>
      <c r="HEF1" s="409"/>
      <c r="HEG1" s="409"/>
      <c r="HEH1" s="409"/>
      <c r="HEI1" s="409"/>
      <c r="HEJ1" s="409"/>
      <c r="HEK1" s="409"/>
      <c r="HEL1" s="409"/>
      <c r="HEM1" s="409"/>
      <c r="HEN1" s="409"/>
      <c r="HEO1" s="409"/>
      <c r="HEP1" s="409"/>
      <c r="HEQ1" s="409"/>
      <c r="HER1" s="409"/>
      <c r="HES1" s="409"/>
      <c r="HET1" s="409"/>
      <c r="HEU1" s="409"/>
      <c r="HEV1" s="409"/>
      <c r="HEW1" s="409"/>
      <c r="HEX1" s="409"/>
      <c r="HEY1" s="409"/>
      <c r="HEZ1" s="409"/>
      <c r="HFA1" s="409"/>
      <c r="HFB1" s="409"/>
      <c r="HFC1" s="409"/>
      <c r="HFD1" s="409"/>
      <c r="HFE1" s="409"/>
      <c r="HFF1" s="409"/>
      <c r="HFG1" s="409"/>
      <c r="HFH1" s="409"/>
      <c r="HFI1" s="409"/>
      <c r="HFJ1" s="409"/>
      <c r="HFK1" s="409"/>
      <c r="HFL1" s="409"/>
      <c r="HFM1" s="409"/>
      <c r="HFN1" s="409"/>
      <c r="HFO1" s="409"/>
      <c r="HFP1" s="409"/>
      <c r="HFQ1" s="409"/>
      <c r="HFR1" s="409"/>
      <c r="HFS1" s="409"/>
      <c r="HFT1" s="409"/>
      <c r="HFU1" s="409"/>
      <c r="HFV1" s="409"/>
      <c r="HFW1" s="409"/>
      <c r="HFX1" s="409"/>
      <c r="HFY1" s="409"/>
      <c r="HFZ1" s="409"/>
      <c r="HGA1" s="409"/>
      <c r="HGB1" s="409"/>
      <c r="HGC1" s="409"/>
      <c r="HGD1" s="409"/>
      <c r="HGE1" s="409"/>
      <c r="HGF1" s="409"/>
      <c r="HGG1" s="409"/>
      <c r="HGH1" s="409"/>
      <c r="HGI1" s="409"/>
      <c r="HGJ1" s="409"/>
      <c r="HGK1" s="409"/>
      <c r="HGL1" s="409"/>
      <c r="HGM1" s="409"/>
      <c r="HGN1" s="409"/>
      <c r="HGO1" s="409"/>
      <c r="HGP1" s="409"/>
      <c r="HGQ1" s="409"/>
      <c r="HGR1" s="409"/>
      <c r="HGS1" s="409"/>
      <c r="HGT1" s="409"/>
      <c r="HGU1" s="409"/>
      <c r="HGV1" s="409"/>
      <c r="HGW1" s="409"/>
      <c r="HGX1" s="409"/>
      <c r="HGY1" s="409"/>
      <c r="HGZ1" s="409"/>
      <c r="HHA1" s="409"/>
      <c r="HHB1" s="409"/>
      <c r="HHC1" s="409"/>
      <c r="HHD1" s="409"/>
      <c r="HHE1" s="409"/>
      <c r="HHF1" s="409"/>
      <c r="HHG1" s="409"/>
      <c r="HHH1" s="409"/>
      <c r="HHI1" s="409"/>
      <c r="HHJ1" s="409"/>
      <c r="HHK1" s="409"/>
      <c r="HHL1" s="409"/>
      <c r="HHM1" s="409"/>
      <c r="HHN1" s="409"/>
      <c r="HHO1" s="409"/>
      <c r="HHP1" s="409"/>
      <c r="HHQ1" s="409"/>
      <c r="HHR1" s="409"/>
      <c r="HHS1" s="409"/>
      <c r="HHT1" s="409"/>
      <c r="HHU1" s="409"/>
      <c r="HHV1" s="409"/>
      <c r="HHW1" s="409"/>
      <c r="HHX1" s="409"/>
      <c r="HHY1" s="409"/>
      <c r="HHZ1" s="409"/>
      <c r="HIA1" s="409"/>
      <c r="HIB1" s="409"/>
      <c r="HIC1" s="409"/>
      <c r="HID1" s="409"/>
      <c r="HIE1" s="409"/>
      <c r="HIF1" s="409"/>
      <c r="HIG1" s="409"/>
      <c r="HIH1" s="409"/>
      <c r="HII1" s="409"/>
      <c r="HIJ1" s="409"/>
      <c r="HIK1" s="409"/>
      <c r="HIL1" s="409"/>
      <c r="HIM1" s="409"/>
      <c r="HIN1" s="409"/>
      <c r="HIO1" s="409"/>
      <c r="HIP1" s="409"/>
      <c r="HIQ1" s="409"/>
      <c r="HIR1" s="409"/>
      <c r="HIS1" s="409"/>
      <c r="HIT1" s="409"/>
      <c r="HIU1" s="409"/>
      <c r="HIV1" s="409"/>
      <c r="HIW1" s="409"/>
      <c r="HIX1" s="409"/>
      <c r="HIY1" s="409"/>
      <c r="HIZ1" s="409"/>
      <c r="HJA1" s="409"/>
      <c r="HJB1" s="409"/>
      <c r="HJC1" s="409"/>
      <c r="HJD1" s="409"/>
      <c r="HJE1" s="409"/>
      <c r="HJF1" s="409"/>
      <c r="HJG1" s="409"/>
      <c r="HJH1" s="409"/>
      <c r="HJI1" s="409"/>
      <c r="HJJ1" s="409"/>
      <c r="HJK1" s="409"/>
      <c r="HJL1" s="409"/>
      <c r="HJM1" s="409"/>
      <c r="HJN1" s="409"/>
      <c r="HJO1" s="409"/>
      <c r="HJP1" s="409"/>
      <c r="HJQ1" s="409"/>
      <c r="HJR1" s="409"/>
      <c r="HJS1" s="409"/>
      <c r="HJT1" s="409"/>
      <c r="HJU1" s="409"/>
      <c r="HJV1" s="409"/>
      <c r="HJW1" s="409"/>
      <c r="HJX1" s="409"/>
      <c r="HJY1" s="409"/>
      <c r="HJZ1" s="409"/>
      <c r="HKA1" s="409"/>
      <c r="HKB1" s="409"/>
      <c r="HKC1" s="409"/>
      <c r="HKD1" s="409"/>
      <c r="HKE1" s="409"/>
      <c r="HKF1" s="409"/>
      <c r="HKG1" s="409"/>
      <c r="HKH1" s="409"/>
      <c r="HKI1" s="409"/>
      <c r="HKJ1" s="409"/>
      <c r="HKK1" s="409"/>
      <c r="HKL1" s="409"/>
      <c r="HKM1" s="409"/>
      <c r="HKN1" s="409"/>
      <c r="HKO1" s="409"/>
      <c r="HKP1" s="409"/>
      <c r="HKQ1" s="409"/>
      <c r="HKR1" s="409"/>
      <c r="HKS1" s="409"/>
      <c r="HKT1" s="409"/>
      <c r="HKU1" s="409"/>
      <c r="HKV1" s="409"/>
      <c r="HKW1" s="409"/>
      <c r="HKX1" s="409"/>
      <c r="HKY1" s="409"/>
      <c r="HKZ1" s="409"/>
      <c r="HLA1" s="409"/>
      <c r="HLB1" s="409"/>
      <c r="HLC1" s="409"/>
      <c r="HLD1" s="409"/>
      <c r="HLE1" s="409"/>
      <c r="HLF1" s="409"/>
      <c r="HLG1" s="409"/>
      <c r="HLH1" s="409"/>
      <c r="HLI1" s="409"/>
      <c r="HLJ1" s="409"/>
      <c r="HLK1" s="409"/>
      <c r="HLL1" s="409"/>
      <c r="HLM1" s="409"/>
      <c r="HLN1" s="409"/>
      <c r="HLO1" s="409"/>
      <c r="HLP1" s="409"/>
      <c r="HLQ1" s="409"/>
      <c r="HLR1" s="409"/>
      <c r="HLS1" s="409"/>
      <c r="HLT1" s="409"/>
      <c r="HLU1" s="409"/>
      <c r="HLV1" s="409"/>
      <c r="HLW1" s="409"/>
      <c r="HLX1" s="409"/>
      <c r="HLY1" s="409"/>
      <c r="HLZ1" s="409"/>
      <c r="HMA1" s="409"/>
      <c r="HMB1" s="409"/>
      <c r="HMC1" s="409"/>
      <c r="HMD1" s="409"/>
      <c r="HME1" s="409"/>
      <c r="HMF1" s="409"/>
      <c r="HMG1" s="409"/>
      <c r="HMH1" s="409"/>
      <c r="HMI1" s="409"/>
      <c r="HMJ1" s="409"/>
      <c r="HMK1" s="409"/>
      <c r="HML1" s="409"/>
      <c r="HMM1" s="409"/>
      <c r="HMN1" s="409"/>
      <c r="HMO1" s="409"/>
      <c r="HMP1" s="409"/>
      <c r="HMQ1" s="409"/>
      <c r="HMR1" s="409"/>
      <c r="HMS1" s="409"/>
      <c r="HMT1" s="409"/>
      <c r="HMU1" s="409"/>
      <c r="HMV1" s="409"/>
      <c r="HMW1" s="409"/>
      <c r="HMX1" s="409"/>
      <c r="HMY1" s="409"/>
      <c r="HMZ1" s="409"/>
      <c r="HNA1" s="409"/>
      <c r="HNB1" s="409"/>
      <c r="HNC1" s="409"/>
      <c r="HND1" s="409"/>
      <c r="HNE1" s="409"/>
      <c r="HNF1" s="409"/>
      <c r="HNG1" s="409"/>
      <c r="HNH1" s="409"/>
      <c r="HNI1" s="409"/>
      <c r="HNJ1" s="409"/>
      <c r="HNK1" s="409"/>
      <c r="HNL1" s="409"/>
      <c r="HNM1" s="409"/>
      <c r="HNN1" s="409"/>
      <c r="HNO1" s="409"/>
      <c r="HNP1" s="409"/>
      <c r="HNQ1" s="409"/>
      <c r="HNR1" s="409"/>
      <c r="HNS1" s="409"/>
      <c r="HNT1" s="409"/>
      <c r="HNU1" s="409"/>
      <c r="HNV1" s="409"/>
      <c r="HNW1" s="409"/>
      <c r="HNX1" s="409"/>
      <c r="HNY1" s="409"/>
      <c r="HNZ1" s="409"/>
      <c r="HOA1" s="409"/>
      <c r="HOB1" s="409"/>
      <c r="HOC1" s="409"/>
      <c r="HOD1" s="409"/>
      <c r="HOE1" s="409"/>
      <c r="HOF1" s="409"/>
      <c r="HOG1" s="409"/>
      <c r="HOH1" s="409"/>
      <c r="HOI1" s="409"/>
      <c r="HOJ1" s="409"/>
      <c r="HOK1" s="409"/>
      <c r="HOL1" s="409"/>
      <c r="HOM1" s="409"/>
      <c r="HON1" s="409"/>
      <c r="HOO1" s="409"/>
      <c r="HOP1" s="409"/>
      <c r="HOQ1" s="409"/>
      <c r="HOR1" s="409"/>
      <c r="HOS1" s="409"/>
      <c r="HOT1" s="409"/>
      <c r="HOU1" s="409"/>
      <c r="HOV1" s="409"/>
      <c r="HOW1" s="409"/>
      <c r="HOX1" s="409"/>
      <c r="HOY1" s="409"/>
      <c r="HOZ1" s="409"/>
      <c r="HPA1" s="409"/>
      <c r="HPB1" s="409"/>
      <c r="HPC1" s="409"/>
      <c r="HPD1" s="409"/>
      <c r="HPE1" s="409"/>
      <c r="HPF1" s="409"/>
      <c r="HPG1" s="409"/>
      <c r="HPH1" s="409"/>
      <c r="HPI1" s="409"/>
      <c r="HPJ1" s="409"/>
      <c r="HPK1" s="409"/>
      <c r="HPL1" s="409"/>
      <c r="HPM1" s="409"/>
      <c r="HPN1" s="409"/>
      <c r="HPO1" s="409"/>
      <c r="HPP1" s="409"/>
      <c r="HPQ1" s="409"/>
      <c r="HPR1" s="409"/>
      <c r="HPS1" s="409"/>
      <c r="HPT1" s="409"/>
      <c r="HPU1" s="409"/>
      <c r="HPV1" s="409"/>
      <c r="HPW1" s="409"/>
      <c r="HPX1" s="409"/>
      <c r="HPY1" s="409"/>
      <c r="HPZ1" s="409"/>
      <c r="HQA1" s="409"/>
      <c r="HQB1" s="409"/>
      <c r="HQC1" s="409"/>
      <c r="HQD1" s="409"/>
      <c r="HQE1" s="409"/>
      <c r="HQF1" s="409"/>
      <c r="HQG1" s="409"/>
      <c r="HQH1" s="409"/>
      <c r="HQI1" s="409"/>
      <c r="HQJ1" s="409"/>
      <c r="HQK1" s="409"/>
      <c r="HQL1" s="409"/>
      <c r="HQM1" s="409"/>
      <c r="HQN1" s="409"/>
      <c r="HQO1" s="409"/>
      <c r="HQP1" s="409"/>
      <c r="HQQ1" s="409"/>
      <c r="HQR1" s="409"/>
      <c r="HQS1" s="409"/>
      <c r="HQT1" s="409"/>
      <c r="HQU1" s="409"/>
      <c r="HQV1" s="409"/>
      <c r="HQW1" s="409"/>
      <c r="HQX1" s="409"/>
      <c r="HQY1" s="409"/>
      <c r="HQZ1" s="409"/>
      <c r="HRA1" s="409"/>
      <c r="HRB1" s="409"/>
      <c r="HRC1" s="409"/>
      <c r="HRD1" s="409"/>
      <c r="HRE1" s="409"/>
      <c r="HRF1" s="409"/>
      <c r="HRG1" s="409"/>
      <c r="HRH1" s="409"/>
      <c r="HRI1" s="409"/>
      <c r="HRJ1" s="409"/>
      <c r="HRK1" s="409"/>
      <c r="HRL1" s="409"/>
      <c r="HRM1" s="409"/>
      <c r="HRN1" s="409"/>
      <c r="HRO1" s="409"/>
      <c r="HRP1" s="409"/>
      <c r="HRQ1" s="409"/>
      <c r="HRR1" s="409"/>
      <c r="HRS1" s="409"/>
      <c r="HRT1" s="409"/>
      <c r="HRU1" s="409"/>
      <c r="HRV1" s="409"/>
      <c r="HRW1" s="409"/>
      <c r="HRX1" s="409"/>
      <c r="HRY1" s="409"/>
      <c r="HRZ1" s="409"/>
      <c r="HSA1" s="409"/>
      <c r="HSB1" s="409"/>
      <c r="HSC1" s="409"/>
      <c r="HSD1" s="409"/>
      <c r="HSE1" s="409"/>
      <c r="HSF1" s="409"/>
      <c r="HSG1" s="409"/>
      <c r="HSH1" s="409"/>
      <c r="HSI1" s="409"/>
      <c r="HSJ1" s="409"/>
      <c r="HSK1" s="409"/>
      <c r="HSL1" s="409"/>
      <c r="HSM1" s="409"/>
      <c r="HSN1" s="409"/>
      <c r="HSO1" s="409"/>
      <c r="HSP1" s="409"/>
      <c r="HSQ1" s="409"/>
      <c r="HSR1" s="409"/>
      <c r="HSS1" s="409"/>
      <c r="HST1" s="409"/>
      <c r="HSU1" s="409"/>
      <c r="HSV1" s="409"/>
      <c r="HSW1" s="409"/>
      <c r="HSX1" s="409"/>
      <c r="HSY1" s="409"/>
      <c r="HSZ1" s="409"/>
      <c r="HTA1" s="409"/>
      <c r="HTB1" s="409"/>
      <c r="HTC1" s="409"/>
      <c r="HTD1" s="409"/>
      <c r="HTE1" s="409"/>
      <c r="HTF1" s="409"/>
      <c r="HTG1" s="409"/>
      <c r="HTH1" s="409"/>
      <c r="HTI1" s="409"/>
      <c r="HTJ1" s="409"/>
      <c r="HTK1" s="409"/>
      <c r="HTL1" s="409"/>
      <c r="HTM1" s="409"/>
      <c r="HTN1" s="409"/>
      <c r="HTO1" s="409"/>
      <c r="HTP1" s="409"/>
      <c r="HTQ1" s="409"/>
      <c r="HTR1" s="409"/>
      <c r="HTS1" s="409"/>
      <c r="HTT1" s="409"/>
      <c r="HTU1" s="409"/>
      <c r="HTV1" s="409"/>
      <c r="HTW1" s="409"/>
      <c r="HTX1" s="409"/>
      <c r="HTY1" s="409"/>
      <c r="HTZ1" s="409"/>
      <c r="HUA1" s="409"/>
      <c r="HUB1" s="409"/>
      <c r="HUC1" s="409"/>
      <c r="HUD1" s="409"/>
      <c r="HUE1" s="409"/>
      <c r="HUF1" s="409"/>
      <c r="HUG1" s="409"/>
      <c r="HUH1" s="409"/>
      <c r="HUI1" s="409"/>
      <c r="HUJ1" s="409"/>
      <c r="HUK1" s="409"/>
      <c r="HUL1" s="409"/>
      <c r="HUM1" s="409"/>
      <c r="HUN1" s="409"/>
      <c r="HUO1" s="409"/>
      <c r="HUP1" s="409"/>
      <c r="HUQ1" s="409"/>
      <c r="HUR1" s="409"/>
      <c r="HUS1" s="409"/>
      <c r="HUT1" s="409"/>
      <c r="HUU1" s="409"/>
      <c r="HUV1" s="409"/>
      <c r="HUW1" s="409"/>
      <c r="HUX1" s="409"/>
      <c r="HUY1" s="409"/>
      <c r="HUZ1" s="409"/>
      <c r="HVA1" s="409"/>
      <c r="HVB1" s="409"/>
      <c r="HVC1" s="409"/>
      <c r="HVD1" s="409"/>
      <c r="HVE1" s="409"/>
      <c r="HVF1" s="409"/>
      <c r="HVG1" s="409"/>
      <c r="HVH1" s="409"/>
      <c r="HVI1" s="409"/>
      <c r="HVJ1" s="409"/>
      <c r="HVK1" s="409"/>
      <c r="HVL1" s="409"/>
      <c r="HVM1" s="409"/>
      <c r="HVN1" s="409"/>
      <c r="HVO1" s="409"/>
      <c r="HVP1" s="409"/>
      <c r="HVQ1" s="409"/>
      <c r="HVR1" s="409"/>
      <c r="HVS1" s="409"/>
      <c r="HVT1" s="409"/>
      <c r="HVU1" s="409"/>
      <c r="HVV1" s="409"/>
      <c r="HVW1" s="409"/>
      <c r="HVX1" s="409"/>
      <c r="HVY1" s="409"/>
      <c r="HVZ1" s="409"/>
      <c r="HWA1" s="409"/>
      <c r="HWB1" s="409"/>
      <c r="HWC1" s="409"/>
      <c r="HWD1" s="409"/>
      <c r="HWE1" s="409"/>
      <c r="HWF1" s="409"/>
      <c r="HWG1" s="409"/>
      <c r="HWH1" s="409"/>
      <c r="HWI1" s="409"/>
      <c r="HWJ1" s="409"/>
      <c r="HWK1" s="409"/>
      <c r="HWL1" s="409"/>
      <c r="HWM1" s="409"/>
      <c r="HWN1" s="409"/>
      <c r="HWO1" s="409"/>
      <c r="HWP1" s="409"/>
      <c r="HWQ1" s="409"/>
      <c r="HWR1" s="409"/>
      <c r="HWS1" s="409"/>
      <c r="HWT1" s="409"/>
      <c r="HWU1" s="409"/>
      <c r="HWV1" s="409"/>
      <c r="HWW1" s="409"/>
      <c r="HWX1" s="409"/>
      <c r="HWY1" s="409"/>
      <c r="HWZ1" s="409"/>
      <c r="HXA1" s="409"/>
      <c r="HXB1" s="409"/>
      <c r="HXC1" s="409"/>
      <c r="HXD1" s="409"/>
      <c r="HXE1" s="409"/>
      <c r="HXF1" s="409"/>
      <c r="HXG1" s="409"/>
      <c r="HXH1" s="409"/>
      <c r="HXI1" s="409"/>
      <c r="HXJ1" s="409"/>
      <c r="HXK1" s="409"/>
      <c r="HXL1" s="409"/>
      <c r="HXM1" s="409"/>
      <c r="HXN1" s="409"/>
      <c r="HXO1" s="409"/>
      <c r="HXP1" s="409"/>
      <c r="HXQ1" s="409"/>
      <c r="HXR1" s="409"/>
      <c r="HXS1" s="409"/>
      <c r="HXT1" s="409"/>
      <c r="HXU1" s="409"/>
      <c r="HXV1" s="409"/>
      <c r="HXW1" s="409"/>
      <c r="HXX1" s="409"/>
      <c r="HXY1" s="409"/>
      <c r="HXZ1" s="409"/>
      <c r="HYA1" s="409"/>
      <c r="HYB1" s="409"/>
      <c r="HYC1" s="409"/>
      <c r="HYD1" s="409"/>
      <c r="HYE1" s="409"/>
      <c r="HYF1" s="409"/>
      <c r="HYG1" s="409"/>
      <c r="HYH1" s="409"/>
      <c r="HYI1" s="409"/>
      <c r="HYJ1" s="409"/>
      <c r="HYK1" s="409"/>
      <c r="HYL1" s="409"/>
      <c r="HYM1" s="409"/>
      <c r="HYN1" s="409"/>
      <c r="HYO1" s="409"/>
      <c r="HYP1" s="409"/>
      <c r="HYQ1" s="409"/>
      <c r="HYR1" s="409"/>
      <c r="HYS1" s="409"/>
      <c r="HYT1" s="409"/>
      <c r="HYU1" s="409"/>
      <c r="HYV1" s="409"/>
      <c r="HYW1" s="409"/>
      <c r="HYX1" s="409"/>
      <c r="HYY1" s="409"/>
      <c r="HYZ1" s="409"/>
      <c r="HZA1" s="409"/>
      <c r="HZB1" s="409"/>
      <c r="HZC1" s="409"/>
      <c r="HZD1" s="409"/>
      <c r="HZE1" s="409"/>
      <c r="HZF1" s="409"/>
      <c r="HZG1" s="409"/>
      <c r="HZH1" s="409"/>
      <c r="HZI1" s="409"/>
      <c r="HZJ1" s="409"/>
      <c r="HZK1" s="409"/>
      <c r="HZL1" s="409"/>
      <c r="HZM1" s="409"/>
      <c r="HZN1" s="409"/>
      <c r="HZO1" s="409"/>
      <c r="HZP1" s="409"/>
      <c r="HZQ1" s="409"/>
      <c r="HZR1" s="409"/>
      <c r="HZS1" s="409"/>
      <c r="HZT1" s="409"/>
      <c r="HZU1" s="409"/>
      <c r="HZV1" s="409"/>
      <c r="HZW1" s="409"/>
      <c r="HZX1" s="409"/>
      <c r="HZY1" s="409"/>
      <c r="HZZ1" s="409"/>
      <c r="IAA1" s="409"/>
      <c r="IAB1" s="409"/>
      <c r="IAC1" s="409"/>
      <c r="IAD1" s="409"/>
      <c r="IAE1" s="409"/>
      <c r="IAF1" s="409"/>
      <c r="IAG1" s="409"/>
      <c r="IAH1" s="409"/>
      <c r="IAI1" s="409"/>
      <c r="IAJ1" s="409"/>
      <c r="IAK1" s="409"/>
      <c r="IAL1" s="409"/>
      <c r="IAM1" s="409"/>
      <c r="IAN1" s="409"/>
      <c r="IAO1" s="409"/>
      <c r="IAP1" s="409"/>
      <c r="IAQ1" s="409"/>
      <c r="IAR1" s="409"/>
      <c r="IAS1" s="409"/>
      <c r="IAT1" s="409"/>
      <c r="IAU1" s="409"/>
      <c r="IAV1" s="409"/>
      <c r="IAW1" s="409"/>
      <c r="IAX1" s="409"/>
      <c r="IAY1" s="409"/>
      <c r="IAZ1" s="409"/>
      <c r="IBA1" s="409"/>
      <c r="IBB1" s="409"/>
      <c r="IBC1" s="409"/>
      <c r="IBD1" s="409"/>
      <c r="IBE1" s="409"/>
      <c r="IBF1" s="409"/>
      <c r="IBG1" s="409"/>
      <c r="IBH1" s="409"/>
      <c r="IBI1" s="409"/>
      <c r="IBJ1" s="409"/>
      <c r="IBK1" s="409"/>
      <c r="IBL1" s="409"/>
      <c r="IBM1" s="409"/>
      <c r="IBN1" s="409"/>
      <c r="IBO1" s="409"/>
      <c r="IBP1" s="409"/>
      <c r="IBQ1" s="409"/>
      <c r="IBR1" s="409"/>
      <c r="IBS1" s="409"/>
      <c r="IBT1" s="409"/>
      <c r="IBU1" s="409"/>
      <c r="IBV1" s="409"/>
      <c r="IBW1" s="409"/>
      <c r="IBX1" s="409"/>
      <c r="IBY1" s="409"/>
      <c r="IBZ1" s="409"/>
      <c r="ICA1" s="409"/>
      <c r="ICB1" s="409"/>
      <c r="ICC1" s="409"/>
      <c r="ICD1" s="409"/>
      <c r="ICE1" s="409"/>
      <c r="ICF1" s="409"/>
      <c r="ICG1" s="409"/>
      <c r="ICH1" s="409"/>
      <c r="ICI1" s="409"/>
      <c r="ICJ1" s="409"/>
      <c r="ICK1" s="409"/>
      <c r="ICL1" s="409"/>
      <c r="ICM1" s="409"/>
      <c r="ICN1" s="409"/>
      <c r="ICO1" s="409"/>
      <c r="ICP1" s="409"/>
      <c r="ICQ1" s="409"/>
      <c r="ICR1" s="409"/>
      <c r="ICS1" s="409"/>
      <c r="ICT1" s="409"/>
      <c r="ICU1" s="409"/>
      <c r="ICV1" s="409"/>
      <c r="ICW1" s="409"/>
      <c r="ICX1" s="409"/>
      <c r="ICY1" s="409"/>
      <c r="ICZ1" s="409"/>
      <c r="IDA1" s="409"/>
      <c r="IDB1" s="409"/>
      <c r="IDC1" s="409"/>
      <c r="IDD1" s="409"/>
      <c r="IDE1" s="409"/>
      <c r="IDF1" s="409"/>
      <c r="IDG1" s="409"/>
      <c r="IDH1" s="409"/>
      <c r="IDI1" s="409"/>
      <c r="IDJ1" s="409"/>
      <c r="IDK1" s="409"/>
      <c r="IDL1" s="409"/>
      <c r="IDM1" s="409"/>
      <c r="IDN1" s="409"/>
      <c r="IDO1" s="409"/>
      <c r="IDP1" s="409"/>
      <c r="IDQ1" s="409"/>
      <c r="IDR1" s="409"/>
      <c r="IDS1" s="409"/>
      <c r="IDT1" s="409"/>
      <c r="IDU1" s="409"/>
      <c r="IDV1" s="409"/>
      <c r="IDW1" s="409"/>
      <c r="IDX1" s="409"/>
      <c r="IDY1" s="409"/>
      <c r="IDZ1" s="409"/>
      <c r="IEA1" s="409"/>
      <c r="IEB1" s="409"/>
      <c r="IEC1" s="409"/>
      <c r="IED1" s="409"/>
      <c r="IEE1" s="409"/>
      <c r="IEF1" s="409"/>
      <c r="IEG1" s="409"/>
      <c r="IEH1" s="409"/>
      <c r="IEI1" s="409"/>
      <c r="IEJ1" s="409"/>
      <c r="IEK1" s="409"/>
      <c r="IEL1" s="409"/>
      <c r="IEM1" s="409"/>
      <c r="IEN1" s="409"/>
      <c r="IEO1" s="409"/>
      <c r="IEP1" s="409"/>
      <c r="IEQ1" s="409"/>
      <c r="IER1" s="409"/>
      <c r="IES1" s="409"/>
      <c r="IET1" s="409"/>
      <c r="IEU1" s="409"/>
      <c r="IEV1" s="409"/>
      <c r="IEW1" s="409"/>
      <c r="IEX1" s="409"/>
      <c r="IEY1" s="409"/>
      <c r="IEZ1" s="409"/>
      <c r="IFA1" s="409"/>
      <c r="IFB1" s="409"/>
      <c r="IFC1" s="409"/>
      <c r="IFD1" s="409"/>
      <c r="IFE1" s="409"/>
      <c r="IFF1" s="409"/>
      <c r="IFG1" s="409"/>
      <c r="IFH1" s="409"/>
      <c r="IFI1" s="409"/>
      <c r="IFJ1" s="409"/>
      <c r="IFK1" s="409"/>
      <c r="IFL1" s="409"/>
      <c r="IFM1" s="409"/>
      <c r="IFN1" s="409"/>
      <c r="IFO1" s="409"/>
      <c r="IFP1" s="409"/>
      <c r="IFQ1" s="409"/>
      <c r="IFR1" s="409"/>
      <c r="IFS1" s="409"/>
      <c r="IFT1" s="409"/>
      <c r="IFU1" s="409"/>
      <c r="IFV1" s="409"/>
      <c r="IFW1" s="409"/>
      <c r="IFX1" s="409"/>
      <c r="IFY1" s="409"/>
      <c r="IFZ1" s="409"/>
      <c r="IGA1" s="409"/>
      <c r="IGB1" s="409"/>
      <c r="IGC1" s="409"/>
      <c r="IGD1" s="409"/>
      <c r="IGE1" s="409"/>
      <c r="IGF1" s="409"/>
      <c r="IGG1" s="409"/>
      <c r="IGH1" s="409"/>
      <c r="IGI1" s="409"/>
      <c r="IGJ1" s="409"/>
      <c r="IGK1" s="409"/>
      <c r="IGL1" s="409"/>
      <c r="IGM1" s="409"/>
      <c r="IGN1" s="409"/>
      <c r="IGO1" s="409"/>
      <c r="IGP1" s="409"/>
      <c r="IGQ1" s="409"/>
      <c r="IGR1" s="409"/>
      <c r="IGS1" s="409"/>
      <c r="IGT1" s="409"/>
      <c r="IGU1" s="409"/>
      <c r="IGV1" s="409"/>
      <c r="IGW1" s="409"/>
      <c r="IGX1" s="409"/>
      <c r="IGY1" s="409"/>
      <c r="IGZ1" s="409"/>
      <c r="IHA1" s="409"/>
      <c r="IHB1" s="409"/>
      <c r="IHC1" s="409"/>
      <c r="IHD1" s="409"/>
      <c r="IHE1" s="409"/>
      <c r="IHF1" s="409"/>
      <c r="IHG1" s="409"/>
      <c r="IHH1" s="409"/>
      <c r="IHI1" s="409"/>
      <c r="IHJ1" s="409"/>
      <c r="IHK1" s="409"/>
      <c r="IHL1" s="409"/>
      <c r="IHM1" s="409"/>
      <c r="IHN1" s="409"/>
      <c r="IHO1" s="409"/>
      <c r="IHP1" s="409"/>
      <c r="IHQ1" s="409"/>
      <c r="IHR1" s="409"/>
      <c r="IHS1" s="409"/>
      <c r="IHT1" s="409"/>
      <c r="IHU1" s="409"/>
      <c r="IHV1" s="409"/>
      <c r="IHW1" s="409"/>
      <c r="IHX1" s="409"/>
      <c r="IHY1" s="409"/>
      <c r="IHZ1" s="409"/>
      <c r="IIA1" s="409"/>
      <c r="IIB1" s="409"/>
      <c r="IIC1" s="409"/>
      <c r="IID1" s="409"/>
      <c r="IIE1" s="409"/>
      <c r="IIF1" s="409"/>
      <c r="IIG1" s="409"/>
      <c r="IIH1" s="409"/>
      <c r="III1" s="409"/>
      <c r="IIJ1" s="409"/>
      <c r="IIK1" s="409"/>
      <c r="IIL1" s="409"/>
      <c r="IIM1" s="409"/>
      <c r="IIN1" s="409"/>
      <c r="IIO1" s="409"/>
      <c r="IIP1" s="409"/>
      <c r="IIQ1" s="409"/>
      <c r="IIR1" s="409"/>
      <c r="IIS1" s="409"/>
      <c r="IIT1" s="409"/>
      <c r="IIU1" s="409"/>
      <c r="IIV1" s="409"/>
      <c r="IIW1" s="409"/>
      <c r="IIX1" s="409"/>
      <c r="IIY1" s="409"/>
      <c r="IIZ1" s="409"/>
      <c r="IJA1" s="409"/>
      <c r="IJB1" s="409"/>
      <c r="IJC1" s="409"/>
      <c r="IJD1" s="409"/>
      <c r="IJE1" s="409"/>
      <c r="IJF1" s="409"/>
      <c r="IJG1" s="409"/>
      <c r="IJH1" s="409"/>
      <c r="IJI1" s="409"/>
      <c r="IJJ1" s="409"/>
      <c r="IJK1" s="409"/>
      <c r="IJL1" s="409"/>
      <c r="IJM1" s="409"/>
      <c r="IJN1" s="409"/>
      <c r="IJO1" s="409"/>
      <c r="IJP1" s="409"/>
      <c r="IJQ1" s="409"/>
      <c r="IJR1" s="409"/>
      <c r="IJS1" s="409"/>
      <c r="IJT1" s="409"/>
      <c r="IJU1" s="409"/>
      <c r="IJV1" s="409"/>
      <c r="IJW1" s="409"/>
      <c r="IJX1" s="409"/>
      <c r="IJY1" s="409"/>
      <c r="IJZ1" s="409"/>
      <c r="IKA1" s="409"/>
      <c r="IKB1" s="409"/>
      <c r="IKC1" s="409"/>
      <c r="IKD1" s="409"/>
      <c r="IKE1" s="409"/>
      <c r="IKF1" s="409"/>
      <c r="IKG1" s="409"/>
      <c r="IKH1" s="409"/>
      <c r="IKI1" s="409"/>
      <c r="IKJ1" s="409"/>
      <c r="IKK1" s="409"/>
      <c r="IKL1" s="409"/>
      <c r="IKM1" s="409"/>
      <c r="IKN1" s="409"/>
      <c r="IKO1" s="409"/>
      <c r="IKP1" s="409"/>
      <c r="IKQ1" s="409"/>
      <c r="IKR1" s="409"/>
      <c r="IKS1" s="409"/>
      <c r="IKT1" s="409"/>
      <c r="IKU1" s="409"/>
      <c r="IKV1" s="409"/>
      <c r="IKW1" s="409"/>
      <c r="IKX1" s="409"/>
      <c r="IKY1" s="409"/>
      <c r="IKZ1" s="409"/>
      <c r="ILA1" s="409"/>
      <c r="ILB1" s="409"/>
      <c r="ILC1" s="409"/>
      <c r="ILD1" s="409"/>
      <c r="ILE1" s="409"/>
      <c r="ILF1" s="409"/>
      <c r="ILG1" s="409"/>
      <c r="ILH1" s="409"/>
      <c r="ILI1" s="409"/>
      <c r="ILJ1" s="409"/>
      <c r="ILK1" s="409"/>
      <c r="ILL1" s="409"/>
      <c r="ILM1" s="409"/>
      <c r="ILN1" s="409"/>
      <c r="ILO1" s="409"/>
      <c r="ILP1" s="409"/>
      <c r="ILQ1" s="409"/>
      <c r="ILR1" s="409"/>
      <c r="ILS1" s="409"/>
      <c r="ILT1" s="409"/>
      <c r="ILU1" s="409"/>
      <c r="ILV1" s="409"/>
      <c r="ILW1" s="409"/>
      <c r="ILX1" s="409"/>
      <c r="ILY1" s="409"/>
      <c r="ILZ1" s="409"/>
      <c r="IMA1" s="409"/>
      <c r="IMB1" s="409"/>
      <c r="IMC1" s="409"/>
      <c r="IMD1" s="409"/>
      <c r="IME1" s="409"/>
      <c r="IMF1" s="409"/>
      <c r="IMG1" s="409"/>
      <c r="IMH1" s="409"/>
      <c r="IMI1" s="409"/>
      <c r="IMJ1" s="409"/>
      <c r="IMK1" s="409"/>
      <c r="IML1" s="409"/>
      <c r="IMM1" s="409"/>
      <c r="IMN1" s="409"/>
      <c r="IMO1" s="409"/>
      <c r="IMP1" s="409"/>
      <c r="IMQ1" s="409"/>
      <c r="IMR1" s="409"/>
      <c r="IMS1" s="409"/>
      <c r="IMT1" s="409"/>
      <c r="IMU1" s="409"/>
      <c r="IMV1" s="409"/>
      <c r="IMW1" s="409"/>
      <c r="IMX1" s="409"/>
      <c r="IMY1" s="409"/>
      <c r="IMZ1" s="409"/>
      <c r="INA1" s="409"/>
      <c r="INB1" s="409"/>
      <c r="INC1" s="409"/>
      <c r="IND1" s="409"/>
      <c r="INE1" s="409"/>
      <c r="INF1" s="409"/>
      <c r="ING1" s="409"/>
      <c r="INH1" s="409"/>
      <c r="INI1" s="409"/>
      <c r="INJ1" s="409"/>
      <c r="INK1" s="409"/>
      <c r="INL1" s="409"/>
      <c r="INM1" s="409"/>
      <c r="INN1" s="409"/>
      <c r="INO1" s="409"/>
      <c r="INP1" s="409"/>
      <c r="INQ1" s="409"/>
      <c r="INR1" s="409"/>
      <c r="INS1" s="409"/>
      <c r="INT1" s="409"/>
      <c r="INU1" s="409"/>
      <c r="INV1" s="409"/>
      <c r="INW1" s="409"/>
      <c r="INX1" s="409"/>
      <c r="INY1" s="409"/>
      <c r="INZ1" s="409"/>
      <c r="IOA1" s="409"/>
      <c r="IOB1" s="409"/>
      <c r="IOC1" s="409"/>
      <c r="IOD1" s="409"/>
      <c r="IOE1" s="409"/>
      <c r="IOF1" s="409"/>
      <c r="IOG1" s="409"/>
      <c r="IOH1" s="409"/>
      <c r="IOI1" s="409"/>
      <c r="IOJ1" s="409"/>
      <c r="IOK1" s="409"/>
      <c r="IOL1" s="409"/>
      <c r="IOM1" s="409"/>
      <c r="ION1" s="409"/>
      <c r="IOO1" s="409"/>
      <c r="IOP1" s="409"/>
      <c r="IOQ1" s="409"/>
      <c r="IOR1" s="409"/>
      <c r="IOS1" s="409"/>
      <c r="IOT1" s="409"/>
      <c r="IOU1" s="409"/>
      <c r="IOV1" s="409"/>
      <c r="IOW1" s="409"/>
      <c r="IOX1" s="409"/>
      <c r="IOY1" s="409"/>
      <c r="IOZ1" s="409"/>
      <c r="IPA1" s="409"/>
      <c r="IPB1" s="409"/>
      <c r="IPC1" s="409"/>
      <c r="IPD1" s="409"/>
      <c r="IPE1" s="409"/>
      <c r="IPF1" s="409"/>
      <c r="IPG1" s="409"/>
      <c r="IPH1" s="409"/>
      <c r="IPI1" s="409"/>
      <c r="IPJ1" s="409"/>
      <c r="IPK1" s="409"/>
      <c r="IPL1" s="409"/>
      <c r="IPM1" s="409"/>
      <c r="IPN1" s="409"/>
      <c r="IPO1" s="409"/>
      <c r="IPP1" s="409"/>
      <c r="IPQ1" s="409"/>
      <c r="IPR1" s="409"/>
      <c r="IPS1" s="409"/>
      <c r="IPT1" s="409"/>
      <c r="IPU1" s="409"/>
      <c r="IPV1" s="409"/>
      <c r="IPW1" s="409"/>
      <c r="IPX1" s="409"/>
      <c r="IPY1" s="409"/>
      <c r="IPZ1" s="409"/>
      <c r="IQA1" s="409"/>
      <c r="IQB1" s="409"/>
      <c r="IQC1" s="409"/>
      <c r="IQD1" s="409"/>
      <c r="IQE1" s="409"/>
      <c r="IQF1" s="409"/>
      <c r="IQG1" s="409"/>
      <c r="IQH1" s="409"/>
      <c r="IQI1" s="409"/>
      <c r="IQJ1" s="409"/>
      <c r="IQK1" s="409"/>
      <c r="IQL1" s="409"/>
      <c r="IQM1" s="409"/>
      <c r="IQN1" s="409"/>
      <c r="IQO1" s="409"/>
      <c r="IQP1" s="409"/>
      <c r="IQQ1" s="409"/>
      <c r="IQR1" s="409"/>
      <c r="IQS1" s="409"/>
      <c r="IQT1" s="409"/>
      <c r="IQU1" s="409"/>
      <c r="IQV1" s="409"/>
      <c r="IQW1" s="409"/>
      <c r="IQX1" s="409"/>
      <c r="IQY1" s="409"/>
      <c r="IQZ1" s="409"/>
      <c r="IRA1" s="409"/>
      <c r="IRB1" s="409"/>
      <c r="IRC1" s="409"/>
      <c r="IRD1" s="409"/>
      <c r="IRE1" s="409"/>
      <c r="IRF1" s="409"/>
      <c r="IRG1" s="409"/>
      <c r="IRH1" s="409"/>
      <c r="IRI1" s="409"/>
      <c r="IRJ1" s="409"/>
      <c r="IRK1" s="409"/>
      <c r="IRL1" s="409"/>
      <c r="IRM1" s="409"/>
      <c r="IRN1" s="409"/>
      <c r="IRO1" s="409"/>
      <c r="IRP1" s="409"/>
      <c r="IRQ1" s="409"/>
      <c r="IRR1" s="409"/>
      <c r="IRS1" s="409"/>
      <c r="IRT1" s="409"/>
      <c r="IRU1" s="409"/>
      <c r="IRV1" s="409"/>
      <c r="IRW1" s="409"/>
      <c r="IRX1" s="409"/>
      <c r="IRY1" s="409"/>
      <c r="IRZ1" s="409"/>
      <c r="ISA1" s="409"/>
      <c r="ISB1" s="409"/>
      <c r="ISC1" s="409"/>
      <c r="ISD1" s="409"/>
      <c r="ISE1" s="409"/>
      <c r="ISF1" s="409"/>
      <c r="ISG1" s="409"/>
      <c r="ISH1" s="409"/>
      <c r="ISI1" s="409"/>
      <c r="ISJ1" s="409"/>
      <c r="ISK1" s="409"/>
      <c r="ISL1" s="409"/>
      <c r="ISM1" s="409"/>
      <c r="ISN1" s="409"/>
      <c r="ISO1" s="409"/>
      <c r="ISP1" s="409"/>
      <c r="ISQ1" s="409"/>
      <c r="ISR1" s="409"/>
      <c r="ISS1" s="409"/>
      <c r="IST1" s="409"/>
      <c r="ISU1" s="409"/>
      <c r="ISV1" s="409"/>
      <c r="ISW1" s="409"/>
      <c r="ISX1" s="409"/>
      <c r="ISY1" s="409"/>
      <c r="ISZ1" s="409"/>
      <c r="ITA1" s="409"/>
      <c r="ITB1" s="409"/>
      <c r="ITC1" s="409"/>
      <c r="ITD1" s="409"/>
      <c r="ITE1" s="409"/>
      <c r="ITF1" s="409"/>
      <c r="ITG1" s="409"/>
      <c r="ITH1" s="409"/>
      <c r="ITI1" s="409"/>
      <c r="ITJ1" s="409"/>
      <c r="ITK1" s="409"/>
      <c r="ITL1" s="409"/>
      <c r="ITM1" s="409"/>
      <c r="ITN1" s="409"/>
      <c r="ITO1" s="409"/>
      <c r="ITP1" s="409"/>
      <c r="ITQ1" s="409"/>
      <c r="ITR1" s="409"/>
      <c r="ITS1" s="409"/>
      <c r="ITT1" s="409"/>
      <c r="ITU1" s="409"/>
      <c r="ITV1" s="409"/>
      <c r="ITW1" s="409"/>
      <c r="ITX1" s="409"/>
      <c r="ITY1" s="409"/>
      <c r="ITZ1" s="409"/>
      <c r="IUA1" s="409"/>
      <c r="IUB1" s="409"/>
      <c r="IUC1" s="409"/>
      <c r="IUD1" s="409"/>
      <c r="IUE1" s="409"/>
      <c r="IUF1" s="409"/>
      <c r="IUG1" s="409"/>
      <c r="IUH1" s="409"/>
      <c r="IUI1" s="409"/>
      <c r="IUJ1" s="409"/>
      <c r="IUK1" s="409"/>
      <c r="IUL1" s="409"/>
      <c r="IUM1" s="409"/>
      <c r="IUN1" s="409"/>
      <c r="IUO1" s="409"/>
      <c r="IUP1" s="409"/>
      <c r="IUQ1" s="409"/>
      <c r="IUR1" s="409"/>
      <c r="IUS1" s="409"/>
      <c r="IUT1" s="409"/>
      <c r="IUU1" s="409"/>
      <c r="IUV1" s="409"/>
      <c r="IUW1" s="409"/>
      <c r="IUX1" s="409"/>
      <c r="IUY1" s="409"/>
      <c r="IUZ1" s="409"/>
      <c r="IVA1" s="409"/>
      <c r="IVB1" s="409"/>
      <c r="IVC1" s="409"/>
      <c r="IVD1" s="409"/>
      <c r="IVE1" s="409"/>
      <c r="IVF1" s="409"/>
      <c r="IVG1" s="409"/>
      <c r="IVH1" s="409"/>
      <c r="IVI1" s="409"/>
      <c r="IVJ1" s="409"/>
      <c r="IVK1" s="409"/>
      <c r="IVL1" s="409"/>
      <c r="IVM1" s="409"/>
      <c r="IVN1" s="409"/>
      <c r="IVO1" s="409"/>
      <c r="IVP1" s="409"/>
      <c r="IVQ1" s="409"/>
      <c r="IVR1" s="409"/>
      <c r="IVS1" s="409"/>
      <c r="IVT1" s="409"/>
      <c r="IVU1" s="409"/>
      <c r="IVV1" s="409"/>
      <c r="IVW1" s="409"/>
      <c r="IVX1" s="409"/>
      <c r="IVY1" s="409"/>
      <c r="IVZ1" s="409"/>
      <c r="IWA1" s="409"/>
      <c r="IWB1" s="409"/>
      <c r="IWC1" s="409"/>
      <c r="IWD1" s="409"/>
      <c r="IWE1" s="409"/>
      <c r="IWF1" s="409"/>
      <c r="IWG1" s="409"/>
      <c r="IWH1" s="409"/>
      <c r="IWI1" s="409"/>
      <c r="IWJ1" s="409"/>
      <c r="IWK1" s="409"/>
      <c r="IWL1" s="409"/>
      <c r="IWM1" s="409"/>
      <c r="IWN1" s="409"/>
      <c r="IWO1" s="409"/>
      <c r="IWP1" s="409"/>
      <c r="IWQ1" s="409"/>
      <c r="IWR1" s="409"/>
      <c r="IWS1" s="409"/>
      <c r="IWT1" s="409"/>
      <c r="IWU1" s="409"/>
      <c r="IWV1" s="409"/>
      <c r="IWW1" s="409"/>
      <c r="IWX1" s="409"/>
      <c r="IWY1" s="409"/>
      <c r="IWZ1" s="409"/>
      <c r="IXA1" s="409"/>
      <c r="IXB1" s="409"/>
      <c r="IXC1" s="409"/>
      <c r="IXD1" s="409"/>
      <c r="IXE1" s="409"/>
      <c r="IXF1" s="409"/>
      <c r="IXG1" s="409"/>
      <c r="IXH1" s="409"/>
      <c r="IXI1" s="409"/>
      <c r="IXJ1" s="409"/>
      <c r="IXK1" s="409"/>
      <c r="IXL1" s="409"/>
      <c r="IXM1" s="409"/>
      <c r="IXN1" s="409"/>
      <c r="IXO1" s="409"/>
      <c r="IXP1" s="409"/>
      <c r="IXQ1" s="409"/>
      <c r="IXR1" s="409"/>
      <c r="IXS1" s="409"/>
      <c r="IXT1" s="409"/>
      <c r="IXU1" s="409"/>
      <c r="IXV1" s="409"/>
      <c r="IXW1" s="409"/>
      <c r="IXX1" s="409"/>
      <c r="IXY1" s="409"/>
      <c r="IXZ1" s="409"/>
      <c r="IYA1" s="409"/>
      <c r="IYB1" s="409"/>
      <c r="IYC1" s="409"/>
      <c r="IYD1" s="409"/>
      <c r="IYE1" s="409"/>
      <c r="IYF1" s="409"/>
      <c r="IYG1" s="409"/>
      <c r="IYH1" s="409"/>
      <c r="IYI1" s="409"/>
      <c r="IYJ1" s="409"/>
      <c r="IYK1" s="409"/>
      <c r="IYL1" s="409"/>
      <c r="IYM1" s="409"/>
      <c r="IYN1" s="409"/>
      <c r="IYO1" s="409"/>
      <c r="IYP1" s="409"/>
      <c r="IYQ1" s="409"/>
      <c r="IYR1" s="409"/>
      <c r="IYS1" s="409"/>
      <c r="IYT1" s="409"/>
      <c r="IYU1" s="409"/>
      <c r="IYV1" s="409"/>
      <c r="IYW1" s="409"/>
      <c r="IYX1" s="409"/>
      <c r="IYY1" s="409"/>
      <c r="IYZ1" s="409"/>
      <c r="IZA1" s="409"/>
      <c r="IZB1" s="409"/>
      <c r="IZC1" s="409"/>
      <c r="IZD1" s="409"/>
      <c r="IZE1" s="409"/>
      <c r="IZF1" s="409"/>
      <c r="IZG1" s="409"/>
      <c r="IZH1" s="409"/>
      <c r="IZI1" s="409"/>
      <c r="IZJ1" s="409"/>
      <c r="IZK1" s="409"/>
      <c r="IZL1" s="409"/>
      <c r="IZM1" s="409"/>
      <c r="IZN1" s="409"/>
      <c r="IZO1" s="409"/>
      <c r="IZP1" s="409"/>
      <c r="IZQ1" s="409"/>
      <c r="IZR1" s="409"/>
      <c r="IZS1" s="409"/>
      <c r="IZT1" s="409"/>
      <c r="IZU1" s="409"/>
      <c r="IZV1" s="409"/>
      <c r="IZW1" s="409"/>
      <c r="IZX1" s="409"/>
      <c r="IZY1" s="409"/>
      <c r="IZZ1" s="409"/>
      <c r="JAA1" s="409"/>
      <c r="JAB1" s="409"/>
      <c r="JAC1" s="409"/>
      <c r="JAD1" s="409"/>
      <c r="JAE1" s="409"/>
      <c r="JAF1" s="409"/>
      <c r="JAG1" s="409"/>
      <c r="JAH1" s="409"/>
      <c r="JAI1" s="409"/>
      <c r="JAJ1" s="409"/>
      <c r="JAK1" s="409"/>
      <c r="JAL1" s="409"/>
      <c r="JAM1" s="409"/>
      <c r="JAN1" s="409"/>
      <c r="JAO1" s="409"/>
      <c r="JAP1" s="409"/>
      <c r="JAQ1" s="409"/>
      <c r="JAR1" s="409"/>
      <c r="JAS1" s="409"/>
      <c r="JAT1" s="409"/>
      <c r="JAU1" s="409"/>
      <c r="JAV1" s="409"/>
      <c r="JAW1" s="409"/>
      <c r="JAX1" s="409"/>
      <c r="JAY1" s="409"/>
      <c r="JAZ1" s="409"/>
      <c r="JBA1" s="409"/>
      <c r="JBB1" s="409"/>
      <c r="JBC1" s="409"/>
      <c r="JBD1" s="409"/>
      <c r="JBE1" s="409"/>
      <c r="JBF1" s="409"/>
      <c r="JBG1" s="409"/>
      <c r="JBH1" s="409"/>
      <c r="JBI1" s="409"/>
      <c r="JBJ1" s="409"/>
      <c r="JBK1" s="409"/>
      <c r="JBL1" s="409"/>
      <c r="JBM1" s="409"/>
      <c r="JBN1" s="409"/>
      <c r="JBO1" s="409"/>
      <c r="JBP1" s="409"/>
      <c r="JBQ1" s="409"/>
      <c r="JBR1" s="409"/>
      <c r="JBS1" s="409"/>
      <c r="JBT1" s="409"/>
      <c r="JBU1" s="409"/>
      <c r="JBV1" s="409"/>
      <c r="JBW1" s="409"/>
      <c r="JBX1" s="409"/>
      <c r="JBY1" s="409"/>
      <c r="JBZ1" s="409"/>
      <c r="JCA1" s="409"/>
      <c r="JCB1" s="409"/>
      <c r="JCC1" s="409"/>
      <c r="JCD1" s="409"/>
      <c r="JCE1" s="409"/>
      <c r="JCF1" s="409"/>
      <c r="JCG1" s="409"/>
      <c r="JCH1" s="409"/>
      <c r="JCI1" s="409"/>
      <c r="JCJ1" s="409"/>
      <c r="JCK1" s="409"/>
      <c r="JCL1" s="409"/>
      <c r="JCM1" s="409"/>
      <c r="JCN1" s="409"/>
      <c r="JCO1" s="409"/>
      <c r="JCP1" s="409"/>
      <c r="JCQ1" s="409"/>
      <c r="JCR1" s="409"/>
      <c r="JCS1" s="409"/>
      <c r="JCT1" s="409"/>
      <c r="JCU1" s="409"/>
      <c r="JCV1" s="409"/>
      <c r="JCW1" s="409"/>
      <c r="JCX1" s="409"/>
      <c r="JCY1" s="409"/>
      <c r="JCZ1" s="409"/>
      <c r="JDA1" s="409"/>
      <c r="JDB1" s="409"/>
      <c r="JDC1" s="409"/>
      <c r="JDD1" s="409"/>
      <c r="JDE1" s="409"/>
      <c r="JDF1" s="409"/>
      <c r="JDG1" s="409"/>
      <c r="JDH1" s="409"/>
      <c r="JDI1" s="409"/>
      <c r="JDJ1" s="409"/>
      <c r="JDK1" s="409"/>
      <c r="JDL1" s="409"/>
      <c r="JDM1" s="409"/>
      <c r="JDN1" s="409"/>
      <c r="JDO1" s="409"/>
      <c r="JDP1" s="409"/>
      <c r="JDQ1" s="409"/>
      <c r="JDR1" s="409"/>
      <c r="JDS1" s="409"/>
      <c r="JDT1" s="409"/>
      <c r="JDU1" s="409"/>
      <c r="JDV1" s="409"/>
      <c r="JDW1" s="409"/>
      <c r="JDX1" s="409"/>
      <c r="JDY1" s="409"/>
      <c r="JDZ1" s="409"/>
      <c r="JEA1" s="409"/>
      <c r="JEB1" s="409"/>
      <c r="JEC1" s="409"/>
      <c r="JED1" s="409"/>
      <c r="JEE1" s="409"/>
      <c r="JEF1" s="409"/>
      <c r="JEG1" s="409"/>
      <c r="JEH1" s="409"/>
      <c r="JEI1" s="409"/>
      <c r="JEJ1" s="409"/>
      <c r="JEK1" s="409"/>
      <c r="JEL1" s="409"/>
      <c r="JEM1" s="409"/>
      <c r="JEN1" s="409"/>
      <c r="JEO1" s="409"/>
      <c r="JEP1" s="409"/>
      <c r="JEQ1" s="409"/>
      <c r="JER1" s="409"/>
      <c r="JES1" s="409"/>
      <c r="JET1" s="409"/>
      <c r="JEU1" s="409"/>
      <c r="JEV1" s="409"/>
      <c r="JEW1" s="409"/>
      <c r="JEX1" s="409"/>
      <c r="JEY1" s="409"/>
      <c r="JEZ1" s="409"/>
      <c r="JFA1" s="409"/>
      <c r="JFB1" s="409"/>
      <c r="JFC1" s="409"/>
      <c r="JFD1" s="409"/>
      <c r="JFE1" s="409"/>
      <c r="JFF1" s="409"/>
      <c r="JFG1" s="409"/>
      <c r="JFH1" s="409"/>
      <c r="JFI1" s="409"/>
      <c r="JFJ1" s="409"/>
      <c r="JFK1" s="409"/>
      <c r="JFL1" s="409"/>
      <c r="JFM1" s="409"/>
      <c r="JFN1" s="409"/>
      <c r="JFO1" s="409"/>
      <c r="JFP1" s="409"/>
      <c r="JFQ1" s="409"/>
      <c r="JFR1" s="409"/>
      <c r="JFS1" s="409"/>
      <c r="JFT1" s="409"/>
      <c r="JFU1" s="409"/>
      <c r="JFV1" s="409"/>
      <c r="JFW1" s="409"/>
      <c r="JFX1" s="409"/>
      <c r="JFY1" s="409"/>
      <c r="JFZ1" s="409"/>
      <c r="JGA1" s="409"/>
      <c r="JGB1" s="409"/>
      <c r="JGC1" s="409"/>
      <c r="JGD1" s="409"/>
      <c r="JGE1" s="409"/>
      <c r="JGF1" s="409"/>
      <c r="JGG1" s="409"/>
      <c r="JGH1" s="409"/>
      <c r="JGI1" s="409"/>
      <c r="JGJ1" s="409"/>
      <c r="JGK1" s="409"/>
      <c r="JGL1" s="409"/>
      <c r="JGM1" s="409"/>
      <c r="JGN1" s="409"/>
      <c r="JGO1" s="409"/>
      <c r="JGP1" s="409"/>
      <c r="JGQ1" s="409"/>
      <c r="JGR1" s="409"/>
      <c r="JGS1" s="409"/>
      <c r="JGT1" s="409"/>
      <c r="JGU1" s="409"/>
      <c r="JGV1" s="409"/>
      <c r="JGW1" s="409"/>
      <c r="JGX1" s="409"/>
      <c r="JGY1" s="409"/>
      <c r="JGZ1" s="409"/>
      <c r="JHA1" s="409"/>
      <c r="JHB1" s="409"/>
      <c r="JHC1" s="409"/>
      <c r="JHD1" s="409"/>
      <c r="JHE1" s="409"/>
      <c r="JHF1" s="409"/>
      <c r="JHG1" s="409"/>
      <c r="JHH1" s="409"/>
      <c r="JHI1" s="409"/>
      <c r="JHJ1" s="409"/>
      <c r="JHK1" s="409"/>
      <c r="JHL1" s="409"/>
      <c r="JHM1" s="409"/>
      <c r="JHN1" s="409"/>
      <c r="JHO1" s="409"/>
      <c r="JHP1" s="409"/>
      <c r="JHQ1" s="409"/>
      <c r="JHR1" s="409"/>
      <c r="JHS1" s="409"/>
      <c r="JHT1" s="409"/>
      <c r="JHU1" s="409"/>
      <c r="JHV1" s="409"/>
      <c r="JHW1" s="409"/>
      <c r="JHX1" s="409"/>
      <c r="JHY1" s="409"/>
      <c r="JHZ1" s="409"/>
      <c r="JIA1" s="409"/>
      <c r="JIB1" s="409"/>
      <c r="JIC1" s="409"/>
      <c r="JID1" s="409"/>
      <c r="JIE1" s="409"/>
      <c r="JIF1" s="409"/>
      <c r="JIG1" s="409"/>
      <c r="JIH1" s="409"/>
      <c r="JII1" s="409"/>
      <c r="JIJ1" s="409"/>
      <c r="JIK1" s="409"/>
      <c r="JIL1" s="409"/>
      <c r="JIM1" s="409"/>
      <c r="JIN1" s="409"/>
      <c r="JIO1" s="409"/>
      <c r="JIP1" s="409"/>
      <c r="JIQ1" s="409"/>
      <c r="JIR1" s="409"/>
      <c r="JIS1" s="409"/>
      <c r="JIT1" s="409"/>
      <c r="JIU1" s="409"/>
      <c r="JIV1" s="409"/>
      <c r="JIW1" s="409"/>
      <c r="JIX1" s="409"/>
      <c r="JIY1" s="409"/>
      <c r="JIZ1" s="409"/>
      <c r="JJA1" s="409"/>
      <c r="JJB1" s="409"/>
      <c r="JJC1" s="409"/>
      <c r="JJD1" s="409"/>
      <c r="JJE1" s="409"/>
      <c r="JJF1" s="409"/>
      <c r="JJG1" s="409"/>
      <c r="JJH1" s="409"/>
      <c r="JJI1" s="409"/>
      <c r="JJJ1" s="409"/>
      <c r="JJK1" s="409"/>
      <c r="JJL1" s="409"/>
      <c r="JJM1" s="409"/>
      <c r="JJN1" s="409"/>
      <c r="JJO1" s="409"/>
      <c r="JJP1" s="409"/>
      <c r="JJQ1" s="409"/>
      <c r="JJR1" s="409"/>
      <c r="JJS1" s="409"/>
      <c r="JJT1" s="409"/>
      <c r="JJU1" s="409"/>
      <c r="JJV1" s="409"/>
      <c r="JJW1" s="409"/>
      <c r="JJX1" s="409"/>
      <c r="JJY1" s="409"/>
      <c r="JJZ1" s="409"/>
      <c r="JKA1" s="409"/>
      <c r="JKB1" s="409"/>
      <c r="JKC1" s="409"/>
      <c r="JKD1" s="409"/>
      <c r="JKE1" s="409"/>
      <c r="JKF1" s="409"/>
      <c r="JKG1" s="409"/>
      <c r="JKH1" s="409"/>
      <c r="JKI1" s="409"/>
      <c r="JKJ1" s="409"/>
      <c r="JKK1" s="409"/>
      <c r="JKL1" s="409"/>
      <c r="JKM1" s="409"/>
      <c r="JKN1" s="409"/>
      <c r="JKO1" s="409"/>
      <c r="JKP1" s="409"/>
      <c r="JKQ1" s="409"/>
      <c r="JKR1" s="409"/>
      <c r="JKS1" s="409"/>
      <c r="JKT1" s="409"/>
      <c r="JKU1" s="409"/>
      <c r="JKV1" s="409"/>
      <c r="JKW1" s="409"/>
      <c r="JKX1" s="409"/>
      <c r="JKY1" s="409"/>
      <c r="JKZ1" s="409"/>
      <c r="JLA1" s="409"/>
      <c r="JLB1" s="409"/>
      <c r="JLC1" s="409"/>
      <c r="JLD1" s="409"/>
      <c r="JLE1" s="409"/>
      <c r="JLF1" s="409"/>
      <c r="JLG1" s="409"/>
      <c r="JLH1" s="409"/>
      <c r="JLI1" s="409"/>
      <c r="JLJ1" s="409"/>
      <c r="JLK1" s="409"/>
      <c r="JLL1" s="409"/>
      <c r="JLM1" s="409"/>
      <c r="JLN1" s="409"/>
      <c r="JLO1" s="409"/>
      <c r="JLP1" s="409"/>
      <c r="JLQ1" s="409"/>
      <c r="JLR1" s="409"/>
      <c r="JLS1" s="409"/>
      <c r="JLT1" s="409"/>
      <c r="JLU1" s="409"/>
      <c r="JLV1" s="409"/>
      <c r="JLW1" s="409"/>
      <c r="JLX1" s="409"/>
      <c r="JLY1" s="409"/>
      <c r="JLZ1" s="409"/>
      <c r="JMA1" s="409"/>
      <c r="JMB1" s="409"/>
      <c r="JMC1" s="409"/>
      <c r="JMD1" s="409"/>
      <c r="JME1" s="409"/>
      <c r="JMF1" s="409"/>
      <c r="JMG1" s="409"/>
      <c r="JMH1" s="409"/>
      <c r="JMI1" s="409"/>
      <c r="JMJ1" s="409"/>
      <c r="JMK1" s="409"/>
      <c r="JML1" s="409"/>
      <c r="JMM1" s="409"/>
      <c r="JMN1" s="409"/>
      <c r="JMO1" s="409"/>
      <c r="JMP1" s="409"/>
      <c r="JMQ1" s="409"/>
      <c r="JMR1" s="409"/>
      <c r="JMS1" s="409"/>
      <c r="JMT1" s="409"/>
      <c r="JMU1" s="409"/>
      <c r="JMV1" s="409"/>
      <c r="JMW1" s="409"/>
      <c r="JMX1" s="409"/>
      <c r="JMY1" s="409"/>
      <c r="JMZ1" s="409"/>
      <c r="JNA1" s="409"/>
      <c r="JNB1" s="409"/>
      <c r="JNC1" s="409"/>
      <c r="JND1" s="409"/>
      <c r="JNE1" s="409"/>
      <c r="JNF1" s="409"/>
      <c r="JNG1" s="409"/>
      <c r="JNH1" s="409"/>
      <c r="JNI1" s="409"/>
      <c r="JNJ1" s="409"/>
      <c r="JNK1" s="409"/>
      <c r="JNL1" s="409"/>
      <c r="JNM1" s="409"/>
      <c r="JNN1" s="409"/>
      <c r="JNO1" s="409"/>
      <c r="JNP1" s="409"/>
      <c r="JNQ1" s="409"/>
      <c r="JNR1" s="409"/>
      <c r="JNS1" s="409"/>
      <c r="JNT1" s="409"/>
      <c r="JNU1" s="409"/>
      <c r="JNV1" s="409"/>
      <c r="JNW1" s="409"/>
      <c r="JNX1" s="409"/>
      <c r="JNY1" s="409"/>
      <c r="JNZ1" s="409"/>
      <c r="JOA1" s="409"/>
      <c r="JOB1" s="409"/>
      <c r="JOC1" s="409"/>
      <c r="JOD1" s="409"/>
      <c r="JOE1" s="409"/>
      <c r="JOF1" s="409"/>
      <c r="JOG1" s="409"/>
      <c r="JOH1" s="409"/>
      <c r="JOI1" s="409"/>
      <c r="JOJ1" s="409"/>
      <c r="JOK1" s="409"/>
      <c r="JOL1" s="409"/>
      <c r="JOM1" s="409"/>
      <c r="JON1" s="409"/>
      <c r="JOO1" s="409"/>
      <c r="JOP1" s="409"/>
      <c r="JOQ1" s="409"/>
      <c r="JOR1" s="409"/>
      <c r="JOS1" s="409"/>
      <c r="JOT1" s="409"/>
      <c r="JOU1" s="409"/>
      <c r="JOV1" s="409"/>
      <c r="JOW1" s="409"/>
      <c r="JOX1" s="409"/>
      <c r="JOY1" s="409"/>
      <c r="JOZ1" s="409"/>
      <c r="JPA1" s="409"/>
      <c r="JPB1" s="409"/>
      <c r="JPC1" s="409"/>
      <c r="JPD1" s="409"/>
      <c r="JPE1" s="409"/>
      <c r="JPF1" s="409"/>
      <c r="JPG1" s="409"/>
      <c r="JPH1" s="409"/>
      <c r="JPI1" s="409"/>
      <c r="JPJ1" s="409"/>
      <c r="JPK1" s="409"/>
      <c r="JPL1" s="409"/>
      <c r="JPM1" s="409"/>
      <c r="JPN1" s="409"/>
      <c r="JPO1" s="409"/>
      <c r="JPP1" s="409"/>
      <c r="JPQ1" s="409"/>
      <c r="JPR1" s="409"/>
      <c r="JPS1" s="409"/>
      <c r="JPT1" s="409"/>
      <c r="JPU1" s="409"/>
      <c r="JPV1" s="409"/>
      <c r="JPW1" s="409"/>
      <c r="JPX1" s="409"/>
      <c r="JPY1" s="409"/>
      <c r="JPZ1" s="409"/>
      <c r="JQA1" s="409"/>
      <c r="JQB1" s="409"/>
      <c r="JQC1" s="409"/>
      <c r="JQD1" s="409"/>
      <c r="JQE1" s="409"/>
      <c r="JQF1" s="409"/>
      <c r="JQG1" s="409"/>
      <c r="JQH1" s="409"/>
      <c r="JQI1" s="409"/>
      <c r="JQJ1" s="409"/>
      <c r="JQK1" s="409"/>
      <c r="JQL1" s="409"/>
      <c r="JQM1" s="409"/>
      <c r="JQN1" s="409"/>
      <c r="JQO1" s="409"/>
      <c r="JQP1" s="409"/>
      <c r="JQQ1" s="409"/>
      <c r="JQR1" s="409"/>
      <c r="JQS1" s="409"/>
      <c r="JQT1" s="409"/>
      <c r="JQU1" s="409"/>
      <c r="JQV1" s="409"/>
      <c r="JQW1" s="409"/>
      <c r="JQX1" s="409"/>
      <c r="JQY1" s="409"/>
      <c r="JQZ1" s="409"/>
      <c r="JRA1" s="409"/>
      <c r="JRB1" s="409"/>
      <c r="JRC1" s="409"/>
      <c r="JRD1" s="409"/>
      <c r="JRE1" s="409"/>
      <c r="JRF1" s="409"/>
      <c r="JRG1" s="409"/>
      <c r="JRH1" s="409"/>
      <c r="JRI1" s="409"/>
      <c r="JRJ1" s="409"/>
      <c r="JRK1" s="409"/>
      <c r="JRL1" s="409"/>
      <c r="JRM1" s="409"/>
      <c r="JRN1" s="409"/>
      <c r="JRO1" s="409"/>
      <c r="JRP1" s="409"/>
      <c r="JRQ1" s="409"/>
      <c r="JRR1" s="409"/>
      <c r="JRS1" s="409"/>
      <c r="JRT1" s="409"/>
      <c r="JRU1" s="409"/>
      <c r="JRV1" s="409"/>
      <c r="JRW1" s="409"/>
      <c r="JRX1" s="409"/>
      <c r="JRY1" s="409"/>
      <c r="JRZ1" s="409"/>
      <c r="JSA1" s="409"/>
      <c r="JSB1" s="409"/>
      <c r="JSC1" s="409"/>
      <c r="JSD1" s="409"/>
      <c r="JSE1" s="409"/>
      <c r="JSF1" s="409"/>
      <c r="JSG1" s="409"/>
      <c r="JSH1" s="409"/>
      <c r="JSI1" s="409"/>
      <c r="JSJ1" s="409"/>
      <c r="JSK1" s="409"/>
      <c r="JSL1" s="409"/>
      <c r="JSM1" s="409"/>
      <c r="JSN1" s="409"/>
      <c r="JSO1" s="409"/>
      <c r="JSP1" s="409"/>
      <c r="JSQ1" s="409"/>
      <c r="JSR1" s="409"/>
      <c r="JSS1" s="409"/>
      <c r="JST1" s="409"/>
      <c r="JSU1" s="409"/>
      <c r="JSV1" s="409"/>
      <c r="JSW1" s="409"/>
      <c r="JSX1" s="409"/>
      <c r="JSY1" s="409"/>
      <c r="JSZ1" s="409"/>
      <c r="JTA1" s="409"/>
      <c r="JTB1" s="409"/>
      <c r="JTC1" s="409"/>
      <c r="JTD1" s="409"/>
      <c r="JTE1" s="409"/>
      <c r="JTF1" s="409"/>
      <c r="JTG1" s="409"/>
      <c r="JTH1" s="409"/>
      <c r="JTI1" s="409"/>
      <c r="JTJ1" s="409"/>
      <c r="JTK1" s="409"/>
      <c r="JTL1" s="409"/>
      <c r="JTM1" s="409"/>
      <c r="JTN1" s="409"/>
      <c r="JTO1" s="409"/>
      <c r="JTP1" s="409"/>
      <c r="JTQ1" s="409"/>
      <c r="JTR1" s="409"/>
      <c r="JTS1" s="409"/>
      <c r="JTT1" s="409"/>
      <c r="JTU1" s="409"/>
      <c r="JTV1" s="409"/>
      <c r="JTW1" s="409"/>
      <c r="JTX1" s="409"/>
      <c r="JTY1" s="409"/>
      <c r="JTZ1" s="409"/>
      <c r="JUA1" s="409"/>
      <c r="JUB1" s="409"/>
      <c r="JUC1" s="409"/>
      <c r="JUD1" s="409"/>
      <c r="JUE1" s="409"/>
      <c r="JUF1" s="409"/>
      <c r="JUG1" s="409"/>
      <c r="JUH1" s="409"/>
      <c r="JUI1" s="409"/>
      <c r="JUJ1" s="409"/>
      <c r="JUK1" s="409"/>
      <c r="JUL1" s="409"/>
      <c r="JUM1" s="409"/>
      <c r="JUN1" s="409"/>
      <c r="JUO1" s="409"/>
      <c r="JUP1" s="409"/>
      <c r="JUQ1" s="409"/>
      <c r="JUR1" s="409"/>
      <c r="JUS1" s="409"/>
      <c r="JUT1" s="409"/>
      <c r="JUU1" s="409"/>
      <c r="JUV1" s="409"/>
      <c r="JUW1" s="409"/>
      <c r="JUX1" s="409"/>
      <c r="JUY1" s="409"/>
      <c r="JUZ1" s="409"/>
      <c r="JVA1" s="409"/>
      <c r="JVB1" s="409"/>
      <c r="JVC1" s="409"/>
      <c r="JVD1" s="409"/>
      <c r="JVE1" s="409"/>
      <c r="JVF1" s="409"/>
      <c r="JVG1" s="409"/>
      <c r="JVH1" s="409"/>
      <c r="JVI1" s="409"/>
      <c r="JVJ1" s="409"/>
      <c r="JVK1" s="409"/>
      <c r="JVL1" s="409"/>
      <c r="JVM1" s="409"/>
      <c r="JVN1" s="409"/>
      <c r="JVO1" s="409"/>
      <c r="JVP1" s="409"/>
      <c r="JVQ1" s="409"/>
      <c r="JVR1" s="409"/>
      <c r="JVS1" s="409"/>
      <c r="JVT1" s="409"/>
      <c r="JVU1" s="409"/>
      <c r="JVV1" s="409"/>
      <c r="JVW1" s="409"/>
      <c r="JVX1" s="409"/>
      <c r="JVY1" s="409"/>
      <c r="JVZ1" s="409"/>
      <c r="JWA1" s="409"/>
      <c r="JWB1" s="409"/>
      <c r="JWC1" s="409"/>
      <c r="JWD1" s="409"/>
      <c r="JWE1" s="409"/>
      <c r="JWF1" s="409"/>
      <c r="JWG1" s="409"/>
      <c r="JWH1" s="409"/>
      <c r="JWI1" s="409"/>
      <c r="JWJ1" s="409"/>
      <c r="JWK1" s="409"/>
      <c r="JWL1" s="409"/>
      <c r="JWM1" s="409"/>
      <c r="JWN1" s="409"/>
      <c r="JWO1" s="409"/>
      <c r="JWP1" s="409"/>
      <c r="JWQ1" s="409"/>
      <c r="JWR1" s="409"/>
      <c r="JWS1" s="409"/>
      <c r="JWT1" s="409"/>
      <c r="JWU1" s="409"/>
      <c r="JWV1" s="409"/>
      <c r="JWW1" s="409"/>
      <c r="JWX1" s="409"/>
      <c r="JWY1" s="409"/>
      <c r="JWZ1" s="409"/>
      <c r="JXA1" s="409"/>
      <c r="JXB1" s="409"/>
      <c r="JXC1" s="409"/>
      <c r="JXD1" s="409"/>
      <c r="JXE1" s="409"/>
      <c r="JXF1" s="409"/>
      <c r="JXG1" s="409"/>
      <c r="JXH1" s="409"/>
      <c r="JXI1" s="409"/>
      <c r="JXJ1" s="409"/>
      <c r="JXK1" s="409"/>
      <c r="JXL1" s="409"/>
      <c r="JXM1" s="409"/>
      <c r="JXN1" s="409"/>
      <c r="JXO1" s="409"/>
      <c r="JXP1" s="409"/>
      <c r="JXQ1" s="409"/>
      <c r="JXR1" s="409"/>
      <c r="JXS1" s="409"/>
      <c r="JXT1" s="409"/>
      <c r="JXU1" s="409"/>
      <c r="JXV1" s="409"/>
      <c r="JXW1" s="409"/>
      <c r="JXX1" s="409"/>
      <c r="JXY1" s="409"/>
      <c r="JXZ1" s="409"/>
      <c r="JYA1" s="409"/>
      <c r="JYB1" s="409"/>
      <c r="JYC1" s="409"/>
      <c r="JYD1" s="409"/>
      <c r="JYE1" s="409"/>
      <c r="JYF1" s="409"/>
      <c r="JYG1" s="409"/>
      <c r="JYH1" s="409"/>
      <c r="JYI1" s="409"/>
      <c r="JYJ1" s="409"/>
      <c r="JYK1" s="409"/>
      <c r="JYL1" s="409"/>
      <c r="JYM1" s="409"/>
      <c r="JYN1" s="409"/>
      <c r="JYO1" s="409"/>
      <c r="JYP1" s="409"/>
      <c r="JYQ1" s="409"/>
      <c r="JYR1" s="409"/>
      <c r="JYS1" s="409"/>
      <c r="JYT1" s="409"/>
      <c r="JYU1" s="409"/>
      <c r="JYV1" s="409"/>
      <c r="JYW1" s="409"/>
      <c r="JYX1" s="409"/>
      <c r="JYY1" s="409"/>
      <c r="JYZ1" s="409"/>
      <c r="JZA1" s="409"/>
      <c r="JZB1" s="409"/>
      <c r="JZC1" s="409"/>
      <c r="JZD1" s="409"/>
      <c r="JZE1" s="409"/>
      <c r="JZF1" s="409"/>
      <c r="JZG1" s="409"/>
      <c r="JZH1" s="409"/>
      <c r="JZI1" s="409"/>
      <c r="JZJ1" s="409"/>
      <c r="JZK1" s="409"/>
      <c r="JZL1" s="409"/>
      <c r="JZM1" s="409"/>
      <c r="JZN1" s="409"/>
      <c r="JZO1" s="409"/>
      <c r="JZP1" s="409"/>
      <c r="JZQ1" s="409"/>
      <c r="JZR1" s="409"/>
      <c r="JZS1" s="409"/>
      <c r="JZT1" s="409"/>
      <c r="JZU1" s="409"/>
      <c r="JZV1" s="409"/>
      <c r="JZW1" s="409"/>
      <c r="JZX1" s="409"/>
      <c r="JZY1" s="409"/>
      <c r="JZZ1" s="409"/>
      <c r="KAA1" s="409"/>
      <c r="KAB1" s="409"/>
      <c r="KAC1" s="409"/>
      <c r="KAD1" s="409"/>
      <c r="KAE1" s="409"/>
      <c r="KAF1" s="409"/>
      <c r="KAG1" s="409"/>
      <c r="KAH1" s="409"/>
      <c r="KAI1" s="409"/>
      <c r="KAJ1" s="409"/>
      <c r="KAK1" s="409"/>
      <c r="KAL1" s="409"/>
      <c r="KAM1" s="409"/>
      <c r="KAN1" s="409"/>
      <c r="KAO1" s="409"/>
      <c r="KAP1" s="409"/>
      <c r="KAQ1" s="409"/>
      <c r="KAR1" s="409"/>
      <c r="KAS1" s="409"/>
      <c r="KAT1" s="409"/>
      <c r="KAU1" s="409"/>
      <c r="KAV1" s="409"/>
      <c r="KAW1" s="409"/>
      <c r="KAX1" s="409"/>
      <c r="KAY1" s="409"/>
      <c r="KAZ1" s="409"/>
      <c r="KBA1" s="409"/>
      <c r="KBB1" s="409"/>
      <c r="KBC1" s="409"/>
      <c r="KBD1" s="409"/>
      <c r="KBE1" s="409"/>
      <c r="KBF1" s="409"/>
      <c r="KBG1" s="409"/>
      <c r="KBH1" s="409"/>
      <c r="KBI1" s="409"/>
      <c r="KBJ1" s="409"/>
      <c r="KBK1" s="409"/>
      <c r="KBL1" s="409"/>
      <c r="KBM1" s="409"/>
      <c r="KBN1" s="409"/>
      <c r="KBO1" s="409"/>
      <c r="KBP1" s="409"/>
      <c r="KBQ1" s="409"/>
      <c r="KBR1" s="409"/>
      <c r="KBS1" s="409"/>
      <c r="KBT1" s="409"/>
      <c r="KBU1" s="409"/>
      <c r="KBV1" s="409"/>
      <c r="KBW1" s="409"/>
      <c r="KBX1" s="409"/>
      <c r="KBY1" s="409"/>
      <c r="KBZ1" s="409"/>
      <c r="KCA1" s="409"/>
      <c r="KCB1" s="409"/>
      <c r="KCC1" s="409"/>
      <c r="KCD1" s="409"/>
      <c r="KCE1" s="409"/>
      <c r="KCF1" s="409"/>
      <c r="KCG1" s="409"/>
      <c r="KCH1" s="409"/>
      <c r="KCI1" s="409"/>
      <c r="KCJ1" s="409"/>
      <c r="KCK1" s="409"/>
      <c r="KCL1" s="409"/>
      <c r="KCM1" s="409"/>
      <c r="KCN1" s="409"/>
      <c r="KCO1" s="409"/>
      <c r="KCP1" s="409"/>
      <c r="KCQ1" s="409"/>
      <c r="KCR1" s="409"/>
      <c r="KCS1" s="409"/>
      <c r="KCT1" s="409"/>
      <c r="KCU1" s="409"/>
      <c r="KCV1" s="409"/>
      <c r="KCW1" s="409"/>
      <c r="KCX1" s="409"/>
      <c r="KCY1" s="409"/>
      <c r="KCZ1" s="409"/>
      <c r="KDA1" s="409"/>
      <c r="KDB1" s="409"/>
      <c r="KDC1" s="409"/>
      <c r="KDD1" s="409"/>
      <c r="KDE1" s="409"/>
      <c r="KDF1" s="409"/>
      <c r="KDG1" s="409"/>
      <c r="KDH1" s="409"/>
      <c r="KDI1" s="409"/>
      <c r="KDJ1" s="409"/>
      <c r="KDK1" s="409"/>
      <c r="KDL1" s="409"/>
      <c r="KDM1" s="409"/>
      <c r="KDN1" s="409"/>
      <c r="KDO1" s="409"/>
      <c r="KDP1" s="409"/>
      <c r="KDQ1" s="409"/>
      <c r="KDR1" s="409"/>
      <c r="KDS1" s="409"/>
      <c r="KDT1" s="409"/>
      <c r="KDU1" s="409"/>
      <c r="KDV1" s="409"/>
      <c r="KDW1" s="409"/>
      <c r="KDX1" s="409"/>
      <c r="KDY1" s="409"/>
      <c r="KDZ1" s="409"/>
      <c r="KEA1" s="409"/>
      <c r="KEB1" s="409"/>
      <c r="KEC1" s="409"/>
      <c r="KED1" s="409"/>
      <c r="KEE1" s="409"/>
      <c r="KEF1" s="409"/>
      <c r="KEG1" s="409"/>
      <c r="KEH1" s="409"/>
      <c r="KEI1" s="409"/>
      <c r="KEJ1" s="409"/>
      <c r="KEK1" s="409"/>
      <c r="KEL1" s="409"/>
      <c r="KEM1" s="409"/>
      <c r="KEN1" s="409"/>
      <c r="KEO1" s="409"/>
      <c r="KEP1" s="409"/>
      <c r="KEQ1" s="409"/>
      <c r="KER1" s="409"/>
      <c r="KES1" s="409"/>
      <c r="KET1" s="409"/>
      <c r="KEU1" s="409"/>
      <c r="KEV1" s="409"/>
      <c r="KEW1" s="409"/>
      <c r="KEX1" s="409"/>
      <c r="KEY1" s="409"/>
      <c r="KEZ1" s="409"/>
      <c r="KFA1" s="409"/>
      <c r="KFB1" s="409"/>
      <c r="KFC1" s="409"/>
      <c r="KFD1" s="409"/>
      <c r="KFE1" s="409"/>
      <c r="KFF1" s="409"/>
      <c r="KFG1" s="409"/>
      <c r="KFH1" s="409"/>
      <c r="KFI1" s="409"/>
      <c r="KFJ1" s="409"/>
      <c r="KFK1" s="409"/>
      <c r="KFL1" s="409"/>
      <c r="KFM1" s="409"/>
      <c r="KFN1" s="409"/>
      <c r="KFO1" s="409"/>
      <c r="KFP1" s="409"/>
      <c r="KFQ1" s="409"/>
      <c r="KFR1" s="409"/>
      <c r="KFS1" s="409"/>
      <c r="KFT1" s="409"/>
      <c r="KFU1" s="409"/>
      <c r="KFV1" s="409"/>
      <c r="KFW1" s="409"/>
      <c r="KFX1" s="409"/>
      <c r="KFY1" s="409"/>
      <c r="KFZ1" s="409"/>
      <c r="KGA1" s="409"/>
      <c r="KGB1" s="409"/>
      <c r="KGC1" s="409"/>
      <c r="KGD1" s="409"/>
      <c r="KGE1" s="409"/>
      <c r="KGF1" s="409"/>
      <c r="KGG1" s="409"/>
      <c r="KGH1" s="409"/>
      <c r="KGI1" s="409"/>
      <c r="KGJ1" s="409"/>
      <c r="KGK1" s="409"/>
      <c r="KGL1" s="409"/>
      <c r="KGM1" s="409"/>
      <c r="KGN1" s="409"/>
      <c r="KGO1" s="409"/>
      <c r="KGP1" s="409"/>
      <c r="KGQ1" s="409"/>
      <c r="KGR1" s="409"/>
      <c r="KGS1" s="409"/>
      <c r="KGT1" s="409"/>
      <c r="KGU1" s="409"/>
      <c r="KGV1" s="409"/>
      <c r="KGW1" s="409"/>
      <c r="KGX1" s="409"/>
      <c r="KGY1" s="409"/>
      <c r="KGZ1" s="409"/>
      <c r="KHA1" s="409"/>
      <c r="KHB1" s="409"/>
      <c r="KHC1" s="409"/>
      <c r="KHD1" s="409"/>
      <c r="KHE1" s="409"/>
      <c r="KHF1" s="409"/>
      <c r="KHG1" s="409"/>
      <c r="KHH1" s="409"/>
      <c r="KHI1" s="409"/>
      <c r="KHJ1" s="409"/>
      <c r="KHK1" s="409"/>
      <c r="KHL1" s="409"/>
      <c r="KHM1" s="409"/>
      <c r="KHN1" s="409"/>
      <c r="KHO1" s="409"/>
      <c r="KHP1" s="409"/>
      <c r="KHQ1" s="409"/>
      <c r="KHR1" s="409"/>
      <c r="KHS1" s="409"/>
      <c r="KHT1" s="409"/>
      <c r="KHU1" s="409"/>
      <c r="KHV1" s="409"/>
      <c r="KHW1" s="409"/>
      <c r="KHX1" s="409"/>
      <c r="KHY1" s="409"/>
      <c r="KHZ1" s="409"/>
      <c r="KIA1" s="409"/>
      <c r="KIB1" s="409"/>
      <c r="KIC1" s="409"/>
      <c r="KID1" s="409"/>
      <c r="KIE1" s="409"/>
      <c r="KIF1" s="409"/>
      <c r="KIG1" s="409"/>
      <c r="KIH1" s="409"/>
      <c r="KII1" s="409"/>
      <c r="KIJ1" s="409"/>
      <c r="KIK1" s="409"/>
      <c r="KIL1" s="409"/>
      <c r="KIM1" s="409"/>
      <c r="KIN1" s="409"/>
      <c r="KIO1" s="409"/>
      <c r="KIP1" s="409"/>
      <c r="KIQ1" s="409"/>
      <c r="KIR1" s="409"/>
      <c r="KIS1" s="409"/>
      <c r="KIT1" s="409"/>
      <c r="KIU1" s="409"/>
      <c r="KIV1" s="409"/>
      <c r="KIW1" s="409"/>
      <c r="KIX1" s="409"/>
      <c r="KIY1" s="409"/>
      <c r="KIZ1" s="409"/>
      <c r="KJA1" s="409"/>
      <c r="KJB1" s="409"/>
      <c r="KJC1" s="409"/>
      <c r="KJD1" s="409"/>
      <c r="KJE1" s="409"/>
      <c r="KJF1" s="409"/>
      <c r="KJG1" s="409"/>
      <c r="KJH1" s="409"/>
      <c r="KJI1" s="409"/>
      <c r="KJJ1" s="409"/>
      <c r="KJK1" s="409"/>
      <c r="KJL1" s="409"/>
      <c r="KJM1" s="409"/>
      <c r="KJN1" s="409"/>
      <c r="KJO1" s="409"/>
      <c r="KJP1" s="409"/>
      <c r="KJQ1" s="409"/>
      <c r="KJR1" s="409"/>
      <c r="KJS1" s="409"/>
      <c r="KJT1" s="409"/>
      <c r="KJU1" s="409"/>
      <c r="KJV1" s="409"/>
      <c r="KJW1" s="409"/>
      <c r="KJX1" s="409"/>
      <c r="KJY1" s="409"/>
      <c r="KJZ1" s="409"/>
      <c r="KKA1" s="409"/>
      <c r="KKB1" s="409"/>
      <c r="KKC1" s="409"/>
      <c r="KKD1" s="409"/>
      <c r="KKE1" s="409"/>
      <c r="KKF1" s="409"/>
      <c r="KKG1" s="409"/>
      <c r="KKH1" s="409"/>
      <c r="KKI1" s="409"/>
      <c r="KKJ1" s="409"/>
      <c r="KKK1" s="409"/>
      <c r="KKL1" s="409"/>
      <c r="KKM1" s="409"/>
      <c r="KKN1" s="409"/>
      <c r="KKO1" s="409"/>
      <c r="KKP1" s="409"/>
      <c r="KKQ1" s="409"/>
      <c r="KKR1" s="409"/>
      <c r="KKS1" s="409"/>
      <c r="KKT1" s="409"/>
      <c r="KKU1" s="409"/>
      <c r="KKV1" s="409"/>
      <c r="KKW1" s="409"/>
      <c r="KKX1" s="409"/>
      <c r="KKY1" s="409"/>
      <c r="KKZ1" s="409"/>
      <c r="KLA1" s="409"/>
      <c r="KLB1" s="409"/>
      <c r="KLC1" s="409"/>
      <c r="KLD1" s="409"/>
      <c r="KLE1" s="409"/>
      <c r="KLF1" s="409"/>
      <c r="KLG1" s="409"/>
      <c r="KLH1" s="409"/>
      <c r="KLI1" s="409"/>
      <c r="KLJ1" s="409"/>
      <c r="KLK1" s="409"/>
      <c r="KLL1" s="409"/>
      <c r="KLM1" s="409"/>
      <c r="KLN1" s="409"/>
      <c r="KLO1" s="409"/>
      <c r="KLP1" s="409"/>
      <c r="KLQ1" s="409"/>
      <c r="KLR1" s="409"/>
      <c r="KLS1" s="409"/>
      <c r="KLT1" s="409"/>
      <c r="KLU1" s="409"/>
      <c r="KLV1" s="409"/>
      <c r="KLW1" s="409"/>
      <c r="KLX1" s="409"/>
      <c r="KLY1" s="409"/>
      <c r="KLZ1" s="409"/>
      <c r="KMA1" s="409"/>
      <c r="KMB1" s="409"/>
      <c r="KMC1" s="409"/>
      <c r="KMD1" s="409"/>
      <c r="KME1" s="409"/>
      <c r="KMF1" s="409"/>
      <c r="KMG1" s="409"/>
      <c r="KMH1" s="409"/>
      <c r="KMI1" s="409"/>
      <c r="KMJ1" s="409"/>
      <c r="KMK1" s="409"/>
      <c r="KML1" s="409"/>
      <c r="KMM1" s="409"/>
      <c r="KMN1" s="409"/>
      <c r="KMO1" s="409"/>
      <c r="KMP1" s="409"/>
      <c r="KMQ1" s="409"/>
      <c r="KMR1" s="409"/>
      <c r="KMS1" s="409"/>
      <c r="KMT1" s="409"/>
      <c r="KMU1" s="409"/>
      <c r="KMV1" s="409"/>
      <c r="KMW1" s="409"/>
      <c r="KMX1" s="409"/>
      <c r="KMY1" s="409"/>
      <c r="KMZ1" s="409"/>
      <c r="KNA1" s="409"/>
      <c r="KNB1" s="409"/>
      <c r="KNC1" s="409"/>
      <c r="KND1" s="409"/>
      <c r="KNE1" s="409"/>
      <c r="KNF1" s="409"/>
      <c r="KNG1" s="409"/>
      <c r="KNH1" s="409"/>
      <c r="KNI1" s="409"/>
      <c r="KNJ1" s="409"/>
      <c r="KNK1" s="409"/>
      <c r="KNL1" s="409"/>
      <c r="KNM1" s="409"/>
      <c r="KNN1" s="409"/>
      <c r="KNO1" s="409"/>
      <c r="KNP1" s="409"/>
      <c r="KNQ1" s="409"/>
      <c r="KNR1" s="409"/>
      <c r="KNS1" s="409"/>
      <c r="KNT1" s="409"/>
      <c r="KNU1" s="409"/>
      <c r="KNV1" s="409"/>
      <c r="KNW1" s="409"/>
      <c r="KNX1" s="409"/>
      <c r="KNY1" s="409"/>
      <c r="KNZ1" s="409"/>
      <c r="KOA1" s="409"/>
      <c r="KOB1" s="409"/>
      <c r="KOC1" s="409"/>
      <c r="KOD1" s="409"/>
      <c r="KOE1" s="409"/>
      <c r="KOF1" s="409"/>
      <c r="KOG1" s="409"/>
      <c r="KOH1" s="409"/>
      <c r="KOI1" s="409"/>
      <c r="KOJ1" s="409"/>
      <c r="KOK1" s="409"/>
      <c r="KOL1" s="409"/>
      <c r="KOM1" s="409"/>
      <c r="KON1" s="409"/>
      <c r="KOO1" s="409"/>
      <c r="KOP1" s="409"/>
      <c r="KOQ1" s="409"/>
      <c r="KOR1" s="409"/>
      <c r="KOS1" s="409"/>
      <c r="KOT1" s="409"/>
      <c r="KOU1" s="409"/>
      <c r="KOV1" s="409"/>
      <c r="KOW1" s="409"/>
      <c r="KOX1" s="409"/>
      <c r="KOY1" s="409"/>
      <c r="KOZ1" s="409"/>
      <c r="KPA1" s="409"/>
      <c r="KPB1" s="409"/>
      <c r="KPC1" s="409"/>
      <c r="KPD1" s="409"/>
      <c r="KPE1" s="409"/>
      <c r="KPF1" s="409"/>
      <c r="KPG1" s="409"/>
      <c r="KPH1" s="409"/>
      <c r="KPI1" s="409"/>
      <c r="KPJ1" s="409"/>
      <c r="KPK1" s="409"/>
      <c r="KPL1" s="409"/>
      <c r="KPM1" s="409"/>
      <c r="KPN1" s="409"/>
      <c r="KPO1" s="409"/>
      <c r="KPP1" s="409"/>
      <c r="KPQ1" s="409"/>
      <c r="KPR1" s="409"/>
      <c r="KPS1" s="409"/>
      <c r="KPT1" s="409"/>
      <c r="KPU1" s="409"/>
      <c r="KPV1" s="409"/>
      <c r="KPW1" s="409"/>
      <c r="KPX1" s="409"/>
      <c r="KPY1" s="409"/>
      <c r="KPZ1" s="409"/>
      <c r="KQA1" s="409"/>
      <c r="KQB1" s="409"/>
      <c r="KQC1" s="409"/>
      <c r="KQD1" s="409"/>
      <c r="KQE1" s="409"/>
      <c r="KQF1" s="409"/>
      <c r="KQG1" s="409"/>
      <c r="KQH1" s="409"/>
      <c r="KQI1" s="409"/>
      <c r="KQJ1" s="409"/>
      <c r="KQK1" s="409"/>
      <c r="KQL1" s="409"/>
      <c r="KQM1" s="409"/>
      <c r="KQN1" s="409"/>
      <c r="KQO1" s="409"/>
      <c r="KQP1" s="409"/>
      <c r="KQQ1" s="409"/>
      <c r="KQR1" s="409"/>
      <c r="KQS1" s="409"/>
      <c r="KQT1" s="409"/>
      <c r="KQU1" s="409"/>
      <c r="KQV1" s="409"/>
      <c r="KQW1" s="409"/>
      <c r="KQX1" s="409"/>
      <c r="KQY1" s="409"/>
      <c r="KQZ1" s="409"/>
      <c r="KRA1" s="409"/>
      <c r="KRB1" s="409"/>
      <c r="KRC1" s="409"/>
      <c r="KRD1" s="409"/>
      <c r="KRE1" s="409"/>
      <c r="KRF1" s="409"/>
      <c r="KRG1" s="409"/>
      <c r="KRH1" s="409"/>
      <c r="KRI1" s="409"/>
      <c r="KRJ1" s="409"/>
      <c r="KRK1" s="409"/>
      <c r="KRL1" s="409"/>
      <c r="KRM1" s="409"/>
      <c r="KRN1" s="409"/>
      <c r="KRO1" s="409"/>
      <c r="KRP1" s="409"/>
      <c r="KRQ1" s="409"/>
      <c r="KRR1" s="409"/>
      <c r="KRS1" s="409"/>
      <c r="KRT1" s="409"/>
      <c r="KRU1" s="409"/>
      <c r="KRV1" s="409"/>
      <c r="KRW1" s="409"/>
      <c r="KRX1" s="409"/>
      <c r="KRY1" s="409"/>
      <c r="KRZ1" s="409"/>
      <c r="KSA1" s="409"/>
      <c r="KSB1" s="409"/>
      <c r="KSC1" s="409"/>
      <c r="KSD1" s="409"/>
      <c r="KSE1" s="409"/>
      <c r="KSF1" s="409"/>
      <c r="KSG1" s="409"/>
      <c r="KSH1" s="409"/>
      <c r="KSI1" s="409"/>
      <c r="KSJ1" s="409"/>
      <c r="KSK1" s="409"/>
      <c r="KSL1" s="409"/>
      <c r="KSM1" s="409"/>
      <c r="KSN1" s="409"/>
      <c r="KSO1" s="409"/>
      <c r="KSP1" s="409"/>
      <c r="KSQ1" s="409"/>
      <c r="KSR1" s="409"/>
      <c r="KSS1" s="409"/>
      <c r="KST1" s="409"/>
      <c r="KSU1" s="409"/>
      <c r="KSV1" s="409"/>
      <c r="KSW1" s="409"/>
      <c r="KSX1" s="409"/>
      <c r="KSY1" s="409"/>
      <c r="KSZ1" s="409"/>
      <c r="KTA1" s="409"/>
      <c r="KTB1" s="409"/>
      <c r="KTC1" s="409"/>
      <c r="KTD1" s="409"/>
      <c r="KTE1" s="409"/>
      <c r="KTF1" s="409"/>
      <c r="KTG1" s="409"/>
      <c r="KTH1" s="409"/>
      <c r="KTI1" s="409"/>
      <c r="KTJ1" s="409"/>
      <c r="KTK1" s="409"/>
      <c r="KTL1" s="409"/>
      <c r="KTM1" s="409"/>
      <c r="KTN1" s="409"/>
      <c r="KTO1" s="409"/>
      <c r="KTP1" s="409"/>
      <c r="KTQ1" s="409"/>
      <c r="KTR1" s="409"/>
      <c r="KTS1" s="409"/>
      <c r="KTT1" s="409"/>
      <c r="KTU1" s="409"/>
      <c r="KTV1" s="409"/>
      <c r="KTW1" s="409"/>
      <c r="KTX1" s="409"/>
      <c r="KTY1" s="409"/>
      <c r="KTZ1" s="409"/>
      <c r="KUA1" s="409"/>
      <c r="KUB1" s="409"/>
      <c r="KUC1" s="409"/>
      <c r="KUD1" s="409"/>
      <c r="KUE1" s="409"/>
      <c r="KUF1" s="409"/>
      <c r="KUG1" s="409"/>
      <c r="KUH1" s="409"/>
      <c r="KUI1" s="409"/>
      <c r="KUJ1" s="409"/>
      <c r="KUK1" s="409"/>
      <c r="KUL1" s="409"/>
      <c r="KUM1" s="409"/>
      <c r="KUN1" s="409"/>
      <c r="KUO1" s="409"/>
      <c r="KUP1" s="409"/>
      <c r="KUQ1" s="409"/>
      <c r="KUR1" s="409"/>
      <c r="KUS1" s="409"/>
      <c r="KUT1" s="409"/>
      <c r="KUU1" s="409"/>
      <c r="KUV1" s="409"/>
      <c r="KUW1" s="409"/>
      <c r="KUX1" s="409"/>
      <c r="KUY1" s="409"/>
      <c r="KUZ1" s="409"/>
      <c r="KVA1" s="409"/>
      <c r="KVB1" s="409"/>
      <c r="KVC1" s="409"/>
      <c r="KVD1" s="409"/>
      <c r="KVE1" s="409"/>
      <c r="KVF1" s="409"/>
      <c r="KVG1" s="409"/>
      <c r="KVH1" s="409"/>
      <c r="KVI1" s="409"/>
      <c r="KVJ1" s="409"/>
      <c r="KVK1" s="409"/>
      <c r="KVL1" s="409"/>
      <c r="KVM1" s="409"/>
      <c r="KVN1" s="409"/>
      <c r="KVO1" s="409"/>
      <c r="KVP1" s="409"/>
      <c r="KVQ1" s="409"/>
      <c r="KVR1" s="409"/>
      <c r="KVS1" s="409"/>
      <c r="KVT1" s="409"/>
      <c r="KVU1" s="409"/>
      <c r="KVV1" s="409"/>
      <c r="KVW1" s="409"/>
      <c r="KVX1" s="409"/>
      <c r="KVY1" s="409"/>
      <c r="KVZ1" s="409"/>
      <c r="KWA1" s="409"/>
      <c r="KWB1" s="409"/>
      <c r="KWC1" s="409"/>
      <c r="KWD1" s="409"/>
      <c r="KWE1" s="409"/>
      <c r="KWF1" s="409"/>
      <c r="KWG1" s="409"/>
      <c r="KWH1" s="409"/>
      <c r="KWI1" s="409"/>
      <c r="KWJ1" s="409"/>
      <c r="KWK1" s="409"/>
      <c r="KWL1" s="409"/>
      <c r="KWM1" s="409"/>
      <c r="KWN1" s="409"/>
      <c r="KWO1" s="409"/>
      <c r="KWP1" s="409"/>
      <c r="KWQ1" s="409"/>
      <c r="KWR1" s="409"/>
      <c r="KWS1" s="409"/>
      <c r="KWT1" s="409"/>
      <c r="KWU1" s="409"/>
      <c r="KWV1" s="409"/>
      <c r="KWW1" s="409"/>
      <c r="KWX1" s="409"/>
      <c r="KWY1" s="409"/>
      <c r="KWZ1" s="409"/>
      <c r="KXA1" s="409"/>
      <c r="KXB1" s="409"/>
      <c r="KXC1" s="409"/>
      <c r="KXD1" s="409"/>
      <c r="KXE1" s="409"/>
      <c r="KXF1" s="409"/>
      <c r="KXG1" s="409"/>
      <c r="KXH1" s="409"/>
      <c r="KXI1" s="409"/>
      <c r="KXJ1" s="409"/>
      <c r="KXK1" s="409"/>
      <c r="KXL1" s="409"/>
      <c r="KXM1" s="409"/>
      <c r="KXN1" s="409"/>
      <c r="KXO1" s="409"/>
      <c r="KXP1" s="409"/>
      <c r="KXQ1" s="409"/>
      <c r="KXR1" s="409"/>
      <c r="KXS1" s="409"/>
      <c r="KXT1" s="409"/>
      <c r="KXU1" s="409"/>
      <c r="KXV1" s="409"/>
      <c r="KXW1" s="409"/>
      <c r="KXX1" s="409"/>
      <c r="KXY1" s="409"/>
      <c r="KXZ1" s="409"/>
      <c r="KYA1" s="409"/>
      <c r="KYB1" s="409"/>
      <c r="KYC1" s="409"/>
      <c r="KYD1" s="409"/>
      <c r="KYE1" s="409"/>
      <c r="KYF1" s="409"/>
      <c r="KYG1" s="409"/>
      <c r="KYH1" s="409"/>
      <c r="KYI1" s="409"/>
      <c r="KYJ1" s="409"/>
      <c r="KYK1" s="409"/>
      <c r="KYL1" s="409"/>
      <c r="KYM1" s="409"/>
      <c r="KYN1" s="409"/>
      <c r="KYO1" s="409"/>
      <c r="KYP1" s="409"/>
      <c r="KYQ1" s="409"/>
      <c r="KYR1" s="409"/>
      <c r="KYS1" s="409"/>
      <c r="KYT1" s="409"/>
      <c r="KYU1" s="409"/>
      <c r="KYV1" s="409"/>
      <c r="KYW1" s="409"/>
      <c r="KYX1" s="409"/>
      <c r="KYY1" s="409"/>
      <c r="KYZ1" s="409"/>
      <c r="KZA1" s="409"/>
      <c r="KZB1" s="409"/>
      <c r="KZC1" s="409"/>
      <c r="KZD1" s="409"/>
      <c r="KZE1" s="409"/>
      <c r="KZF1" s="409"/>
      <c r="KZG1" s="409"/>
      <c r="KZH1" s="409"/>
      <c r="KZI1" s="409"/>
      <c r="KZJ1" s="409"/>
      <c r="KZK1" s="409"/>
      <c r="KZL1" s="409"/>
      <c r="KZM1" s="409"/>
      <c r="KZN1" s="409"/>
      <c r="KZO1" s="409"/>
      <c r="KZP1" s="409"/>
      <c r="KZQ1" s="409"/>
      <c r="KZR1" s="409"/>
      <c r="KZS1" s="409"/>
      <c r="KZT1" s="409"/>
      <c r="KZU1" s="409"/>
      <c r="KZV1" s="409"/>
      <c r="KZW1" s="409"/>
      <c r="KZX1" s="409"/>
      <c r="KZY1" s="409"/>
      <c r="KZZ1" s="409"/>
      <c r="LAA1" s="409"/>
      <c r="LAB1" s="409"/>
      <c r="LAC1" s="409"/>
      <c r="LAD1" s="409"/>
      <c r="LAE1" s="409"/>
      <c r="LAF1" s="409"/>
      <c r="LAG1" s="409"/>
      <c r="LAH1" s="409"/>
      <c r="LAI1" s="409"/>
      <c r="LAJ1" s="409"/>
      <c r="LAK1" s="409"/>
      <c r="LAL1" s="409"/>
      <c r="LAM1" s="409"/>
      <c r="LAN1" s="409"/>
      <c r="LAO1" s="409"/>
      <c r="LAP1" s="409"/>
      <c r="LAQ1" s="409"/>
      <c r="LAR1" s="409"/>
      <c r="LAS1" s="409"/>
      <c r="LAT1" s="409"/>
      <c r="LAU1" s="409"/>
      <c r="LAV1" s="409"/>
      <c r="LAW1" s="409"/>
      <c r="LAX1" s="409"/>
      <c r="LAY1" s="409"/>
      <c r="LAZ1" s="409"/>
      <c r="LBA1" s="409"/>
      <c r="LBB1" s="409"/>
      <c r="LBC1" s="409"/>
      <c r="LBD1" s="409"/>
      <c r="LBE1" s="409"/>
      <c r="LBF1" s="409"/>
      <c r="LBG1" s="409"/>
      <c r="LBH1" s="409"/>
      <c r="LBI1" s="409"/>
      <c r="LBJ1" s="409"/>
      <c r="LBK1" s="409"/>
      <c r="LBL1" s="409"/>
      <c r="LBM1" s="409"/>
      <c r="LBN1" s="409"/>
      <c r="LBO1" s="409"/>
      <c r="LBP1" s="409"/>
      <c r="LBQ1" s="409"/>
      <c r="LBR1" s="409"/>
      <c r="LBS1" s="409"/>
      <c r="LBT1" s="409"/>
      <c r="LBU1" s="409"/>
      <c r="LBV1" s="409"/>
      <c r="LBW1" s="409"/>
      <c r="LBX1" s="409"/>
      <c r="LBY1" s="409"/>
      <c r="LBZ1" s="409"/>
      <c r="LCA1" s="409"/>
      <c r="LCB1" s="409"/>
      <c r="LCC1" s="409"/>
      <c r="LCD1" s="409"/>
      <c r="LCE1" s="409"/>
      <c r="LCF1" s="409"/>
      <c r="LCG1" s="409"/>
      <c r="LCH1" s="409"/>
      <c r="LCI1" s="409"/>
      <c r="LCJ1" s="409"/>
      <c r="LCK1" s="409"/>
      <c r="LCL1" s="409"/>
      <c r="LCM1" s="409"/>
      <c r="LCN1" s="409"/>
      <c r="LCO1" s="409"/>
      <c r="LCP1" s="409"/>
      <c r="LCQ1" s="409"/>
      <c r="LCR1" s="409"/>
      <c r="LCS1" s="409"/>
      <c r="LCT1" s="409"/>
      <c r="LCU1" s="409"/>
      <c r="LCV1" s="409"/>
      <c r="LCW1" s="409"/>
      <c r="LCX1" s="409"/>
      <c r="LCY1" s="409"/>
      <c r="LCZ1" s="409"/>
      <c r="LDA1" s="409"/>
      <c r="LDB1" s="409"/>
      <c r="LDC1" s="409"/>
      <c r="LDD1" s="409"/>
      <c r="LDE1" s="409"/>
      <c r="LDF1" s="409"/>
      <c r="LDG1" s="409"/>
      <c r="LDH1" s="409"/>
      <c r="LDI1" s="409"/>
      <c r="LDJ1" s="409"/>
      <c r="LDK1" s="409"/>
      <c r="LDL1" s="409"/>
      <c r="LDM1" s="409"/>
      <c r="LDN1" s="409"/>
      <c r="LDO1" s="409"/>
      <c r="LDP1" s="409"/>
      <c r="LDQ1" s="409"/>
      <c r="LDR1" s="409"/>
      <c r="LDS1" s="409"/>
      <c r="LDT1" s="409"/>
      <c r="LDU1" s="409"/>
      <c r="LDV1" s="409"/>
      <c r="LDW1" s="409"/>
      <c r="LDX1" s="409"/>
      <c r="LDY1" s="409"/>
      <c r="LDZ1" s="409"/>
      <c r="LEA1" s="409"/>
      <c r="LEB1" s="409"/>
      <c r="LEC1" s="409"/>
      <c r="LED1" s="409"/>
      <c r="LEE1" s="409"/>
      <c r="LEF1" s="409"/>
      <c r="LEG1" s="409"/>
      <c r="LEH1" s="409"/>
      <c r="LEI1" s="409"/>
      <c r="LEJ1" s="409"/>
      <c r="LEK1" s="409"/>
      <c r="LEL1" s="409"/>
      <c r="LEM1" s="409"/>
      <c r="LEN1" s="409"/>
      <c r="LEO1" s="409"/>
      <c r="LEP1" s="409"/>
      <c r="LEQ1" s="409"/>
      <c r="LER1" s="409"/>
      <c r="LES1" s="409"/>
      <c r="LET1" s="409"/>
      <c r="LEU1" s="409"/>
      <c r="LEV1" s="409"/>
      <c r="LEW1" s="409"/>
      <c r="LEX1" s="409"/>
      <c r="LEY1" s="409"/>
      <c r="LEZ1" s="409"/>
      <c r="LFA1" s="409"/>
      <c r="LFB1" s="409"/>
      <c r="LFC1" s="409"/>
      <c r="LFD1" s="409"/>
      <c r="LFE1" s="409"/>
      <c r="LFF1" s="409"/>
      <c r="LFG1" s="409"/>
      <c r="LFH1" s="409"/>
      <c r="LFI1" s="409"/>
      <c r="LFJ1" s="409"/>
      <c r="LFK1" s="409"/>
      <c r="LFL1" s="409"/>
      <c r="LFM1" s="409"/>
      <c r="LFN1" s="409"/>
      <c r="LFO1" s="409"/>
      <c r="LFP1" s="409"/>
      <c r="LFQ1" s="409"/>
      <c r="LFR1" s="409"/>
      <c r="LFS1" s="409"/>
      <c r="LFT1" s="409"/>
      <c r="LFU1" s="409"/>
      <c r="LFV1" s="409"/>
      <c r="LFW1" s="409"/>
      <c r="LFX1" s="409"/>
      <c r="LFY1" s="409"/>
      <c r="LFZ1" s="409"/>
      <c r="LGA1" s="409"/>
      <c r="LGB1" s="409"/>
      <c r="LGC1" s="409"/>
      <c r="LGD1" s="409"/>
      <c r="LGE1" s="409"/>
      <c r="LGF1" s="409"/>
      <c r="LGG1" s="409"/>
      <c r="LGH1" s="409"/>
      <c r="LGI1" s="409"/>
      <c r="LGJ1" s="409"/>
      <c r="LGK1" s="409"/>
      <c r="LGL1" s="409"/>
      <c r="LGM1" s="409"/>
      <c r="LGN1" s="409"/>
      <c r="LGO1" s="409"/>
      <c r="LGP1" s="409"/>
      <c r="LGQ1" s="409"/>
      <c r="LGR1" s="409"/>
      <c r="LGS1" s="409"/>
      <c r="LGT1" s="409"/>
      <c r="LGU1" s="409"/>
      <c r="LGV1" s="409"/>
      <c r="LGW1" s="409"/>
      <c r="LGX1" s="409"/>
      <c r="LGY1" s="409"/>
      <c r="LGZ1" s="409"/>
      <c r="LHA1" s="409"/>
      <c r="LHB1" s="409"/>
      <c r="LHC1" s="409"/>
      <c r="LHD1" s="409"/>
      <c r="LHE1" s="409"/>
      <c r="LHF1" s="409"/>
      <c r="LHG1" s="409"/>
      <c r="LHH1" s="409"/>
      <c r="LHI1" s="409"/>
      <c r="LHJ1" s="409"/>
      <c r="LHK1" s="409"/>
      <c r="LHL1" s="409"/>
      <c r="LHM1" s="409"/>
      <c r="LHN1" s="409"/>
      <c r="LHO1" s="409"/>
      <c r="LHP1" s="409"/>
      <c r="LHQ1" s="409"/>
      <c r="LHR1" s="409"/>
      <c r="LHS1" s="409"/>
      <c r="LHT1" s="409"/>
      <c r="LHU1" s="409"/>
      <c r="LHV1" s="409"/>
      <c r="LHW1" s="409"/>
      <c r="LHX1" s="409"/>
      <c r="LHY1" s="409"/>
      <c r="LHZ1" s="409"/>
      <c r="LIA1" s="409"/>
      <c r="LIB1" s="409"/>
      <c r="LIC1" s="409"/>
      <c r="LID1" s="409"/>
      <c r="LIE1" s="409"/>
      <c r="LIF1" s="409"/>
      <c r="LIG1" s="409"/>
      <c r="LIH1" s="409"/>
      <c r="LII1" s="409"/>
      <c r="LIJ1" s="409"/>
      <c r="LIK1" s="409"/>
      <c r="LIL1" s="409"/>
      <c r="LIM1" s="409"/>
      <c r="LIN1" s="409"/>
      <c r="LIO1" s="409"/>
      <c r="LIP1" s="409"/>
      <c r="LIQ1" s="409"/>
      <c r="LIR1" s="409"/>
      <c r="LIS1" s="409"/>
      <c r="LIT1" s="409"/>
      <c r="LIU1" s="409"/>
      <c r="LIV1" s="409"/>
      <c r="LIW1" s="409"/>
      <c r="LIX1" s="409"/>
      <c r="LIY1" s="409"/>
      <c r="LIZ1" s="409"/>
      <c r="LJA1" s="409"/>
      <c r="LJB1" s="409"/>
      <c r="LJC1" s="409"/>
      <c r="LJD1" s="409"/>
      <c r="LJE1" s="409"/>
      <c r="LJF1" s="409"/>
      <c r="LJG1" s="409"/>
      <c r="LJH1" s="409"/>
      <c r="LJI1" s="409"/>
      <c r="LJJ1" s="409"/>
      <c r="LJK1" s="409"/>
      <c r="LJL1" s="409"/>
      <c r="LJM1" s="409"/>
      <c r="LJN1" s="409"/>
      <c r="LJO1" s="409"/>
      <c r="LJP1" s="409"/>
      <c r="LJQ1" s="409"/>
      <c r="LJR1" s="409"/>
      <c r="LJS1" s="409"/>
      <c r="LJT1" s="409"/>
      <c r="LJU1" s="409"/>
      <c r="LJV1" s="409"/>
      <c r="LJW1" s="409"/>
      <c r="LJX1" s="409"/>
      <c r="LJY1" s="409"/>
      <c r="LJZ1" s="409"/>
      <c r="LKA1" s="409"/>
      <c r="LKB1" s="409"/>
      <c r="LKC1" s="409"/>
      <c r="LKD1" s="409"/>
      <c r="LKE1" s="409"/>
      <c r="LKF1" s="409"/>
      <c r="LKG1" s="409"/>
      <c r="LKH1" s="409"/>
      <c r="LKI1" s="409"/>
      <c r="LKJ1" s="409"/>
      <c r="LKK1" s="409"/>
      <c r="LKL1" s="409"/>
      <c r="LKM1" s="409"/>
      <c r="LKN1" s="409"/>
      <c r="LKO1" s="409"/>
      <c r="LKP1" s="409"/>
      <c r="LKQ1" s="409"/>
      <c r="LKR1" s="409"/>
      <c r="LKS1" s="409"/>
      <c r="LKT1" s="409"/>
      <c r="LKU1" s="409"/>
      <c r="LKV1" s="409"/>
      <c r="LKW1" s="409"/>
      <c r="LKX1" s="409"/>
      <c r="LKY1" s="409"/>
      <c r="LKZ1" s="409"/>
      <c r="LLA1" s="409"/>
      <c r="LLB1" s="409"/>
      <c r="LLC1" s="409"/>
      <c r="LLD1" s="409"/>
      <c r="LLE1" s="409"/>
      <c r="LLF1" s="409"/>
      <c r="LLG1" s="409"/>
      <c r="LLH1" s="409"/>
      <c r="LLI1" s="409"/>
      <c r="LLJ1" s="409"/>
      <c r="LLK1" s="409"/>
      <c r="LLL1" s="409"/>
      <c r="LLM1" s="409"/>
      <c r="LLN1" s="409"/>
      <c r="LLO1" s="409"/>
      <c r="LLP1" s="409"/>
      <c r="LLQ1" s="409"/>
      <c r="LLR1" s="409"/>
      <c r="LLS1" s="409"/>
      <c r="LLT1" s="409"/>
      <c r="LLU1" s="409"/>
      <c r="LLV1" s="409"/>
      <c r="LLW1" s="409"/>
      <c r="LLX1" s="409"/>
      <c r="LLY1" s="409"/>
      <c r="LLZ1" s="409"/>
      <c r="LMA1" s="409"/>
      <c r="LMB1" s="409"/>
      <c r="LMC1" s="409"/>
      <c r="LMD1" s="409"/>
      <c r="LME1" s="409"/>
      <c r="LMF1" s="409"/>
      <c r="LMG1" s="409"/>
      <c r="LMH1" s="409"/>
      <c r="LMI1" s="409"/>
      <c r="LMJ1" s="409"/>
      <c r="LMK1" s="409"/>
      <c r="LML1" s="409"/>
      <c r="LMM1" s="409"/>
      <c r="LMN1" s="409"/>
      <c r="LMO1" s="409"/>
      <c r="LMP1" s="409"/>
      <c r="LMQ1" s="409"/>
      <c r="LMR1" s="409"/>
      <c r="LMS1" s="409"/>
      <c r="LMT1" s="409"/>
      <c r="LMU1" s="409"/>
      <c r="LMV1" s="409"/>
      <c r="LMW1" s="409"/>
      <c r="LMX1" s="409"/>
      <c r="LMY1" s="409"/>
      <c r="LMZ1" s="409"/>
      <c r="LNA1" s="409"/>
      <c r="LNB1" s="409"/>
      <c r="LNC1" s="409"/>
      <c r="LND1" s="409"/>
      <c r="LNE1" s="409"/>
      <c r="LNF1" s="409"/>
      <c r="LNG1" s="409"/>
      <c r="LNH1" s="409"/>
      <c r="LNI1" s="409"/>
      <c r="LNJ1" s="409"/>
      <c r="LNK1" s="409"/>
      <c r="LNL1" s="409"/>
      <c r="LNM1" s="409"/>
      <c r="LNN1" s="409"/>
      <c r="LNO1" s="409"/>
      <c r="LNP1" s="409"/>
      <c r="LNQ1" s="409"/>
      <c r="LNR1" s="409"/>
      <c r="LNS1" s="409"/>
      <c r="LNT1" s="409"/>
      <c r="LNU1" s="409"/>
      <c r="LNV1" s="409"/>
      <c r="LNW1" s="409"/>
      <c r="LNX1" s="409"/>
      <c r="LNY1" s="409"/>
      <c r="LNZ1" s="409"/>
      <c r="LOA1" s="409"/>
      <c r="LOB1" s="409"/>
      <c r="LOC1" s="409"/>
      <c r="LOD1" s="409"/>
      <c r="LOE1" s="409"/>
      <c r="LOF1" s="409"/>
      <c r="LOG1" s="409"/>
      <c r="LOH1" s="409"/>
      <c r="LOI1" s="409"/>
      <c r="LOJ1" s="409"/>
      <c r="LOK1" s="409"/>
      <c r="LOL1" s="409"/>
      <c r="LOM1" s="409"/>
      <c r="LON1" s="409"/>
      <c r="LOO1" s="409"/>
      <c r="LOP1" s="409"/>
      <c r="LOQ1" s="409"/>
      <c r="LOR1" s="409"/>
      <c r="LOS1" s="409"/>
      <c r="LOT1" s="409"/>
      <c r="LOU1" s="409"/>
      <c r="LOV1" s="409"/>
      <c r="LOW1" s="409"/>
      <c r="LOX1" s="409"/>
      <c r="LOY1" s="409"/>
      <c r="LOZ1" s="409"/>
      <c r="LPA1" s="409"/>
      <c r="LPB1" s="409"/>
      <c r="LPC1" s="409"/>
      <c r="LPD1" s="409"/>
      <c r="LPE1" s="409"/>
      <c r="LPF1" s="409"/>
      <c r="LPG1" s="409"/>
      <c r="LPH1" s="409"/>
      <c r="LPI1" s="409"/>
      <c r="LPJ1" s="409"/>
      <c r="LPK1" s="409"/>
      <c r="LPL1" s="409"/>
      <c r="LPM1" s="409"/>
      <c r="LPN1" s="409"/>
      <c r="LPO1" s="409"/>
      <c r="LPP1" s="409"/>
      <c r="LPQ1" s="409"/>
      <c r="LPR1" s="409"/>
      <c r="LPS1" s="409"/>
      <c r="LPT1" s="409"/>
      <c r="LPU1" s="409"/>
      <c r="LPV1" s="409"/>
      <c r="LPW1" s="409"/>
      <c r="LPX1" s="409"/>
      <c r="LPY1" s="409"/>
      <c r="LPZ1" s="409"/>
      <c r="LQA1" s="409"/>
      <c r="LQB1" s="409"/>
      <c r="LQC1" s="409"/>
      <c r="LQD1" s="409"/>
      <c r="LQE1" s="409"/>
      <c r="LQF1" s="409"/>
      <c r="LQG1" s="409"/>
      <c r="LQH1" s="409"/>
      <c r="LQI1" s="409"/>
      <c r="LQJ1" s="409"/>
      <c r="LQK1" s="409"/>
      <c r="LQL1" s="409"/>
      <c r="LQM1" s="409"/>
      <c r="LQN1" s="409"/>
      <c r="LQO1" s="409"/>
      <c r="LQP1" s="409"/>
      <c r="LQQ1" s="409"/>
      <c r="LQR1" s="409"/>
      <c r="LQS1" s="409"/>
      <c r="LQT1" s="409"/>
      <c r="LQU1" s="409"/>
      <c r="LQV1" s="409"/>
      <c r="LQW1" s="409"/>
      <c r="LQX1" s="409"/>
      <c r="LQY1" s="409"/>
      <c r="LQZ1" s="409"/>
      <c r="LRA1" s="409"/>
      <c r="LRB1" s="409"/>
      <c r="LRC1" s="409"/>
      <c r="LRD1" s="409"/>
      <c r="LRE1" s="409"/>
      <c r="LRF1" s="409"/>
      <c r="LRG1" s="409"/>
      <c r="LRH1" s="409"/>
      <c r="LRI1" s="409"/>
      <c r="LRJ1" s="409"/>
      <c r="LRK1" s="409"/>
      <c r="LRL1" s="409"/>
      <c r="LRM1" s="409"/>
      <c r="LRN1" s="409"/>
      <c r="LRO1" s="409"/>
      <c r="LRP1" s="409"/>
      <c r="LRQ1" s="409"/>
      <c r="LRR1" s="409"/>
      <c r="LRS1" s="409"/>
      <c r="LRT1" s="409"/>
      <c r="LRU1" s="409"/>
      <c r="LRV1" s="409"/>
      <c r="LRW1" s="409"/>
      <c r="LRX1" s="409"/>
      <c r="LRY1" s="409"/>
      <c r="LRZ1" s="409"/>
      <c r="LSA1" s="409"/>
      <c r="LSB1" s="409"/>
      <c r="LSC1" s="409"/>
      <c r="LSD1" s="409"/>
      <c r="LSE1" s="409"/>
      <c r="LSF1" s="409"/>
      <c r="LSG1" s="409"/>
      <c r="LSH1" s="409"/>
      <c r="LSI1" s="409"/>
      <c r="LSJ1" s="409"/>
      <c r="LSK1" s="409"/>
      <c r="LSL1" s="409"/>
      <c r="LSM1" s="409"/>
      <c r="LSN1" s="409"/>
      <c r="LSO1" s="409"/>
      <c r="LSP1" s="409"/>
      <c r="LSQ1" s="409"/>
      <c r="LSR1" s="409"/>
      <c r="LSS1" s="409"/>
      <c r="LST1" s="409"/>
      <c r="LSU1" s="409"/>
      <c r="LSV1" s="409"/>
      <c r="LSW1" s="409"/>
      <c r="LSX1" s="409"/>
      <c r="LSY1" s="409"/>
      <c r="LSZ1" s="409"/>
      <c r="LTA1" s="409"/>
      <c r="LTB1" s="409"/>
      <c r="LTC1" s="409"/>
      <c r="LTD1" s="409"/>
      <c r="LTE1" s="409"/>
      <c r="LTF1" s="409"/>
      <c r="LTG1" s="409"/>
      <c r="LTH1" s="409"/>
      <c r="LTI1" s="409"/>
      <c r="LTJ1" s="409"/>
      <c r="LTK1" s="409"/>
      <c r="LTL1" s="409"/>
      <c r="LTM1" s="409"/>
      <c r="LTN1" s="409"/>
      <c r="LTO1" s="409"/>
      <c r="LTP1" s="409"/>
      <c r="LTQ1" s="409"/>
      <c r="LTR1" s="409"/>
      <c r="LTS1" s="409"/>
      <c r="LTT1" s="409"/>
      <c r="LTU1" s="409"/>
      <c r="LTV1" s="409"/>
      <c r="LTW1" s="409"/>
      <c r="LTX1" s="409"/>
      <c r="LTY1" s="409"/>
      <c r="LTZ1" s="409"/>
      <c r="LUA1" s="409"/>
      <c r="LUB1" s="409"/>
      <c r="LUC1" s="409"/>
      <c r="LUD1" s="409"/>
      <c r="LUE1" s="409"/>
      <c r="LUF1" s="409"/>
      <c r="LUG1" s="409"/>
      <c r="LUH1" s="409"/>
      <c r="LUI1" s="409"/>
      <c r="LUJ1" s="409"/>
      <c r="LUK1" s="409"/>
      <c r="LUL1" s="409"/>
      <c r="LUM1" s="409"/>
      <c r="LUN1" s="409"/>
      <c r="LUO1" s="409"/>
      <c r="LUP1" s="409"/>
      <c r="LUQ1" s="409"/>
      <c r="LUR1" s="409"/>
      <c r="LUS1" s="409"/>
      <c r="LUT1" s="409"/>
      <c r="LUU1" s="409"/>
      <c r="LUV1" s="409"/>
      <c r="LUW1" s="409"/>
      <c r="LUX1" s="409"/>
      <c r="LUY1" s="409"/>
      <c r="LUZ1" s="409"/>
      <c r="LVA1" s="409"/>
      <c r="LVB1" s="409"/>
      <c r="LVC1" s="409"/>
      <c r="LVD1" s="409"/>
      <c r="LVE1" s="409"/>
      <c r="LVF1" s="409"/>
      <c r="LVG1" s="409"/>
      <c r="LVH1" s="409"/>
      <c r="LVI1" s="409"/>
      <c r="LVJ1" s="409"/>
      <c r="LVK1" s="409"/>
      <c r="LVL1" s="409"/>
      <c r="LVM1" s="409"/>
      <c r="LVN1" s="409"/>
      <c r="LVO1" s="409"/>
      <c r="LVP1" s="409"/>
      <c r="LVQ1" s="409"/>
      <c r="LVR1" s="409"/>
      <c r="LVS1" s="409"/>
      <c r="LVT1" s="409"/>
      <c r="LVU1" s="409"/>
      <c r="LVV1" s="409"/>
      <c r="LVW1" s="409"/>
      <c r="LVX1" s="409"/>
      <c r="LVY1" s="409"/>
      <c r="LVZ1" s="409"/>
      <c r="LWA1" s="409"/>
      <c r="LWB1" s="409"/>
      <c r="LWC1" s="409"/>
      <c r="LWD1" s="409"/>
      <c r="LWE1" s="409"/>
      <c r="LWF1" s="409"/>
      <c r="LWG1" s="409"/>
      <c r="LWH1" s="409"/>
      <c r="LWI1" s="409"/>
      <c r="LWJ1" s="409"/>
      <c r="LWK1" s="409"/>
      <c r="LWL1" s="409"/>
      <c r="LWM1" s="409"/>
      <c r="LWN1" s="409"/>
      <c r="LWO1" s="409"/>
      <c r="LWP1" s="409"/>
      <c r="LWQ1" s="409"/>
      <c r="LWR1" s="409"/>
      <c r="LWS1" s="409"/>
      <c r="LWT1" s="409"/>
      <c r="LWU1" s="409"/>
      <c r="LWV1" s="409"/>
      <c r="LWW1" s="409"/>
      <c r="LWX1" s="409"/>
      <c r="LWY1" s="409"/>
      <c r="LWZ1" s="409"/>
      <c r="LXA1" s="409"/>
      <c r="LXB1" s="409"/>
      <c r="LXC1" s="409"/>
      <c r="LXD1" s="409"/>
      <c r="LXE1" s="409"/>
      <c r="LXF1" s="409"/>
      <c r="LXG1" s="409"/>
      <c r="LXH1" s="409"/>
      <c r="LXI1" s="409"/>
      <c r="LXJ1" s="409"/>
      <c r="LXK1" s="409"/>
      <c r="LXL1" s="409"/>
      <c r="LXM1" s="409"/>
      <c r="LXN1" s="409"/>
      <c r="LXO1" s="409"/>
      <c r="LXP1" s="409"/>
      <c r="LXQ1" s="409"/>
      <c r="LXR1" s="409"/>
      <c r="LXS1" s="409"/>
      <c r="LXT1" s="409"/>
      <c r="LXU1" s="409"/>
      <c r="LXV1" s="409"/>
      <c r="LXW1" s="409"/>
      <c r="LXX1" s="409"/>
      <c r="LXY1" s="409"/>
      <c r="LXZ1" s="409"/>
      <c r="LYA1" s="409"/>
      <c r="LYB1" s="409"/>
      <c r="LYC1" s="409"/>
      <c r="LYD1" s="409"/>
      <c r="LYE1" s="409"/>
      <c r="LYF1" s="409"/>
      <c r="LYG1" s="409"/>
      <c r="LYH1" s="409"/>
      <c r="LYI1" s="409"/>
      <c r="LYJ1" s="409"/>
      <c r="LYK1" s="409"/>
      <c r="LYL1" s="409"/>
      <c r="LYM1" s="409"/>
      <c r="LYN1" s="409"/>
      <c r="LYO1" s="409"/>
      <c r="LYP1" s="409"/>
      <c r="LYQ1" s="409"/>
      <c r="LYR1" s="409"/>
      <c r="LYS1" s="409"/>
      <c r="LYT1" s="409"/>
      <c r="LYU1" s="409"/>
      <c r="LYV1" s="409"/>
      <c r="LYW1" s="409"/>
      <c r="LYX1" s="409"/>
      <c r="LYY1" s="409"/>
      <c r="LYZ1" s="409"/>
      <c r="LZA1" s="409"/>
      <c r="LZB1" s="409"/>
      <c r="LZC1" s="409"/>
      <c r="LZD1" s="409"/>
      <c r="LZE1" s="409"/>
      <c r="LZF1" s="409"/>
      <c r="LZG1" s="409"/>
      <c r="LZH1" s="409"/>
      <c r="LZI1" s="409"/>
      <c r="LZJ1" s="409"/>
      <c r="LZK1" s="409"/>
      <c r="LZL1" s="409"/>
      <c r="LZM1" s="409"/>
      <c r="LZN1" s="409"/>
      <c r="LZO1" s="409"/>
      <c r="LZP1" s="409"/>
      <c r="LZQ1" s="409"/>
      <c r="LZR1" s="409"/>
      <c r="LZS1" s="409"/>
      <c r="LZT1" s="409"/>
      <c r="LZU1" s="409"/>
      <c r="LZV1" s="409"/>
      <c r="LZW1" s="409"/>
      <c r="LZX1" s="409"/>
      <c r="LZY1" s="409"/>
      <c r="LZZ1" s="409"/>
      <c r="MAA1" s="409"/>
      <c r="MAB1" s="409"/>
      <c r="MAC1" s="409"/>
      <c r="MAD1" s="409"/>
      <c r="MAE1" s="409"/>
      <c r="MAF1" s="409"/>
      <c r="MAG1" s="409"/>
      <c r="MAH1" s="409"/>
      <c r="MAI1" s="409"/>
      <c r="MAJ1" s="409"/>
      <c r="MAK1" s="409"/>
      <c r="MAL1" s="409"/>
      <c r="MAM1" s="409"/>
      <c r="MAN1" s="409"/>
      <c r="MAO1" s="409"/>
      <c r="MAP1" s="409"/>
      <c r="MAQ1" s="409"/>
      <c r="MAR1" s="409"/>
      <c r="MAS1" s="409"/>
      <c r="MAT1" s="409"/>
      <c r="MAU1" s="409"/>
      <c r="MAV1" s="409"/>
      <c r="MAW1" s="409"/>
      <c r="MAX1" s="409"/>
      <c r="MAY1" s="409"/>
      <c r="MAZ1" s="409"/>
      <c r="MBA1" s="409"/>
      <c r="MBB1" s="409"/>
      <c r="MBC1" s="409"/>
      <c r="MBD1" s="409"/>
      <c r="MBE1" s="409"/>
      <c r="MBF1" s="409"/>
      <c r="MBG1" s="409"/>
      <c r="MBH1" s="409"/>
      <c r="MBI1" s="409"/>
      <c r="MBJ1" s="409"/>
      <c r="MBK1" s="409"/>
      <c r="MBL1" s="409"/>
      <c r="MBM1" s="409"/>
      <c r="MBN1" s="409"/>
      <c r="MBO1" s="409"/>
      <c r="MBP1" s="409"/>
      <c r="MBQ1" s="409"/>
      <c r="MBR1" s="409"/>
      <c r="MBS1" s="409"/>
      <c r="MBT1" s="409"/>
      <c r="MBU1" s="409"/>
      <c r="MBV1" s="409"/>
      <c r="MBW1" s="409"/>
      <c r="MBX1" s="409"/>
      <c r="MBY1" s="409"/>
      <c r="MBZ1" s="409"/>
      <c r="MCA1" s="409"/>
      <c r="MCB1" s="409"/>
      <c r="MCC1" s="409"/>
      <c r="MCD1" s="409"/>
      <c r="MCE1" s="409"/>
      <c r="MCF1" s="409"/>
      <c r="MCG1" s="409"/>
      <c r="MCH1" s="409"/>
      <c r="MCI1" s="409"/>
      <c r="MCJ1" s="409"/>
      <c r="MCK1" s="409"/>
      <c r="MCL1" s="409"/>
      <c r="MCM1" s="409"/>
      <c r="MCN1" s="409"/>
      <c r="MCO1" s="409"/>
      <c r="MCP1" s="409"/>
      <c r="MCQ1" s="409"/>
      <c r="MCR1" s="409"/>
      <c r="MCS1" s="409"/>
      <c r="MCT1" s="409"/>
      <c r="MCU1" s="409"/>
      <c r="MCV1" s="409"/>
      <c r="MCW1" s="409"/>
      <c r="MCX1" s="409"/>
      <c r="MCY1" s="409"/>
      <c r="MCZ1" s="409"/>
      <c r="MDA1" s="409"/>
      <c r="MDB1" s="409"/>
      <c r="MDC1" s="409"/>
      <c r="MDD1" s="409"/>
      <c r="MDE1" s="409"/>
      <c r="MDF1" s="409"/>
      <c r="MDG1" s="409"/>
      <c r="MDH1" s="409"/>
      <c r="MDI1" s="409"/>
      <c r="MDJ1" s="409"/>
      <c r="MDK1" s="409"/>
      <c r="MDL1" s="409"/>
      <c r="MDM1" s="409"/>
      <c r="MDN1" s="409"/>
      <c r="MDO1" s="409"/>
      <c r="MDP1" s="409"/>
      <c r="MDQ1" s="409"/>
      <c r="MDR1" s="409"/>
      <c r="MDS1" s="409"/>
      <c r="MDT1" s="409"/>
      <c r="MDU1" s="409"/>
      <c r="MDV1" s="409"/>
      <c r="MDW1" s="409"/>
      <c r="MDX1" s="409"/>
      <c r="MDY1" s="409"/>
      <c r="MDZ1" s="409"/>
      <c r="MEA1" s="409"/>
      <c r="MEB1" s="409"/>
      <c r="MEC1" s="409"/>
      <c r="MED1" s="409"/>
      <c r="MEE1" s="409"/>
      <c r="MEF1" s="409"/>
      <c r="MEG1" s="409"/>
      <c r="MEH1" s="409"/>
      <c r="MEI1" s="409"/>
      <c r="MEJ1" s="409"/>
      <c r="MEK1" s="409"/>
      <c r="MEL1" s="409"/>
      <c r="MEM1" s="409"/>
      <c r="MEN1" s="409"/>
      <c r="MEO1" s="409"/>
      <c r="MEP1" s="409"/>
      <c r="MEQ1" s="409"/>
      <c r="MER1" s="409"/>
      <c r="MES1" s="409"/>
      <c r="MET1" s="409"/>
      <c r="MEU1" s="409"/>
      <c r="MEV1" s="409"/>
      <c r="MEW1" s="409"/>
      <c r="MEX1" s="409"/>
      <c r="MEY1" s="409"/>
      <c r="MEZ1" s="409"/>
      <c r="MFA1" s="409"/>
      <c r="MFB1" s="409"/>
      <c r="MFC1" s="409"/>
      <c r="MFD1" s="409"/>
      <c r="MFE1" s="409"/>
      <c r="MFF1" s="409"/>
      <c r="MFG1" s="409"/>
      <c r="MFH1" s="409"/>
      <c r="MFI1" s="409"/>
      <c r="MFJ1" s="409"/>
      <c r="MFK1" s="409"/>
      <c r="MFL1" s="409"/>
      <c r="MFM1" s="409"/>
      <c r="MFN1" s="409"/>
      <c r="MFO1" s="409"/>
      <c r="MFP1" s="409"/>
      <c r="MFQ1" s="409"/>
      <c r="MFR1" s="409"/>
      <c r="MFS1" s="409"/>
      <c r="MFT1" s="409"/>
      <c r="MFU1" s="409"/>
      <c r="MFV1" s="409"/>
      <c r="MFW1" s="409"/>
      <c r="MFX1" s="409"/>
      <c r="MFY1" s="409"/>
      <c r="MFZ1" s="409"/>
      <c r="MGA1" s="409"/>
      <c r="MGB1" s="409"/>
      <c r="MGC1" s="409"/>
      <c r="MGD1" s="409"/>
      <c r="MGE1" s="409"/>
      <c r="MGF1" s="409"/>
      <c r="MGG1" s="409"/>
      <c r="MGH1" s="409"/>
      <c r="MGI1" s="409"/>
      <c r="MGJ1" s="409"/>
      <c r="MGK1" s="409"/>
      <c r="MGL1" s="409"/>
      <c r="MGM1" s="409"/>
      <c r="MGN1" s="409"/>
      <c r="MGO1" s="409"/>
      <c r="MGP1" s="409"/>
      <c r="MGQ1" s="409"/>
      <c r="MGR1" s="409"/>
      <c r="MGS1" s="409"/>
      <c r="MGT1" s="409"/>
      <c r="MGU1" s="409"/>
      <c r="MGV1" s="409"/>
      <c r="MGW1" s="409"/>
      <c r="MGX1" s="409"/>
      <c r="MGY1" s="409"/>
      <c r="MGZ1" s="409"/>
      <c r="MHA1" s="409"/>
      <c r="MHB1" s="409"/>
      <c r="MHC1" s="409"/>
      <c r="MHD1" s="409"/>
      <c r="MHE1" s="409"/>
      <c r="MHF1" s="409"/>
      <c r="MHG1" s="409"/>
      <c r="MHH1" s="409"/>
      <c r="MHI1" s="409"/>
      <c r="MHJ1" s="409"/>
      <c r="MHK1" s="409"/>
      <c r="MHL1" s="409"/>
      <c r="MHM1" s="409"/>
      <c r="MHN1" s="409"/>
      <c r="MHO1" s="409"/>
      <c r="MHP1" s="409"/>
      <c r="MHQ1" s="409"/>
      <c r="MHR1" s="409"/>
      <c r="MHS1" s="409"/>
      <c r="MHT1" s="409"/>
      <c r="MHU1" s="409"/>
      <c r="MHV1" s="409"/>
      <c r="MHW1" s="409"/>
      <c r="MHX1" s="409"/>
      <c r="MHY1" s="409"/>
      <c r="MHZ1" s="409"/>
      <c r="MIA1" s="409"/>
      <c r="MIB1" s="409"/>
      <c r="MIC1" s="409"/>
      <c r="MID1" s="409"/>
      <c r="MIE1" s="409"/>
      <c r="MIF1" s="409"/>
      <c r="MIG1" s="409"/>
      <c r="MIH1" s="409"/>
      <c r="MII1" s="409"/>
      <c r="MIJ1" s="409"/>
      <c r="MIK1" s="409"/>
      <c r="MIL1" s="409"/>
      <c r="MIM1" s="409"/>
      <c r="MIN1" s="409"/>
      <c r="MIO1" s="409"/>
      <c r="MIP1" s="409"/>
      <c r="MIQ1" s="409"/>
      <c r="MIR1" s="409"/>
      <c r="MIS1" s="409"/>
      <c r="MIT1" s="409"/>
      <c r="MIU1" s="409"/>
      <c r="MIV1" s="409"/>
      <c r="MIW1" s="409"/>
      <c r="MIX1" s="409"/>
      <c r="MIY1" s="409"/>
      <c r="MIZ1" s="409"/>
      <c r="MJA1" s="409"/>
      <c r="MJB1" s="409"/>
      <c r="MJC1" s="409"/>
      <c r="MJD1" s="409"/>
      <c r="MJE1" s="409"/>
      <c r="MJF1" s="409"/>
      <c r="MJG1" s="409"/>
      <c r="MJH1" s="409"/>
      <c r="MJI1" s="409"/>
      <c r="MJJ1" s="409"/>
      <c r="MJK1" s="409"/>
      <c r="MJL1" s="409"/>
      <c r="MJM1" s="409"/>
      <c r="MJN1" s="409"/>
      <c r="MJO1" s="409"/>
      <c r="MJP1" s="409"/>
      <c r="MJQ1" s="409"/>
      <c r="MJR1" s="409"/>
      <c r="MJS1" s="409"/>
      <c r="MJT1" s="409"/>
      <c r="MJU1" s="409"/>
      <c r="MJV1" s="409"/>
      <c r="MJW1" s="409"/>
      <c r="MJX1" s="409"/>
      <c r="MJY1" s="409"/>
      <c r="MJZ1" s="409"/>
      <c r="MKA1" s="409"/>
      <c r="MKB1" s="409"/>
      <c r="MKC1" s="409"/>
      <c r="MKD1" s="409"/>
      <c r="MKE1" s="409"/>
      <c r="MKF1" s="409"/>
      <c r="MKG1" s="409"/>
      <c r="MKH1" s="409"/>
      <c r="MKI1" s="409"/>
      <c r="MKJ1" s="409"/>
      <c r="MKK1" s="409"/>
      <c r="MKL1" s="409"/>
      <c r="MKM1" s="409"/>
      <c r="MKN1" s="409"/>
      <c r="MKO1" s="409"/>
      <c r="MKP1" s="409"/>
      <c r="MKQ1" s="409"/>
      <c r="MKR1" s="409"/>
      <c r="MKS1" s="409"/>
      <c r="MKT1" s="409"/>
      <c r="MKU1" s="409"/>
      <c r="MKV1" s="409"/>
      <c r="MKW1" s="409"/>
      <c r="MKX1" s="409"/>
      <c r="MKY1" s="409"/>
      <c r="MKZ1" s="409"/>
      <c r="MLA1" s="409"/>
      <c r="MLB1" s="409"/>
      <c r="MLC1" s="409"/>
      <c r="MLD1" s="409"/>
      <c r="MLE1" s="409"/>
      <c r="MLF1" s="409"/>
      <c r="MLG1" s="409"/>
      <c r="MLH1" s="409"/>
      <c r="MLI1" s="409"/>
      <c r="MLJ1" s="409"/>
      <c r="MLK1" s="409"/>
      <c r="MLL1" s="409"/>
      <c r="MLM1" s="409"/>
      <c r="MLN1" s="409"/>
      <c r="MLO1" s="409"/>
      <c r="MLP1" s="409"/>
      <c r="MLQ1" s="409"/>
      <c r="MLR1" s="409"/>
      <c r="MLS1" s="409"/>
      <c r="MLT1" s="409"/>
      <c r="MLU1" s="409"/>
      <c r="MLV1" s="409"/>
      <c r="MLW1" s="409"/>
      <c r="MLX1" s="409"/>
      <c r="MLY1" s="409"/>
      <c r="MLZ1" s="409"/>
      <c r="MMA1" s="409"/>
      <c r="MMB1" s="409"/>
      <c r="MMC1" s="409"/>
      <c r="MMD1" s="409"/>
      <c r="MME1" s="409"/>
      <c r="MMF1" s="409"/>
      <c r="MMG1" s="409"/>
      <c r="MMH1" s="409"/>
      <c r="MMI1" s="409"/>
      <c r="MMJ1" s="409"/>
      <c r="MMK1" s="409"/>
      <c r="MML1" s="409"/>
      <c r="MMM1" s="409"/>
      <c r="MMN1" s="409"/>
      <c r="MMO1" s="409"/>
      <c r="MMP1" s="409"/>
      <c r="MMQ1" s="409"/>
      <c r="MMR1" s="409"/>
      <c r="MMS1" s="409"/>
      <c r="MMT1" s="409"/>
      <c r="MMU1" s="409"/>
      <c r="MMV1" s="409"/>
      <c r="MMW1" s="409"/>
      <c r="MMX1" s="409"/>
      <c r="MMY1" s="409"/>
      <c r="MMZ1" s="409"/>
      <c r="MNA1" s="409"/>
      <c r="MNB1" s="409"/>
      <c r="MNC1" s="409"/>
      <c r="MND1" s="409"/>
      <c r="MNE1" s="409"/>
      <c r="MNF1" s="409"/>
      <c r="MNG1" s="409"/>
      <c r="MNH1" s="409"/>
      <c r="MNI1" s="409"/>
      <c r="MNJ1" s="409"/>
      <c r="MNK1" s="409"/>
      <c r="MNL1" s="409"/>
      <c r="MNM1" s="409"/>
      <c r="MNN1" s="409"/>
      <c r="MNO1" s="409"/>
      <c r="MNP1" s="409"/>
      <c r="MNQ1" s="409"/>
      <c r="MNR1" s="409"/>
      <c r="MNS1" s="409"/>
      <c r="MNT1" s="409"/>
      <c r="MNU1" s="409"/>
      <c r="MNV1" s="409"/>
      <c r="MNW1" s="409"/>
      <c r="MNX1" s="409"/>
      <c r="MNY1" s="409"/>
      <c r="MNZ1" s="409"/>
      <c r="MOA1" s="409"/>
      <c r="MOB1" s="409"/>
      <c r="MOC1" s="409"/>
      <c r="MOD1" s="409"/>
      <c r="MOE1" s="409"/>
      <c r="MOF1" s="409"/>
      <c r="MOG1" s="409"/>
      <c r="MOH1" s="409"/>
      <c r="MOI1" s="409"/>
      <c r="MOJ1" s="409"/>
      <c r="MOK1" s="409"/>
      <c r="MOL1" s="409"/>
      <c r="MOM1" s="409"/>
      <c r="MON1" s="409"/>
      <c r="MOO1" s="409"/>
      <c r="MOP1" s="409"/>
      <c r="MOQ1" s="409"/>
      <c r="MOR1" s="409"/>
      <c r="MOS1" s="409"/>
      <c r="MOT1" s="409"/>
      <c r="MOU1" s="409"/>
      <c r="MOV1" s="409"/>
      <c r="MOW1" s="409"/>
      <c r="MOX1" s="409"/>
      <c r="MOY1" s="409"/>
      <c r="MOZ1" s="409"/>
      <c r="MPA1" s="409"/>
      <c r="MPB1" s="409"/>
      <c r="MPC1" s="409"/>
      <c r="MPD1" s="409"/>
      <c r="MPE1" s="409"/>
      <c r="MPF1" s="409"/>
      <c r="MPG1" s="409"/>
      <c r="MPH1" s="409"/>
      <c r="MPI1" s="409"/>
      <c r="MPJ1" s="409"/>
      <c r="MPK1" s="409"/>
      <c r="MPL1" s="409"/>
      <c r="MPM1" s="409"/>
      <c r="MPN1" s="409"/>
      <c r="MPO1" s="409"/>
      <c r="MPP1" s="409"/>
      <c r="MPQ1" s="409"/>
      <c r="MPR1" s="409"/>
      <c r="MPS1" s="409"/>
      <c r="MPT1" s="409"/>
      <c r="MPU1" s="409"/>
      <c r="MPV1" s="409"/>
      <c r="MPW1" s="409"/>
      <c r="MPX1" s="409"/>
      <c r="MPY1" s="409"/>
      <c r="MPZ1" s="409"/>
      <c r="MQA1" s="409"/>
      <c r="MQB1" s="409"/>
      <c r="MQC1" s="409"/>
      <c r="MQD1" s="409"/>
      <c r="MQE1" s="409"/>
      <c r="MQF1" s="409"/>
      <c r="MQG1" s="409"/>
      <c r="MQH1" s="409"/>
      <c r="MQI1" s="409"/>
      <c r="MQJ1" s="409"/>
      <c r="MQK1" s="409"/>
      <c r="MQL1" s="409"/>
      <c r="MQM1" s="409"/>
      <c r="MQN1" s="409"/>
      <c r="MQO1" s="409"/>
      <c r="MQP1" s="409"/>
      <c r="MQQ1" s="409"/>
      <c r="MQR1" s="409"/>
      <c r="MQS1" s="409"/>
      <c r="MQT1" s="409"/>
      <c r="MQU1" s="409"/>
      <c r="MQV1" s="409"/>
      <c r="MQW1" s="409"/>
      <c r="MQX1" s="409"/>
      <c r="MQY1" s="409"/>
      <c r="MQZ1" s="409"/>
      <c r="MRA1" s="409"/>
      <c r="MRB1" s="409"/>
      <c r="MRC1" s="409"/>
      <c r="MRD1" s="409"/>
      <c r="MRE1" s="409"/>
      <c r="MRF1" s="409"/>
      <c r="MRG1" s="409"/>
      <c r="MRH1" s="409"/>
      <c r="MRI1" s="409"/>
      <c r="MRJ1" s="409"/>
      <c r="MRK1" s="409"/>
      <c r="MRL1" s="409"/>
      <c r="MRM1" s="409"/>
      <c r="MRN1" s="409"/>
      <c r="MRO1" s="409"/>
      <c r="MRP1" s="409"/>
      <c r="MRQ1" s="409"/>
      <c r="MRR1" s="409"/>
      <c r="MRS1" s="409"/>
      <c r="MRT1" s="409"/>
      <c r="MRU1" s="409"/>
      <c r="MRV1" s="409"/>
      <c r="MRW1" s="409"/>
      <c r="MRX1" s="409"/>
      <c r="MRY1" s="409"/>
      <c r="MRZ1" s="409"/>
      <c r="MSA1" s="409"/>
      <c r="MSB1" s="409"/>
      <c r="MSC1" s="409"/>
      <c r="MSD1" s="409"/>
      <c r="MSE1" s="409"/>
      <c r="MSF1" s="409"/>
      <c r="MSG1" s="409"/>
      <c r="MSH1" s="409"/>
      <c r="MSI1" s="409"/>
      <c r="MSJ1" s="409"/>
      <c r="MSK1" s="409"/>
      <c r="MSL1" s="409"/>
      <c r="MSM1" s="409"/>
      <c r="MSN1" s="409"/>
      <c r="MSO1" s="409"/>
      <c r="MSP1" s="409"/>
      <c r="MSQ1" s="409"/>
      <c r="MSR1" s="409"/>
      <c r="MSS1" s="409"/>
      <c r="MST1" s="409"/>
      <c r="MSU1" s="409"/>
      <c r="MSV1" s="409"/>
      <c r="MSW1" s="409"/>
      <c r="MSX1" s="409"/>
      <c r="MSY1" s="409"/>
      <c r="MSZ1" s="409"/>
      <c r="MTA1" s="409"/>
      <c r="MTB1" s="409"/>
      <c r="MTC1" s="409"/>
      <c r="MTD1" s="409"/>
      <c r="MTE1" s="409"/>
      <c r="MTF1" s="409"/>
      <c r="MTG1" s="409"/>
      <c r="MTH1" s="409"/>
      <c r="MTI1" s="409"/>
      <c r="MTJ1" s="409"/>
      <c r="MTK1" s="409"/>
      <c r="MTL1" s="409"/>
      <c r="MTM1" s="409"/>
      <c r="MTN1" s="409"/>
      <c r="MTO1" s="409"/>
      <c r="MTP1" s="409"/>
      <c r="MTQ1" s="409"/>
      <c r="MTR1" s="409"/>
      <c r="MTS1" s="409"/>
      <c r="MTT1" s="409"/>
      <c r="MTU1" s="409"/>
      <c r="MTV1" s="409"/>
      <c r="MTW1" s="409"/>
      <c r="MTX1" s="409"/>
      <c r="MTY1" s="409"/>
      <c r="MTZ1" s="409"/>
      <c r="MUA1" s="409"/>
      <c r="MUB1" s="409"/>
      <c r="MUC1" s="409"/>
      <c r="MUD1" s="409"/>
      <c r="MUE1" s="409"/>
      <c r="MUF1" s="409"/>
      <c r="MUG1" s="409"/>
      <c r="MUH1" s="409"/>
      <c r="MUI1" s="409"/>
      <c r="MUJ1" s="409"/>
      <c r="MUK1" s="409"/>
      <c r="MUL1" s="409"/>
      <c r="MUM1" s="409"/>
      <c r="MUN1" s="409"/>
      <c r="MUO1" s="409"/>
      <c r="MUP1" s="409"/>
      <c r="MUQ1" s="409"/>
      <c r="MUR1" s="409"/>
      <c r="MUS1" s="409"/>
      <c r="MUT1" s="409"/>
      <c r="MUU1" s="409"/>
      <c r="MUV1" s="409"/>
      <c r="MUW1" s="409"/>
      <c r="MUX1" s="409"/>
      <c r="MUY1" s="409"/>
      <c r="MUZ1" s="409"/>
      <c r="MVA1" s="409"/>
      <c r="MVB1" s="409"/>
      <c r="MVC1" s="409"/>
      <c r="MVD1" s="409"/>
      <c r="MVE1" s="409"/>
      <c r="MVF1" s="409"/>
      <c r="MVG1" s="409"/>
      <c r="MVH1" s="409"/>
      <c r="MVI1" s="409"/>
      <c r="MVJ1" s="409"/>
      <c r="MVK1" s="409"/>
      <c r="MVL1" s="409"/>
      <c r="MVM1" s="409"/>
      <c r="MVN1" s="409"/>
      <c r="MVO1" s="409"/>
      <c r="MVP1" s="409"/>
      <c r="MVQ1" s="409"/>
      <c r="MVR1" s="409"/>
      <c r="MVS1" s="409"/>
      <c r="MVT1" s="409"/>
      <c r="MVU1" s="409"/>
      <c r="MVV1" s="409"/>
      <c r="MVW1" s="409"/>
      <c r="MVX1" s="409"/>
      <c r="MVY1" s="409"/>
      <c r="MVZ1" s="409"/>
      <c r="MWA1" s="409"/>
      <c r="MWB1" s="409"/>
      <c r="MWC1" s="409"/>
      <c r="MWD1" s="409"/>
      <c r="MWE1" s="409"/>
      <c r="MWF1" s="409"/>
      <c r="MWG1" s="409"/>
      <c r="MWH1" s="409"/>
      <c r="MWI1" s="409"/>
      <c r="MWJ1" s="409"/>
      <c r="MWK1" s="409"/>
      <c r="MWL1" s="409"/>
      <c r="MWM1" s="409"/>
      <c r="MWN1" s="409"/>
      <c r="MWO1" s="409"/>
      <c r="MWP1" s="409"/>
      <c r="MWQ1" s="409"/>
      <c r="MWR1" s="409"/>
      <c r="MWS1" s="409"/>
      <c r="MWT1" s="409"/>
      <c r="MWU1" s="409"/>
      <c r="MWV1" s="409"/>
      <c r="MWW1" s="409"/>
      <c r="MWX1" s="409"/>
      <c r="MWY1" s="409"/>
      <c r="MWZ1" s="409"/>
      <c r="MXA1" s="409"/>
      <c r="MXB1" s="409"/>
      <c r="MXC1" s="409"/>
      <c r="MXD1" s="409"/>
      <c r="MXE1" s="409"/>
      <c r="MXF1" s="409"/>
      <c r="MXG1" s="409"/>
      <c r="MXH1" s="409"/>
      <c r="MXI1" s="409"/>
      <c r="MXJ1" s="409"/>
      <c r="MXK1" s="409"/>
      <c r="MXL1" s="409"/>
      <c r="MXM1" s="409"/>
      <c r="MXN1" s="409"/>
      <c r="MXO1" s="409"/>
      <c r="MXP1" s="409"/>
      <c r="MXQ1" s="409"/>
      <c r="MXR1" s="409"/>
      <c r="MXS1" s="409"/>
      <c r="MXT1" s="409"/>
      <c r="MXU1" s="409"/>
      <c r="MXV1" s="409"/>
      <c r="MXW1" s="409"/>
      <c r="MXX1" s="409"/>
      <c r="MXY1" s="409"/>
      <c r="MXZ1" s="409"/>
      <c r="MYA1" s="409"/>
      <c r="MYB1" s="409"/>
      <c r="MYC1" s="409"/>
      <c r="MYD1" s="409"/>
      <c r="MYE1" s="409"/>
      <c r="MYF1" s="409"/>
      <c r="MYG1" s="409"/>
      <c r="MYH1" s="409"/>
      <c r="MYI1" s="409"/>
      <c r="MYJ1" s="409"/>
      <c r="MYK1" s="409"/>
      <c r="MYL1" s="409"/>
      <c r="MYM1" s="409"/>
      <c r="MYN1" s="409"/>
      <c r="MYO1" s="409"/>
      <c r="MYP1" s="409"/>
      <c r="MYQ1" s="409"/>
      <c r="MYR1" s="409"/>
      <c r="MYS1" s="409"/>
      <c r="MYT1" s="409"/>
      <c r="MYU1" s="409"/>
      <c r="MYV1" s="409"/>
      <c r="MYW1" s="409"/>
      <c r="MYX1" s="409"/>
      <c r="MYY1" s="409"/>
      <c r="MYZ1" s="409"/>
      <c r="MZA1" s="409"/>
      <c r="MZB1" s="409"/>
      <c r="MZC1" s="409"/>
      <c r="MZD1" s="409"/>
      <c r="MZE1" s="409"/>
      <c r="MZF1" s="409"/>
      <c r="MZG1" s="409"/>
      <c r="MZH1" s="409"/>
      <c r="MZI1" s="409"/>
      <c r="MZJ1" s="409"/>
      <c r="MZK1" s="409"/>
      <c r="MZL1" s="409"/>
      <c r="MZM1" s="409"/>
      <c r="MZN1" s="409"/>
      <c r="MZO1" s="409"/>
      <c r="MZP1" s="409"/>
      <c r="MZQ1" s="409"/>
      <c r="MZR1" s="409"/>
      <c r="MZS1" s="409"/>
      <c r="MZT1" s="409"/>
      <c r="MZU1" s="409"/>
      <c r="MZV1" s="409"/>
      <c r="MZW1" s="409"/>
      <c r="MZX1" s="409"/>
      <c r="MZY1" s="409"/>
      <c r="MZZ1" s="409"/>
      <c r="NAA1" s="409"/>
      <c r="NAB1" s="409"/>
      <c r="NAC1" s="409"/>
      <c r="NAD1" s="409"/>
      <c r="NAE1" s="409"/>
      <c r="NAF1" s="409"/>
      <c r="NAG1" s="409"/>
      <c r="NAH1" s="409"/>
      <c r="NAI1" s="409"/>
      <c r="NAJ1" s="409"/>
      <c r="NAK1" s="409"/>
      <c r="NAL1" s="409"/>
      <c r="NAM1" s="409"/>
      <c r="NAN1" s="409"/>
      <c r="NAO1" s="409"/>
      <c r="NAP1" s="409"/>
      <c r="NAQ1" s="409"/>
      <c r="NAR1" s="409"/>
      <c r="NAS1" s="409"/>
      <c r="NAT1" s="409"/>
      <c r="NAU1" s="409"/>
      <c r="NAV1" s="409"/>
      <c r="NAW1" s="409"/>
      <c r="NAX1" s="409"/>
      <c r="NAY1" s="409"/>
      <c r="NAZ1" s="409"/>
      <c r="NBA1" s="409"/>
      <c r="NBB1" s="409"/>
      <c r="NBC1" s="409"/>
      <c r="NBD1" s="409"/>
      <c r="NBE1" s="409"/>
      <c r="NBF1" s="409"/>
      <c r="NBG1" s="409"/>
      <c r="NBH1" s="409"/>
      <c r="NBI1" s="409"/>
      <c r="NBJ1" s="409"/>
      <c r="NBK1" s="409"/>
      <c r="NBL1" s="409"/>
      <c r="NBM1" s="409"/>
      <c r="NBN1" s="409"/>
      <c r="NBO1" s="409"/>
      <c r="NBP1" s="409"/>
      <c r="NBQ1" s="409"/>
      <c r="NBR1" s="409"/>
      <c r="NBS1" s="409"/>
      <c r="NBT1" s="409"/>
      <c r="NBU1" s="409"/>
      <c r="NBV1" s="409"/>
      <c r="NBW1" s="409"/>
      <c r="NBX1" s="409"/>
      <c r="NBY1" s="409"/>
      <c r="NBZ1" s="409"/>
      <c r="NCA1" s="409"/>
      <c r="NCB1" s="409"/>
      <c r="NCC1" s="409"/>
      <c r="NCD1" s="409"/>
      <c r="NCE1" s="409"/>
      <c r="NCF1" s="409"/>
      <c r="NCG1" s="409"/>
      <c r="NCH1" s="409"/>
      <c r="NCI1" s="409"/>
      <c r="NCJ1" s="409"/>
      <c r="NCK1" s="409"/>
      <c r="NCL1" s="409"/>
      <c r="NCM1" s="409"/>
      <c r="NCN1" s="409"/>
      <c r="NCO1" s="409"/>
      <c r="NCP1" s="409"/>
      <c r="NCQ1" s="409"/>
      <c r="NCR1" s="409"/>
      <c r="NCS1" s="409"/>
      <c r="NCT1" s="409"/>
      <c r="NCU1" s="409"/>
      <c r="NCV1" s="409"/>
      <c r="NCW1" s="409"/>
      <c r="NCX1" s="409"/>
      <c r="NCY1" s="409"/>
      <c r="NCZ1" s="409"/>
      <c r="NDA1" s="409"/>
      <c r="NDB1" s="409"/>
      <c r="NDC1" s="409"/>
      <c r="NDD1" s="409"/>
      <c r="NDE1" s="409"/>
      <c r="NDF1" s="409"/>
      <c r="NDG1" s="409"/>
      <c r="NDH1" s="409"/>
      <c r="NDI1" s="409"/>
      <c r="NDJ1" s="409"/>
      <c r="NDK1" s="409"/>
      <c r="NDL1" s="409"/>
      <c r="NDM1" s="409"/>
      <c r="NDN1" s="409"/>
      <c r="NDO1" s="409"/>
      <c r="NDP1" s="409"/>
      <c r="NDQ1" s="409"/>
      <c r="NDR1" s="409"/>
      <c r="NDS1" s="409"/>
      <c r="NDT1" s="409"/>
      <c r="NDU1" s="409"/>
      <c r="NDV1" s="409"/>
      <c r="NDW1" s="409"/>
      <c r="NDX1" s="409"/>
      <c r="NDY1" s="409"/>
      <c r="NDZ1" s="409"/>
      <c r="NEA1" s="409"/>
      <c r="NEB1" s="409"/>
      <c r="NEC1" s="409"/>
      <c r="NED1" s="409"/>
      <c r="NEE1" s="409"/>
      <c r="NEF1" s="409"/>
      <c r="NEG1" s="409"/>
      <c r="NEH1" s="409"/>
      <c r="NEI1" s="409"/>
      <c r="NEJ1" s="409"/>
      <c r="NEK1" s="409"/>
      <c r="NEL1" s="409"/>
      <c r="NEM1" s="409"/>
      <c r="NEN1" s="409"/>
      <c r="NEO1" s="409"/>
      <c r="NEP1" s="409"/>
      <c r="NEQ1" s="409"/>
      <c r="NER1" s="409"/>
      <c r="NES1" s="409"/>
      <c r="NET1" s="409"/>
      <c r="NEU1" s="409"/>
      <c r="NEV1" s="409"/>
      <c r="NEW1" s="409"/>
      <c r="NEX1" s="409"/>
      <c r="NEY1" s="409"/>
      <c r="NEZ1" s="409"/>
      <c r="NFA1" s="409"/>
      <c r="NFB1" s="409"/>
      <c r="NFC1" s="409"/>
      <c r="NFD1" s="409"/>
      <c r="NFE1" s="409"/>
      <c r="NFF1" s="409"/>
      <c r="NFG1" s="409"/>
      <c r="NFH1" s="409"/>
      <c r="NFI1" s="409"/>
      <c r="NFJ1" s="409"/>
      <c r="NFK1" s="409"/>
      <c r="NFL1" s="409"/>
      <c r="NFM1" s="409"/>
      <c r="NFN1" s="409"/>
      <c r="NFO1" s="409"/>
      <c r="NFP1" s="409"/>
      <c r="NFQ1" s="409"/>
      <c r="NFR1" s="409"/>
      <c r="NFS1" s="409"/>
      <c r="NFT1" s="409"/>
      <c r="NFU1" s="409"/>
      <c r="NFV1" s="409"/>
      <c r="NFW1" s="409"/>
      <c r="NFX1" s="409"/>
      <c r="NFY1" s="409"/>
      <c r="NFZ1" s="409"/>
      <c r="NGA1" s="409"/>
      <c r="NGB1" s="409"/>
      <c r="NGC1" s="409"/>
      <c r="NGD1" s="409"/>
      <c r="NGE1" s="409"/>
      <c r="NGF1" s="409"/>
      <c r="NGG1" s="409"/>
      <c r="NGH1" s="409"/>
      <c r="NGI1" s="409"/>
      <c r="NGJ1" s="409"/>
      <c r="NGK1" s="409"/>
      <c r="NGL1" s="409"/>
      <c r="NGM1" s="409"/>
      <c r="NGN1" s="409"/>
      <c r="NGO1" s="409"/>
      <c r="NGP1" s="409"/>
      <c r="NGQ1" s="409"/>
      <c r="NGR1" s="409"/>
      <c r="NGS1" s="409"/>
      <c r="NGT1" s="409"/>
      <c r="NGU1" s="409"/>
      <c r="NGV1" s="409"/>
      <c r="NGW1" s="409"/>
      <c r="NGX1" s="409"/>
      <c r="NGY1" s="409"/>
      <c r="NGZ1" s="409"/>
      <c r="NHA1" s="409"/>
      <c r="NHB1" s="409"/>
      <c r="NHC1" s="409"/>
      <c r="NHD1" s="409"/>
      <c r="NHE1" s="409"/>
      <c r="NHF1" s="409"/>
      <c r="NHG1" s="409"/>
      <c r="NHH1" s="409"/>
      <c r="NHI1" s="409"/>
      <c r="NHJ1" s="409"/>
      <c r="NHK1" s="409"/>
      <c r="NHL1" s="409"/>
      <c r="NHM1" s="409"/>
      <c r="NHN1" s="409"/>
      <c r="NHO1" s="409"/>
      <c r="NHP1" s="409"/>
      <c r="NHQ1" s="409"/>
      <c r="NHR1" s="409"/>
      <c r="NHS1" s="409"/>
      <c r="NHT1" s="409"/>
      <c r="NHU1" s="409"/>
      <c r="NHV1" s="409"/>
      <c r="NHW1" s="409"/>
      <c r="NHX1" s="409"/>
      <c r="NHY1" s="409"/>
      <c r="NHZ1" s="409"/>
      <c r="NIA1" s="409"/>
      <c r="NIB1" s="409"/>
      <c r="NIC1" s="409"/>
      <c r="NID1" s="409"/>
      <c r="NIE1" s="409"/>
      <c r="NIF1" s="409"/>
      <c r="NIG1" s="409"/>
      <c r="NIH1" s="409"/>
      <c r="NII1" s="409"/>
      <c r="NIJ1" s="409"/>
      <c r="NIK1" s="409"/>
      <c r="NIL1" s="409"/>
      <c r="NIM1" s="409"/>
      <c r="NIN1" s="409"/>
      <c r="NIO1" s="409"/>
      <c r="NIP1" s="409"/>
      <c r="NIQ1" s="409"/>
      <c r="NIR1" s="409"/>
      <c r="NIS1" s="409"/>
      <c r="NIT1" s="409"/>
      <c r="NIU1" s="409"/>
      <c r="NIV1" s="409"/>
      <c r="NIW1" s="409"/>
      <c r="NIX1" s="409"/>
      <c r="NIY1" s="409"/>
      <c r="NIZ1" s="409"/>
      <c r="NJA1" s="409"/>
      <c r="NJB1" s="409"/>
      <c r="NJC1" s="409"/>
      <c r="NJD1" s="409"/>
      <c r="NJE1" s="409"/>
      <c r="NJF1" s="409"/>
      <c r="NJG1" s="409"/>
      <c r="NJH1" s="409"/>
      <c r="NJI1" s="409"/>
      <c r="NJJ1" s="409"/>
      <c r="NJK1" s="409"/>
      <c r="NJL1" s="409"/>
      <c r="NJM1" s="409"/>
      <c r="NJN1" s="409"/>
      <c r="NJO1" s="409"/>
      <c r="NJP1" s="409"/>
      <c r="NJQ1" s="409"/>
      <c r="NJR1" s="409"/>
      <c r="NJS1" s="409"/>
      <c r="NJT1" s="409"/>
      <c r="NJU1" s="409"/>
      <c r="NJV1" s="409"/>
      <c r="NJW1" s="409"/>
      <c r="NJX1" s="409"/>
      <c r="NJY1" s="409"/>
      <c r="NJZ1" s="409"/>
      <c r="NKA1" s="409"/>
      <c r="NKB1" s="409"/>
      <c r="NKC1" s="409"/>
      <c r="NKD1" s="409"/>
      <c r="NKE1" s="409"/>
      <c r="NKF1" s="409"/>
      <c r="NKG1" s="409"/>
      <c r="NKH1" s="409"/>
      <c r="NKI1" s="409"/>
      <c r="NKJ1" s="409"/>
      <c r="NKK1" s="409"/>
      <c r="NKL1" s="409"/>
      <c r="NKM1" s="409"/>
      <c r="NKN1" s="409"/>
      <c r="NKO1" s="409"/>
      <c r="NKP1" s="409"/>
      <c r="NKQ1" s="409"/>
      <c r="NKR1" s="409"/>
      <c r="NKS1" s="409"/>
      <c r="NKT1" s="409"/>
      <c r="NKU1" s="409"/>
      <c r="NKV1" s="409"/>
      <c r="NKW1" s="409"/>
      <c r="NKX1" s="409"/>
      <c r="NKY1" s="409"/>
      <c r="NKZ1" s="409"/>
      <c r="NLA1" s="409"/>
      <c r="NLB1" s="409"/>
      <c r="NLC1" s="409"/>
      <c r="NLD1" s="409"/>
      <c r="NLE1" s="409"/>
      <c r="NLF1" s="409"/>
      <c r="NLG1" s="409"/>
      <c r="NLH1" s="409"/>
      <c r="NLI1" s="409"/>
      <c r="NLJ1" s="409"/>
      <c r="NLK1" s="409"/>
      <c r="NLL1" s="409"/>
      <c r="NLM1" s="409"/>
      <c r="NLN1" s="409"/>
      <c r="NLO1" s="409"/>
      <c r="NLP1" s="409"/>
      <c r="NLQ1" s="409"/>
      <c r="NLR1" s="409"/>
      <c r="NLS1" s="409"/>
      <c r="NLT1" s="409"/>
      <c r="NLU1" s="409"/>
      <c r="NLV1" s="409"/>
      <c r="NLW1" s="409"/>
      <c r="NLX1" s="409"/>
      <c r="NLY1" s="409"/>
      <c r="NLZ1" s="409"/>
      <c r="NMA1" s="409"/>
      <c r="NMB1" s="409"/>
      <c r="NMC1" s="409"/>
      <c r="NMD1" s="409"/>
      <c r="NME1" s="409"/>
      <c r="NMF1" s="409"/>
      <c r="NMG1" s="409"/>
      <c r="NMH1" s="409"/>
      <c r="NMI1" s="409"/>
      <c r="NMJ1" s="409"/>
      <c r="NMK1" s="409"/>
      <c r="NML1" s="409"/>
      <c r="NMM1" s="409"/>
      <c r="NMN1" s="409"/>
      <c r="NMO1" s="409"/>
      <c r="NMP1" s="409"/>
      <c r="NMQ1" s="409"/>
      <c r="NMR1" s="409"/>
      <c r="NMS1" s="409"/>
      <c r="NMT1" s="409"/>
      <c r="NMU1" s="409"/>
      <c r="NMV1" s="409"/>
      <c r="NMW1" s="409"/>
      <c r="NMX1" s="409"/>
      <c r="NMY1" s="409"/>
      <c r="NMZ1" s="409"/>
      <c r="NNA1" s="409"/>
      <c r="NNB1" s="409"/>
      <c r="NNC1" s="409"/>
      <c r="NND1" s="409"/>
      <c r="NNE1" s="409"/>
      <c r="NNF1" s="409"/>
      <c r="NNG1" s="409"/>
      <c r="NNH1" s="409"/>
      <c r="NNI1" s="409"/>
      <c r="NNJ1" s="409"/>
      <c r="NNK1" s="409"/>
      <c r="NNL1" s="409"/>
      <c r="NNM1" s="409"/>
      <c r="NNN1" s="409"/>
      <c r="NNO1" s="409"/>
      <c r="NNP1" s="409"/>
      <c r="NNQ1" s="409"/>
      <c r="NNR1" s="409"/>
      <c r="NNS1" s="409"/>
      <c r="NNT1" s="409"/>
      <c r="NNU1" s="409"/>
      <c r="NNV1" s="409"/>
      <c r="NNW1" s="409"/>
      <c r="NNX1" s="409"/>
      <c r="NNY1" s="409"/>
      <c r="NNZ1" s="409"/>
      <c r="NOA1" s="409"/>
      <c r="NOB1" s="409"/>
      <c r="NOC1" s="409"/>
      <c r="NOD1" s="409"/>
      <c r="NOE1" s="409"/>
      <c r="NOF1" s="409"/>
      <c r="NOG1" s="409"/>
      <c r="NOH1" s="409"/>
      <c r="NOI1" s="409"/>
      <c r="NOJ1" s="409"/>
      <c r="NOK1" s="409"/>
      <c r="NOL1" s="409"/>
      <c r="NOM1" s="409"/>
      <c r="NON1" s="409"/>
      <c r="NOO1" s="409"/>
      <c r="NOP1" s="409"/>
      <c r="NOQ1" s="409"/>
      <c r="NOR1" s="409"/>
      <c r="NOS1" s="409"/>
      <c r="NOT1" s="409"/>
      <c r="NOU1" s="409"/>
      <c r="NOV1" s="409"/>
      <c r="NOW1" s="409"/>
      <c r="NOX1" s="409"/>
      <c r="NOY1" s="409"/>
      <c r="NOZ1" s="409"/>
      <c r="NPA1" s="409"/>
      <c r="NPB1" s="409"/>
      <c r="NPC1" s="409"/>
      <c r="NPD1" s="409"/>
      <c r="NPE1" s="409"/>
      <c r="NPF1" s="409"/>
      <c r="NPG1" s="409"/>
      <c r="NPH1" s="409"/>
      <c r="NPI1" s="409"/>
      <c r="NPJ1" s="409"/>
      <c r="NPK1" s="409"/>
      <c r="NPL1" s="409"/>
      <c r="NPM1" s="409"/>
      <c r="NPN1" s="409"/>
      <c r="NPO1" s="409"/>
      <c r="NPP1" s="409"/>
      <c r="NPQ1" s="409"/>
      <c r="NPR1" s="409"/>
      <c r="NPS1" s="409"/>
      <c r="NPT1" s="409"/>
      <c r="NPU1" s="409"/>
      <c r="NPV1" s="409"/>
      <c r="NPW1" s="409"/>
      <c r="NPX1" s="409"/>
      <c r="NPY1" s="409"/>
      <c r="NPZ1" s="409"/>
      <c r="NQA1" s="409"/>
      <c r="NQB1" s="409"/>
      <c r="NQC1" s="409"/>
      <c r="NQD1" s="409"/>
      <c r="NQE1" s="409"/>
      <c r="NQF1" s="409"/>
      <c r="NQG1" s="409"/>
      <c r="NQH1" s="409"/>
      <c r="NQI1" s="409"/>
      <c r="NQJ1" s="409"/>
      <c r="NQK1" s="409"/>
      <c r="NQL1" s="409"/>
      <c r="NQM1" s="409"/>
      <c r="NQN1" s="409"/>
      <c r="NQO1" s="409"/>
      <c r="NQP1" s="409"/>
      <c r="NQQ1" s="409"/>
      <c r="NQR1" s="409"/>
      <c r="NQS1" s="409"/>
      <c r="NQT1" s="409"/>
      <c r="NQU1" s="409"/>
      <c r="NQV1" s="409"/>
      <c r="NQW1" s="409"/>
      <c r="NQX1" s="409"/>
      <c r="NQY1" s="409"/>
      <c r="NQZ1" s="409"/>
      <c r="NRA1" s="409"/>
      <c r="NRB1" s="409"/>
      <c r="NRC1" s="409"/>
      <c r="NRD1" s="409"/>
      <c r="NRE1" s="409"/>
      <c r="NRF1" s="409"/>
      <c r="NRG1" s="409"/>
      <c r="NRH1" s="409"/>
      <c r="NRI1" s="409"/>
      <c r="NRJ1" s="409"/>
      <c r="NRK1" s="409"/>
      <c r="NRL1" s="409"/>
      <c r="NRM1" s="409"/>
      <c r="NRN1" s="409"/>
      <c r="NRO1" s="409"/>
      <c r="NRP1" s="409"/>
      <c r="NRQ1" s="409"/>
      <c r="NRR1" s="409"/>
      <c r="NRS1" s="409"/>
      <c r="NRT1" s="409"/>
      <c r="NRU1" s="409"/>
      <c r="NRV1" s="409"/>
      <c r="NRW1" s="409"/>
      <c r="NRX1" s="409"/>
      <c r="NRY1" s="409"/>
      <c r="NRZ1" s="409"/>
      <c r="NSA1" s="409"/>
      <c r="NSB1" s="409"/>
      <c r="NSC1" s="409"/>
      <c r="NSD1" s="409"/>
      <c r="NSE1" s="409"/>
      <c r="NSF1" s="409"/>
      <c r="NSG1" s="409"/>
      <c r="NSH1" s="409"/>
      <c r="NSI1" s="409"/>
      <c r="NSJ1" s="409"/>
      <c r="NSK1" s="409"/>
      <c r="NSL1" s="409"/>
      <c r="NSM1" s="409"/>
      <c r="NSN1" s="409"/>
      <c r="NSO1" s="409"/>
      <c r="NSP1" s="409"/>
      <c r="NSQ1" s="409"/>
      <c r="NSR1" s="409"/>
      <c r="NSS1" s="409"/>
      <c r="NST1" s="409"/>
      <c r="NSU1" s="409"/>
      <c r="NSV1" s="409"/>
      <c r="NSW1" s="409"/>
      <c r="NSX1" s="409"/>
      <c r="NSY1" s="409"/>
      <c r="NSZ1" s="409"/>
      <c r="NTA1" s="409"/>
      <c r="NTB1" s="409"/>
      <c r="NTC1" s="409"/>
      <c r="NTD1" s="409"/>
      <c r="NTE1" s="409"/>
      <c r="NTF1" s="409"/>
      <c r="NTG1" s="409"/>
      <c r="NTH1" s="409"/>
      <c r="NTI1" s="409"/>
      <c r="NTJ1" s="409"/>
      <c r="NTK1" s="409"/>
      <c r="NTL1" s="409"/>
      <c r="NTM1" s="409"/>
      <c r="NTN1" s="409"/>
      <c r="NTO1" s="409"/>
      <c r="NTP1" s="409"/>
      <c r="NTQ1" s="409"/>
      <c r="NTR1" s="409"/>
      <c r="NTS1" s="409"/>
      <c r="NTT1" s="409"/>
      <c r="NTU1" s="409"/>
      <c r="NTV1" s="409"/>
      <c r="NTW1" s="409"/>
      <c r="NTX1" s="409"/>
      <c r="NTY1" s="409"/>
      <c r="NTZ1" s="409"/>
      <c r="NUA1" s="409"/>
      <c r="NUB1" s="409"/>
      <c r="NUC1" s="409"/>
      <c r="NUD1" s="409"/>
      <c r="NUE1" s="409"/>
      <c r="NUF1" s="409"/>
      <c r="NUG1" s="409"/>
      <c r="NUH1" s="409"/>
      <c r="NUI1" s="409"/>
      <c r="NUJ1" s="409"/>
      <c r="NUK1" s="409"/>
      <c r="NUL1" s="409"/>
      <c r="NUM1" s="409"/>
      <c r="NUN1" s="409"/>
      <c r="NUO1" s="409"/>
      <c r="NUP1" s="409"/>
      <c r="NUQ1" s="409"/>
      <c r="NUR1" s="409"/>
      <c r="NUS1" s="409"/>
      <c r="NUT1" s="409"/>
      <c r="NUU1" s="409"/>
      <c r="NUV1" s="409"/>
      <c r="NUW1" s="409"/>
      <c r="NUX1" s="409"/>
      <c r="NUY1" s="409"/>
      <c r="NUZ1" s="409"/>
      <c r="NVA1" s="409"/>
      <c r="NVB1" s="409"/>
      <c r="NVC1" s="409"/>
      <c r="NVD1" s="409"/>
      <c r="NVE1" s="409"/>
      <c r="NVF1" s="409"/>
      <c r="NVG1" s="409"/>
      <c r="NVH1" s="409"/>
      <c r="NVI1" s="409"/>
      <c r="NVJ1" s="409"/>
      <c r="NVK1" s="409"/>
      <c r="NVL1" s="409"/>
      <c r="NVM1" s="409"/>
      <c r="NVN1" s="409"/>
      <c r="NVO1" s="409"/>
      <c r="NVP1" s="409"/>
      <c r="NVQ1" s="409"/>
      <c r="NVR1" s="409"/>
      <c r="NVS1" s="409"/>
      <c r="NVT1" s="409"/>
      <c r="NVU1" s="409"/>
      <c r="NVV1" s="409"/>
      <c r="NVW1" s="409"/>
      <c r="NVX1" s="409"/>
      <c r="NVY1" s="409"/>
      <c r="NVZ1" s="409"/>
      <c r="NWA1" s="409"/>
      <c r="NWB1" s="409"/>
      <c r="NWC1" s="409"/>
      <c r="NWD1" s="409"/>
      <c r="NWE1" s="409"/>
      <c r="NWF1" s="409"/>
      <c r="NWG1" s="409"/>
      <c r="NWH1" s="409"/>
      <c r="NWI1" s="409"/>
      <c r="NWJ1" s="409"/>
      <c r="NWK1" s="409"/>
      <c r="NWL1" s="409"/>
      <c r="NWM1" s="409"/>
      <c r="NWN1" s="409"/>
      <c r="NWO1" s="409"/>
      <c r="NWP1" s="409"/>
      <c r="NWQ1" s="409"/>
      <c r="NWR1" s="409"/>
      <c r="NWS1" s="409"/>
      <c r="NWT1" s="409"/>
      <c r="NWU1" s="409"/>
      <c r="NWV1" s="409"/>
      <c r="NWW1" s="409"/>
      <c r="NWX1" s="409"/>
      <c r="NWY1" s="409"/>
      <c r="NWZ1" s="409"/>
      <c r="NXA1" s="409"/>
      <c r="NXB1" s="409"/>
      <c r="NXC1" s="409"/>
      <c r="NXD1" s="409"/>
      <c r="NXE1" s="409"/>
      <c r="NXF1" s="409"/>
      <c r="NXG1" s="409"/>
      <c r="NXH1" s="409"/>
      <c r="NXI1" s="409"/>
      <c r="NXJ1" s="409"/>
      <c r="NXK1" s="409"/>
      <c r="NXL1" s="409"/>
      <c r="NXM1" s="409"/>
      <c r="NXN1" s="409"/>
      <c r="NXO1" s="409"/>
      <c r="NXP1" s="409"/>
      <c r="NXQ1" s="409"/>
      <c r="NXR1" s="409"/>
      <c r="NXS1" s="409"/>
      <c r="NXT1" s="409"/>
      <c r="NXU1" s="409"/>
      <c r="NXV1" s="409"/>
      <c r="NXW1" s="409"/>
      <c r="NXX1" s="409"/>
      <c r="NXY1" s="409"/>
      <c r="NXZ1" s="409"/>
      <c r="NYA1" s="409"/>
      <c r="NYB1" s="409"/>
      <c r="NYC1" s="409"/>
      <c r="NYD1" s="409"/>
      <c r="NYE1" s="409"/>
      <c r="NYF1" s="409"/>
      <c r="NYG1" s="409"/>
      <c r="NYH1" s="409"/>
      <c r="NYI1" s="409"/>
      <c r="NYJ1" s="409"/>
      <c r="NYK1" s="409"/>
      <c r="NYL1" s="409"/>
      <c r="NYM1" s="409"/>
      <c r="NYN1" s="409"/>
      <c r="NYO1" s="409"/>
      <c r="NYP1" s="409"/>
      <c r="NYQ1" s="409"/>
      <c r="NYR1" s="409"/>
      <c r="NYS1" s="409"/>
      <c r="NYT1" s="409"/>
      <c r="NYU1" s="409"/>
      <c r="NYV1" s="409"/>
      <c r="NYW1" s="409"/>
      <c r="NYX1" s="409"/>
      <c r="NYY1" s="409"/>
      <c r="NYZ1" s="409"/>
      <c r="NZA1" s="409"/>
      <c r="NZB1" s="409"/>
      <c r="NZC1" s="409"/>
      <c r="NZD1" s="409"/>
      <c r="NZE1" s="409"/>
      <c r="NZF1" s="409"/>
      <c r="NZG1" s="409"/>
      <c r="NZH1" s="409"/>
      <c r="NZI1" s="409"/>
      <c r="NZJ1" s="409"/>
      <c r="NZK1" s="409"/>
      <c r="NZL1" s="409"/>
      <c r="NZM1" s="409"/>
      <c r="NZN1" s="409"/>
      <c r="NZO1" s="409"/>
      <c r="NZP1" s="409"/>
      <c r="NZQ1" s="409"/>
      <c r="NZR1" s="409"/>
      <c r="NZS1" s="409"/>
      <c r="NZT1" s="409"/>
      <c r="NZU1" s="409"/>
      <c r="NZV1" s="409"/>
      <c r="NZW1" s="409"/>
      <c r="NZX1" s="409"/>
      <c r="NZY1" s="409"/>
      <c r="NZZ1" s="409"/>
      <c r="OAA1" s="409"/>
      <c r="OAB1" s="409"/>
      <c r="OAC1" s="409"/>
      <c r="OAD1" s="409"/>
      <c r="OAE1" s="409"/>
      <c r="OAF1" s="409"/>
      <c r="OAG1" s="409"/>
      <c r="OAH1" s="409"/>
      <c r="OAI1" s="409"/>
      <c r="OAJ1" s="409"/>
      <c r="OAK1" s="409"/>
      <c r="OAL1" s="409"/>
      <c r="OAM1" s="409"/>
      <c r="OAN1" s="409"/>
      <c r="OAO1" s="409"/>
      <c r="OAP1" s="409"/>
      <c r="OAQ1" s="409"/>
      <c r="OAR1" s="409"/>
      <c r="OAS1" s="409"/>
      <c r="OAT1" s="409"/>
      <c r="OAU1" s="409"/>
      <c r="OAV1" s="409"/>
      <c r="OAW1" s="409"/>
      <c r="OAX1" s="409"/>
      <c r="OAY1" s="409"/>
      <c r="OAZ1" s="409"/>
      <c r="OBA1" s="409"/>
      <c r="OBB1" s="409"/>
      <c r="OBC1" s="409"/>
      <c r="OBD1" s="409"/>
      <c r="OBE1" s="409"/>
      <c r="OBF1" s="409"/>
      <c r="OBG1" s="409"/>
      <c r="OBH1" s="409"/>
      <c r="OBI1" s="409"/>
      <c r="OBJ1" s="409"/>
      <c r="OBK1" s="409"/>
      <c r="OBL1" s="409"/>
      <c r="OBM1" s="409"/>
      <c r="OBN1" s="409"/>
      <c r="OBO1" s="409"/>
      <c r="OBP1" s="409"/>
      <c r="OBQ1" s="409"/>
      <c r="OBR1" s="409"/>
      <c r="OBS1" s="409"/>
      <c r="OBT1" s="409"/>
      <c r="OBU1" s="409"/>
      <c r="OBV1" s="409"/>
      <c r="OBW1" s="409"/>
      <c r="OBX1" s="409"/>
      <c r="OBY1" s="409"/>
      <c r="OBZ1" s="409"/>
      <c r="OCA1" s="409"/>
      <c r="OCB1" s="409"/>
      <c r="OCC1" s="409"/>
      <c r="OCD1" s="409"/>
      <c r="OCE1" s="409"/>
      <c r="OCF1" s="409"/>
      <c r="OCG1" s="409"/>
      <c r="OCH1" s="409"/>
      <c r="OCI1" s="409"/>
      <c r="OCJ1" s="409"/>
      <c r="OCK1" s="409"/>
      <c r="OCL1" s="409"/>
      <c r="OCM1" s="409"/>
      <c r="OCN1" s="409"/>
      <c r="OCO1" s="409"/>
      <c r="OCP1" s="409"/>
      <c r="OCQ1" s="409"/>
      <c r="OCR1" s="409"/>
      <c r="OCS1" s="409"/>
      <c r="OCT1" s="409"/>
      <c r="OCU1" s="409"/>
      <c r="OCV1" s="409"/>
      <c r="OCW1" s="409"/>
      <c r="OCX1" s="409"/>
      <c r="OCY1" s="409"/>
      <c r="OCZ1" s="409"/>
      <c r="ODA1" s="409"/>
      <c r="ODB1" s="409"/>
      <c r="ODC1" s="409"/>
      <c r="ODD1" s="409"/>
      <c r="ODE1" s="409"/>
      <c r="ODF1" s="409"/>
      <c r="ODG1" s="409"/>
      <c r="ODH1" s="409"/>
      <c r="ODI1" s="409"/>
      <c r="ODJ1" s="409"/>
      <c r="ODK1" s="409"/>
      <c r="ODL1" s="409"/>
      <c r="ODM1" s="409"/>
      <c r="ODN1" s="409"/>
      <c r="ODO1" s="409"/>
      <c r="ODP1" s="409"/>
      <c r="ODQ1" s="409"/>
      <c r="ODR1" s="409"/>
      <c r="ODS1" s="409"/>
      <c r="ODT1" s="409"/>
      <c r="ODU1" s="409"/>
      <c r="ODV1" s="409"/>
      <c r="ODW1" s="409"/>
      <c r="ODX1" s="409"/>
      <c r="ODY1" s="409"/>
      <c r="ODZ1" s="409"/>
      <c r="OEA1" s="409"/>
      <c r="OEB1" s="409"/>
      <c r="OEC1" s="409"/>
      <c r="OED1" s="409"/>
      <c r="OEE1" s="409"/>
      <c r="OEF1" s="409"/>
      <c r="OEG1" s="409"/>
      <c r="OEH1" s="409"/>
      <c r="OEI1" s="409"/>
      <c r="OEJ1" s="409"/>
      <c r="OEK1" s="409"/>
      <c r="OEL1" s="409"/>
      <c r="OEM1" s="409"/>
      <c r="OEN1" s="409"/>
      <c r="OEO1" s="409"/>
      <c r="OEP1" s="409"/>
      <c r="OEQ1" s="409"/>
      <c r="OER1" s="409"/>
      <c r="OES1" s="409"/>
      <c r="OET1" s="409"/>
      <c r="OEU1" s="409"/>
      <c r="OEV1" s="409"/>
      <c r="OEW1" s="409"/>
      <c r="OEX1" s="409"/>
      <c r="OEY1" s="409"/>
      <c r="OEZ1" s="409"/>
      <c r="OFA1" s="409"/>
      <c r="OFB1" s="409"/>
      <c r="OFC1" s="409"/>
      <c r="OFD1" s="409"/>
      <c r="OFE1" s="409"/>
      <c r="OFF1" s="409"/>
      <c r="OFG1" s="409"/>
      <c r="OFH1" s="409"/>
      <c r="OFI1" s="409"/>
      <c r="OFJ1" s="409"/>
      <c r="OFK1" s="409"/>
      <c r="OFL1" s="409"/>
      <c r="OFM1" s="409"/>
      <c r="OFN1" s="409"/>
      <c r="OFO1" s="409"/>
      <c r="OFP1" s="409"/>
      <c r="OFQ1" s="409"/>
      <c r="OFR1" s="409"/>
      <c r="OFS1" s="409"/>
      <c r="OFT1" s="409"/>
      <c r="OFU1" s="409"/>
      <c r="OFV1" s="409"/>
      <c r="OFW1" s="409"/>
      <c r="OFX1" s="409"/>
      <c r="OFY1" s="409"/>
      <c r="OFZ1" s="409"/>
      <c r="OGA1" s="409"/>
      <c r="OGB1" s="409"/>
      <c r="OGC1" s="409"/>
      <c r="OGD1" s="409"/>
      <c r="OGE1" s="409"/>
      <c r="OGF1" s="409"/>
      <c r="OGG1" s="409"/>
      <c r="OGH1" s="409"/>
      <c r="OGI1" s="409"/>
      <c r="OGJ1" s="409"/>
      <c r="OGK1" s="409"/>
      <c r="OGL1" s="409"/>
      <c r="OGM1" s="409"/>
      <c r="OGN1" s="409"/>
      <c r="OGO1" s="409"/>
      <c r="OGP1" s="409"/>
      <c r="OGQ1" s="409"/>
      <c r="OGR1" s="409"/>
      <c r="OGS1" s="409"/>
      <c r="OGT1" s="409"/>
      <c r="OGU1" s="409"/>
      <c r="OGV1" s="409"/>
      <c r="OGW1" s="409"/>
      <c r="OGX1" s="409"/>
      <c r="OGY1" s="409"/>
      <c r="OGZ1" s="409"/>
      <c r="OHA1" s="409"/>
      <c r="OHB1" s="409"/>
      <c r="OHC1" s="409"/>
      <c r="OHD1" s="409"/>
      <c r="OHE1" s="409"/>
      <c r="OHF1" s="409"/>
      <c r="OHG1" s="409"/>
      <c r="OHH1" s="409"/>
      <c r="OHI1" s="409"/>
      <c r="OHJ1" s="409"/>
      <c r="OHK1" s="409"/>
      <c r="OHL1" s="409"/>
      <c r="OHM1" s="409"/>
      <c r="OHN1" s="409"/>
      <c r="OHO1" s="409"/>
      <c r="OHP1" s="409"/>
      <c r="OHQ1" s="409"/>
      <c r="OHR1" s="409"/>
      <c r="OHS1" s="409"/>
      <c r="OHT1" s="409"/>
      <c r="OHU1" s="409"/>
      <c r="OHV1" s="409"/>
      <c r="OHW1" s="409"/>
      <c r="OHX1" s="409"/>
      <c r="OHY1" s="409"/>
      <c r="OHZ1" s="409"/>
      <c r="OIA1" s="409"/>
      <c r="OIB1" s="409"/>
      <c r="OIC1" s="409"/>
      <c r="OID1" s="409"/>
      <c r="OIE1" s="409"/>
      <c r="OIF1" s="409"/>
      <c r="OIG1" s="409"/>
      <c r="OIH1" s="409"/>
      <c r="OII1" s="409"/>
      <c r="OIJ1" s="409"/>
      <c r="OIK1" s="409"/>
      <c r="OIL1" s="409"/>
      <c r="OIM1" s="409"/>
      <c r="OIN1" s="409"/>
      <c r="OIO1" s="409"/>
      <c r="OIP1" s="409"/>
      <c r="OIQ1" s="409"/>
      <c r="OIR1" s="409"/>
      <c r="OIS1" s="409"/>
      <c r="OIT1" s="409"/>
      <c r="OIU1" s="409"/>
      <c r="OIV1" s="409"/>
      <c r="OIW1" s="409"/>
      <c r="OIX1" s="409"/>
      <c r="OIY1" s="409"/>
      <c r="OIZ1" s="409"/>
      <c r="OJA1" s="409"/>
      <c r="OJB1" s="409"/>
      <c r="OJC1" s="409"/>
      <c r="OJD1" s="409"/>
      <c r="OJE1" s="409"/>
      <c r="OJF1" s="409"/>
      <c r="OJG1" s="409"/>
      <c r="OJH1" s="409"/>
      <c r="OJI1" s="409"/>
      <c r="OJJ1" s="409"/>
      <c r="OJK1" s="409"/>
      <c r="OJL1" s="409"/>
      <c r="OJM1" s="409"/>
      <c r="OJN1" s="409"/>
      <c r="OJO1" s="409"/>
      <c r="OJP1" s="409"/>
      <c r="OJQ1" s="409"/>
      <c r="OJR1" s="409"/>
      <c r="OJS1" s="409"/>
      <c r="OJT1" s="409"/>
      <c r="OJU1" s="409"/>
      <c r="OJV1" s="409"/>
      <c r="OJW1" s="409"/>
      <c r="OJX1" s="409"/>
      <c r="OJY1" s="409"/>
      <c r="OJZ1" s="409"/>
      <c r="OKA1" s="409"/>
      <c r="OKB1" s="409"/>
      <c r="OKC1" s="409"/>
      <c r="OKD1" s="409"/>
      <c r="OKE1" s="409"/>
      <c r="OKF1" s="409"/>
      <c r="OKG1" s="409"/>
      <c r="OKH1" s="409"/>
      <c r="OKI1" s="409"/>
      <c r="OKJ1" s="409"/>
      <c r="OKK1" s="409"/>
      <c r="OKL1" s="409"/>
      <c r="OKM1" s="409"/>
      <c r="OKN1" s="409"/>
      <c r="OKO1" s="409"/>
      <c r="OKP1" s="409"/>
      <c r="OKQ1" s="409"/>
      <c r="OKR1" s="409"/>
      <c r="OKS1" s="409"/>
      <c r="OKT1" s="409"/>
      <c r="OKU1" s="409"/>
      <c r="OKV1" s="409"/>
      <c r="OKW1" s="409"/>
      <c r="OKX1" s="409"/>
      <c r="OKY1" s="409"/>
      <c r="OKZ1" s="409"/>
      <c r="OLA1" s="409"/>
      <c r="OLB1" s="409"/>
      <c r="OLC1" s="409"/>
      <c r="OLD1" s="409"/>
      <c r="OLE1" s="409"/>
      <c r="OLF1" s="409"/>
      <c r="OLG1" s="409"/>
      <c r="OLH1" s="409"/>
      <c r="OLI1" s="409"/>
      <c r="OLJ1" s="409"/>
      <c r="OLK1" s="409"/>
      <c r="OLL1" s="409"/>
      <c r="OLM1" s="409"/>
      <c r="OLN1" s="409"/>
      <c r="OLO1" s="409"/>
      <c r="OLP1" s="409"/>
      <c r="OLQ1" s="409"/>
      <c r="OLR1" s="409"/>
      <c r="OLS1" s="409"/>
      <c r="OLT1" s="409"/>
      <c r="OLU1" s="409"/>
      <c r="OLV1" s="409"/>
      <c r="OLW1" s="409"/>
      <c r="OLX1" s="409"/>
      <c r="OLY1" s="409"/>
      <c r="OLZ1" s="409"/>
      <c r="OMA1" s="409"/>
      <c r="OMB1" s="409"/>
      <c r="OMC1" s="409"/>
      <c r="OMD1" s="409"/>
      <c r="OME1" s="409"/>
      <c r="OMF1" s="409"/>
      <c r="OMG1" s="409"/>
      <c r="OMH1" s="409"/>
      <c r="OMI1" s="409"/>
      <c r="OMJ1" s="409"/>
      <c r="OMK1" s="409"/>
      <c r="OML1" s="409"/>
      <c r="OMM1" s="409"/>
      <c r="OMN1" s="409"/>
      <c r="OMO1" s="409"/>
      <c r="OMP1" s="409"/>
      <c r="OMQ1" s="409"/>
      <c r="OMR1" s="409"/>
      <c r="OMS1" s="409"/>
      <c r="OMT1" s="409"/>
      <c r="OMU1" s="409"/>
      <c r="OMV1" s="409"/>
      <c r="OMW1" s="409"/>
      <c r="OMX1" s="409"/>
      <c r="OMY1" s="409"/>
      <c r="OMZ1" s="409"/>
      <c r="ONA1" s="409"/>
      <c r="ONB1" s="409"/>
      <c r="ONC1" s="409"/>
      <c r="OND1" s="409"/>
      <c r="ONE1" s="409"/>
      <c r="ONF1" s="409"/>
      <c r="ONG1" s="409"/>
      <c r="ONH1" s="409"/>
      <c r="ONI1" s="409"/>
      <c r="ONJ1" s="409"/>
      <c r="ONK1" s="409"/>
      <c r="ONL1" s="409"/>
      <c r="ONM1" s="409"/>
      <c r="ONN1" s="409"/>
      <c r="ONO1" s="409"/>
      <c r="ONP1" s="409"/>
      <c r="ONQ1" s="409"/>
      <c r="ONR1" s="409"/>
      <c r="ONS1" s="409"/>
      <c r="ONT1" s="409"/>
      <c r="ONU1" s="409"/>
      <c r="ONV1" s="409"/>
      <c r="ONW1" s="409"/>
      <c r="ONX1" s="409"/>
      <c r="ONY1" s="409"/>
      <c r="ONZ1" s="409"/>
      <c r="OOA1" s="409"/>
      <c r="OOB1" s="409"/>
      <c r="OOC1" s="409"/>
      <c r="OOD1" s="409"/>
      <c r="OOE1" s="409"/>
      <c r="OOF1" s="409"/>
      <c r="OOG1" s="409"/>
      <c r="OOH1" s="409"/>
      <c r="OOI1" s="409"/>
      <c r="OOJ1" s="409"/>
      <c r="OOK1" s="409"/>
      <c r="OOL1" s="409"/>
      <c r="OOM1" s="409"/>
      <c r="OON1" s="409"/>
      <c r="OOO1" s="409"/>
      <c r="OOP1" s="409"/>
      <c r="OOQ1" s="409"/>
      <c r="OOR1" s="409"/>
      <c r="OOS1" s="409"/>
      <c r="OOT1" s="409"/>
      <c r="OOU1" s="409"/>
      <c r="OOV1" s="409"/>
      <c r="OOW1" s="409"/>
      <c r="OOX1" s="409"/>
      <c r="OOY1" s="409"/>
      <c r="OOZ1" s="409"/>
      <c r="OPA1" s="409"/>
      <c r="OPB1" s="409"/>
      <c r="OPC1" s="409"/>
      <c r="OPD1" s="409"/>
      <c r="OPE1" s="409"/>
      <c r="OPF1" s="409"/>
      <c r="OPG1" s="409"/>
      <c r="OPH1" s="409"/>
      <c r="OPI1" s="409"/>
      <c r="OPJ1" s="409"/>
      <c r="OPK1" s="409"/>
      <c r="OPL1" s="409"/>
      <c r="OPM1" s="409"/>
      <c r="OPN1" s="409"/>
      <c r="OPO1" s="409"/>
      <c r="OPP1" s="409"/>
      <c r="OPQ1" s="409"/>
      <c r="OPR1" s="409"/>
      <c r="OPS1" s="409"/>
      <c r="OPT1" s="409"/>
      <c r="OPU1" s="409"/>
      <c r="OPV1" s="409"/>
      <c r="OPW1" s="409"/>
      <c r="OPX1" s="409"/>
      <c r="OPY1" s="409"/>
      <c r="OPZ1" s="409"/>
      <c r="OQA1" s="409"/>
      <c r="OQB1" s="409"/>
      <c r="OQC1" s="409"/>
      <c r="OQD1" s="409"/>
      <c r="OQE1" s="409"/>
      <c r="OQF1" s="409"/>
      <c r="OQG1" s="409"/>
      <c r="OQH1" s="409"/>
      <c r="OQI1" s="409"/>
      <c r="OQJ1" s="409"/>
      <c r="OQK1" s="409"/>
      <c r="OQL1" s="409"/>
      <c r="OQM1" s="409"/>
      <c r="OQN1" s="409"/>
      <c r="OQO1" s="409"/>
      <c r="OQP1" s="409"/>
      <c r="OQQ1" s="409"/>
      <c r="OQR1" s="409"/>
      <c r="OQS1" s="409"/>
      <c r="OQT1" s="409"/>
      <c r="OQU1" s="409"/>
      <c r="OQV1" s="409"/>
      <c r="OQW1" s="409"/>
      <c r="OQX1" s="409"/>
      <c r="OQY1" s="409"/>
      <c r="OQZ1" s="409"/>
      <c r="ORA1" s="409"/>
      <c r="ORB1" s="409"/>
      <c r="ORC1" s="409"/>
      <c r="ORD1" s="409"/>
      <c r="ORE1" s="409"/>
      <c r="ORF1" s="409"/>
      <c r="ORG1" s="409"/>
      <c r="ORH1" s="409"/>
      <c r="ORI1" s="409"/>
      <c r="ORJ1" s="409"/>
      <c r="ORK1" s="409"/>
      <c r="ORL1" s="409"/>
      <c r="ORM1" s="409"/>
      <c r="ORN1" s="409"/>
      <c r="ORO1" s="409"/>
      <c r="ORP1" s="409"/>
      <c r="ORQ1" s="409"/>
      <c r="ORR1" s="409"/>
      <c r="ORS1" s="409"/>
      <c r="ORT1" s="409"/>
      <c r="ORU1" s="409"/>
      <c r="ORV1" s="409"/>
      <c r="ORW1" s="409"/>
      <c r="ORX1" s="409"/>
      <c r="ORY1" s="409"/>
      <c r="ORZ1" s="409"/>
      <c r="OSA1" s="409"/>
      <c r="OSB1" s="409"/>
      <c r="OSC1" s="409"/>
      <c r="OSD1" s="409"/>
      <c r="OSE1" s="409"/>
      <c r="OSF1" s="409"/>
      <c r="OSG1" s="409"/>
      <c r="OSH1" s="409"/>
      <c r="OSI1" s="409"/>
      <c r="OSJ1" s="409"/>
      <c r="OSK1" s="409"/>
      <c r="OSL1" s="409"/>
      <c r="OSM1" s="409"/>
      <c r="OSN1" s="409"/>
      <c r="OSO1" s="409"/>
      <c r="OSP1" s="409"/>
      <c r="OSQ1" s="409"/>
      <c r="OSR1" s="409"/>
      <c r="OSS1" s="409"/>
      <c r="OST1" s="409"/>
      <c r="OSU1" s="409"/>
      <c r="OSV1" s="409"/>
      <c r="OSW1" s="409"/>
      <c r="OSX1" s="409"/>
      <c r="OSY1" s="409"/>
      <c r="OSZ1" s="409"/>
      <c r="OTA1" s="409"/>
      <c r="OTB1" s="409"/>
      <c r="OTC1" s="409"/>
      <c r="OTD1" s="409"/>
      <c r="OTE1" s="409"/>
      <c r="OTF1" s="409"/>
      <c r="OTG1" s="409"/>
      <c r="OTH1" s="409"/>
      <c r="OTI1" s="409"/>
      <c r="OTJ1" s="409"/>
      <c r="OTK1" s="409"/>
      <c r="OTL1" s="409"/>
      <c r="OTM1" s="409"/>
      <c r="OTN1" s="409"/>
      <c r="OTO1" s="409"/>
      <c r="OTP1" s="409"/>
      <c r="OTQ1" s="409"/>
      <c r="OTR1" s="409"/>
      <c r="OTS1" s="409"/>
      <c r="OTT1" s="409"/>
      <c r="OTU1" s="409"/>
      <c r="OTV1" s="409"/>
      <c r="OTW1" s="409"/>
      <c r="OTX1" s="409"/>
      <c r="OTY1" s="409"/>
      <c r="OTZ1" s="409"/>
      <c r="OUA1" s="409"/>
      <c r="OUB1" s="409"/>
      <c r="OUC1" s="409"/>
      <c r="OUD1" s="409"/>
      <c r="OUE1" s="409"/>
      <c r="OUF1" s="409"/>
      <c r="OUG1" s="409"/>
      <c r="OUH1" s="409"/>
      <c r="OUI1" s="409"/>
      <c r="OUJ1" s="409"/>
      <c r="OUK1" s="409"/>
      <c r="OUL1" s="409"/>
      <c r="OUM1" s="409"/>
      <c r="OUN1" s="409"/>
      <c r="OUO1" s="409"/>
      <c r="OUP1" s="409"/>
      <c r="OUQ1" s="409"/>
      <c r="OUR1" s="409"/>
      <c r="OUS1" s="409"/>
      <c r="OUT1" s="409"/>
      <c r="OUU1" s="409"/>
      <c r="OUV1" s="409"/>
      <c r="OUW1" s="409"/>
      <c r="OUX1" s="409"/>
      <c r="OUY1" s="409"/>
      <c r="OUZ1" s="409"/>
      <c r="OVA1" s="409"/>
      <c r="OVB1" s="409"/>
      <c r="OVC1" s="409"/>
      <c r="OVD1" s="409"/>
      <c r="OVE1" s="409"/>
      <c r="OVF1" s="409"/>
      <c r="OVG1" s="409"/>
      <c r="OVH1" s="409"/>
      <c r="OVI1" s="409"/>
      <c r="OVJ1" s="409"/>
      <c r="OVK1" s="409"/>
      <c r="OVL1" s="409"/>
      <c r="OVM1" s="409"/>
      <c r="OVN1" s="409"/>
      <c r="OVO1" s="409"/>
      <c r="OVP1" s="409"/>
      <c r="OVQ1" s="409"/>
      <c r="OVR1" s="409"/>
      <c r="OVS1" s="409"/>
      <c r="OVT1" s="409"/>
      <c r="OVU1" s="409"/>
      <c r="OVV1" s="409"/>
      <c r="OVW1" s="409"/>
      <c r="OVX1" s="409"/>
      <c r="OVY1" s="409"/>
      <c r="OVZ1" s="409"/>
      <c r="OWA1" s="409"/>
      <c r="OWB1" s="409"/>
      <c r="OWC1" s="409"/>
      <c r="OWD1" s="409"/>
      <c r="OWE1" s="409"/>
      <c r="OWF1" s="409"/>
      <c r="OWG1" s="409"/>
      <c r="OWH1" s="409"/>
      <c r="OWI1" s="409"/>
      <c r="OWJ1" s="409"/>
      <c r="OWK1" s="409"/>
      <c r="OWL1" s="409"/>
      <c r="OWM1" s="409"/>
      <c r="OWN1" s="409"/>
      <c r="OWO1" s="409"/>
      <c r="OWP1" s="409"/>
      <c r="OWQ1" s="409"/>
      <c r="OWR1" s="409"/>
      <c r="OWS1" s="409"/>
      <c r="OWT1" s="409"/>
      <c r="OWU1" s="409"/>
      <c r="OWV1" s="409"/>
      <c r="OWW1" s="409"/>
      <c r="OWX1" s="409"/>
      <c r="OWY1" s="409"/>
      <c r="OWZ1" s="409"/>
      <c r="OXA1" s="409"/>
      <c r="OXB1" s="409"/>
      <c r="OXC1" s="409"/>
      <c r="OXD1" s="409"/>
      <c r="OXE1" s="409"/>
      <c r="OXF1" s="409"/>
      <c r="OXG1" s="409"/>
      <c r="OXH1" s="409"/>
      <c r="OXI1" s="409"/>
      <c r="OXJ1" s="409"/>
      <c r="OXK1" s="409"/>
      <c r="OXL1" s="409"/>
      <c r="OXM1" s="409"/>
      <c r="OXN1" s="409"/>
      <c r="OXO1" s="409"/>
      <c r="OXP1" s="409"/>
      <c r="OXQ1" s="409"/>
      <c r="OXR1" s="409"/>
      <c r="OXS1" s="409"/>
      <c r="OXT1" s="409"/>
      <c r="OXU1" s="409"/>
      <c r="OXV1" s="409"/>
      <c r="OXW1" s="409"/>
      <c r="OXX1" s="409"/>
      <c r="OXY1" s="409"/>
      <c r="OXZ1" s="409"/>
      <c r="OYA1" s="409"/>
      <c r="OYB1" s="409"/>
      <c r="OYC1" s="409"/>
      <c r="OYD1" s="409"/>
      <c r="OYE1" s="409"/>
      <c r="OYF1" s="409"/>
      <c r="OYG1" s="409"/>
      <c r="OYH1" s="409"/>
      <c r="OYI1" s="409"/>
      <c r="OYJ1" s="409"/>
      <c r="OYK1" s="409"/>
      <c r="OYL1" s="409"/>
      <c r="OYM1" s="409"/>
      <c r="OYN1" s="409"/>
      <c r="OYO1" s="409"/>
      <c r="OYP1" s="409"/>
      <c r="OYQ1" s="409"/>
      <c r="OYR1" s="409"/>
      <c r="OYS1" s="409"/>
      <c r="OYT1" s="409"/>
      <c r="OYU1" s="409"/>
      <c r="OYV1" s="409"/>
      <c r="OYW1" s="409"/>
      <c r="OYX1" s="409"/>
      <c r="OYY1" s="409"/>
      <c r="OYZ1" s="409"/>
      <c r="OZA1" s="409"/>
      <c r="OZB1" s="409"/>
      <c r="OZC1" s="409"/>
      <c r="OZD1" s="409"/>
      <c r="OZE1" s="409"/>
      <c r="OZF1" s="409"/>
      <c r="OZG1" s="409"/>
      <c r="OZH1" s="409"/>
      <c r="OZI1" s="409"/>
      <c r="OZJ1" s="409"/>
      <c r="OZK1" s="409"/>
      <c r="OZL1" s="409"/>
      <c r="OZM1" s="409"/>
      <c r="OZN1" s="409"/>
      <c r="OZO1" s="409"/>
      <c r="OZP1" s="409"/>
      <c r="OZQ1" s="409"/>
      <c r="OZR1" s="409"/>
      <c r="OZS1" s="409"/>
      <c r="OZT1" s="409"/>
      <c r="OZU1" s="409"/>
      <c r="OZV1" s="409"/>
      <c r="OZW1" s="409"/>
      <c r="OZX1" s="409"/>
      <c r="OZY1" s="409"/>
      <c r="OZZ1" s="409"/>
      <c r="PAA1" s="409"/>
      <c r="PAB1" s="409"/>
      <c r="PAC1" s="409"/>
      <c r="PAD1" s="409"/>
      <c r="PAE1" s="409"/>
      <c r="PAF1" s="409"/>
      <c r="PAG1" s="409"/>
      <c r="PAH1" s="409"/>
      <c r="PAI1" s="409"/>
      <c r="PAJ1" s="409"/>
      <c r="PAK1" s="409"/>
      <c r="PAL1" s="409"/>
      <c r="PAM1" s="409"/>
      <c r="PAN1" s="409"/>
      <c r="PAO1" s="409"/>
      <c r="PAP1" s="409"/>
      <c r="PAQ1" s="409"/>
      <c r="PAR1" s="409"/>
      <c r="PAS1" s="409"/>
      <c r="PAT1" s="409"/>
      <c r="PAU1" s="409"/>
      <c r="PAV1" s="409"/>
      <c r="PAW1" s="409"/>
      <c r="PAX1" s="409"/>
      <c r="PAY1" s="409"/>
      <c r="PAZ1" s="409"/>
      <c r="PBA1" s="409"/>
      <c r="PBB1" s="409"/>
      <c r="PBC1" s="409"/>
      <c r="PBD1" s="409"/>
      <c r="PBE1" s="409"/>
      <c r="PBF1" s="409"/>
      <c r="PBG1" s="409"/>
      <c r="PBH1" s="409"/>
      <c r="PBI1" s="409"/>
      <c r="PBJ1" s="409"/>
      <c r="PBK1" s="409"/>
      <c r="PBL1" s="409"/>
      <c r="PBM1" s="409"/>
      <c r="PBN1" s="409"/>
      <c r="PBO1" s="409"/>
      <c r="PBP1" s="409"/>
      <c r="PBQ1" s="409"/>
      <c r="PBR1" s="409"/>
      <c r="PBS1" s="409"/>
      <c r="PBT1" s="409"/>
      <c r="PBU1" s="409"/>
      <c r="PBV1" s="409"/>
      <c r="PBW1" s="409"/>
      <c r="PBX1" s="409"/>
      <c r="PBY1" s="409"/>
      <c r="PBZ1" s="409"/>
      <c r="PCA1" s="409"/>
      <c r="PCB1" s="409"/>
      <c r="PCC1" s="409"/>
      <c r="PCD1" s="409"/>
      <c r="PCE1" s="409"/>
      <c r="PCF1" s="409"/>
      <c r="PCG1" s="409"/>
      <c r="PCH1" s="409"/>
      <c r="PCI1" s="409"/>
      <c r="PCJ1" s="409"/>
      <c r="PCK1" s="409"/>
      <c r="PCL1" s="409"/>
      <c r="PCM1" s="409"/>
      <c r="PCN1" s="409"/>
      <c r="PCO1" s="409"/>
      <c r="PCP1" s="409"/>
      <c r="PCQ1" s="409"/>
      <c r="PCR1" s="409"/>
      <c r="PCS1" s="409"/>
      <c r="PCT1" s="409"/>
      <c r="PCU1" s="409"/>
      <c r="PCV1" s="409"/>
      <c r="PCW1" s="409"/>
      <c r="PCX1" s="409"/>
      <c r="PCY1" s="409"/>
      <c r="PCZ1" s="409"/>
      <c r="PDA1" s="409"/>
      <c r="PDB1" s="409"/>
      <c r="PDC1" s="409"/>
      <c r="PDD1" s="409"/>
      <c r="PDE1" s="409"/>
      <c r="PDF1" s="409"/>
      <c r="PDG1" s="409"/>
      <c r="PDH1" s="409"/>
      <c r="PDI1" s="409"/>
      <c r="PDJ1" s="409"/>
      <c r="PDK1" s="409"/>
      <c r="PDL1" s="409"/>
      <c r="PDM1" s="409"/>
      <c r="PDN1" s="409"/>
      <c r="PDO1" s="409"/>
      <c r="PDP1" s="409"/>
      <c r="PDQ1" s="409"/>
      <c r="PDR1" s="409"/>
      <c r="PDS1" s="409"/>
      <c r="PDT1" s="409"/>
      <c r="PDU1" s="409"/>
      <c r="PDV1" s="409"/>
      <c r="PDW1" s="409"/>
      <c r="PDX1" s="409"/>
      <c r="PDY1" s="409"/>
      <c r="PDZ1" s="409"/>
      <c r="PEA1" s="409"/>
      <c r="PEB1" s="409"/>
      <c r="PEC1" s="409"/>
      <c r="PED1" s="409"/>
      <c r="PEE1" s="409"/>
      <c r="PEF1" s="409"/>
      <c r="PEG1" s="409"/>
      <c r="PEH1" s="409"/>
      <c r="PEI1" s="409"/>
      <c r="PEJ1" s="409"/>
      <c r="PEK1" s="409"/>
      <c r="PEL1" s="409"/>
      <c r="PEM1" s="409"/>
      <c r="PEN1" s="409"/>
      <c r="PEO1" s="409"/>
      <c r="PEP1" s="409"/>
      <c r="PEQ1" s="409"/>
      <c r="PER1" s="409"/>
      <c r="PES1" s="409"/>
      <c r="PET1" s="409"/>
      <c r="PEU1" s="409"/>
      <c r="PEV1" s="409"/>
      <c r="PEW1" s="409"/>
      <c r="PEX1" s="409"/>
      <c r="PEY1" s="409"/>
      <c r="PEZ1" s="409"/>
      <c r="PFA1" s="409"/>
      <c r="PFB1" s="409"/>
      <c r="PFC1" s="409"/>
      <c r="PFD1" s="409"/>
      <c r="PFE1" s="409"/>
      <c r="PFF1" s="409"/>
      <c r="PFG1" s="409"/>
      <c r="PFH1" s="409"/>
      <c r="PFI1" s="409"/>
      <c r="PFJ1" s="409"/>
      <c r="PFK1" s="409"/>
      <c r="PFL1" s="409"/>
      <c r="PFM1" s="409"/>
      <c r="PFN1" s="409"/>
      <c r="PFO1" s="409"/>
      <c r="PFP1" s="409"/>
      <c r="PFQ1" s="409"/>
      <c r="PFR1" s="409"/>
      <c r="PFS1" s="409"/>
      <c r="PFT1" s="409"/>
      <c r="PFU1" s="409"/>
      <c r="PFV1" s="409"/>
      <c r="PFW1" s="409"/>
      <c r="PFX1" s="409"/>
      <c r="PFY1" s="409"/>
      <c r="PFZ1" s="409"/>
      <c r="PGA1" s="409"/>
      <c r="PGB1" s="409"/>
      <c r="PGC1" s="409"/>
      <c r="PGD1" s="409"/>
      <c r="PGE1" s="409"/>
      <c r="PGF1" s="409"/>
      <c r="PGG1" s="409"/>
      <c r="PGH1" s="409"/>
      <c r="PGI1" s="409"/>
      <c r="PGJ1" s="409"/>
      <c r="PGK1" s="409"/>
      <c r="PGL1" s="409"/>
      <c r="PGM1" s="409"/>
      <c r="PGN1" s="409"/>
      <c r="PGO1" s="409"/>
      <c r="PGP1" s="409"/>
      <c r="PGQ1" s="409"/>
      <c r="PGR1" s="409"/>
      <c r="PGS1" s="409"/>
      <c r="PGT1" s="409"/>
      <c r="PGU1" s="409"/>
      <c r="PGV1" s="409"/>
      <c r="PGW1" s="409"/>
      <c r="PGX1" s="409"/>
      <c r="PGY1" s="409"/>
      <c r="PGZ1" s="409"/>
      <c r="PHA1" s="409"/>
      <c r="PHB1" s="409"/>
      <c r="PHC1" s="409"/>
      <c r="PHD1" s="409"/>
      <c r="PHE1" s="409"/>
      <c r="PHF1" s="409"/>
      <c r="PHG1" s="409"/>
      <c r="PHH1" s="409"/>
      <c r="PHI1" s="409"/>
      <c r="PHJ1" s="409"/>
      <c r="PHK1" s="409"/>
      <c r="PHL1" s="409"/>
      <c r="PHM1" s="409"/>
      <c r="PHN1" s="409"/>
      <c r="PHO1" s="409"/>
      <c r="PHP1" s="409"/>
      <c r="PHQ1" s="409"/>
      <c r="PHR1" s="409"/>
      <c r="PHS1" s="409"/>
      <c r="PHT1" s="409"/>
      <c r="PHU1" s="409"/>
      <c r="PHV1" s="409"/>
      <c r="PHW1" s="409"/>
      <c r="PHX1" s="409"/>
      <c r="PHY1" s="409"/>
      <c r="PHZ1" s="409"/>
      <c r="PIA1" s="409"/>
      <c r="PIB1" s="409"/>
      <c r="PIC1" s="409"/>
      <c r="PID1" s="409"/>
      <c r="PIE1" s="409"/>
      <c r="PIF1" s="409"/>
      <c r="PIG1" s="409"/>
      <c r="PIH1" s="409"/>
      <c r="PII1" s="409"/>
      <c r="PIJ1" s="409"/>
      <c r="PIK1" s="409"/>
      <c r="PIL1" s="409"/>
      <c r="PIM1" s="409"/>
      <c r="PIN1" s="409"/>
      <c r="PIO1" s="409"/>
      <c r="PIP1" s="409"/>
      <c r="PIQ1" s="409"/>
      <c r="PIR1" s="409"/>
      <c r="PIS1" s="409"/>
      <c r="PIT1" s="409"/>
      <c r="PIU1" s="409"/>
      <c r="PIV1" s="409"/>
      <c r="PIW1" s="409"/>
      <c r="PIX1" s="409"/>
      <c r="PIY1" s="409"/>
      <c r="PIZ1" s="409"/>
      <c r="PJA1" s="409"/>
      <c r="PJB1" s="409"/>
      <c r="PJC1" s="409"/>
      <c r="PJD1" s="409"/>
      <c r="PJE1" s="409"/>
      <c r="PJF1" s="409"/>
      <c r="PJG1" s="409"/>
      <c r="PJH1" s="409"/>
      <c r="PJI1" s="409"/>
      <c r="PJJ1" s="409"/>
      <c r="PJK1" s="409"/>
      <c r="PJL1" s="409"/>
      <c r="PJM1" s="409"/>
      <c r="PJN1" s="409"/>
      <c r="PJO1" s="409"/>
      <c r="PJP1" s="409"/>
      <c r="PJQ1" s="409"/>
      <c r="PJR1" s="409"/>
      <c r="PJS1" s="409"/>
      <c r="PJT1" s="409"/>
      <c r="PJU1" s="409"/>
      <c r="PJV1" s="409"/>
      <c r="PJW1" s="409"/>
      <c r="PJX1" s="409"/>
      <c r="PJY1" s="409"/>
      <c r="PJZ1" s="409"/>
      <c r="PKA1" s="409"/>
      <c r="PKB1" s="409"/>
      <c r="PKC1" s="409"/>
      <c r="PKD1" s="409"/>
      <c r="PKE1" s="409"/>
      <c r="PKF1" s="409"/>
      <c r="PKG1" s="409"/>
      <c r="PKH1" s="409"/>
      <c r="PKI1" s="409"/>
      <c r="PKJ1" s="409"/>
      <c r="PKK1" s="409"/>
      <c r="PKL1" s="409"/>
      <c r="PKM1" s="409"/>
      <c r="PKN1" s="409"/>
      <c r="PKO1" s="409"/>
      <c r="PKP1" s="409"/>
      <c r="PKQ1" s="409"/>
      <c r="PKR1" s="409"/>
      <c r="PKS1" s="409"/>
      <c r="PKT1" s="409"/>
      <c r="PKU1" s="409"/>
      <c r="PKV1" s="409"/>
      <c r="PKW1" s="409"/>
      <c r="PKX1" s="409"/>
      <c r="PKY1" s="409"/>
      <c r="PKZ1" s="409"/>
      <c r="PLA1" s="409"/>
      <c r="PLB1" s="409"/>
      <c r="PLC1" s="409"/>
      <c r="PLD1" s="409"/>
      <c r="PLE1" s="409"/>
      <c r="PLF1" s="409"/>
      <c r="PLG1" s="409"/>
      <c r="PLH1" s="409"/>
      <c r="PLI1" s="409"/>
      <c r="PLJ1" s="409"/>
      <c r="PLK1" s="409"/>
      <c r="PLL1" s="409"/>
      <c r="PLM1" s="409"/>
      <c r="PLN1" s="409"/>
      <c r="PLO1" s="409"/>
      <c r="PLP1" s="409"/>
      <c r="PLQ1" s="409"/>
      <c r="PLR1" s="409"/>
      <c r="PLS1" s="409"/>
      <c r="PLT1" s="409"/>
      <c r="PLU1" s="409"/>
      <c r="PLV1" s="409"/>
      <c r="PLW1" s="409"/>
      <c r="PLX1" s="409"/>
      <c r="PLY1" s="409"/>
      <c r="PLZ1" s="409"/>
      <c r="PMA1" s="409"/>
      <c r="PMB1" s="409"/>
      <c r="PMC1" s="409"/>
      <c r="PMD1" s="409"/>
      <c r="PME1" s="409"/>
      <c r="PMF1" s="409"/>
      <c r="PMG1" s="409"/>
      <c r="PMH1" s="409"/>
      <c r="PMI1" s="409"/>
      <c r="PMJ1" s="409"/>
      <c r="PMK1" s="409"/>
      <c r="PML1" s="409"/>
      <c r="PMM1" s="409"/>
      <c r="PMN1" s="409"/>
      <c r="PMO1" s="409"/>
      <c r="PMP1" s="409"/>
      <c r="PMQ1" s="409"/>
      <c r="PMR1" s="409"/>
      <c r="PMS1" s="409"/>
      <c r="PMT1" s="409"/>
      <c r="PMU1" s="409"/>
      <c r="PMV1" s="409"/>
      <c r="PMW1" s="409"/>
      <c r="PMX1" s="409"/>
      <c r="PMY1" s="409"/>
      <c r="PMZ1" s="409"/>
      <c r="PNA1" s="409"/>
      <c r="PNB1" s="409"/>
      <c r="PNC1" s="409"/>
      <c r="PND1" s="409"/>
      <c r="PNE1" s="409"/>
      <c r="PNF1" s="409"/>
      <c r="PNG1" s="409"/>
      <c r="PNH1" s="409"/>
      <c r="PNI1" s="409"/>
      <c r="PNJ1" s="409"/>
      <c r="PNK1" s="409"/>
      <c r="PNL1" s="409"/>
      <c r="PNM1" s="409"/>
      <c r="PNN1" s="409"/>
      <c r="PNO1" s="409"/>
      <c r="PNP1" s="409"/>
      <c r="PNQ1" s="409"/>
      <c r="PNR1" s="409"/>
      <c r="PNS1" s="409"/>
      <c r="PNT1" s="409"/>
      <c r="PNU1" s="409"/>
      <c r="PNV1" s="409"/>
      <c r="PNW1" s="409"/>
      <c r="PNX1" s="409"/>
      <c r="PNY1" s="409"/>
      <c r="PNZ1" s="409"/>
      <c r="POA1" s="409"/>
      <c r="POB1" s="409"/>
      <c r="POC1" s="409"/>
      <c r="POD1" s="409"/>
      <c r="POE1" s="409"/>
      <c r="POF1" s="409"/>
      <c r="POG1" s="409"/>
      <c r="POH1" s="409"/>
      <c r="POI1" s="409"/>
      <c r="POJ1" s="409"/>
      <c r="POK1" s="409"/>
      <c r="POL1" s="409"/>
      <c r="POM1" s="409"/>
      <c r="PON1" s="409"/>
      <c r="POO1" s="409"/>
      <c r="POP1" s="409"/>
      <c r="POQ1" s="409"/>
      <c r="POR1" s="409"/>
      <c r="POS1" s="409"/>
      <c r="POT1" s="409"/>
      <c r="POU1" s="409"/>
      <c r="POV1" s="409"/>
      <c r="POW1" s="409"/>
      <c r="POX1" s="409"/>
      <c r="POY1" s="409"/>
      <c r="POZ1" s="409"/>
      <c r="PPA1" s="409"/>
      <c r="PPB1" s="409"/>
      <c r="PPC1" s="409"/>
      <c r="PPD1" s="409"/>
      <c r="PPE1" s="409"/>
      <c r="PPF1" s="409"/>
      <c r="PPG1" s="409"/>
      <c r="PPH1" s="409"/>
      <c r="PPI1" s="409"/>
      <c r="PPJ1" s="409"/>
      <c r="PPK1" s="409"/>
      <c r="PPL1" s="409"/>
      <c r="PPM1" s="409"/>
      <c r="PPN1" s="409"/>
      <c r="PPO1" s="409"/>
      <c r="PPP1" s="409"/>
      <c r="PPQ1" s="409"/>
      <c r="PPR1" s="409"/>
      <c r="PPS1" s="409"/>
      <c r="PPT1" s="409"/>
      <c r="PPU1" s="409"/>
      <c r="PPV1" s="409"/>
      <c r="PPW1" s="409"/>
      <c r="PPX1" s="409"/>
      <c r="PPY1" s="409"/>
      <c r="PPZ1" s="409"/>
      <c r="PQA1" s="409"/>
      <c r="PQB1" s="409"/>
      <c r="PQC1" s="409"/>
      <c r="PQD1" s="409"/>
      <c r="PQE1" s="409"/>
      <c r="PQF1" s="409"/>
      <c r="PQG1" s="409"/>
      <c r="PQH1" s="409"/>
      <c r="PQI1" s="409"/>
      <c r="PQJ1" s="409"/>
      <c r="PQK1" s="409"/>
      <c r="PQL1" s="409"/>
      <c r="PQM1" s="409"/>
      <c r="PQN1" s="409"/>
      <c r="PQO1" s="409"/>
      <c r="PQP1" s="409"/>
      <c r="PQQ1" s="409"/>
      <c r="PQR1" s="409"/>
      <c r="PQS1" s="409"/>
      <c r="PQT1" s="409"/>
      <c r="PQU1" s="409"/>
      <c r="PQV1" s="409"/>
      <c r="PQW1" s="409"/>
      <c r="PQX1" s="409"/>
      <c r="PQY1" s="409"/>
      <c r="PQZ1" s="409"/>
      <c r="PRA1" s="409"/>
      <c r="PRB1" s="409"/>
      <c r="PRC1" s="409"/>
      <c r="PRD1" s="409"/>
      <c r="PRE1" s="409"/>
      <c r="PRF1" s="409"/>
      <c r="PRG1" s="409"/>
      <c r="PRH1" s="409"/>
      <c r="PRI1" s="409"/>
      <c r="PRJ1" s="409"/>
      <c r="PRK1" s="409"/>
      <c r="PRL1" s="409"/>
      <c r="PRM1" s="409"/>
      <c r="PRN1" s="409"/>
      <c r="PRO1" s="409"/>
      <c r="PRP1" s="409"/>
      <c r="PRQ1" s="409"/>
      <c r="PRR1" s="409"/>
      <c r="PRS1" s="409"/>
      <c r="PRT1" s="409"/>
      <c r="PRU1" s="409"/>
      <c r="PRV1" s="409"/>
      <c r="PRW1" s="409"/>
      <c r="PRX1" s="409"/>
      <c r="PRY1" s="409"/>
      <c r="PRZ1" s="409"/>
      <c r="PSA1" s="409"/>
      <c r="PSB1" s="409"/>
      <c r="PSC1" s="409"/>
      <c r="PSD1" s="409"/>
      <c r="PSE1" s="409"/>
      <c r="PSF1" s="409"/>
      <c r="PSG1" s="409"/>
      <c r="PSH1" s="409"/>
      <c r="PSI1" s="409"/>
      <c r="PSJ1" s="409"/>
      <c r="PSK1" s="409"/>
      <c r="PSL1" s="409"/>
      <c r="PSM1" s="409"/>
      <c r="PSN1" s="409"/>
      <c r="PSO1" s="409"/>
      <c r="PSP1" s="409"/>
      <c r="PSQ1" s="409"/>
      <c r="PSR1" s="409"/>
      <c r="PSS1" s="409"/>
      <c r="PST1" s="409"/>
      <c r="PSU1" s="409"/>
      <c r="PSV1" s="409"/>
      <c r="PSW1" s="409"/>
      <c r="PSX1" s="409"/>
      <c r="PSY1" s="409"/>
      <c r="PSZ1" s="409"/>
      <c r="PTA1" s="409"/>
      <c r="PTB1" s="409"/>
      <c r="PTC1" s="409"/>
      <c r="PTD1" s="409"/>
      <c r="PTE1" s="409"/>
      <c r="PTF1" s="409"/>
      <c r="PTG1" s="409"/>
      <c r="PTH1" s="409"/>
      <c r="PTI1" s="409"/>
      <c r="PTJ1" s="409"/>
      <c r="PTK1" s="409"/>
      <c r="PTL1" s="409"/>
      <c r="PTM1" s="409"/>
      <c r="PTN1" s="409"/>
      <c r="PTO1" s="409"/>
      <c r="PTP1" s="409"/>
      <c r="PTQ1" s="409"/>
      <c r="PTR1" s="409"/>
      <c r="PTS1" s="409"/>
      <c r="PTT1" s="409"/>
      <c r="PTU1" s="409"/>
      <c r="PTV1" s="409"/>
      <c r="PTW1" s="409"/>
      <c r="PTX1" s="409"/>
      <c r="PTY1" s="409"/>
      <c r="PTZ1" s="409"/>
      <c r="PUA1" s="409"/>
      <c r="PUB1" s="409"/>
      <c r="PUC1" s="409"/>
      <c r="PUD1" s="409"/>
      <c r="PUE1" s="409"/>
      <c r="PUF1" s="409"/>
      <c r="PUG1" s="409"/>
      <c r="PUH1" s="409"/>
      <c r="PUI1" s="409"/>
      <c r="PUJ1" s="409"/>
      <c r="PUK1" s="409"/>
      <c r="PUL1" s="409"/>
      <c r="PUM1" s="409"/>
      <c r="PUN1" s="409"/>
      <c r="PUO1" s="409"/>
      <c r="PUP1" s="409"/>
      <c r="PUQ1" s="409"/>
      <c r="PUR1" s="409"/>
      <c r="PUS1" s="409"/>
      <c r="PUT1" s="409"/>
      <c r="PUU1" s="409"/>
      <c r="PUV1" s="409"/>
      <c r="PUW1" s="409"/>
      <c r="PUX1" s="409"/>
      <c r="PUY1" s="409"/>
      <c r="PUZ1" s="409"/>
      <c r="PVA1" s="409"/>
      <c r="PVB1" s="409"/>
      <c r="PVC1" s="409"/>
      <c r="PVD1" s="409"/>
      <c r="PVE1" s="409"/>
      <c r="PVF1" s="409"/>
      <c r="PVG1" s="409"/>
      <c r="PVH1" s="409"/>
      <c r="PVI1" s="409"/>
      <c r="PVJ1" s="409"/>
      <c r="PVK1" s="409"/>
      <c r="PVL1" s="409"/>
      <c r="PVM1" s="409"/>
      <c r="PVN1" s="409"/>
      <c r="PVO1" s="409"/>
      <c r="PVP1" s="409"/>
      <c r="PVQ1" s="409"/>
      <c r="PVR1" s="409"/>
      <c r="PVS1" s="409"/>
      <c r="PVT1" s="409"/>
      <c r="PVU1" s="409"/>
      <c r="PVV1" s="409"/>
      <c r="PVW1" s="409"/>
      <c r="PVX1" s="409"/>
      <c r="PVY1" s="409"/>
      <c r="PVZ1" s="409"/>
      <c r="PWA1" s="409"/>
      <c r="PWB1" s="409"/>
      <c r="PWC1" s="409"/>
      <c r="PWD1" s="409"/>
      <c r="PWE1" s="409"/>
      <c r="PWF1" s="409"/>
      <c r="PWG1" s="409"/>
      <c r="PWH1" s="409"/>
      <c r="PWI1" s="409"/>
      <c r="PWJ1" s="409"/>
      <c r="PWK1" s="409"/>
      <c r="PWL1" s="409"/>
      <c r="PWM1" s="409"/>
      <c r="PWN1" s="409"/>
      <c r="PWO1" s="409"/>
      <c r="PWP1" s="409"/>
      <c r="PWQ1" s="409"/>
      <c r="PWR1" s="409"/>
      <c r="PWS1" s="409"/>
      <c r="PWT1" s="409"/>
      <c r="PWU1" s="409"/>
      <c r="PWV1" s="409"/>
      <c r="PWW1" s="409"/>
      <c r="PWX1" s="409"/>
      <c r="PWY1" s="409"/>
      <c r="PWZ1" s="409"/>
      <c r="PXA1" s="409"/>
      <c r="PXB1" s="409"/>
      <c r="PXC1" s="409"/>
      <c r="PXD1" s="409"/>
      <c r="PXE1" s="409"/>
      <c r="PXF1" s="409"/>
      <c r="PXG1" s="409"/>
      <c r="PXH1" s="409"/>
      <c r="PXI1" s="409"/>
      <c r="PXJ1" s="409"/>
      <c r="PXK1" s="409"/>
      <c r="PXL1" s="409"/>
      <c r="PXM1" s="409"/>
      <c r="PXN1" s="409"/>
      <c r="PXO1" s="409"/>
      <c r="PXP1" s="409"/>
      <c r="PXQ1" s="409"/>
      <c r="PXR1" s="409"/>
      <c r="PXS1" s="409"/>
      <c r="PXT1" s="409"/>
      <c r="PXU1" s="409"/>
      <c r="PXV1" s="409"/>
      <c r="PXW1" s="409"/>
      <c r="PXX1" s="409"/>
      <c r="PXY1" s="409"/>
      <c r="PXZ1" s="409"/>
      <c r="PYA1" s="409"/>
      <c r="PYB1" s="409"/>
      <c r="PYC1" s="409"/>
      <c r="PYD1" s="409"/>
      <c r="PYE1" s="409"/>
      <c r="PYF1" s="409"/>
      <c r="PYG1" s="409"/>
      <c r="PYH1" s="409"/>
      <c r="PYI1" s="409"/>
      <c r="PYJ1" s="409"/>
      <c r="PYK1" s="409"/>
      <c r="PYL1" s="409"/>
      <c r="PYM1" s="409"/>
      <c r="PYN1" s="409"/>
      <c r="PYO1" s="409"/>
      <c r="PYP1" s="409"/>
      <c r="PYQ1" s="409"/>
      <c r="PYR1" s="409"/>
      <c r="PYS1" s="409"/>
      <c r="PYT1" s="409"/>
      <c r="PYU1" s="409"/>
      <c r="PYV1" s="409"/>
      <c r="PYW1" s="409"/>
      <c r="PYX1" s="409"/>
      <c r="PYY1" s="409"/>
      <c r="PYZ1" s="409"/>
      <c r="PZA1" s="409"/>
      <c r="PZB1" s="409"/>
      <c r="PZC1" s="409"/>
      <c r="PZD1" s="409"/>
      <c r="PZE1" s="409"/>
      <c r="PZF1" s="409"/>
      <c r="PZG1" s="409"/>
      <c r="PZH1" s="409"/>
      <c r="PZI1" s="409"/>
      <c r="PZJ1" s="409"/>
      <c r="PZK1" s="409"/>
      <c r="PZL1" s="409"/>
      <c r="PZM1" s="409"/>
      <c r="PZN1" s="409"/>
      <c r="PZO1" s="409"/>
      <c r="PZP1" s="409"/>
      <c r="PZQ1" s="409"/>
      <c r="PZR1" s="409"/>
      <c r="PZS1" s="409"/>
      <c r="PZT1" s="409"/>
      <c r="PZU1" s="409"/>
      <c r="PZV1" s="409"/>
      <c r="PZW1" s="409"/>
      <c r="PZX1" s="409"/>
      <c r="PZY1" s="409"/>
      <c r="PZZ1" s="409"/>
      <c r="QAA1" s="409"/>
      <c r="QAB1" s="409"/>
      <c r="QAC1" s="409"/>
      <c r="QAD1" s="409"/>
      <c r="QAE1" s="409"/>
      <c r="QAF1" s="409"/>
      <c r="QAG1" s="409"/>
      <c r="QAH1" s="409"/>
      <c r="QAI1" s="409"/>
      <c r="QAJ1" s="409"/>
      <c r="QAK1" s="409"/>
      <c r="QAL1" s="409"/>
      <c r="QAM1" s="409"/>
      <c r="QAN1" s="409"/>
      <c r="QAO1" s="409"/>
      <c r="QAP1" s="409"/>
      <c r="QAQ1" s="409"/>
      <c r="QAR1" s="409"/>
      <c r="QAS1" s="409"/>
      <c r="QAT1" s="409"/>
      <c r="QAU1" s="409"/>
      <c r="QAV1" s="409"/>
      <c r="QAW1" s="409"/>
      <c r="QAX1" s="409"/>
      <c r="QAY1" s="409"/>
      <c r="QAZ1" s="409"/>
      <c r="QBA1" s="409"/>
      <c r="QBB1" s="409"/>
      <c r="QBC1" s="409"/>
      <c r="QBD1" s="409"/>
      <c r="QBE1" s="409"/>
      <c r="QBF1" s="409"/>
      <c r="QBG1" s="409"/>
      <c r="QBH1" s="409"/>
      <c r="QBI1" s="409"/>
      <c r="QBJ1" s="409"/>
      <c r="QBK1" s="409"/>
      <c r="QBL1" s="409"/>
      <c r="QBM1" s="409"/>
      <c r="QBN1" s="409"/>
      <c r="QBO1" s="409"/>
      <c r="QBP1" s="409"/>
      <c r="QBQ1" s="409"/>
      <c r="QBR1" s="409"/>
      <c r="QBS1" s="409"/>
      <c r="QBT1" s="409"/>
      <c r="QBU1" s="409"/>
      <c r="QBV1" s="409"/>
      <c r="QBW1" s="409"/>
      <c r="QBX1" s="409"/>
      <c r="QBY1" s="409"/>
      <c r="QBZ1" s="409"/>
      <c r="QCA1" s="409"/>
      <c r="QCB1" s="409"/>
      <c r="QCC1" s="409"/>
      <c r="QCD1" s="409"/>
      <c r="QCE1" s="409"/>
      <c r="QCF1" s="409"/>
      <c r="QCG1" s="409"/>
      <c r="QCH1" s="409"/>
      <c r="QCI1" s="409"/>
      <c r="QCJ1" s="409"/>
      <c r="QCK1" s="409"/>
      <c r="QCL1" s="409"/>
      <c r="QCM1" s="409"/>
      <c r="QCN1" s="409"/>
      <c r="QCO1" s="409"/>
      <c r="QCP1" s="409"/>
      <c r="QCQ1" s="409"/>
      <c r="QCR1" s="409"/>
      <c r="QCS1" s="409"/>
      <c r="QCT1" s="409"/>
      <c r="QCU1" s="409"/>
      <c r="QCV1" s="409"/>
      <c r="QCW1" s="409"/>
      <c r="QCX1" s="409"/>
      <c r="QCY1" s="409"/>
      <c r="QCZ1" s="409"/>
      <c r="QDA1" s="409"/>
      <c r="QDB1" s="409"/>
      <c r="QDC1" s="409"/>
      <c r="QDD1" s="409"/>
      <c r="QDE1" s="409"/>
      <c r="QDF1" s="409"/>
      <c r="QDG1" s="409"/>
      <c r="QDH1" s="409"/>
      <c r="QDI1" s="409"/>
      <c r="QDJ1" s="409"/>
      <c r="QDK1" s="409"/>
      <c r="QDL1" s="409"/>
      <c r="QDM1" s="409"/>
      <c r="QDN1" s="409"/>
      <c r="QDO1" s="409"/>
      <c r="QDP1" s="409"/>
      <c r="QDQ1" s="409"/>
      <c r="QDR1" s="409"/>
      <c r="QDS1" s="409"/>
      <c r="QDT1" s="409"/>
      <c r="QDU1" s="409"/>
      <c r="QDV1" s="409"/>
      <c r="QDW1" s="409"/>
      <c r="QDX1" s="409"/>
      <c r="QDY1" s="409"/>
      <c r="QDZ1" s="409"/>
      <c r="QEA1" s="409"/>
      <c r="QEB1" s="409"/>
      <c r="QEC1" s="409"/>
      <c r="QED1" s="409"/>
      <c r="QEE1" s="409"/>
      <c r="QEF1" s="409"/>
      <c r="QEG1" s="409"/>
      <c r="QEH1" s="409"/>
      <c r="QEI1" s="409"/>
      <c r="QEJ1" s="409"/>
      <c r="QEK1" s="409"/>
      <c r="QEL1" s="409"/>
      <c r="QEM1" s="409"/>
      <c r="QEN1" s="409"/>
      <c r="QEO1" s="409"/>
      <c r="QEP1" s="409"/>
      <c r="QEQ1" s="409"/>
      <c r="QER1" s="409"/>
      <c r="QES1" s="409"/>
      <c r="QET1" s="409"/>
      <c r="QEU1" s="409"/>
      <c r="QEV1" s="409"/>
      <c r="QEW1" s="409"/>
      <c r="QEX1" s="409"/>
      <c r="QEY1" s="409"/>
      <c r="QEZ1" s="409"/>
      <c r="QFA1" s="409"/>
      <c r="QFB1" s="409"/>
      <c r="QFC1" s="409"/>
      <c r="QFD1" s="409"/>
      <c r="QFE1" s="409"/>
      <c r="QFF1" s="409"/>
      <c r="QFG1" s="409"/>
      <c r="QFH1" s="409"/>
      <c r="QFI1" s="409"/>
      <c r="QFJ1" s="409"/>
      <c r="QFK1" s="409"/>
      <c r="QFL1" s="409"/>
      <c r="QFM1" s="409"/>
      <c r="QFN1" s="409"/>
      <c r="QFO1" s="409"/>
      <c r="QFP1" s="409"/>
      <c r="QFQ1" s="409"/>
      <c r="QFR1" s="409"/>
      <c r="QFS1" s="409"/>
      <c r="QFT1" s="409"/>
      <c r="QFU1" s="409"/>
      <c r="QFV1" s="409"/>
      <c r="QFW1" s="409"/>
      <c r="QFX1" s="409"/>
      <c r="QFY1" s="409"/>
      <c r="QFZ1" s="409"/>
      <c r="QGA1" s="409"/>
      <c r="QGB1" s="409"/>
      <c r="QGC1" s="409"/>
      <c r="QGD1" s="409"/>
      <c r="QGE1" s="409"/>
      <c r="QGF1" s="409"/>
      <c r="QGG1" s="409"/>
      <c r="QGH1" s="409"/>
      <c r="QGI1" s="409"/>
      <c r="QGJ1" s="409"/>
      <c r="QGK1" s="409"/>
      <c r="QGL1" s="409"/>
      <c r="QGM1" s="409"/>
      <c r="QGN1" s="409"/>
      <c r="QGO1" s="409"/>
      <c r="QGP1" s="409"/>
      <c r="QGQ1" s="409"/>
      <c r="QGR1" s="409"/>
      <c r="QGS1" s="409"/>
      <c r="QGT1" s="409"/>
      <c r="QGU1" s="409"/>
      <c r="QGV1" s="409"/>
      <c r="QGW1" s="409"/>
      <c r="QGX1" s="409"/>
      <c r="QGY1" s="409"/>
      <c r="QGZ1" s="409"/>
      <c r="QHA1" s="409"/>
      <c r="QHB1" s="409"/>
      <c r="QHC1" s="409"/>
      <c r="QHD1" s="409"/>
      <c r="QHE1" s="409"/>
      <c r="QHF1" s="409"/>
      <c r="QHG1" s="409"/>
      <c r="QHH1" s="409"/>
      <c r="QHI1" s="409"/>
      <c r="QHJ1" s="409"/>
      <c r="QHK1" s="409"/>
      <c r="QHL1" s="409"/>
      <c r="QHM1" s="409"/>
      <c r="QHN1" s="409"/>
      <c r="QHO1" s="409"/>
      <c r="QHP1" s="409"/>
      <c r="QHQ1" s="409"/>
      <c r="QHR1" s="409"/>
      <c r="QHS1" s="409"/>
      <c r="QHT1" s="409"/>
      <c r="QHU1" s="409"/>
      <c r="QHV1" s="409"/>
      <c r="QHW1" s="409"/>
      <c r="QHX1" s="409"/>
      <c r="QHY1" s="409"/>
      <c r="QHZ1" s="409"/>
      <c r="QIA1" s="409"/>
      <c r="QIB1" s="409"/>
      <c r="QIC1" s="409"/>
      <c r="QID1" s="409"/>
      <c r="QIE1" s="409"/>
      <c r="QIF1" s="409"/>
      <c r="QIG1" s="409"/>
      <c r="QIH1" s="409"/>
      <c r="QII1" s="409"/>
      <c r="QIJ1" s="409"/>
      <c r="QIK1" s="409"/>
      <c r="QIL1" s="409"/>
      <c r="QIM1" s="409"/>
      <c r="QIN1" s="409"/>
      <c r="QIO1" s="409"/>
      <c r="QIP1" s="409"/>
      <c r="QIQ1" s="409"/>
      <c r="QIR1" s="409"/>
      <c r="QIS1" s="409"/>
      <c r="QIT1" s="409"/>
      <c r="QIU1" s="409"/>
      <c r="QIV1" s="409"/>
      <c r="QIW1" s="409"/>
      <c r="QIX1" s="409"/>
      <c r="QIY1" s="409"/>
      <c r="QIZ1" s="409"/>
      <c r="QJA1" s="409"/>
      <c r="QJB1" s="409"/>
      <c r="QJC1" s="409"/>
      <c r="QJD1" s="409"/>
      <c r="QJE1" s="409"/>
      <c r="QJF1" s="409"/>
      <c r="QJG1" s="409"/>
      <c r="QJH1" s="409"/>
      <c r="QJI1" s="409"/>
      <c r="QJJ1" s="409"/>
      <c r="QJK1" s="409"/>
      <c r="QJL1" s="409"/>
      <c r="QJM1" s="409"/>
      <c r="QJN1" s="409"/>
      <c r="QJO1" s="409"/>
      <c r="QJP1" s="409"/>
      <c r="QJQ1" s="409"/>
      <c r="QJR1" s="409"/>
      <c r="QJS1" s="409"/>
      <c r="QJT1" s="409"/>
      <c r="QJU1" s="409"/>
      <c r="QJV1" s="409"/>
      <c r="QJW1" s="409"/>
      <c r="QJX1" s="409"/>
      <c r="QJY1" s="409"/>
      <c r="QJZ1" s="409"/>
      <c r="QKA1" s="409"/>
      <c r="QKB1" s="409"/>
      <c r="QKC1" s="409"/>
      <c r="QKD1" s="409"/>
      <c r="QKE1" s="409"/>
      <c r="QKF1" s="409"/>
      <c r="QKG1" s="409"/>
      <c r="QKH1" s="409"/>
      <c r="QKI1" s="409"/>
      <c r="QKJ1" s="409"/>
      <c r="QKK1" s="409"/>
      <c r="QKL1" s="409"/>
      <c r="QKM1" s="409"/>
      <c r="QKN1" s="409"/>
      <c r="QKO1" s="409"/>
      <c r="QKP1" s="409"/>
      <c r="QKQ1" s="409"/>
      <c r="QKR1" s="409"/>
      <c r="QKS1" s="409"/>
      <c r="QKT1" s="409"/>
      <c r="QKU1" s="409"/>
      <c r="QKV1" s="409"/>
      <c r="QKW1" s="409"/>
      <c r="QKX1" s="409"/>
      <c r="QKY1" s="409"/>
      <c r="QKZ1" s="409"/>
      <c r="QLA1" s="409"/>
      <c r="QLB1" s="409"/>
      <c r="QLC1" s="409"/>
      <c r="QLD1" s="409"/>
      <c r="QLE1" s="409"/>
      <c r="QLF1" s="409"/>
      <c r="QLG1" s="409"/>
      <c r="QLH1" s="409"/>
      <c r="QLI1" s="409"/>
      <c r="QLJ1" s="409"/>
      <c r="QLK1" s="409"/>
      <c r="QLL1" s="409"/>
      <c r="QLM1" s="409"/>
      <c r="QLN1" s="409"/>
      <c r="QLO1" s="409"/>
      <c r="QLP1" s="409"/>
      <c r="QLQ1" s="409"/>
      <c r="QLR1" s="409"/>
      <c r="QLS1" s="409"/>
      <c r="QLT1" s="409"/>
      <c r="QLU1" s="409"/>
      <c r="QLV1" s="409"/>
      <c r="QLW1" s="409"/>
      <c r="QLX1" s="409"/>
      <c r="QLY1" s="409"/>
      <c r="QLZ1" s="409"/>
      <c r="QMA1" s="409"/>
      <c r="QMB1" s="409"/>
      <c r="QMC1" s="409"/>
      <c r="QMD1" s="409"/>
      <c r="QME1" s="409"/>
      <c r="QMF1" s="409"/>
      <c r="QMG1" s="409"/>
      <c r="QMH1" s="409"/>
      <c r="QMI1" s="409"/>
      <c r="QMJ1" s="409"/>
      <c r="QMK1" s="409"/>
      <c r="QML1" s="409"/>
      <c r="QMM1" s="409"/>
      <c r="QMN1" s="409"/>
      <c r="QMO1" s="409"/>
      <c r="QMP1" s="409"/>
      <c r="QMQ1" s="409"/>
      <c r="QMR1" s="409"/>
      <c r="QMS1" s="409"/>
      <c r="QMT1" s="409"/>
      <c r="QMU1" s="409"/>
      <c r="QMV1" s="409"/>
      <c r="QMW1" s="409"/>
      <c r="QMX1" s="409"/>
      <c r="QMY1" s="409"/>
      <c r="QMZ1" s="409"/>
      <c r="QNA1" s="409"/>
      <c r="QNB1" s="409"/>
      <c r="QNC1" s="409"/>
      <c r="QND1" s="409"/>
      <c r="QNE1" s="409"/>
      <c r="QNF1" s="409"/>
      <c r="QNG1" s="409"/>
      <c r="QNH1" s="409"/>
      <c r="QNI1" s="409"/>
      <c r="QNJ1" s="409"/>
      <c r="QNK1" s="409"/>
      <c r="QNL1" s="409"/>
      <c r="QNM1" s="409"/>
      <c r="QNN1" s="409"/>
      <c r="QNO1" s="409"/>
      <c r="QNP1" s="409"/>
      <c r="QNQ1" s="409"/>
      <c r="QNR1" s="409"/>
      <c r="QNS1" s="409"/>
      <c r="QNT1" s="409"/>
      <c r="QNU1" s="409"/>
      <c r="QNV1" s="409"/>
      <c r="QNW1" s="409"/>
      <c r="QNX1" s="409"/>
      <c r="QNY1" s="409"/>
      <c r="QNZ1" s="409"/>
      <c r="QOA1" s="409"/>
      <c r="QOB1" s="409"/>
      <c r="QOC1" s="409"/>
      <c r="QOD1" s="409"/>
      <c r="QOE1" s="409"/>
      <c r="QOF1" s="409"/>
      <c r="QOG1" s="409"/>
      <c r="QOH1" s="409"/>
      <c r="QOI1" s="409"/>
      <c r="QOJ1" s="409"/>
      <c r="QOK1" s="409"/>
      <c r="QOL1" s="409"/>
      <c r="QOM1" s="409"/>
      <c r="QON1" s="409"/>
      <c r="QOO1" s="409"/>
      <c r="QOP1" s="409"/>
      <c r="QOQ1" s="409"/>
      <c r="QOR1" s="409"/>
      <c r="QOS1" s="409"/>
      <c r="QOT1" s="409"/>
      <c r="QOU1" s="409"/>
      <c r="QOV1" s="409"/>
      <c r="QOW1" s="409"/>
      <c r="QOX1" s="409"/>
      <c r="QOY1" s="409"/>
      <c r="QOZ1" s="409"/>
      <c r="QPA1" s="409"/>
      <c r="QPB1" s="409"/>
      <c r="QPC1" s="409"/>
      <c r="QPD1" s="409"/>
      <c r="QPE1" s="409"/>
      <c r="QPF1" s="409"/>
      <c r="QPG1" s="409"/>
      <c r="QPH1" s="409"/>
      <c r="QPI1" s="409"/>
      <c r="QPJ1" s="409"/>
      <c r="QPK1" s="409"/>
      <c r="QPL1" s="409"/>
      <c r="QPM1" s="409"/>
      <c r="QPN1" s="409"/>
      <c r="QPO1" s="409"/>
      <c r="QPP1" s="409"/>
      <c r="QPQ1" s="409"/>
      <c r="QPR1" s="409"/>
      <c r="QPS1" s="409"/>
      <c r="QPT1" s="409"/>
      <c r="QPU1" s="409"/>
      <c r="QPV1" s="409"/>
      <c r="QPW1" s="409"/>
      <c r="QPX1" s="409"/>
      <c r="QPY1" s="409"/>
      <c r="QPZ1" s="409"/>
      <c r="QQA1" s="409"/>
      <c r="QQB1" s="409"/>
      <c r="QQC1" s="409"/>
      <c r="QQD1" s="409"/>
      <c r="QQE1" s="409"/>
      <c r="QQF1" s="409"/>
      <c r="QQG1" s="409"/>
      <c r="QQH1" s="409"/>
      <c r="QQI1" s="409"/>
      <c r="QQJ1" s="409"/>
      <c r="QQK1" s="409"/>
      <c r="QQL1" s="409"/>
      <c r="QQM1" s="409"/>
      <c r="QQN1" s="409"/>
      <c r="QQO1" s="409"/>
      <c r="QQP1" s="409"/>
      <c r="QQQ1" s="409"/>
      <c r="QQR1" s="409"/>
      <c r="QQS1" s="409"/>
      <c r="QQT1" s="409"/>
      <c r="QQU1" s="409"/>
      <c r="QQV1" s="409"/>
      <c r="QQW1" s="409"/>
      <c r="QQX1" s="409"/>
      <c r="QQY1" s="409"/>
      <c r="QQZ1" s="409"/>
      <c r="QRA1" s="409"/>
      <c r="QRB1" s="409"/>
      <c r="QRC1" s="409"/>
      <c r="QRD1" s="409"/>
      <c r="QRE1" s="409"/>
      <c r="QRF1" s="409"/>
      <c r="QRG1" s="409"/>
      <c r="QRH1" s="409"/>
      <c r="QRI1" s="409"/>
      <c r="QRJ1" s="409"/>
      <c r="QRK1" s="409"/>
      <c r="QRL1" s="409"/>
      <c r="QRM1" s="409"/>
      <c r="QRN1" s="409"/>
      <c r="QRO1" s="409"/>
      <c r="QRP1" s="409"/>
      <c r="QRQ1" s="409"/>
      <c r="QRR1" s="409"/>
      <c r="QRS1" s="409"/>
      <c r="QRT1" s="409"/>
      <c r="QRU1" s="409"/>
      <c r="QRV1" s="409"/>
      <c r="QRW1" s="409"/>
      <c r="QRX1" s="409"/>
      <c r="QRY1" s="409"/>
      <c r="QRZ1" s="409"/>
      <c r="QSA1" s="409"/>
      <c r="QSB1" s="409"/>
      <c r="QSC1" s="409"/>
      <c r="QSD1" s="409"/>
      <c r="QSE1" s="409"/>
      <c r="QSF1" s="409"/>
      <c r="QSG1" s="409"/>
      <c r="QSH1" s="409"/>
      <c r="QSI1" s="409"/>
      <c r="QSJ1" s="409"/>
      <c r="QSK1" s="409"/>
      <c r="QSL1" s="409"/>
      <c r="QSM1" s="409"/>
      <c r="QSN1" s="409"/>
      <c r="QSO1" s="409"/>
      <c r="QSP1" s="409"/>
      <c r="QSQ1" s="409"/>
      <c r="QSR1" s="409"/>
      <c r="QSS1" s="409"/>
      <c r="QST1" s="409"/>
      <c r="QSU1" s="409"/>
      <c r="QSV1" s="409"/>
      <c r="QSW1" s="409"/>
      <c r="QSX1" s="409"/>
      <c r="QSY1" s="409"/>
      <c r="QSZ1" s="409"/>
      <c r="QTA1" s="409"/>
      <c r="QTB1" s="409"/>
      <c r="QTC1" s="409"/>
      <c r="QTD1" s="409"/>
      <c r="QTE1" s="409"/>
      <c r="QTF1" s="409"/>
      <c r="QTG1" s="409"/>
      <c r="QTH1" s="409"/>
      <c r="QTI1" s="409"/>
      <c r="QTJ1" s="409"/>
      <c r="QTK1" s="409"/>
      <c r="QTL1" s="409"/>
      <c r="QTM1" s="409"/>
      <c r="QTN1" s="409"/>
      <c r="QTO1" s="409"/>
      <c r="QTP1" s="409"/>
      <c r="QTQ1" s="409"/>
      <c r="QTR1" s="409"/>
      <c r="QTS1" s="409"/>
      <c r="QTT1" s="409"/>
      <c r="QTU1" s="409"/>
      <c r="QTV1" s="409"/>
      <c r="QTW1" s="409"/>
      <c r="QTX1" s="409"/>
      <c r="QTY1" s="409"/>
      <c r="QTZ1" s="409"/>
      <c r="QUA1" s="409"/>
      <c r="QUB1" s="409"/>
      <c r="QUC1" s="409"/>
      <c r="QUD1" s="409"/>
      <c r="QUE1" s="409"/>
      <c r="QUF1" s="409"/>
      <c r="QUG1" s="409"/>
      <c r="QUH1" s="409"/>
      <c r="QUI1" s="409"/>
      <c r="QUJ1" s="409"/>
      <c r="QUK1" s="409"/>
      <c r="QUL1" s="409"/>
      <c r="QUM1" s="409"/>
      <c r="QUN1" s="409"/>
      <c r="QUO1" s="409"/>
      <c r="QUP1" s="409"/>
      <c r="QUQ1" s="409"/>
      <c r="QUR1" s="409"/>
      <c r="QUS1" s="409"/>
      <c r="QUT1" s="409"/>
      <c r="QUU1" s="409"/>
      <c r="QUV1" s="409"/>
      <c r="QUW1" s="409"/>
      <c r="QUX1" s="409"/>
      <c r="QUY1" s="409"/>
      <c r="QUZ1" s="409"/>
      <c r="QVA1" s="409"/>
      <c r="QVB1" s="409"/>
      <c r="QVC1" s="409"/>
      <c r="QVD1" s="409"/>
      <c r="QVE1" s="409"/>
      <c r="QVF1" s="409"/>
      <c r="QVG1" s="409"/>
      <c r="QVH1" s="409"/>
      <c r="QVI1" s="409"/>
      <c r="QVJ1" s="409"/>
      <c r="QVK1" s="409"/>
      <c r="QVL1" s="409"/>
      <c r="QVM1" s="409"/>
      <c r="QVN1" s="409"/>
      <c r="QVO1" s="409"/>
      <c r="QVP1" s="409"/>
      <c r="QVQ1" s="409"/>
      <c r="QVR1" s="409"/>
      <c r="QVS1" s="409"/>
      <c r="QVT1" s="409"/>
      <c r="QVU1" s="409"/>
      <c r="QVV1" s="409"/>
      <c r="QVW1" s="409"/>
      <c r="QVX1" s="409"/>
      <c r="QVY1" s="409"/>
      <c r="QVZ1" s="409"/>
      <c r="QWA1" s="409"/>
      <c r="QWB1" s="409"/>
      <c r="QWC1" s="409"/>
      <c r="QWD1" s="409"/>
      <c r="QWE1" s="409"/>
      <c r="QWF1" s="409"/>
      <c r="QWG1" s="409"/>
      <c r="QWH1" s="409"/>
      <c r="QWI1" s="409"/>
      <c r="QWJ1" s="409"/>
      <c r="QWK1" s="409"/>
      <c r="QWL1" s="409"/>
      <c r="QWM1" s="409"/>
      <c r="QWN1" s="409"/>
      <c r="QWO1" s="409"/>
      <c r="QWP1" s="409"/>
      <c r="QWQ1" s="409"/>
      <c r="QWR1" s="409"/>
      <c r="QWS1" s="409"/>
      <c r="QWT1" s="409"/>
      <c r="QWU1" s="409"/>
      <c r="QWV1" s="409"/>
      <c r="QWW1" s="409"/>
      <c r="QWX1" s="409"/>
      <c r="QWY1" s="409"/>
      <c r="QWZ1" s="409"/>
      <c r="QXA1" s="409"/>
      <c r="QXB1" s="409"/>
      <c r="QXC1" s="409"/>
      <c r="QXD1" s="409"/>
      <c r="QXE1" s="409"/>
      <c r="QXF1" s="409"/>
      <c r="QXG1" s="409"/>
      <c r="QXH1" s="409"/>
      <c r="QXI1" s="409"/>
      <c r="QXJ1" s="409"/>
      <c r="QXK1" s="409"/>
      <c r="QXL1" s="409"/>
      <c r="QXM1" s="409"/>
      <c r="QXN1" s="409"/>
      <c r="QXO1" s="409"/>
      <c r="QXP1" s="409"/>
      <c r="QXQ1" s="409"/>
      <c r="QXR1" s="409"/>
      <c r="QXS1" s="409"/>
      <c r="QXT1" s="409"/>
      <c r="QXU1" s="409"/>
      <c r="QXV1" s="409"/>
      <c r="QXW1" s="409"/>
      <c r="QXX1" s="409"/>
      <c r="QXY1" s="409"/>
      <c r="QXZ1" s="409"/>
      <c r="QYA1" s="409"/>
      <c r="QYB1" s="409"/>
      <c r="QYC1" s="409"/>
      <c r="QYD1" s="409"/>
      <c r="QYE1" s="409"/>
      <c r="QYF1" s="409"/>
      <c r="QYG1" s="409"/>
      <c r="QYH1" s="409"/>
      <c r="QYI1" s="409"/>
      <c r="QYJ1" s="409"/>
      <c r="QYK1" s="409"/>
      <c r="QYL1" s="409"/>
      <c r="QYM1" s="409"/>
      <c r="QYN1" s="409"/>
      <c r="QYO1" s="409"/>
      <c r="QYP1" s="409"/>
      <c r="QYQ1" s="409"/>
      <c r="QYR1" s="409"/>
      <c r="QYS1" s="409"/>
      <c r="QYT1" s="409"/>
      <c r="QYU1" s="409"/>
      <c r="QYV1" s="409"/>
      <c r="QYW1" s="409"/>
      <c r="QYX1" s="409"/>
      <c r="QYY1" s="409"/>
      <c r="QYZ1" s="409"/>
      <c r="QZA1" s="409"/>
      <c r="QZB1" s="409"/>
      <c r="QZC1" s="409"/>
      <c r="QZD1" s="409"/>
      <c r="QZE1" s="409"/>
      <c r="QZF1" s="409"/>
      <c r="QZG1" s="409"/>
      <c r="QZH1" s="409"/>
      <c r="QZI1" s="409"/>
      <c r="QZJ1" s="409"/>
      <c r="QZK1" s="409"/>
      <c r="QZL1" s="409"/>
      <c r="QZM1" s="409"/>
      <c r="QZN1" s="409"/>
      <c r="QZO1" s="409"/>
      <c r="QZP1" s="409"/>
      <c r="QZQ1" s="409"/>
      <c r="QZR1" s="409"/>
      <c r="QZS1" s="409"/>
      <c r="QZT1" s="409"/>
      <c r="QZU1" s="409"/>
      <c r="QZV1" s="409"/>
      <c r="QZW1" s="409"/>
      <c r="QZX1" s="409"/>
      <c r="QZY1" s="409"/>
      <c r="QZZ1" s="409"/>
      <c r="RAA1" s="409"/>
      <c r="RAB1" s="409"/>
      <c r="RAC1" s="409"/>
      <c r="RAD1" s="409"/>
      <c r="RAE1" s="409"/>
      <c r="RAF1" s="409"/>
      <c r="RAG1" s="409"/>
      <c r="RAH1" s="409"/>
      <c r="RAI1" s="409"/>
      <c r="RAJ1" s="409"/>
      <c r="RAK1" s="409"/>
      <c r="RAL1" s="409"/>
      <c r="RAM1" s="409"/>
      <c r="RAN1" s="409"/>
      <c r="RAO1" s="409"/>
      <c r="RAP1" s="409"/>
      <c r="RAQ1" s="409"/>
      <c r="RAR1" s="409"/>
      <c r="RAS1" s="409"/>
      <c r="RAT1" s="409"/>
      <c r="RAU1" s="409"/>
      <c r="RAV1" s="409"/>
      <c r="RAW1" s="409"/>
      <c r="RAX1" s="409"/>
      <c r="RAY1" s="409"/>
      <c r="RAZ1" s="409"/>
      <c r="RBA1" s="409"/>
      <c r="RBB1" s="409"/>
      <c r="RBC1" s="409"/>
      <c r="RBD1" s="409"/>
      <c r="RBE1" s="409"/>
      <c r="RBF1" s="409"/>
      <c r="RBG1" s="409"/>
      <c r="RBH1" s="409"/>
      <c r="RBI1" s="409"/>
      <c r="RBJ1" s="409"/>
      <c r="RBK1" s="409"/>
      <c r="RBL1" s="409"/>
      <c r="RBM1" s="409"/>
      <c r="RBN1" s="409"/>
      <c r="RBO1" s="409"/>
      <c r="RBP1" s="409"/>
      <c r="RBQ1" s="409"/>
      <c r="RBR1" s="409"/>
      <c r="RBS1" s="409"/>
      <c r="RBT1" s="409"/>
      <c r="RBU1" s="409"/>
      <c r="RBV1" s="409"/>
      <c r="RBW1" s="409"/>
      <c r="RBX1" s="409"/>
      <c r="RBY1" s="409"/>
      <c r="RBZ1" s="409"/>
      <c r="RCA1" s="409"/>
      <c r="RCB1" s="409"/>
      <c r="RCC1" s="409"/>
      <c r="RCD1" s="409"/>
      <c r="RCE1" s="409"/>
      <c r="RCF1" s="409"/>
      <c r="RCG1" s="409"/>
      <c r="RCH1" s="409"/>
      <c r="RCI1" s="409"/>
      <c r="RCJ1" s="409"/>
      <c r="RCK1" s="409"/>
      <c r="RCL1" s="409"/>
      <c r="RCM1" s="409"/>
      <c r="RCN1" s="409"/>
      <c r="RCO1" s="409"/>
      <c r="RCP1" s="409"/>
      <c r="RCQ1" s="409"/>
      <c r="RCR1" s="409"/>
      <c r="RCS1" s="409"/>
      <c r="RCT1" s="409"/>
      <c r="RCU1" s="409"/>
      <c r="RCV1" s="409"/>
      <c r="RCW1" s="409"/>
      <c r="RCX1" s="409"/>
      <c r="RCY1" s="409"/>
      <c r="RCZ1" s="409"/>
      <c r="RDA1" s="409"/>
      <c r="RDB1" s="409"/>
      <c r="RDC1" s="409"/>
      <c r="RDD1" s="409"/>
      <c r="RDE1" s="409"/>
      <c r="RDF1" s="409"/>
      <c r="RDG1" s="409"/>
      <c r="RDH1" s="409"/>
      <c r="RDI1" s="409"/>
      <c r="RDJ1" s="409"/>
      <c r="RDK1" s="409"/>
      <c r="RDL1" s="409"/>
      <c r="RDM1" s="409"/>
      <c r="RDN1" s="409"/>
      <c r="RDO1" s="409"/>
      <c r="RDP1" s="409"/>
      <c r="RDQ1" s="409"/>
      <c r="RDR1" s="409"/>
      <c r="RDS1" s="409"/>
      <c r="RDT1" s="409"/>
      <c r="RDU1" s="409"/>
      <c r="RDV1" s="409"/>
      <c r="RDW1" s="409"/>
      <c r="RDX1" s="409"/>
      <c r="RDY1" s="409"/>
      <c r="RDZ1" s="409"/>
      <c r="REA1" s="409"/>
      <c r="REB1" s="409"/>
      <c r="REC1" s="409"/>
      <c r="RED1" s="409"/>
      <c r="REE1" s="409"/>
      <c r="REF1" s="409"/>
      <c r="REG1" s="409"/>
      <c r="REH1" s="409"/>
      <c r="REI1" s="409"/>
      <c r="REJ1" s="409"/>
      <c r="REK1" s="409"/>
      <c r="REL1" s="409"/>
      <c r="REM1" s="409"/>
      <c r="REN1" s="409"/>
      <c r="REO1" s="409"/>
      <c r="REP1" s="409"/>
      <c r="REQ1" s="409"/>
      <c r="RER1" s="409"/>
      <c r="RES1" s="409"/>
      <c r="RET1" s="409"/>
      <c r="REU1" s="409"/>
      <c r="REV1" s="409"/>
      <c r="REW1" s="409"/>
      <c r="REX1" s="409"/>
      <c r="REY1" s="409"/>
      <c r="REZ1" s="409"/>
      <c r="RFA1" s="409"/>
      <c r="RFB1" s="409"/>
      <c r="RFC1" s="409"/>
      <c r="RFD1" s="409"/>
      <c r="RFE1" s="409"/>
      <c r="RFF1" s="409"/>
      <c r="RFG1" s="409"/>
      <c r="RFH1" s="409"/>
      <c r="RFI1" s="409"/>
      <c r="RFJ1" s="409"/>
      <c r="RFK1" s="409"/>
      <c r="RFL1" s="409"/>
      <c r="RFM1" s="409"/>
      <c r="RFN1" s="409"/>
      <c r="RFO1" s="409"/>
      <c r="RFP1" s="409"/>
      <c r="RFQ1" s="409"/>
      <c r="RFR1" s="409"/>
      <c r="RFS1" s="409"/>
      <c r="RFT1" s="409"/>
      <c r="RFU1" s="409"/>
      <c r="RFV1" s="409"/>
      <c r="RFW1" s="409"/>
      <c r="RFX1" s="409"/>
      <c r="RFY1" s="409"/>
      <c r="RFZ1" s="409"/>
      <c r="RGA1" s="409"/>
      <c r="RGB1" s="409"/>
      <c r="RGC1" s="409"/>
      <c r="RGD1" s="409"/>
      <c r="RGE1" s="409"/>
      <c r="RGF1" s="409"/>
      <c r="RGG1" s="409"/>
      <c r="RGH1" s="409"/>
      <c r="RGI1" s="409"/>
      <c r="RGJ1" s="409"/>
      <c r="RGK1" s="409"/>
      <c r="RGL1" s="409"/>
      <c r="RGM1" s="409"/>
      <c r="RGN1" s="409"/>
      <c r="RGO1" s="409"/>
      <c r="RGP1" s="409"/>
      <c r="RGQ1" s="409"/>
      <c r="RGR1" s="409"/>
      <c r="RGS1" s="409"/>
      <c r="RGT1" s="409"/>
      <c r="RGU1" s="409"/>
      <c r="RGV1" s="409"/>
      <c r="RGW1" s="409"/>
      <c r="RGX1" s="409"/>
      <c r="RGY1" s="409"/>
      <c r="RGZ1" s="409"/>
      <c r="RHA1" s="409"/>
      <c r="RHB1" s="409"/>
      <c r="RHC1" s="409"/>
      <c r="RHD1" s="409"/>
      <c r="RHE1" s="409"/>
      <c r="RHF1" s="409"/>
      <c r="RHG1" s="409"/>
      <c r="RHH1" s="409"/>
      <c r="RHI1" s="409"/>
      <c r="RHJ1" s="409"/>
      <c r="RHK1" s="409"/>
      <c r="RHL1" s="409"/>
      <c r="RHM1" s="409"/>
      <c r="RHN1" s="409"/>
      <c r="RHO1" s="409"/>
      <c r="RHP1" s="409"/>
      <c r="RHQ1" s="409"/>
      <c r="RHR1" s="409"/>
      <c r="RHS1" s="409"/>
      <c r="RHT1" s="409"/>
      <c r="RHU1" s="409"/>
      <c r="RHV1" s="409"/>
      <c r="RHW1" s="409"/>
      <c r="RHX1" s="409"/>
      <c r="RHY1" s="409"/>
      <c r="RHZ1" s="409"/>
      <c r="RIA1" s="409"/>
      <c r="RIB1" s="409"/>
      <c r="RIC1" s="409"/>
      <c r="RID1" s="409"/>
      <c r="RIE1" s="409"/>
      <c r="RIF1" s="409"/>
      <c r="RIG1" s="409"/>
      <c r="RIH1" s="409"/>
      <c r="RII1" s="409"/>
      <c r="RIJ1" s="409"/>
      <c r="RIK1" s="409"/>
      <c r="RIL1" s="409"/>
      <c r="RIM1" s="409"/>
      <c r="RIN1" s="409"/>
      <c r="RIO1" s="409"/>
      <c r="RIP1" s="409"/>
      <c r="RIQ1" s="409"/>
      <c r="RIR1" s="409"/>
      <c r="RIS1" s="409"/>
      <c r="RIT1" s="409"/>
      <c r="RIU1" s="409"/>
      <c r="RIV1" s="409"/>
      <c r="RIW1" s="409"/>
      <c r="RIX1" s="409"/>
      <c r="RIY1" s="409"/>
      <c r="RIZ1" s="409"/>
      <c r="RJA1" s="409"/>
      <c r="RJB1" s="409"/>
      <c r="RJC1" s="409"/>
      <c r="RJD1" s="409"/>
      <c r="RJE1" s="409"/>
      <c r="RJF1" s="409"/>
      <c r="RJG1" s="409"/>
      <c r="RJH1" s="409"/>
      <c r="RJI1" s="409"/>
      <c r="RJJ1" s="409"/>
      <c r="RJK1" s="409"/>
      <c r="RJL1" s="409"/>
      <c r="RJM1" s="409"/>
      <c r="RJN1" s="409"/>
      <c r="RJO1" s="409"/>
      <c r="RJP1" s="409"/>
      <c r="RJQ1" s="409"/>
      <c r="RJR1" s="409"/>
      <c r="RJS1" s="409"/>
      <c r="RJT1" s="409"/>
      <c r="RJU1" s="409"/>
      <c r="RJV1" s="409"/>
      <c r="RJW1" s="409"/>
      <c r="RJX1" s="409"/>
      <c r="RJY1" s="409"/>
      <c r="RJZ1" s="409"/>
      <c r="RKA1" s="409"/>
      <c r="RKB1" s="409"/>
      <c r="RKC1" s="409"/>
      <c r="RKD1" s="409"/>
      <c r="RKE1" s="409"/>
      <c r="RKF1" s="409"/>
      <c r="RKG1" s="409"/>
      <c r="RKH1" s="409"/>
      <c r="RKI1" s="409"/>
      <c r="RKJ1" s="409"/>
      <c r="RKK1" s="409"/>
      <c r="RKL1" s="409"/>
      <c r="RKM1" s="409"/>
      <c r="RKN1" s="409"/>
      <c r="RKO1" s="409"/>
      <c r="RKP1" s="409"/>
      <c r="RKQ1" s="409"/>
      <c r="RKR1" s="409"/>
      <c r="RKS1" s="409"/>
      <c r="RKT1" s="409"/>
      <c r="RKU1" s="409"/>
      <c r="RKV1" s="409"/>
      <c r="RKW1" s="409"/>
      <c r="RKX1" s="409"/>
      <c r="RKY1" s="409"/>
      <c r="RKZ1" s="409"/>
      <c r="RLA1" s="409"/>
      <c r="RLB1" s="409"/>
      <c r="RLC1" s="409"/>
      <c r="RLD1" s="409"/>
      <c r="RLE1" s="409"/>
      <c r="RLF1" s="409"/>
      <c r="RLG1" s="409"/>
      <c r="RLH1" s="409"/>
      <c r="RLI1" s="409"/>
      <c r="RLJ1" s="409"/>
      <c r="RLK1" s="409"/>
      <c r="RLL1" s="409"/>
      <c r="RLM1" s="409"/>
      <c r="RLN1" s="409"/>
      <c r="RLO1" s="409"/>
      <c r="RLP1" s="409"/>
      <c r="RLQ1" s="409"/>
      <c r="RLR1" s="409"/>
      <c r="RLS1" s="409"/>
      <c r="RLT1" s="409"/>
      <c r="RLU1" s="409"/>
      <c r="RLV1" s="409"/>
      <c r="RLW1" s="409"/>
      <c r="RLX1" s="409"/>
      <c r="RLY1" s="409"/>
      <c r="RLZ1" s="409"/>
      <c r="RMA1" s="409"/>
      <c r="RMB1" s="409"/>
      <c r="RMC1" s="409"/>
      <c r="RMD1" s="409"/>
      <c r="RME1" s="409"/>
      <c r="RMF1" s="409"/>
      <c r="RMG1" s="409"/>
      <c r="RMH1" s="409"/>
      <c r="RMI1" s="409"/>
      <c r="RMJ1" s="409"/>
      <c r="RMK1" s="409"/>
      <c r="RML1" s="409"/>
      <c r="RMM1" s="409"/>
      <c r="RMN1" s="409"/>
      <c r="RMO1" s="409"/>
      <c r="RMP1" s="409"/>
      <c r="RMQ1" s="409"/>
      <c r="RMR1" s="409"/>
      <c r="RMS1" s="409"/>
      <c r="RMT1" s="409"/>
      <c r="RMU1" s="409"/>
      <c r="RMV1" s="409"/>
      <c r="RMW1" s="409"/>
      <c r="RMX1" s="409"/>
      <c r="RMY1" s="409"/>
      <c r="RMZ1" s="409"/>
      <c r="RNA1" s="409"/>
      <c r="RNB1" s="409"/>
      <c r="RNC1" s="409"/>
      <c r="RND1" s="409"/>
      <c r="RNE1" s="409"/>
      <c r="RNF1" s="409"/>
      <c r="RNG1" s="409"/>
      <c r="RNH1" s="409"/>
      <c r="RNI1" s="409"/>
      <c r="RNJ1" s="409"/>
      <c r="RNK1" s="409"/>
      <c r="RNL1" s="409"/>
      <c r="RNM1" s="409"/>
      <c r="RNN1" s="409"/>
      <c r="RNO1" s="409"/>
      <c r="RNP1" s="409"/>
      <c r="RNQ1" s="409"/>
      <c r="RNR1" s="409"/>
      <c r="RNS1" s="409"/>
      <c r="RNT1" s="409"/>
      <c r="RNU1" s="409"/>
      <c r="RNV1" s="409"/>
      <c r="RNW1" s="409"/>
      <c r="RNX1" s="409"/>
      <c r="RNY1" s="409"/>
      <c r="RNZ1" s="409"/>
      <c r="ROA1" s="409"/>
      <c r="ROB1" s="409"/>
      <c r="ROC1" s="409"/>
      <c r="ROD1" s="409"/>
      <c r="ROE1" s="409"/>
      <c r="ROF1" s="409"/>
      <c r="ROG1" s="409"/>
      <c r="ROH1" s="409"/>
      <c r="ROI1" s="409"/>
      <c r="ROJ1" s="409"/>
      <c r="ROK1" s="409"/>
      <c r="ROL1" s="409"/>
      <c r="ROM1" s="409"/>
      <c r="RON1" s="409"/>
      <c r="ROO1" s="409"/>
      <c r="ROP1" s="409"/>
      <c r="ROQ1" s="409"/>
      <c r="ROR1" s="409"/>
      <c r="ROS1" s="409"/>
      <c r="ROT1" s="409"/>
      <c r="ROU1" s="409"/>
      <c r="ROV1" s="409"/>
      <c r="ROW1" s="409"/>
      <c r="ROX1" s="409"/>
      <c r="ROY1" s="409"/>
      <c r="ROZ1" s="409"/>
      <c r="RPA1" s="409"/>
      <c r="RPB1" s="409"/>
      <c r="RPC1" s="409"/>
      <c r="RPD1" s="409"/>
      <c r="RPE1" s="409"/>
      <c r="RPF1" s="409"/>
      <c r="RPG1" s="409"/>
      <c r="RPH1" s="409"/>
      <c r="RPI1" s="409"/>
      <c r="RPJ1" s="409"/>
      <c r="RPK1" s="409"/>
      <c r="RPL1" s="409"/>
      <c r="RPM1" s="409"/>
      <c r="RPN1" s="409"/>
      <c r="RPO1" s="409"/>
      <c r="RPP1" s="409"/>
      <c r="RPQ1" s="409"/>
      <c r="RPR1" s="409"/>
      <c r="RPS1" s="409"/>
      <c r="RPT1" s="409"/>
      <c r="RPU1" s="409"/>
      <c r="RPV1" s="409"/>
      <c r="RPW1" s="409"/>
      <c r="RPX1" s="409"/>
      <c r="RPY1" s="409"/>
      <c r="RPZ1" s="409"/>
      <c r="RQA1" s="409"/>
      <c r="RQB1" s="409"/>
      <c r="RQC1" s="409"/>
      <c r="RQD1" s="409"/>
      <c r="RQE1" s="409"/>
      <c r="RQF1" s="409"/>
      <c r="RQG1" s="409"/>
      <c r="RQH1" s="409"/>
      <c r="RQI1" s="409"/>
      <c r="RQJ1" s="409"/>
      <c r="RQK1" s="409"/>
      <c r="RQL1" s="409"/>
      <c r="RQM1" s="409"/>
      <c r="RQN1" s="409"/>
      <c r="RQO1" s="409"/>
      <c r="RQP1" s="409"/>
      <c r="RQQ1" s="409"/>
      <c r="RQR1" s="409"/>
      <c r="RQS1" s="409"/>
      <c r="RQT1" s="409"/>
      <c r="RQU1" s="409"/>
      <c r="RQV1" s="409"/>
      <c r="RQW1" s="409"/>
      <c r="RQX1" s="409"/>
      <c r="RQY1" s="409"/>
      <c r="RQZ1" s="409"/>
      <c r="RRA1" s="409"/>
      <c r="RRB1" s="409"/>
      <c r="RRC1" s="409"/>
      <c r="RRD1" s="409"/>
      <c r="RRE1" s="409"/>
      <c r="RRF1" s="409"/>
      <c r="RRG1" s="409"/>
      <c r="RRH1" s="409"/>
      <c r="RRI1" s="409"/>
      <c r="RRJ1" s="409"/>
      <c r="RRK1" s="409"/>
      <c r="RRL1" s="409"/>
      <c r="RRM1" s="409"/>
      <c r="RRN1" s="409"/>
      <c r="RRO1" s="409"/>
      <c r="RRP1" s="409"/>
      <c r="RRQ1" s="409"/>
      <c r="RRR1" s="409"/>
      <c r="RRS1" s="409"/>
      <c r="RRT1" s="409"/>
      <c r="RRU1" s="409"/>
      <c r="RRV1" s="409"/>
      <c r="RRW1" s="409"/>
      <c r="RRX1" s="409"/>
      <c r="RRY1" s="409"/>
      <c r="RRZ1" s="409"/>
      <c r="RSA1" s="409"/>
      <c r="RSB1" s="409"/>
      <c r="RSC1" s="409"/>
      <c r="RSD1" s="409"/>
      <c r="RSE1" s="409"/>
      <c r="RSF1" s="409"/>
      <c r="RSG1" s="409"/>
      <c r="RSH1" s="409"/>
      <c r="RSI1" s="409"/>
      <c r="RSJ1" s="409"/>
      <c r="RSK1" s="409"/>
      <c r="RSL1" s="409"/>
      <c r="RSM1" s="409"/>
      <c r="RSN1" s="409"/>
      <c r="RSO1" s="409"/>
      <c r="RSP1" s="409"/>
      <c r="RSQ1" s="409"/>
      <c r="RSR1" s="409"/>
      <c r="RSS1" s="409"/>
      <c r="RST1" s="409"/>
      <c r="RSU1" s="409"/>
      <c r="RSV1" s="409"/>
      <c r="RSW1" s="409"/>
      <c r="RSX1" s="409"/>
      <c r="RSY1" s="409"/>
      <c r="RSZ1" s="409"/>
      <c r="RTA1" s="409"/>
      <c r="RTB1" s="409"/>
      <c r="RTC1" s="409"/>
      <c r="RTD1" s="409"/>
      <c r="RTE1" s="409"/>
      <c r="RTF1" s="409"/>
      <c r="RTG1" s="409"/>
      <c r="RTH1" s="409"/>
      <c r="RTI1" s="409"/>
      <c r="RTJ1" s="409"/>
      <c r="RTK1" s="409"/>
      <c r="RTL1" s="409"/>
      <c r="RTM1" s="409"/>
      <c r="RTN1" s="409"/>
      <c r="RTO1" s="409"/>
      <c r="RTP1" s="409"/>
      <c r="RTQ1" s="409"/>
      <c r="RTR1" s="409"/>
      <c r="RTS1" s="409"/>
      <c r="RTT1" s="409"/>
      <c r="RTU1" s="409"/>
      <c r="RTV1" s="409"/>
      <c r="RTW1" s="409"/>
      <c r="RTX1" s="409"/>
      <c r="RTY1" s="409"/>
      <c r="RTZ1" s="409"/>
      <c r="RUA1" s="409"/>
      <c r="RUB1" s="409"/>
      <c r="RUC1" s="409"/>
      <c r="RUD1" s="409"/>
      <c r="RUE1" s="409"/>
      <c r="RUF1" s="409"/>
      <c r="RUG1" s="409"/>
      <c r="RUH1" s="409"/>
      <c r="RUI1" s="409"/>
      <c r="RUJ1" s="409"/>
      <c r="RUK1" s="409"/>
      <c r="RUL1" s="409"/>
      <c r="RUM1" s="409"/>
      <c r="RUN1" s="409"/>
      <c r="RUO1" s="409"/>
      <c r="RUP1" s="409"/>
      <c r="RUQ1" s="409"/>
      <c r="RUR1" s="409"/>
      <c r="RUS1" s="409"/>
      <c r="RUT1" s="409"/>
      <c r="RUU1" s="409"/>
      <c r="RUV1" s="409"/>
      <c r="RUW1" s="409"/>
      <c r="RUX1" s="409"/>
      <c r="RUY1" s="409"/>
      <c r="RUZ1" s="409"/>
      <c r="RVA1" s="409"/>
      <c r="RVB1" s="409"/>
      <c r="RVC1" s="409"/>
      <c r="RVD1" s="409"/>
      <c r="RVE1" s="409"/>
      <c r="RVF1" s="409"/>
      <c r="RVG1" s="409"/>
      <c r="RVH1" s="409"/>
      <c r="RVI1" s="409"/>
      <c r="RVJ1" s="409"/>
      <c r="RVK1" s="409"/>
      <c r="RVL1" s="409"/>
      <c r="RVM1" s="409"/>
      <c r="RVN1" s="409"/>
      <c r="RVO1" s="409"/>
      <c r="RVP1" s="409"/>
      <c r="RVQ1" s="409"/>
      <c r="RVR1" s="409"/>
      <c r="RVS1" s="409"/>
      <c r="RVT1" s="409"/>
      <c r="RVU1" s="409"/>
      <c r="RVV1" s="409"/>
      <c r="RVW1" s="409"/>
      <c r="RVX1" s="409"/>
      <c r="RVY1" s="409"/>
      <c r="RVZ1" s="409"/>
      <c r="RWA1" s="409"/>
      <c r="RWB1" s="409"/>
      <c r="RWC1" s="409"/>
      <c r="RWD1" s="409"/>
      <c r="RWE1" s="409"/>
      <c r="RWF1" s="409"/>
      <c r="RWG1" s="409"/>
      <c r="RWH1" s="409"/>
      <c r="RWI1" s="409"/>
      <c r="RWJ1" s="409"/>
      <c r="RWK1" s="409"/>
      <c r="RWL1" s="409"/>
      <c r="RWM1" s="409"/>
      <c r="RWN1" s="409"/>
      <c r="RWO1" s="409"/>
      <c r="RWP1" s="409"/>
      <c r="RWQ1" s="409"/>
      <c r="RWR1" s="409"/>
      <c r="RWS1" s="409"/>
      <c r="RWT1" s="409"/>
      <c r="RWU1" s="409"/>
      <c r="RWV1" s="409"/>
      <c r="RWW1" s="409"/>
      <c r="RWX1" s="409"/>
      <c r="RWY1" s="409"/>
      <c r="RWZ1" s="409"/>
      <c r="RXA1" s="409"/>
      <c r="RXB1" s="409"/>
      <c r="RXC1" s="409"/>
      <c r="RXD1" s="409"/>
      <c r="RXE1" s="409"/>
      <c r="RXF1" s="409"/>
      <c r="RXG1" s="409"/>
      <c r="RXH1" s="409"/>
      <c r="RXI1" s="409"/>
      <c r="RXJ1" s="409"/>
      <c r="RXK1" s="409"/>
      <c r="RXL1" s="409"/>
      <c r="RXM1" s="409"/>
      <c r="RXN1" s="409"/>
      <c r="RXO1" s="409"/>
      <c r="RXP1" s="409"/>
      <c r="RXQ1" s="409"/>
      <c r="RXR1" s="409"/>
      <c r="RXS1" s="409"/>
      <c r="RXT1" s="409"/>
      <c r="RXU1" s="409"/>
      <c r="RXV1" s="409"/>
      <c r="RXW1" s="409"/>
      <c r="RXX1" s="409"/>
      <c r="RXY1" s="409"/>
      <c r="RXZ1" s="409"/>
      <c r="RYA1" s="409"/>
      <c r="RYB1" s="409"/>
      <c r="RYC1" s="409"/>
      <c r="RYD1" s="409"/>
      <c r="RYE1" s="409"/>
      <c r="RYF1" s="409"/>
      <c r="RYG1" s="409"/>
      <c r="RYH1" s="409"/>
      <c r="RYI1" s="409"/>
      <c r="RYJ1" s="409"/>
      <c r="RYK1" s="409"/>
      <c r="RYL1" s="409"/>
      <c r="RYM1" s="409"/>
      <c r="RYN1" s="409"/>
      <c r="RYO1" s="409"/>
      <c r="RYP1" s="409"/>
      <c r="RYQ1" s="409"/>
      <c r="RYR1" s="409"/>
      <c r="RYS1" s="409"/>
      <c r="RYT1" s="409"/>
      <c r="RYU1" s="409"/>
      <c r="RYV1" s="409"/>
      <c r="RYW1" s="409"/>
      <c r="RYX1" s="409"/>
      <c r="RYY1" s="409"/>
      <c r="RYZ1" s="409"/>
      <c r="RZA1" s="409"/>
      <c r="RZB1" s="409"/>
      <c r="RZC1" s="409"/>
      <c r="RZD1" s="409"/>
      <c r="RZE1" s="409"/>
      <c r="RZF1" s="409"/>
      <c r="RZG1" s="409"/>
      <c r="RZH1" s="409"/>
      <c r="RZI1" s="409"/>
      <c r="RZJ1" s="409"/>
      <c r="RZK1" s="409"/>
      <c r="RZL1" s="409"/>
      <c r="RZM1" s="409"/>
      <c r="RZN1" s="409"/>
      <c r="RZO1" s="409"/>
      <c r="RZP1" s="409"/>
      <c r="RZQ1" s="409"/>
      <c r="RZR1" s="409"/>
      <c r="RZS1" s="409"/>
      <c r="RZT1" s="409"/>
      <c r="RZU1" s="409"/>
      <c r="RZV1" s="409"/>
      <c r="RZW1" s="409"/>
      <c r="RZX1" s="409"/>
      <c r="RZY1" s="409"/>
      <c r="RZZ1" s="409"/>
      <c r="SAA1" s="409"/>
      <c r="SAB1" s="409"/>
      <c r="SAC1" s="409"/>
      <c r="SAD1" s="409"/>
      <c r="SAE1" s="409"/>
      <c r="SAF1" s="409"/>
      <c r="SAG1" s="409"/>
      <c r="SAH1" s="409"/>
      <c r="SAI1" s="409"/>
      <c r="SAJ1" s="409"/>
      <c r="SAK1" s="409"/>
      <c r="SAL1" s="409"/>
      <c r="SAM1" s="409"/>
      <c r="SAN1" s="409"/>
      <c r="SAO1" s="409"/>
      <c r="SAP1" s="409"/>
      <c r="SAQ1" s="409"/>
      <c r="SAR1" s="409"/>
      <c r="SAS1" s="409"/>
      <c r="SAT1" s="409"/>
      <c r="SAU1" s="409"/>
      <c r="SAV1" s="409"/>
      <c r="SAW1" s="409"/>
      <c r="SAX1" s="409"/>
      <c r="SAY1" s="409"/>
      <c r="SAZ1" s="409"/>
      <c r="SBA1" s="409"/>
      <c r="SBB1" s="409"/>
      <c r="SBC1" s="409"/>
      <c r="SBD1" s="409"/>
      <c r="SBE1" s="409"/>
      <c r="SBF1" s="409"/>
      <c r="SBG1" s="409"/>
      <c r="SBH1" s="409"/>
      <c r="SBI1" s="409"/>
      <c r="SBJ1" s="409"/>
      <c r="SBK1" s="409"/>
      <c r="SBL1" s="409"/>
      <c r="SBM1" s="409"/>
      <c r="SBN1" s="409"/>
      <c r="SBO1" s="409"/>
      <c r="SBP1" s="409"/>
      <c r="SBQ1" s="409"/>
      <c r="SBR1" s="409"/>
      <c r="SBS1" s="409"/>
      <c r="SBT1" s="409"/>
      <c r="SBU1" s="409"/>
      <c r="SBV1" s="409"/>
      <c r="SBW1" s="409"/>
      <c r="SBX1" s="409"/>
      <c r="SBY1" s="409"/>
      <c r="SBZ1" s="409"/>
      <c r="SCA1" s="409"/>
      <c r="SCB1" s="409"/>
      <c r="SCC1" s="409"/>
      <c r="SCD1" s="409"/>
      <c r="SCE1" s="409"/>
      <c r="SCF1" s="409"/>
      <c r="SCG1" s="409"/>
      <c r="SCH1" s="409"/>
      <c r="SCI1" s="409"/>
      <c r="SCJ1" s="409"/>
      <c r="SCK1" s="409"/>
      <c r="SCL1" s="409"/>
      <c r="SCM1" s="409"/>
      <c r="SCN1" s="409"/>
      <c r="SCO1" s="409"/>
      <c r="SCP1" s="409"/>
      <c r="SCQ1" s="409"/>
      <c r="SCR1" s="409"/>
      <c r="SCS1" s="409"/>
      <c r="SCT1" s="409"/>
      <c r="SCU1" s="409"/>
      <c r="SCV1" s="409"/>
      <c r="SCW1" s="409"/>
      <c r="SCX1" s="409"/>
      <c r="SCY1" s="409"/>
      <c r="SCZ1" s="409"/>
      <c r="SDA1" s="409"/>
      <c r="SDB1" s="409"/>
      <c r="SDC1" s="409"/>
      <c r="SDD1" s="409"/>
      <c r="SDE1" s="409"/>
      <c r="SDF1" s="409"/>
      <c r="SDG1" s="409"/>
      <c r="SDH1" s="409"/>
      <c r="SDI1" s="409"/>
      <c r="SDJ1" s="409"/>
      <c r="SDK1" s="409"/>
      <c r="SDL1" s="409"/>
      <c r="SDM1" s="409"/>
      <c r="SDN1" s="409"/>
      <c r="SDO1" s="409"/>
      <c r="SDP1" s="409"/>
      <c r="SDQ1" s="409"/>
      <c r="SDR1" s="409"/>
      <c r="SDS1" s="409"/>
      <c r="SDT1" s="409"/>
      <c r="SDU1" s="409"/>
      <c r="SDV1" s="409"/>
      <c r="SDW1" s="409"/>
      <c r="SDX1" s="409"/>
      <c r="SDY1" s="409"/>
      <c r="SDZ1" s="409"/>
      <c r="SEA1" s="409"/>
      <c r="SEB1" s="409"/>
      <c r="SEC1" s="409"/>
      <c r="SED1" s="409"/>
      <c r="SEE1" s="409"/>
      <c r="SEF1" s="409"/>
      <c r="SEG1" s="409"/>
      <c r="SEH1" s="409"/>
      <c r="SEI1" s="409"/>
      <c r="SEJ1" s="409"/>
      <c r="SEK1" s="409"/>
      <c r="SEL1" s="409"/>
      <c r="SEM1" s="409"/>
      <c r="SEN1" s="409"/>
      <c r="SEO1" s="409"/>
      <c r="SEP1" s="409"/>
      <c r="SEQ1" s="409"/>
      <c r="SER1" s="409"/>
      <c r="SES1" s="409"/>
      <c r="SET1" s="409"/>
      <c r="SEU1" s="409"/>
      <c r="SEV1" s="409"/>
      <c r="SEW1" s="409"/>
      <c r="SEX1" s="409"/>
      <c r="SEY1" s="409"/>
      <c r="SEZ1" s="409"/>
      <c r="SFA1" s="409"/>
      <c r="SFB1" s="409"/>
      <c r="SFC1" s="409"/>
      <c r="SFD1" s="409"/>
      <c r="SFE1" s="409"/>
      <c r="SFF1" s="409"/>
      <c r="SFG1" s="409"/>
      <c r="SFH1" s="409"/>
      <c r="SFI1" s="409"/>
      <c r="SFJ1" s="409"/>
      <c r="SFK1" s="409"/>
      <c r="SFL1" s="409"/>
      <c r="SFM1" s="409"/>
      <c r="SFN1" s="409"/>
      <c r="SFO1" s="409"/>
      <c r="SFP1" s="409"/>
      <c r="SFQ1" s="409"/>
      <c r="SFR1" s="409"/>
      <c r="SFS1" s="409"/>
      <c r="SFT1" s="409"/>
      <c r="SFU1" s="409"/>
      <c r="SFV1" s="409"/>
      <c r="SFW1" s="409"/>
      <c r="SFX1" s="409"/>
      <c r="SFY1" s="409"/>
      <c r="SFZ1" s="409"/>
      <c r="SGA1" s="409"/>
      <c r="SGB1" s="409"/>
      <c r="SGC1" s="409"/>
      <c r="SGD1" s="409"/>
      <c r="SGE1" s="409"/>
      <c r="SGF1" s="409"/>
      <c r="SGG1" s="409"/>
      <c r="SGH1" s="409"/>
      <c r="SGI1" s="409"/>
      <c r="SGJ1" s="409"/>
      <c r="SGK1" s="409"/>
      <c r="SGL1" s="409"/>
      <c r="SGM1" s="409"/>
      <c r="SGN1" s="409"/>
      <c r="SGO1" s="409"/>
      <c r="SGP1" s="409"/>
      <c r="SGQ1" s="409"/>
      <c r="SGR1" s="409"/>
      <c r="SGS1" s="409"/>
      <c r="SGT1" s="409"/>
      <c r="SGU1" s="409"/>
      <c r="SGV1" s="409"/>
      <c r="SGW1" s="409"/>
      <c r="SGX1" s="409"/>
      <c r="SGY1" s="409"/>
      <c r="SGZ1" s="409"/>
      <c r="SHA1" s="409"/>
      <c r="SHB1" s="409"/>
      <c r="SHC1" s="409"/>
      <c r="SHD1" s="409"/>
      <c r="SHE1" s="409"/>
      <c r="SHF1" s="409"/>
      <c r="SHG1" s="409"/>
      <c r="SHH1" s="409"/>
      <c r="SHI1" s="409"/>
      <c r="SHJ1" s="409"/>
      <c r="SHK1" s="409"/>
      <c r="SHL1" s="409"/>
      <c r="SHM1" s="409"/>
      <c r="SHN1" s="409"/>
      <c r="SHO1" s="409"/>
      <c r="SHP1" s="409"/>
      <c r="SHQ1" s="409"/>
      <c r="SHR1" s="409"/>
      <c r="SHS1" s="409"/>
      <c r="SHT1" s="409"/>
      <c r="SHU1" s="409"/>
      <c r="SHV1" s="409"/>
      <c r="SHW1" s="409"/>
      <c r="SHX1" s="409"/>
      <c r="SHY1" s="409"/>
      <c r="SHZ1" s="409"/>
      <c r="SIA1" s="409"/>
      <c r="SIB1" s="409"/>
      <c r="SIC1" s="409"/>
      <c r="SID1" s="409"/>
      <c r="SIE1" s="409"/>
      <c r="SIF1" s="409"/>
      <c r="SIG1" s="409"/>
      <c r="SIH1" s="409"/>
      <c r="SII1" s="409"/>
      <c r="SIJ1" s="409"/>
      <c r="SIK1" s="409"/>
      <c r="SIL1" s="409"/>
      <c r="SIM1" s="409"/>
      <c r="SIN1" s="409"/>
      <c r="SIO1" s="409"/>
      <c r="SIP1" s="409"/>
      <c r="SIQ1" s="409"/>
      <c r="SIR1" s="409"/>
      <c r="SIS1" s="409"/>
      <c r="SIT1" s="409"/>
      <c r="SIU1" s="409"/>
      <c r="SIV1" s="409"/>
      <c r="SIW1" s="409"/>
      <c r="SIX1" s="409"/>
      <c r="SIY1" s="409"/>
      <c r="SIZ1" s="409"/>
      <c r="SJA1" s="409"/>
      <c r="SJB1" s="409"/>
      <c r="SJC1" s="409"/>
      <c r="SJD1" s="409"/>
      <c r="SJE1" s="409"/>
      <c r="SJF1" s="409"/>
      <c r="SJG1" s="409"/>
      <c r="SJH1" s="409"/>
      <c r="SJI1" s="409"/>
      <c r="SJJ1" s="409"/>
      <c r="SJK1" s="409"/>
      <c r="SJL1" s="409"/>
      <c r="SJM1" s="409"/>
      <c r="SJN1" s="409"/>
      <c r="SJO1" s="409"/>
      <c r="SJP1" s="409"/>
      <c r="SJQ1" s="409"/>
      <c r="SJR1" s="409"/>
      <c r="SJS1" s="409"/>
      <c r="SJT1" s="409"/>
      <c r="SJU1" s="409"/>
      <c r="SJV1" s="409"/>
      <c r="SJW1" s="409"/>
      <c r="SJX1" s="409"/>
      <c r="SJY1" s="409"/>
      <c r="SJZ1" s="409"/>
      <c r="SKA1" s="409"/>
      <c r="SKB1" s="409"/>
      <c r="SKC1" s="409"/>
      <c r="SKD1" s="409"/>
      <c r="SKE1" s="409"/>
      <c r="SKF1" s="409"/>
      <c r="SKG1" s="409"/>
      <c r="SKH1" s="409"/>
      <c r="SKI1" s="409"/>
      <c r="SKJ1" s="409"/>
      <c r="SKK1" s="409"/>
      <c r="SKL1" s="409"/>
      <c r="SKM1" s="409"/>
      <c r="SKN1" s="409"/>
      <c r="SKO1" s="409"/>
      <c r="SKP1" s="409"/>
      <c r="SKQ1" s="409"/>
      <c r="SKR1" s="409"/>
      <c r="SKS1" s="409"/>
      <c r="SKT1" s="409"/>
      <c r="SKU1" s="409"/>
      <c r="SKV1" s="409"/>
      <c r="SKW1" s="409"/>
      <c r="SKX1" s="409"/>
      <c r="SKY1" s="409"/>
      <c r="SKZ1" s="409"/>
      <c r="SLA1" s="409"/>
      <c r="SLB1" s="409"/>
      <c r="SLC1" s="409"/>
      <c r="SLD1" s="409"/>
      <c r="SLE1" s="409"/>
      <c r="SLF1" s="409"/>
      <c r="SLG1" s="409"/>
      <c r="SLH1" s="409"/>
      <c r="SLI1" s="409"/>
      <c r="SLJ1" s="409"/>
      <c r="SLK1" s="409"/>
      <c r="SLL1" s="409"/>
      <c r="SLM1" s="409"/>
      <c r="SLN1" s="409"/>
      <c r="SLO1" s="409"/>
      <c r="SLP1" s="409"/>
      <c r="SLQ1" s="409"/>
      <c r="SLR1" s="409"/>
      <c r="SLS1" s="409"/>
      <c r="SLT1" s="409"/>
      <c r="SLU1" s="409"/>
      <c r="SLV1" s="409"/>
      <c r="SLW1" s="409"/>
      <c r="SLX1" s="409"/>
      <c r="SLY1" s="409"/>
      <c r="SLZ1" s="409"/>
      <c r="SMA1" s="409"/>
      <c r="SMB1" s="409"/>
      <c r="SMC1" s="409"/>
      <c r="SMD1" s="409"/>
      <c r="SME1" s="409"/>
      <c r="SMF1" s="409"/>
      <c r="SMG1" s="409"/>
      <c r="SMH1" s="409"/>
      <c r="SMI1" s="409"/>
      <c r="SMJ1" s="409"/>
      <c r="SMK1" s="409"/>
      <c r="SML1" s="409"/>
      <c r="SMM1" s="409"/>
      <c r="SMN1" s="409"/>
      <c r="SMO1" s="409"/>
      <c r="SMP1" s="409"/>
      <c r="SMQ1" s="409"/>
      <c r="SMR1" s="409"/>
      <c r="SMS1" s="409"/>
      <c r="SMT1" s="409"/>
      <c r="SMU1" s="409"/>
      <c r="SMV1" s="409"/>
      <c r="SMW1" s="409"/>
      <c r="SMX1" s="409"/>
      <c r="SMY1" s="409"/>
      <c r="SMZ1" s="409"/>
      <c r="SNA1" s="409"/>
      <c r="SNB1" s="409"/>
      <c r="SNC1" s="409"/>
      <c r="SND1" s="409"/>
      <c r="SNE1" s="409"/>
      <c r="SNF1" s="409"/>
      <c r="SNG1" s="409"/>
      <c r="SNH1" s="409"/>
      <c r="SNI1" s="409"/>
      <c r="SNJ1" s="409"/>
      <c r="SNK1" s="409"/>
      <c r="SNL1" s="409"/>
      <c r="SNM1" s="409"/>
      <c r="SNN1" s="409"/>
      <c r="SNO1" s="409"/>
      <c r="SNP1" s="409"/>
      <c r="SNQ1" s="409"/>
      <c r="SNR1" s="409"/>
      <c r="SNS1" s="409"/>
      <c r="SNT1" s="409"/>
      <c r="SNU1" s="409"/>
      <c r="SNV1" s="409"/>
      <c r="SNW1" s="409"/>
      <c r="SNX1" s="409"/>
      <c r="SNY1" s="409"/>
      <c r="SNZ1" s="409"/>
      <c r="SOA1" s="409"/>
      <c r="SOB1" s="409"/>
      <c r="SOC1" s="409"/>
      <c r="SOD1" s="409"/>
      <c r="SOE1" s="409"/>
      <c r="SOF1" s="409"/>
      <c r="SOG1" s="409"/>
      <c r="SOH1" s="409"/>
      <c r="SOI1" s="409"/>
      <c r="SOJ1" s="409"/>
      <c r="SOK1" s="409"/>
      <c r="SOL1" s="409"/>
      <c r="SOM1" s="409"/>
      <c r="SON1" s="409"/>
      <c r="SOO1" s="409"/>
      <c r="SOP1" s="409"/>
      <c r="SOQ1" s="409"/>
      <c r="SOR1" s="409"/>
      <c r="SOS1" s="409"/>
      <c r="SOT1" s="409"/>
      <c r="SOU1" s="409"/>
      <c r="SOV1" s="409"/>
      <c r="SOW1" s="409"/>
      <c r="SOX1" s="409"/>
      <c r="SOY1" s="409"/>
      <c r="SOZ1" s="409"/>
      <c r="SPA1" s="409"/>
      <c r="SPB1" s="409"/>
      <c r="SPC1" s="409"/>
      <c r="SPD1" s="409"/>
      <c r="SPE1" s="409"/>
      <c r="SPF1" s="409"/>
      <c r="SPG1" s="409"/>
      <c r="SPH1" s="409"/>
      <c r="SPI1" s="409"/>
      <c r="SPJ1" s="409"/>
      <c r="SPK1" s="409"/>
      <c r="SPL1" s="409"/>
      <c r="SPM1" s="409"/>
      <c r="SPN1" s="409"/>
      <c r="SPO1" s="409"/>
      <c r="SPP1" s="409"/>
      <c r="SPQ1" s="409"/>
      <c r="SPR1" s="409"/>
      <c r="SPS1" s="409"/>
      <c r="SPT1" s="409"/>
      <c r="SPU1" s="409"/>
      <c r="SPV1" s="409"/>
      <c r="SPW1" s="409"/>
      <c r="SPX1" s="409"/>
      <c r="SPY1" s="409"/>
      <c r="SPZ1" s="409"/>
      <c r="SQA1" s="409"/>
      <c r="SQB1" s="409"/>
      <c r="SQC1" s="409"/>
      <c r="SQD1" s="409"/>
      <c r="SQE1" s="409"/>
      <c r="SQF1" s="409"/>
      <c r="SQG1" s="409"/>
      <c r="SQH1" s="409"/>
      <c r="SQI1" s="409"/>
      <c r="SQJ1" s="409"/>
      <c r="SQK1" s="409"/>
      <c r="SQL1" s="409"/>
      <c r="SQM1" s="409"/>
      <c r="SQN1" s="409"/>
      <c r="SQO1" s="409"/>
      <c r="SQP1" s="409"/>
      <c r="SQQ1" s="409"/>
      <c r="SQR1" s="409"/>
      <c r="SQS1" s="409"/>
      <c r="SQT1" s="409"/>
      <c r="SQU1" s="409"/>
      <c r="SQV1" s="409"/>
      <c r="SQW1" s="409"/>
      <c r="SQX1" s="409"/>
      <c r="SQY1" s="409"/>
      <c r="SQZ1" s="409"/>
      <c r="SRA1" s="409"/>
      <c r="SRB1" s="409"/>
      <c r="SRC1" s="409"/>
      <c r="SRD1" s="409"/>
      <c r="SRE1" s="409"/>
      <c r="SRF1" s="409"/>
      <c r="SRG1" s="409"/>
      <c r="SRH1" s="409"/>
      <c r="SRI1" s="409"/>
      <c r="SRJ1" s="409"/>
      <c r="SRK1" s="409"/>
      <c r="SRL1" s="409"/>
      <c r="SRM1" s="409"/>
      <c r="SRN1" s="409"/>
      <c r="SRO1" s="409"/>
      <c r="SRP1" s="409"/>
      <c r="SRQ1" s="409"/>
      <c r="SRR1" s="409"/>
      <c r="SRS1" s="409"/>
      <c r="SRT1" s="409"/>
      <c r="SRU1" s="409"/>
      <c r="SRV1" s="409"/>
      <c r="SRW1" s="409"/>
      <c r="SRX1" s="409"/>
      <c r="SRY1" s="409"/>
      <c r="SRZ1" s="409"/>
      <c r="SSA1" s="409"/>
      <c r="SSB1" s="409"/>
      <c r="SSC1" s="409"/>
      <c r="SSD1" s="409"/>
      <c r="SSE1" s="409"/>
      <c r="SSF1" s="409"/>
      <c r="SSG1" s="409"/>
      <c r="SSH1" s="409"/>
      <c r="SSI1" s="409"/>
      <c r="SSJ1" s="409"/>
      <c r="SSK1" s="409"/>
      <c r="SSL1" s="409"/>
      <c r="SSM1" s="409"/>
      <c r="SSN1" s="409"/>
      <c r="SSO1" s="409"/>
      <c r="SSP1" s="409"/>
      <c r="SSQ1" s="409"/>
      <c r="SSR1" s="409"/>
      <c r="SSS1" s="409"/>
      <c r="SST1" s="409"/>
      <c r="SSU1" s="409"/>
      <c r="SSV1" s="409"/>
      <c r="SSW1" s="409"/>
      <c r="SSX1" s="409"/>
      <c r="SSY1" s="409"/>
      <c r="SSZ1" s="409"/>
      <c r="STA1" s="409"/>
      <c r="STB1" s="409"/>
      <c r="STC1" s="409"/>
      <c r="STD1" s="409"/>
      <c r="STE1" s="409"/>
      <c r="STF1" s="409"/>
      <c r="STG1" s="409"/>
      <c r="STH1" s="409"/>
      <c r="STI1" s="409"/>
      <c r="STJ1" s="409"/>
      <c r="STK1" s="409"/>
      <c r="STL1" s="409"/>
      <c r="STM1" s="409"/>
      <c r="STN1" s="409"/>
      <c r="STO1" s="409"/>
      <c r="STP1" s="409"/>
      <c r="STQ1" s="409"/>
      <c r="STR1" s="409"/>
      <c r="STS1" s="409"/>
      <c r="STT1" s="409"/>
      <c r="STU1" s="409"/>
      <c r="STV1" s="409"/>
      <c r="STW1" s="409"/>
      <c r="STX1" s="409"/>
      <c r="STY1" s="409"/>
      <c r="STZ1" s="409"/>
      <c r="SUA1" s="409"/>
      <c r="SUB1" s="409"/>
      <c r="SUC1" s="409"/>
      <c r="SUD1" s="409"/>
      <c r="SUE1" s="409"/>
      <c r="SUF1" s="409"/>
      <c r="SUG1" s="409"/>
      <c r="SUH1" s="409"/>
      <c r="SUI1" s="409"/>
      <c r="SUJ1" s="409"/>
      <c r="SUK1" s="409"/>
      <c r="SUL1" s="409"/>
      <c r="SUM1" s="409"/>
      <c r="SUN1" s="409"/>
      <c r="SUO1" s="409"/>
      <c r="SUP1" s="409"/>
      <c r="SUQ1" s="409"/>
      <c r="SUR1" s="409"/>
      <c r="SUS1" s="409"/>
      <c r="SUT1" s="409"/>
      <c r="SUU1" s="409"/>
      <c r="SUV1" s="409"/>
      <c r="SUW1" s="409"/>
      <c r="SUX1" s="409"/>
      <c r="SUY1" s="409"/>
      <c r="SUZ1" s="409"/>
      <c r="SVA1" s="409"/>
      <c r="SVB1" s="409"/>
      <c r="SVC1" s="409"/>
      <c r="SVD1" s="409"/>
      <c r="SVE1" s="409"/>
      <c r="SVF1" s="409"/>
      <c r="SVG1" s="409"/>
      <c r="SVH1" s="409"/>
      <c r="SVI1" s="409"/>
      <c r="SVJ1" s="409"/>
      <c r="SVK1" s="409"/>
      <c r="SVL1" s="409"/>
      <c r="SVM1" s="409"/>
      <c r="SVN1" s="409"/>
      <c r="SVO1" s="409"/>
      <c r="SVP1" s="409"/>
      <c r="SVQ1" s="409"/>
      <c r="SVR1" s="409"/>
      <c r="SVS1" s="409"/>
      <c r="SVT1" s="409"/>
      <c r="SVU1" s="409"/>
      <c r="SVV1" s="409"/>
      <c r="SVW1" s="409"/>
      <c r="SVX1" s="409"/>
      <c r="SVY1" s="409"/>
      <c r="SVZ1" s="409"/>
      <c r="SWA1" s="409"/>
      <c r="SWB1" s="409"/>
      <c r="SWC1" s="409"/>
      <c r="SWD1" s="409"/>
      <c r="SWE1" s="409"/>
      <c r="SWF1" s="409"/>
      <c r="SWG1" s="409"/>
      <c r="SWH1" s="409"/>
      <c r="SWI1" s="409"/>
      <c r="SWJ1" s="409"/>
      <c r="SWK1" s="409"/>
      <c r="SWL1" s="409"/>
      <c r="SWM1" s="409"/>
      <c r="SWN1" s="409"/>
      <c r="SWO1" s="409"/>
      <c r="SWP1" s="409"/>
      <c r="SWQ1" s="409"/>
      <c r="SWR1" s="409"/>
      <c r="SWS1" s="409"/>
      <c r="SWT1" s="409"/>
      <c r="SWU1" s="409"/>
      <c r="SWV1" s="409"/>
      <c r="SWW1" s="409"/>
      <c r="SWX1" s="409"/>
      <c r="SWY1" s="409"/>
      <c r="SWZ1" s="409"/>
      <c r="SXA1" s="409"/>
      <c r="SXB1" s="409"/>
      <c r="SXC1" s="409"/>
      <c r="SXD1" s="409"/>
      <c r="SXE1" s="409"/>
      <c r="SXF1" s="409"/>
      <c r="SXG1" s="409"/>
      <c r="SXH1" s="409"/>
      <c r="SXI1" s="409"/>
      <c r="SXJ1" s="409"/>
      <c r="SXK1" s="409"/>
      <c r="SXL1" s="409"/>
      <c r="SXM1" s="409"/>
      <c r="SXN1" s="409"/>
      <c r="SXO1" s="409"/>
      <c r="SXP1" s="409"/>
      <c r="SXQ1" s="409"/>
      <c r="SXR1" s="409"/>
      <c r="SXS1" s="409"/>
      <c r="SXT1" s="409"/>
      <c r="SXU1" s="409"/>
      <c r="SXV1" s="409"/>
      <c r="SXW1" s="409"/>
      <c r="SXX1" s="409"/>
      <c r="SXY1" s="409"/>
      <c r="SXZ1" s="409"/>
      <c r="SYA1" s="409"/>
      <c r="SYB1" s="409"/>
      <c r="SYC1" s="409"/>
      <c r="SYD1" s="409"/>
      <c r="SYE1" s="409"/>
      <c r="SYF1" s="409"/>
      <c r="SYG1" s="409"/>
      <c r="SYH1" s="409"/>
      <c r="SYI1" s="409"/>
      <c r="SYJ1" s="409"/>
      <c r="SYK1" s="409"/>
      <c r="SYL1" s="409"/>
      <c r="SYM1" s="409"/>
      <c r="SYN1" s="409"/>
      <c r="SYO1" s="409"/>
      <c r="SYP1" s="409"/>
      <c r="SYQ1" s="409"/>
      <c r="SYR1" s="409"/>
      <c r="SYS1" s="409"/>
      <c r="SYT1" s="409"/>
      <c r="SYU1" s="409"/>
      <c r="SYV1" s="409"/>
      <c r="SYW1" s="409"/>
      <c r="SYX1" s="409"/>
      <c r="SYY1" s="409"/>
      <c r="SYZ1" s="409"/>
      <c r="SZA1" s="409"/>
      <c r="SZB1" s="409"/>
      <c r="SZC1" s="409"/>
      <c r="SZD1" s="409"/>
      <c r="SZE1" s="409"/>
      <c r="SZF1" s="409"/>
      <c r="SZG1" s="409"/>
      <c r="SZH1" s="409"/>
      <c r="SZI1" s="409"/>
      <c r="SZJ1" s="409"/>
      <c r="SZK1" s="409"/>
      <c r="SZL1" s="409"/>
      <c r="SZM1" s="409"/>
      <c r="SZN1" s="409"/>
      <c r="SZO1" s="409"/>
      <c r="SZP1" s="409"/>
      <c r="SZQ1" s="409"/>
      <c r="SZR1" s="409"/>
      <c r="SZS1" s="409"/>
      <c r="SZT1" s="409"/>
      <c r="SZU1" s="409"/>
      <c r="SZV1" s="409"/>
      <c r="SZW1" s="409"/>
      <c r="SZX1" s="409"/>
      <c r="SZY1" s="409"/>
      <c r="SZZ1" s="409"/>
      <c r="TAA1" s="409"/>
      <c r="TAB1" s="409"/>
      <c r="TAC1" s="409"/>
      <c r="TAD1" s="409"/>
      <c r="TAE1" s="409"/>
      <c r="TAF1" s="409"/>
      <c r="TAG1" s="409"/>
      <c r="TAH1" s="409"/>
      <c r="TAI1" s="409"/>
      <c r="TAJ1" s="409"/>
      <c r="TAK1" s="409"/>
      <c r="TAL1" s="409"/>
      <c r="TAM1" s="409"/>
      <c r="TAN1" s="409"/>
      <c r="TAO1" s="409"/>
      <c r="TAP1" s="409"/>
      <c r="TAQ1" s="409"/>
      <c r="TAR1" s="409"/>
      <c r="TAS1" s="409"/>
      <c r="TAT1" s="409"/>
      <c r="TAU1" s="409"/>
      <c r="TAV1" s="409"/>
      <c r="TAW1" s="409"/>
      <c r="TAX1" s="409"/>
      <c r="TAY1" s="409"/>
      <c r="TAZ1" s="409"/>
      <c r="TBA1" s="409"/>
      <c r="TBB1" s="409"/>
      <c r="TBC1" s="409"/>
      <c r="TBD1" s="409"/>
      <c r="TBE1" s="409"/>
      <c r="TBF1" s="409"/>
      <c r="TBG1" s="409"/>
      <c r="TBH1" s="409"/>
      <c r="TBI1" s="409"/>
      <c r="TBJ1" s="409"/>
      <c r="TBK1" s="409"/>
      <c r="TBL1" s="409"/>
      <c r="TBM1" s="409"/>
      <c r="TBN1" s="409"/>
      <c r="TBO1" s="409"/>
      <c r="TBP1" s="409"/>
      <c r="TBQ1" s="409"/>
      <c r="TBR1" s="409"/>
      <c r="TBS1" s="409"/>
      <c r="TBT1" s="409"/>
      <c r="TBU1" s="409"/>
      <c r="TBV1" s="409"/>
      <c r="TBW1" s="409"/>
      <c r="TBX1" s="409"/>
      <c r="TBY1" s="409"/>
      <c r="TBZ1" s="409"/>
      <c r="TCA1" s="409"/>
      <c r="TCB1" s="409"/>
      <c r="TCC1" s="409"/>
      <c r="TCD1" s="409"/>
      <c r="TCE1" s="409"/>
      <c r="TCF1" s="409"/>
      <c r="TCG1" s="409"/>
      <c r="TCH1" s="409"/>
      <c r="TCI1" s="409"/>
      <c r="TCJ1" s="409"/>
      <c r="TCK1" s="409"/>
      <c r="TCL1" s="409"/>
      <c r="TCM1" s="409"/>
      <c r="TCN1" s="409"/>
      <c r="TCO1" s="409"/>
      <c r="TCP1" s="409"/>
      <c r="TCQ1" s="409"/>
      <c r="TCR1" s="409"/>
      <c r="TCS1" s="409"/>
      <c r="TCT1" s="409"/>
      <c r="TCU1" s="409"/>
      <c r="TCV1" s="409"/>
      <c r="TCW1" s="409"/>
      <c r="TCX1" s="409"/>
      <c r="TCY1" s="409"/>
      <c r="TCZ1" s="409"/>
      <c r="TDA1" s="409"/>
      <c r="TDB1" s="409"/>
      <c r="TDC1" s="409"/>
      <c r="TDD1" s="409"/>
      <c r="TDE1" s="409"/>
      <c r="TDF1" s="409"/>
      <c r="TDG1" s="409"/>
      <c r="TDH1" s="409"/>
      <c r="TDI1" s="409"/>
      <c r="TDJ1" s="409"/>
      <c r="TDK1" s="409"/>
      <c r="TDL1" s="409"/>
      <c r="TDM1" s="409"/>
      <c r="TDN1" s="409"/>
      <c r="TDO1" s="409"/>
      <c r="TDP1" s="409"/>
      <c r="TDQ1" s="409"/>
      <c r="TDR1" s="409"/>
      <c r="TDS1" s="409"/>
      <c r="TDT1" s="409"/>
      <c r="TDU1" s="409"/>
      <c r="TDV1" s="409"/>
      <c r="TDW1" s="409"/>
      <c r="TDX1" s="409"/>
      <c r="TDY1" s="409"/>
      <c r="TDZ1" s="409"/>
      <c r="TEA1" s="409"/>
      <c r="TEB1" s="409"/>
      <c r="TEC1" s="409"/>
      <c r="TED1" s="409"/>
      <c r="TEE1" s="409"/>
      <c r="TEF1" s="409"/>
      <c r="TEG1" s="409"/>
      <c r="TEH1" s="409"/>
      <c r="TEI1" s="409"/>
      <c r="TEJ1" s="409"/>
      <c r="TEK1" s="409"/>
      <c r="TEL1" s="409"/>
      <c r="TEM1" s="409"/>
      <c r="TEN1" s="409"/>
      <c r="TEO1" s="409"/>
      <c r="TEP1" s="409"/>
      <c r="TEQ1" s="409"/>
      <c r="TER1" s="409"/>
      <c r="TES1" s="409"/>
      <c r="TET1" s="409"/>
      <c r="TEU1" s="409"/>
      <c r="TEV1" s="409"/>
      <c r="TEW1" s="409"/>
      <c r="TEX1" s="409"/>
      <c r="TEY1" s="409"/>
      <c r="TEZ1" s="409"/>
      <c r="TFA1" s="409"/>
      <c r="TFB1" s="409"/>
      <c r="TFC1" s="409"/>
      <c r="TFD1" s="409"/>
      <c r="TFE1" s="409"/>
      <c r="TFF1" s="409"/>
      <c r="TFG1" s="409"/>
      <c r="TFH1" s="409"/>
      <c r="TFI1" s="409"/>
      <c r="TFJ1" s="409"/>
      <c r="TFK1" s="409"/>
      <c r="TFL1" s="409"/>
      <c r="TFM1" s="409"/>
      <c r="TFN1" s="409"/>
      <c r="TFO1" s="409"/>
      <c r="TFP1" s="409"/>
      <c r="TFQ1" s="409"/>
      <c r="TFR1" s="409"/>
      <c r="TFS1" s="409"/>
      <c r="TFT1" s="409"/>
      <c r="TFU1" s="409"/>
      <c r="TFV1" s="409"/>
      <c r="TFW1" s="409"/>
      <c r="TFX1" s="409"/>
      <c r="TFY1" s="409"/>
      <c r="TFZ1" s="409"/>
      <c r="TGA1" s="409"/>
      <c r="TGB1" s="409"/>
      <c r="TGC1" s="409"/>
      <c r="TGD1" s="409"/>
      <c r="TGE1" s="409"/>
      <c r="TGF1" s="409"/>
      <c r="TGG1" s="409"/>
      <c r="TGH1" s="409"/>
      <c r="TGI1" s="409"/>
      <c r="TGJ1" s="409"/>
      <c r="TGK1" s="409"/>
      <c r="TGL1" s="409"/>
      <c r="TGM1" s="409"/>
      <c r="TGN1" s="409"/>
      <c r="TGO1" s="409"/>
      <c r="TGP1" s="409"/>
      <c r="TGQ1" s="409"/>
      <c r="TGR1" s="409"/>
      <c r="TGS1" s="409"/>
      <c r="TGT1" s="409"/>
      <c r="TGU1" s="409"/>
      <c r="TGV1" s="409"/>
      <c r="TGW1" s="409"/>
      <c r="TGX1" s="409"/>
      <c r="TGY1" s="409"/>
      <c r="TGZ1" s="409"/>
      <c r="THA1" s="409"/>
      <c r="THB1" s="409"/>
      <c r="THC1" s="409"/>
      <c r="THD1" s="409"/>
      <c r="THE1" s="409"/>
      <c r="THF1" s="409"/>
      <c r="THG1" s="409"/>
      <c r="THH1" s="409"/>
      <c r="THI1" s="409"/>
      <c r="THJ1" s="409"/>
      <c r="THK1" s="409"/>
      <c r="THL1" s="409"/>
      <c r="THM1" s="409"/>
      <c r="THN1" s="409"/>
      <c r="THO1" s="409"/>
      <c r="THP1" s="409"/>
      <c r="THQ1" s="409"/>
      <c r="THR1" s="409"/>
      <c r="THS1" s="409"/>
      <c r="THT1" s="409"/>
      <c r="THU1" s="409"/>
      <c r="THV1" s="409"/>
      <c r="THW1" s="409"/>
      <c r="THX1" s="409"/>
      <c r="THY1" s="409"/>
      <c r="THZ1" s="409"/>
      <c r="TIA1" s="409"/>
      <c r="TIB1" s="409"/>
      <c r="TIC1" s="409"/>
      <c r="TID1" s="409"/>
      <c r="TIE1" s="409"/>
      <c r="TIF1" s="409"/>
      <c r="TIG1" s="409"/>
      <c r="TIH1" s="409"/>
      <c r="TII1" s="409"/>
      <c r="TIJ1" s="409"/>
      <c r="TIK1" s="409"/>
      <c r="TIL1" s="409"/>
      <c r="TIM1" s="409"/>
      <c r="TIN1" s="409"/>
      <c r="TIO1" s="409"/>
      <c r="TIP1" s="409"/>
      <c r="TIQ1" s="409"/>
      <c r="TIR1" s="409"/>
      <c r="TIS1" s="409"/>
      <c r="TIT1" s="409"/>
      <c r="TIU1" s="409"/>
      <c r="TIV1" s="409"/>
      <c r="TIW1" s="409"/>
      <c r="TIX1" s="409"/>
      <c r="TIY1" s="409"/>
      <c r="TIZ1" s="409"/>
      <c r="TJA1" s="409"/>
      <c r="TJB1" s="409"/>
      <c r="TJC1" s="409"/>
      <c r="TJD1" s="409"/>
      <c r="TJE1" s="409"/>
      <c r="TJF1" s="409"/>
      <c r="TJG1" s="409"/>
      <c r="TJH1" s="409"/>
      <c r="TJI1" s="409"/>
      <c r="TJJ1" s="409"/>
      <c r="TJK1" s="409"/>
      <c r="TJL1" s="409"/>
      <c r="TJM1" s="409"/>
      <c r="TJN1" s="409"/>
      <c r="TJO1" s="409"/>
      <c r="TJP1" s="409"/>
      <c r="TJQ1" s="409"/>
      <c r="TJR1" s="409"/>
      <c r="TJS1" s="409"/>
      <c r="TJT1" s="409"/>
      <c r="TJU1" s="409"/>
      <c r="TJV1" s="409"/>
      <c r="TJW1" s="409"/>
      <c r="TJX1" s="409"/>
      <c r="TJY1" s="409"/>
      <c r="TJZ1" s="409"/>
      <c r="TKA1" s="409"/>
      <c r="TKB1" s="409"/>
      <c r="TKC1" s="409"/>
      <c r="TKD1" s="409"/>
      <c r="TKE1" s="409"/>
      <c r="TKF1" s="409"/>
      <c r="TKG1" s="409"/>
      <c r="TKH1" s="409"/>
      <c r="TKI1" s="409"/>
      <c r="TKJ1" s="409"/>
      <c r="TKK1" s="409"/>
      <c r="TKL1" s="409"/>
      <c r="TKM1" s="409"/>
      <c r="TKN1" s="409"/>
      <c r="TKO1" s="409"/>
      <c r="TKP1" s="409"/>
      <c r="TKQ1" s="409"/>
      <c r="TKR1" s="409"/>
      <c r="TKS1" s="409"/>
      <c r="TKT1" s="409"/>
      <c r="TKU1" s="409"/>
      <c r="TKV1" s="409"/>
      <c r="TKW1" s="409"/>
      <c r="TKX1" s="409"/>
      <c r="TKY1" s="409"/>
      <c r="TKZ1" s="409"/>
      <c r="TLA1" s="409"/>
      <c r="TLB1" s="409"/>
      <c r="TLC1" s="409"/>
      <c r="TLD1" s="409"/>
      <c r="TLE1" s="409"/>
      <c r="TLF1" s="409"/>
      <c r="TLG1" s="409"/>
      <c r="TLH1" s="409"/>
      <c r="TLI1" s="409"/>
      <c r="TLJ1" s="409"/>
      <c r="TLK1" s="409"/>
      <c r="TLL1" s="409"/>
      <c r="TLM1" s="409"/>
      <c r="TLN1" s="409"/>
      <c r="TLO1" s="409"/>
      <c r="TLP1" s="409"/>
      <c r="TLQ1" s="409"/>
      <c r="TLR1" s="409"/>
      <c r="TLS1" s="409"/>
      <c r="TLT1" s="409"/>
      <c r="TLU1" s="409"/>
      <c r="TLV1" s="409"/>
      <c r="TLW1" s="409"/>
      <c r="TLX1" s="409"/>
      <c r="TLY1" s="409"/>
      <c r="TLZ1" s="409"/>
      <c r="TMA1" s="409"/>
      <c r="TMB1" s="409"/>
      <c r="TMC1" s="409"/>
      <c r="TMD1" s="409"/>
      <c r="TME1" s="409"/>
      <c r="TMF1" s="409"/>
      <c r="TMG1" s="409"/>
      <c r="TMH1" s="409"/>
      <c r="TMI1" s="409"/>
      <c r="TMJ1" s="409"/>
      <c r="TMK1" s="409"/>
      <c r="TML1" s="409"/>
      <c r="TMM1" s="409"/>
      <c r="TMN1" s="409"/>
      <c r="TMO1" s="409"/>
      <c r="TMP1" s="409"/>
      <c r="TMQ1" s="409"/>
      <c r="TMR1" s="409"/>
      <c r="TMS1" s="409"/>
      <c r="TMT1" s="409"/>
      <c r="TMU1" s="409"/>
      <c r="TMV1" s="409"/>
      <c r="TMW1" s="409"/>
      <c r="TMX1" s="409"/>
      <c r="TMY1" s="409"/>
      <c r="TMZ1" s="409"/>
      <c r="TNA1" s="409"/>
      <c r="TNB1" s="409"/>
      <c r="TNC1" s="409"/>
      <c r="TND1" s="409"/>
      <c r="TNE1" s="409"/>
      <c r="TNF1" s="409"/>
      <c r="TNG1" s="409"/>
      <c r="TNH1" s="409"/>
      <c r="TNI1" s="409"/>
      <c r="TNJ1" s="409"/>
      <c r="TNK1" s="409"/>
      <c r="TNL1" s="409"/>
      <c r="TNM1" s="409"/>
      <c r="TNN1" s="409"/>
      <c r="TNO1" s="409"/>
      <c r="TNP1" s="409"/>
      <c r="TNQ1" s="409"/>
      <c r="TNR1" s="409"/>
      <c r="TNS1" s="409"/>
      <c r="TNT1" s="409"/>
      <c r="TNU1" s="409"/>
      <c r="TNV1" s="409"/>
      <c r="TNW1" s="409"/>
      <c r="TNX1" s="409"/>
      <c r="TNY1" s="409"/>
      <c r="TNZ1" s="409"/>
      <c r="TOA1" s="409"/>
      <c r="TOB1" s="409"/>
      <c r="TOC1" s="409"/>
      <c r="TOD1" s="409"/>
      <c r="TOE1" s="409"/>
      <c r="TOF1" s="409"/>
      <c r="TOG1" s="409"/>
      <c r="TOH1" s="409"/>
      <c r="TOI1" s="409"/>
      <c r="TOJ1" s="409"/>
      <c r="TOK1" s="409"/>
      <c r="TOL1" s="409"/>
      <c r="TOM1" s="409"/>
      <c r="TON1" s="409"/>
      <c r="TOO1" s="409"/>
      <c r="TOP1" s="409"/>
      <c r="TOQ1" s="409"/>
      <c r="TOR1" s="409"/>
      <c r="TOS1" s="409"/>
      <c r="TOT1" s="409"/>
      <c r="TOU1" s="409"/>
      <c r="TOV1" s="409"/>
      <c r="TOW1" s="409"/>
      <c r="TOX1" s="409"/>
      <c r="TOY1" s="409"/>
      <c r="TOZ1" s="409"/>
      <c r="TPA1" s="409"/>
      <c r="TPB1" s="409"/>
      <c r="TPC1" s="409"/>
      <c r="TPD1" s="409"/>
      <c r="TPE1" s="409"/>
      <c r="TPF1" s="409"/>
      <c r="TPG1" s="409"/>
      <c r="TPH1" s="409"/>
      <c r="TPI1" s="409"/>
      <c r="TPJ1" s="409"/>
      <c r="TPK1" s="409"/>
      <c r="TPL1" s="409"/>
      <c r="TPM1" s="409"/>
      <c r="TPN1" s="409"/>
      <c r="TPO1" s="409"/>
      <c r="TPP1" s="409"/>
      <c r="TPQ1" s="409"/>
      <c r="TPR1" s="409"/>
      <c r="TPS1" s="409"/>
      <c r="TPT1" s="409"/>
      <c r="TPU1" s="409"/>
      <c r="TPV1" s="409"/>
      <c r="TPW1" s="409"/>
      <c r="TPX1" s="409"/>
      <c r="TPY1" s="409"/>
      <c r="TPZ1" s="409"/>
      <c r="TQA1" s="409"/>
      <c r="TQB1" s="409"/>
      <c r="TQC1" s="409"/>
      <c r="TQD1" s="409"/>
      <c r="TQE1" s="409"/>
      <c r="TQF1" s="409"/>
      <c r="TQG1" s="409"/>
      <c r="TQH1" s="409"/>
      <c r="TQI1" s="409"/>
      <c r="TQJ1" s="409"/>
      <c r="TQK1" s="409"/>
      <c r="TQL1" s="409"/>
      <c r="TQM1" s="409"/>
      <c r="TQN1" s="409"/>
      <c r="TQO1" s="409"/>
      <c r="TQP1" s="409"/>
      <c r="TQQ1" s="409"/>
      <c r="TQR1" s="409"/>
      <c r="TQS1" s="409"/>
      <c r="TQT1" s="409"/>
      <c r="TQU1" s="409"/>
      <c r="TQV1" s="409"/>
      <c r="TQW1" s="409"/>
      <c r="TQX1" s="409"/>
      <c r="TQY1" s="409"/>
      <c r="TQZ1" s="409"/>
      <c r="TRA1" s="409"/>
      <c r="TRB1" s="409"/>
      <c r="TRC1" s="409"/>
      <c r="TRD1" s="409"/>
      <c r="TRE1" s="409"/>
      <c r="TRF1" s="409"/>
      <c r="TRG1" s="409"/>
      <c r="TRH1" s="409"/>
      <c r="TRI1" s="409"/>
      <c r="TRJ1" s="409"/>
      <c r="TRK1" s="409"/>
      <c r="TRL1" s="409"/>
      <c r="TRM1" s="409"/>
      <c r="TRN1" s="409"/>
      <c r="TRO1" s="409"/>
      <c r="TRP1" s="409"/>
      <c r="TRQ1" s="409"/>
      <c r="TRR1" s="409"/>
      <c r="TRS1" s="409"/>
      <c r="TRT1" s="409"/>
      <c r="TRU1" s="409"/>
      <c r="TRV1" s="409"/>
      <c r="TRW1" s="409"/>
      <c r="TRX1" s="409"/>
      <c r="TRY1" s="409"/>
      <c r="TRZ1" s="409"/>
      <c r="TSA1" s="409"/>
      <c r="TSB1" s="409"/>
      <c r="TSC1" s="409"/>
      <c r="TSD1" s="409"/>
      <c r="TSE1" s="409"/>
      <c r="TSF1" s="409"/>
      <c r="TSG1" s="409"/>
      <c r="TSH1" s="409"/>
      <c r="TSI1" s="409"/>
      <c r="TSJ1" s="409"/>
      <c r="TSK1" s="409"/>
      <c r="TSL1" s="409"/>
      <c r="TSM1" s="409"/>
      <c r="TSN1" s="409"/>
      <c r="TSO1" s="409"/>
      <c r="TSP1" s="409"/>
      <c r="TSQ1" s="409"/>
      <c r="TSR1" s="409"/>
      <c r="TSS1" s="409"/>
      <c r="TST1" s="409"/>
      <c r="TSU1" s="409"/>
      <c r="TSV1" s="409"/>
      <c r="TSW1" s="409"/>
      <c r="TSX1" s="409"/>
      <c r="TSY1" s="409"/>
      <c r="TSZ1" s="409"/>
      <c r="TTA1" s="409"/>
      <c r="TTB1" s="409"/>
      <c r="TTC1" s="409"/>
      <c r="TTD1" s="409"/>
      <c r="TTE1" s="409"/>
      <c r="TTF1" s="409"/>
      <c r="TTG1" s="409"/>
      <c r="TTH1" s="409"/>
      <c r="TTI1" s="409"/>
      <c r="TTJ1" s="409"/>
      <c r="TTK1" s="409"/>
      <c r="TTL1" s="409"/>
      <c r="TTM1" s="409"/>
      <c r="TTN1" s="409"/>
      <c r="TTO1" s="409"/>
      <c r="TTP1" s="409"/>
      <c r="TTQ1" s="409"/>
      <c r="TTR1" s="409"/>
      <c r="TTS1" s="409"/>
      <c r="TTT1" s="409"/>
      <c r="TTU1" s="409"/>
      <c r="TTV1" s="409"/>
      <c r="TTW1" s="409"/>
      <c r="TTX1" s="409"/>
      <c r="TTY1" s="409"/>
      <c r="TTZ1" s="409"/>
      <c r="TUA1" s="409"/>
      <c r="TUB1" s="409"/>
      <c r="TUC1" s="409"/>
      <c r="TUD1" s="409"/>
      <c r="TUE1" s="409"/>
      <c r="TUF1" s="409"/>
      <c r="TUG1" s="409"/>
      <c r="TUH1" s="409"/>
      <c r="TUI1" s="409"/>
      <c r="TUJ1" s="409"/>
      <c r="TUK1" s="409"/>
      <c r="TUL1" s="409"/>
      <c r="TUM1" s="409"/>
      <c r="TUN1" s="409"/>
      <c r="TUO1" s="409"/>
      <c r="TUP1" s="409"/>
      <c r="TUQ1" s="409"/>
      <c r="TUR1" s="409"/>
      <c r="TUS1" s="409"/>
      <c r="TUT1" s="409"/>
      <c r="TUU1" s="409"/>
      <c r="TUV1" s="409"/>
      <c r="TUW1" s="409"/>
      <c r="TUX1" s="409"/>
      <c r="TUY1" s="409"/>
      <c r="TUZ1" s="409"/>
      <c r="TVA1" s="409"/>
      <c r="TVB1" s="409"/>
      <c r="TVC1" s="409"/>
      <c r="TVD1" s="409"/>
      <c r="TVE1" s="409"/>
      <c r="TVF1" s="409"/>
      <c r="TVG1" s="409"/>
      <c r="TVH1" s="409"/>
      <c r="TVI1" s="409"/>
      <c r="TVJ1" s="409"/>
      <c r="TVK1" s="409"/>
      <c r="TVL1" s="409"/>
      <c r="TVM1" s="409"/>
      <c r="TVN1" s="409"/>
      <c r="TVO1" s="409"/>
      <c r="TVP1" s="409"/>
      <c r="TVQ1" s="409"/>
      <c r="TVR1" s="409"/>
      <c r="TVS1" s="409"/>
      <c r="TVT1" s="409"/>
      <c r="TVU1" s="409"/>
      <c r="TVV1" s="409"/>
      <c r="TVW1" s="409"/>
      <c r="TVX1" s="409"/>
      <c r="TVY1" s="409"/>
      <c r="TVZ1" s="409"/>
      <c r="TWA1" s="409"/>
      <c r="TWB1" s="409"/>
      <c r="TWC1" s="409"/>
      <c r="TWD1" s="409"/>
      <c r="TWE1" s="409"/>
      <c r="TWF1" s="409"/>
      <c r="TWG1" s="409"/>
      <c r="TWH1" s="409"/>
      <c r="TWI1" s="409"/>
      <c r="TWJ1" s="409"/>
      <c r="TWK1" s="409"/>
      <c r="TWL1" s="409"/>
      <c r="TWM1" s="409"/>
      <c r="TWN1" s="409"/>
      <c r="TWO1" s="409"/>
      <c r="TWP1" s="409"/>
      <c r="TWQ1" s="409"/>
      <c r="TWR1" s="409"/>
      <c r="TWS1" s="409"/>
      <c r="TWT1" s="409"/>
      <c r="TWU1" s="409"/>
      <c r="TWV1" s="409"/>
      <c r="TWW1" s="409"/>
      <c r="TWX1" s="409"/>
      <c r="TWY1" s="409"/>
      <c r="TWZ1" s="409"/>
      <c r="TXA1" s="409"/>
      <c r="TXB1" s="409"/>
      <c r="TXC1" s="409"/>
      <c r="TXD1" s="409"/>
      <c r="TXE1" s="409"/>
      <c r="TXF1" s="409"/>
      <c r="TXG1" s="409"/>
      <c r="TXH1" s="409"/>
      <c r="TXI1" s="409"/>
      <c r="TXJ1" s="409"/>
      <c r="TXK1" s="409"/>
      <c r="TXL1" s="409"/>
      <c r="TXM1" s="409"/>
      <c r="TXN1" s="409"/>
      <c r="TXO1" s="409"/>
      <c r="TXP1" s="409"/>
      <c r="TXQ1" s="409"/>
      <c r="TXR1" s="409"/>
      <c r="TXS1" s="409"/>
      <c r="TXT1" s="409"/>
      <c r="TXU1" s="409"/>
      <c r="TXV1" s="409"/>
      <c r="TXW1" s="409"/>
      <c r="TXX1" s="409"/>
      <c r="TXY1" s="409"/>
      <c r="TXZ1" s="409"/>
      <c r="TYA1" s="409"/>
      <c r="TYB1" s="409"/>
      <c r="TYC1" s="409"/>
      <c r="TYD1" s="409"/>
      <c r="TYE1" s="409"/>
      <c r="TYF1" s="409"/>
      <c r="TYG1" s="409"/>
      <c r="TYH1" s="409"/>
      <c r="TYI1" s="409"/>
      <c r="TYJ1" s="409"/>
      <c r="TYK1" s="409"/>
      <c r="TYL1" s="409"/>
      <c r="TYM1" s="409"/>
      <c r="TYN1" s="409"/>
      <c r="TYO1" s="409"/>
      <c r="TYP1" s="409"/>
      <c r="TYQ1" s="409"/>
      <c r="TYR1" s="409"/>
      <c r="TYS1" s="409"/>
      <c r="TYT1" s="409"/>
      <c r="TYU1" s="409"/>
      <c r="TYV1" s="409"/>
      <c r="TYW1" s="409"/>
      <c r="TYX1" s="409"/>
      <c r="TYY1" s="409"/>
      <c r="TYZ1" s="409"/>
      <c r="TZA1" s="409"/>
      <c r="TZB1" s="409"/>
      <c r="TZC1" s="409"/>
      <c r="TZD1" s="409"/>
      <c r="TZE1" s="409"/>
      <c r="TZF1" s="409"/>
      <c r="TZG1" s="409"/>
      <c r="TZH1" s="409"/>
      <c r="TZI1" s="409"/>
      <c r="TZJ1" s="409"/>
      <c r="TZK1" s="409"/>
      <c r="TZL1" s="409"/>
      <c r="TZM1" s="409"/>
      <c r="TZN1" s="409"/>
      <c r="TZO1" s="409"/>
      <c r="TZP1" s="409"/>
      <c r="TZQ1" s="409"/>
      <c r="TZR1" s="409"/>
      <c r="TZS1" s="409"/>
      <c r="TZT1" s="409"/>
      <c r="TZU1" s="409"/>
      <c r="TZV1" s="409"/>
      <c r="TZW1" s="409"/>
      <c r="TZX1" s="409"/>
      <c r="TZY1" s="409"/>
      <c r="TZZ1" s="409"/>
      <c r="UAA1" s="409"/>
      <c r="UAB1" s="409"/>
      <c r="UAC1" s="409"/>
      <c r="UAD1" s="409"/>
      <c r="UAE1" s="409"/>
      <c r="UAF1" s="409"/>
      <c r="UAG1" s="409"/>
      <c r="UAH1" s="409"/>
      <c r="UAI1" s="409"/>
      <c r="UAJ1" s="409"/>
      <c r="UAK1" s="409"/>
      <c r="UAL1" s="409"/>
      <c r="UAM1" s="409"/>
      <c r="UAN1" s="409"/>
      <c r="UAO1" s="409"/>
      <c r="UAP1" s="409"/>
      <c r="UAQ1" s="409"/>
      <c r="UAR1" s="409"/>
      <c r="UAS1" s="409"/>
      <c r="UAT1" s="409"/>
      <c r="UAU1" s="409"/>
      <c r="UAV1" s="409"/>
      <c r="UAW1" s="409"/>
      <c r="UAX1" s="409"/>
      <c r="UAY1" s="409"/>
      <c r="UAZ1" s="409"/>
      <c r="UBA1" s="409"/>
      <c r="UBB1" s="409"/>
      <c r="UBC1" s="409"/>
      <c r="UBD1" s="409"/>
      <c r="UBE1" s="409"/>
      <c r="UBF1" s="409"/>
      <c r="UBG1" s="409"/>
      <c r="UBH1" s="409"/>
      <c r="UBI1" s="409"/>
      <c r="UBJ1" s="409"/>
      <c r="UBK1" s="409"/>
      <c r="UBL1" s="409"/>
      <c r="UBM1" s="409"/>
      <c r="UBN1" s="409"/>
      <c r="UBO1" s="409"/>
      <c r="UBP1" s="409"/>
      <c r="UBQ1" s="409"/>
      <c r="UBR1" s="409"/>
      <c r="UBS1" s="409"/>
      <c r="UBT1" s="409"/>
      <c r="UBU1" s="409"/>
      <c r="UBV1" s="409"/>
      <c r="UBW1" s="409"/>
      <c r="UBX1" s="409"/>
      <c r="UBY1" s="409"/>
      <c r="UBZ1" s="409"/>
      <c r="UCA1" s="409"/>
      <c r="UCB1" s="409"/>
      <c r="UCC1" s="409"/>
      <c r="UCD1" s="409"/>
      <c r="UCE1" s="409"/>
      <c r="UCF1" s="409"/>
      <c r="UCG1" s="409"/>
      <c r="UCH1" s="409"/>
      <c r="UCI1" s="409"/>
      <c r="UCJ1" s="409"/>
      <c r="UCK1" s="409"/>
      <c r="UCL1" s="409"/>
      <c r="UCM1" s="409"/>
      <c r="UCN1" s="409"/>
      <c r="UCO1" s="409"/>
      <c r="UCP1" s="409"/>
      <c r="UCQ1" s="409"/>
      <c r="UCR1" s="409"/>
      <c r="UCS1" s="409"/>
      <c r="UCT1" s="409"/>
      <c r="UCU1" s="409"/>
      <c r="UCV1" s="409"/>
      <c r="UCW1" s="409"/>
      <c r="UCX1" s="409"/>
      <c r="UCY1" s="409"/>
      <c r="UCZ1" s="409"/>
      <c r="UDA1" s="409"/>
      <c r="UDB1" s="409"/>
      <c r="UDC1" s="409"/>
      <c r="UDD1" s="409"/>
      <c r="UDE1" s="409"/>
      <c r="UDF1" s="409"/>
      <c r="UDG1" s="409"/>
      <c r="UDH1" s="409"/>
      <c r="UDI1" s="409"/>
      <c r="UDJ1" s="409"/>
      <c r="UDK1" s="409"/>
      <c r="UDL1" s="409"/>
      <c r="UDM1" s="409"/>
      <c r="UDN1" s="409"/>
      <c r="UDO1" s="409"/>
      <c r="UDP1" s="409"/>
      <c r="UDQ1" s="409"/>
      <c r="UDR1" s="409"/>
      <c r="UDS1" s="409"/>
      <c r="UDT1" s="409"/>
      <c r="UDU1" s="409"/>
      <c r="UDV1" s="409"/>
      <c r="UDW1" s="409"/>
      <c r="UDX1" s="409"/>
      <c r="UDY1" s="409"/>
      <c r="UDZ1" s="409"/>
      <c r="UEA1" s="409"/>
      <c r="UEB1" s="409"/>
      <c r="UEC1" s="409"/>
      <c r="UED1" s="409"/>
      <c r="UEE1" s="409"/>
      <c r="UEF1" s="409"/>
      <c r="UEG1" s="409"/>
      <c r="UEH1" s="409"/>
      <c r="UEI1" s="409"/>
      <c r="UEJ1" s="409"/>
      <c r="UEK1" s="409"/>
      <c r="UEL1" s="409"/>
      <c r="UEM1" s="409"/>
      <c r="UEN1" s="409"/>
      <c r="UEO1" s="409"/>
      <c r="UEP1" s="409"/>
      <c r="UEQ1" s="409"/>
      <c r="UER1" s="409"/>
      <c r="UES1" s="409"/>
      <c r="UET1" s="409"/>
      <c r="UEU1" s="409"/>
      <c r="UEV1" s="409"/>
      <c r="UEW1" s="409"/>
      <c r="UEX1" s="409"/>
      <c r="UEY1" s="409"/>
      <c r="UEZ1" s="409"/>
      <c r="UFA1" s="409"/>
      <c r="UFB1" s="409"/>
      <c r="UFC1" s="409"/>
      <c r="UFD1" s="409"/>
      <c r="UFE1" s="409"/>
      <c r="UFF1" s="409"/>
      <c r="UFG1" s="409"/>
      <c r="UFH1" s="409"/>
      <c r="UFI1" s="409"/>
      <c r="UFJ1" s="409"/>
      <c r="UFK1" s="409"/>
      <c r="UFL1" s="409"/>
      <c r="UFM1" s="409"/>
      <c r="UFN1" s="409"/>
      <c r="UFO1" s="409"/>
      <c r="UFP1" s="409"/>
      <c r="UFQ1" s="409"/>
      <c r="UFR1" s="409"/>
      <c r="UFS1" s="409"/>
      <c r="UFT1" s="409"/>
      <c r="UFU1" s="409"/>
      <c r="UFV1" s="409"/>
      <c r="UFW1" s="409"/>
      <c r="UFX1" s="409"/>
      <c r="UFY1" s="409"/>
      <c r="UFZ1" s="409"/>
      <c r="UGA1" s="409"/>
      <c r="UGB1" s="409"/>
      <c r="UGC1" s="409"/>
      <c r="UGD1" s="409"/>
      <c r="UGE1" s="409"/>
      <c r="UGF1" s="409"/>
      <c r="UGG1" s="409"/>
      <c r="UGH1" s="409"/>
      <c r="UGI1" s="409"/>
      <c r="UGJ1" s="409"/>
      <c r="UGK1" s="409"/>
      <c r="UGL1" s="409"/>
      <c r="UGM1" s="409"/>
      <c r="UGN1" s="409"/>
      <c r="UGO1" s="409"/>
      <c r="UGP1" s="409"/>
      <c r="UGQ1" s="409"/>
      <c r="UGR1" s="409"/>
      <c r="UGS1" s="409"/>
      <c r="UGT1" s="409"/>
      <c r="UGU1" s="409"/>
      <c r="UGV1" s="409"/>
      <c r="UGW1" s="409"/>
      <c r="UGX1" s="409"/>
      <c r="UGY1" s="409"/>
      <c r="UGZ1" s="409"/>
      <c r="UHA1" s="409"/>
      <c r="UHB1" s="409"/>
      <c r="UHC1" s="409"/>
      <c r="UHD1" s="409"/>
      <c r="UHE1" s="409"/>
      <c r="UHF1" s="409"/>
      <c r="UHG1" s="409"/>
      <c r="UHH1" s="409"/>
      <c r="UHI1" s="409"/>
      <c r="UHJ1" s="409"/>
      <c r="UHK1" s="409"/>
      <c r="UHL1" s="409"/>
      <c r="UHM1" s="409"/>
      <c r="UHN1" s="409"/>
      <c r="UHO1" s="409"/>
      <c r="UHP1" s="409"/>
      <c r="UHQ1" s="409"/>
      <c r="UHR1" s="409"/>
      <c r="UHS1" s="409"/>
      <c r="UHT1" s="409"/>
      <c r="UHU1" s="409"/>
      <c r="UHV1" s="409"/>
      <c r="UHW1" s="409"/>
      <c r="UHX1" s="409"/>
      <c r="UHY1" s="409"/>
      <c r="UHZ1" s="409"/>
      <c r="UIA1" s="409"/>
      <c r="UIB1" s="409"/>
      <c r="UIC1" s="409"/>
      <c r="UID1" s="409"/>
      <c r="UIE1" s="409"/>
      <c r="UIF1" s="409"/>
      <c r="UIG1" s="409"/>
      <c r="UIH1" s="409"/>
      <c r="UII1" s="409"/>
      <c r="UIJ1" s="409"/>
      <c r="UIK1" s="409"/>
      <c r="UIL1" s="409"/>
      <c r="UIM1" s="409"/>
      <c r="UIN1" s="409"/>
      <c r="UIO1" s="409"/>
      <c r="UIP1" s="409"/>
      <c r="UIQ1" s="409"/>
      <c r="UIR1" s="409"/>
      <c r="UIS1" s="409"/>
      <c r="UIT1" s="409"/>
      <c r="UIU1" s="409"/>
      <c r="UIV1" s="409"/>
      <c r="UIW1" s="409"/>
      <c r="UIX1" s="409"/>
      <c r="UIY1" s="409"/>
      <c r="UIZ1" s="409"/>
      <c r="UJA1" s="409"/>
      <c r="UJB1" s="409"/>
      <c r="UJC1" s="409"/>
      <c r="UJD1" s="409"/>
      <c r="UJE1" s="409"/>
      <c r="UJF1" s="409"/>
      <c r="UJG1" s="409"/>
      <c r="UJH1" s="409"/>
      <c r="UJI1" s="409"/>
      <c r="UJJ1" s="409"/>
      <c r="UJK1" s="409"/>
      <c r="UJL1" s="409"/>
      <c r="UJM1" s="409"/>
      <c r="UJN1" s="409"/>
      <c r="UJO1" s="409"/>
      <c r="UJP1" s="409"/>
      <c r="UJQ1" s="409"/>
      <c r="UJR1" s="409"/>
      <c r="UJS1" s="409"/>
      <c r="UJT1" s="409"/>
      <c r="UJU1" s="409"/>
      <c r="UJV1" s="409"/>
      <c r="UJW1" s="409"/>
      <c r="UJX1" s="409"/>
      <c r="UJY1" s="409"/>
      <c r="UJZ1" s="409"/>
      <c r="UKA1" s="409"/>
      <c r="UKB1" s="409"/>
      <c r="UKC1" s="409"/>
      <c r="UKD1" s="409"/>
      <c r="UKE1" s="409"/>
      <c r="UKF1" s="409"/>
      <c r="UKG1" s="409"/>
      <c r="UKH1" s="409"/>
      <c r="UKI1" s="409"/>
      <c r="UKJ1" s="409"/>
      <c r="UKK1" s="409"/>
      <c r="UKL1" s="409"/>
      <c r="UKM1" s="409"/>
      <c r="UKN1" s="409"/>
      <c r="UKO1" s="409"/>
      <c r="UKP1" s="409"/>
      <c r="UKQ1" s="409"/>
      <c r="UKR1" s="409"/>
      <c r="UKS1" s="409"/>
      <c r="UKT1" s="409"/>
      <c r="UKU1" s="409"/>
      <c r="UKV1" s="409"/>
      <c r="UKW1" s="409"/>
      <c r="UKX1" s="409"/>
      <c r="UKY1" s="409"/>
      <c r="UKZ1" s="409"/>
      <c r="ULA1" s="409"/>
      <c r="ULB1" s="409"/>
      <c r="ULC1" s="409"/>
      <c r="ULD1" s="409"/>
      <c r="ULE1" s="409"/>
      <c r="ULF1" s="409"/>
      <c r="ULG1" s="409"/>
      <c r="ULH1" s="409"/>
      <c r="ULI1" s="409"/>
      <c r="ULJ1" s="409"/>
      <c r="ULK1" s="409"/>
      <c r="ULL1" s="409"/>
      <c r="ULM1" s="409"/>
      <c r="ULN1" s="409"/>
      <c r="ULO1" s="409"/>
      <c r="ULP1" s="409"/>
      <c r="ULQ1" s="409"/>
      <c r="ULR1" s="409"/>
      <c r="ULS1" s="409"/>
      <c r="ULT1" s="409"/>
      <c r="ULU1" s="409"/>
      <c r="ULV1" s="409"/>
      <c r="ULW1" s="409"/>
      <c r="ULX1" s="409"/>
      <c r="ULY1" s="409"/>
      <c r="ULZ1" s="409"/>
      <c r="UMA1" s="409"/>
      <c r="UMB1" s="409"/>
      <c r="UMC1" s="409"/>
      <c r="UMD1" s="409"/>
      <c r="UME1" s="409"/>
      <c r="UMF1" s="409"/>
      <c r="UMG1" s="409"/>
      <c r="UMH1" s="409"/>
      <c r="UMI1" s="409"/>
      <c r="UMJ1" s="409"/>
      <c r="UMK1" s="409"/>
      <c r="UML1" s="409"/>
      <c r="UMM1" s="409"/>
      <c r="UMN1" s="409"/>
      <c r="UMO1" s="409"/>
      <c r="UMP1" s="409"/>
      <c r="UMQ1" s="409"/>
      <c r="UMR1" s="409"/>
      <c r="UMS1" s="409"/>
      <c r="UMT1" s="409"/>
      <c r="UMU1" s="409"/>
      <c r="UMV1" s="409"/>
      <c r="UMW1" s="409"/>
      <c r="UMX1" s="409"/>
      <c r="UMY1" s="409"/>
      <c r="UMZ1" s="409"/>
      <c r="UNA1" s="409"/>
      <c r="UNB1" s="409"/>
      <c r="UNC1" s="409"/>
      <c r="UND1" s="409"/>
      <c r="UNE1" s="409"/>
      <c r="UNF1" s="409"/>
      <c r="UNG1" s="409"/>
      <c r="UNH1" s="409"/>
      <c r="UNI1" s="409"/>
      <c r="UNJ1" s="409"/>
      <c r="UNK1" s="409"/>
      <c r="UNL1" s="409"/>
      <c r="UNM1" s="409"/>
      <c r="UNN1" s="409"/>
      <c r="UNO1" s="409"/>
      <c r="UNP1" s="409"/>
      <c r="UNQ1" s="409"/>
      <c r="UNR1" s="409"/>
      <c r="UNS1" s="409"/>
      <c r="UNT1" s="409"/>
      <c r="UNU1" s="409"/>
      <c r="UNV1" s="409"/>
      <c r="UNW1" s="409"/>
      <c r="UNX1" s="409"/>
      <c r="UNY1" s="409"/>
      <c r="UNZ1" s="409"/>
      <c r="UOA1" s="409"/>
      <c r="UOB1" s="409"/>
      <c r="UOC1" s="409"/>
      <c r="UOD1" s="409"/>
      <c r="UOE1" s="409"/>
      <c r="UOF1" s="409"/>
      <c r="UOG1" s="409"/>
      <c r="UOH1" s="409"/>
      <c r="UOI1" s="409"/>
      <c r="UOJ1" s="409"/>
      <c r="UOK1" s="409"/>
      <c r="UOL1" s="409"/>
      <c r="UOM1" s="409"/>
      <c r="UON1" s="409"/>
      <c r="UOO1" s="409"/>
      <c r="UOP1" s="409"/>
      <c r="UOQ1" s="409"/>
      <c r="UOR1" s="409"/>
      <c r="UOS1" s="409"/>
      <c r="UOT1" s="409"/>
      <c r="UOU1" s="409"/>
      <c r="UOV1" s="409"/>
      <c r="UOW1" s="409"/>
      <c r="UOX1" s="409"/>
      <c r="UOY1" s="409"/>
      <c r="UOZ1" s="409"/>
      <c r="UPA1" s="409"/>
      <c r="UPB1" s="409"/>
      <c r="UPC1" s="409"/>
      <c r="UPD1" s="409"/>
      <c r="UPE1" s="409"/>
      <c r="UPF1" s="409"/>
      <c r="UPG1" s="409"/>
      <c r="UPH1" s="409"/>
      <c r="UPI1" s="409"/>
      <c r="UPJ1" s="409"/>
      <c r="UPK1" s="409"/>
      <c r="UPL1" s="409"/>
      <c r="UPM1" s="409"/>
      <c r="UPN1" s="409"/>
      <c r="UPO1" s="409"/>
      <c r="UPP1" s="409"/>
      <c r="UPQ1" s="409"/>
      <c r="UPR1" s="409"/>
      <c r="UPS1" s="409"/>
      <c r="UPT1" s="409"/>
      <c r="UPU1" s="409"/>
      <c r="UPV1" s="409"/>
      <c r="UPW1" s="409"/>
      <c r="UPX1" s="409"/>
      <c r="UPY1" s="409"/>
      <c r="UPZ1" s="409"/>
      <c r="UQA1" s="409"/>
      <c r="UQB1" s="409"/>
      <c r="UQC1" s="409"/>
      <c r="UQD1" s="409"/>
      <c r="UQE1" s="409"/>
      <c r="UQF1" s="409"/>
      <c r="UQG1" s="409"/>
      <c r="UQH1" s="409"/>
      <c r="UQI1" s="409"/>
      <c r="UQJ1" s="409"/>
      <c r="UQK1" s="409"/>
      <c r="UQL1" s="409"/>
      <c r="UQM1" s="409"/>
      <c r="UQN1" s="409"/>
      <c r="UQO1" s="409"/>
      <c r="UQP1" s="409"/>
      <c r="UQQ1" s="409"/>
      <c r="UQR1" s="409"/>
      <c r="UQS1" s="409"/>
      <c r="UQT1" s="409"/>
      <c r="UQU1" s="409"/>
      <c r="UQV1" s="409"/>
      <c r="UQW1" s="409"/>
      <c r="UQX1" s="409"/>
      <c r="UQY1" s="409"/>
      <c r="UQZ1" s="409"/>
      <c r="URA1" s="409"/>
      <c r="URB1" s="409"/>
      <c r="URC1" s="409"/>
      <c r="URD1" s="409"/>
      <c r="URE1" s="409"/>
      <c r="URF1" s="409"/>
      <c r="URG1" s="409"/>
      <c r="URH1" s="409"/>
      <c r="URI1" s="409"/>
      <c r="URJ1" s="409"/>
      <c r="URK1" s="409"/>
      <c r="URL1" s="409"/>
      <c r="URM1" s="409"/>
      <c r="URN1" s="409"/>
      <c r="URO1" s="409"/>
      <c r="URP1" s="409"/>
      <c r="URQ1" s="409"/>
      <c r="URR1" s="409"/>
      <c r="URS1" s="409"/>
      <c r="URT1" s="409"/>
      <c r="URU1" s="409"/>
      <c r="URV1" s="409"/>
      <c r="URW1" s="409"/>
      <c r="URX1" s="409"/>
      <c r="URY1" s="409"/>
      <c r="URZ1" s="409"/>
      <c r="USA1" s="409"/>
      <c r="USB1" s="409"/>
      <c r="USC1" s="409"/>
      <c r="USD1" s="409"/>
      <c r="USE1" s="409"/>
      <c r="USF1" s="409"/>
      <c r="USG1" s="409"/>
      <c r="USH1" s="409"/>
      <c r="USI1" s="409"/>
      <c r="USJ1" s="409"/>
      <c r="USK1" s="409"/>
      <c r="USL1" s="409"/>
      <c r="USM1" s="409"/>
      <c r="USN1" s="409"/>
      <c r="USO1" s="409"/>
      <c r="USP1" s="409"/>
      <c r="USQ1" s="409"/>
      <c r="USR1" s="409"/>
      <c r="USS1" s="409"/>
      <c r="UST1" s="409"/>
      <c r="USU1" s="409"/>
      <c r="USV1" s="409"/>
      <c r="USW1" s="409"/>
      <c r="USX1" s="409"/>
      <c r="USY1" s="409"/>
      <c r="USZ1" s="409"/>
      <c r="UTA1" s="409"/>
      <c r="UTB1" s="409"/>
      <c r="UTC1" s="409"/>
      <c r="UTD1" s="409"/>
      <c r="UTE1" s="409"/>
      <c r="UTF1" s="409"/>
      <c r="UTG1" s="409"/>
      <c r="UTH1" s="409"/>
      <c r="UTI1" s="409"/>
      <c r="UTJ1" s="409"/>
      <c r="UTK1" s="409"/>
      <c r="UTL1" s="409"/>
      <c r="UTM1" s="409"/>
      <c r="UTN1" s="409"/>
      <c r="UTO1" s="409"/>
      <c r="UTP1" s="409"/>
      <c r="UTQ1" s="409"/>
      <c r="UTR1" s="409"/>
      <c r="UTS1" s="409"/>
      <c r="UTT1" s="409"/>
      <c r="UTU1" s="409"/>
      <c r="UTV1" s="409"/>
      <c r="UTW1" s="409"/>
      <c r="UTX1" s="409"/>
      <c r="UTY1" s="409"/>
      <c r="UTZ1" s="409"/>
      <c r="UUA1" s="409"/>
      <c r="UUB1" s="409"/>
      <c r="UUC1" s="409"/>
      <c r="UUD1" s="409"/>
      <c r="UUE1" s="409"/>
      <c r="UUF1" s="409"/>
      <c r="UUG1" s="409"/>
      <c r="UUH1" s="409"/>
      <c r="UUI1" s="409"/>
      <c r="UUJ1" s="409"/>
      <c r="UUK1" s="409"/>
      <c r="UUL1" s="409"/>
      <c r="UUM1" s="409"/>
      <c r="UUN1" s="409"/>
      <c r="UUO1" s="409"/>
      <c r="UUP1" s="409"/>
      <c r="UUQ1" s="409"/>
      <c r="UUR1" s="409"/>
      <c r="UUS1" s="409"/>
      <c r="UUT1" s="409"/>
      <c r="UUU1" s="409"/>
      <c r="UUV1" s="409"/>
      <c r="UUW1" s="409"/>
      <c r="UUX1" s="409"/>
      <c r="UUY1" s="409"/>
      <c r="UUZ1" s="409"/>
      <c r="UVA1" s="409"/>
      <c r="UVB1" s="409"/>
      <c r="UVC1" s="409"/>
      <c r="UVD1" s="409"/>
      <c r="UVE1" s="409"/>
      <c r="UVF1" s="409"/>
      <c r="UVG1" s="409"/>
      <c r="UVH1" s="409"/>
      <c r="UVI1" s="409"/>
      <c r="UVJ1" s="409"/>
      <c r="UVK1" s="409"/>
      <c r="UVL1" s="409"/>
      <c r="UVM1" s="409"/>
      <c r="UVN1" s="409"/>
      <c r="UVO1" s="409"/>
      <c r="UVP1" s="409"/>
      <c r="UVQ1" s="409"/>
      <c r="UVR1" s="409"/>
      <c r="UVS1" s="409"/>
      <c r="UVT1" s="409"/>
      <c r="UVU1" s="409"/>
      <c r="UVV1" s="409"/>
      <c r="UVW1" s="409"/>
      <c r="UVX1" s="409"/>
      <c r="UVY1" s="409"/>
      <c r="UVZ1" s="409"/>
      <c r="UWA1" s="409"/>
      <c r="UWB1" s="409"/>
      <c r="UWC1" s="409"/>
      <c r="UWD1" s="409"/>
      <c r="UWE1" s="409"/>
      <c r="UWF1" s="409"/>
      <c r="UWG1" s="409"/>
      <c r="UWH1" s="409"/>
      <c r="UWI1" s="409"/>
      <c r="UWJ1" s="409"/>
      <c r="UWK1" s="409"/>
      <c r="UWL1" s="409"/>
      <c r="UWM1" s="409"/>
      <c r="UWN1" s="409"/>
      <c r="UWO1" s="409"/>
      <c r="UWP1" s="409"/>
      <c r="UWQ1" s="409"/>
      <c r="UWR1" s="409"/>
      <c r="UWS1" s="409"/>
      <c r="UWT1" s="409"/>
      <c r="UWU1" s="409"/>
      <c r="UWV1" s="409"/>
      <c r="UWW1" s="409"/>
      <c r="UWX1" s="409"/>
      <c r="UWY1" s="409"/>
      <c r="UWZ1" s="409"/>
      <c r="UXA1" s="409"/>
      <c r="UXB1" s="409"/>
      <c r="UXC1" s="409"/>
      <c r="UXD1" s="409"/>
      <c r="UXE1" s="409"/>
      <c r="UXF1" s="409"/>
      <c r="UXG1" s="409"/>
      <c r="UXH1" s="409"/>
      <c r="UXI1" s="409"/>
      <c r="UXJ1" s="409"/>
      <c r="UXK1" s="409"/>
      <c r="UXL1" s="409"/>
      <c r="UXM1" s="409"/>
      <c r="UXN1" s="409"/>
      <c r="UXO1" s="409"/>
      <c r="UXP1" s="409"/>
      <c r="UXQ1" s="409"/>
      <c r="UXR1" s="409"/>
      <c r="UXS1" s="409"/>
      <c r="UXT1" s="409"/>
      <c r="UXU1" s="409"/>
      <c r="UXV1" s="409"/>
      <c r="UXW1" s="409"/>
      <c r="UXX1" s="409"/>
      <c r="UXY1" s="409"/>
      <c r="UXZ1" s="409"/>
      <c r="UYA1" s="409"/>
      <c r="UYB1" s="409"/>
      <c r="UYC1" s="409"/>
      <c r="UYD1" s="409"/>
      <c r="UYE1" s="409"/>
      <c r="UYF1" s="409"/>
      <c r="UYG1" s="409"/>
      <c r="UYH1" s="409"/>
      <c r="UYI1" s="409"/>
      <c r="UYJ1" s="409"/>
      <c r="UYK1" s="409"/>
      <c r="UYL1" s="409"/>
      <c r="UYM1" s="409"/>
      <c r="UYN1" s="409"/>
      <c r="UYO1" s="409"/>
      <c r="UYP1" s="409"/>
      <c r="UYQ1" s="409"/>
      <c r="UYR1" s="409"/>
      <c r="UYS1" s="409"/>
      <c r="UYT1" s="409"/>
      <c r="UYU1" s="409"/>
      <c r="UYV1" s="409"/>
      <c r="UYW1" s="409"/>
      <c r="UYX1" s="409"/>
      <c r="UYY1" s="409"/>
      <c r="UYZ1" s="409"/>
      <c r="UZA1" s="409"/>
      <c r="UZB1" s="409"/>
      <c r="UZC1" s="409"/>
      <c r="UZD1" s="409"/>
      <c r="UZE1" s="409"/>
      <c r="UZF1" s="409"/>
      <c r="UZG1" s="409"/>
      <c r="UZH1" s="409"/>
      <c r="UZI1" s="409"/>
      <c r="UZJ1" s="409"/>
      <c r="UZK1" s="409"/>
      <c r="UZL1" s="409"/>
      <c r="UZM1" s="409"/>
      <c r="UZN1" s="409"/>
      <c r="UZO1" s="409"/>
      <c r="UZP1" s="409"/>
      <c r="UZQ1" s="409"/>
      <c r="UZR1" s="409"/>
      <c r="UZS1" s="409"/>
      <c r="UZT1" s="409"/>
      <c r="UZU1" s="409"/>
      <c r="UZV1" s="409"/>
      <c r="UZW1" s="409"/>
      <c r="UZX1" s="409"/>
      <c r="UZY1" s="409"/>
      <c r="UZZ1" s="409"/>
      <c r="VAA1" s="409"/>
      <c r="VAB1" s="409"/>
      <c r="VAC1" s="409"/>
      <c r="VAD1" s="409"/>
      <c r="VAE1" s="409"/>
      <c r="VAF1" s="409"/>
      <c r="VAG1" s="409"/>
      <c r="VAH1" s="409"/>
      <c r="VAI1" s="409"/>
      <c r="VAJ1" s="409"/>
      <c r="VAK1" s="409"/>
      <c r="VAL1" s="409"/>
      <c r="VAM1" s="409"/>
      <c r="VAN1" s="409"/>
      <c r="VAO1" s="409"/>
      <c r="VAP1" s="409"/>
      <c r="VAQ1" s="409"/>
      <c r="VAR1" s="409"/>
      <c r="VAS1" s="409"/>
      <c r="VAT1" s="409"/>
      <c r="VAU1" s="409"/>
      <c r="VAV1" s="409"/>
      <c r="VAW1" s="409"/>
      <c r="VAX1" s="409"/>
      <c r="VAY1" s="409"/>
      <c r="VAZ1" s="409"/>
      <c r="VBA1" s="409"/>
      <c r="VBB1" s="409"/>
      <c r="VBC1" s="409"/>
      <c r="VBD1" s="409"/>
      <c r="VBE1" s="409"/>
      <c r="VBF1" s="409"/>
      <c r="VBG1" s="409"/>
      <c r="VBH1" s="409"/>
      <c r="VBI1" s="409"/>
      <c r="VBJ1" s="409"/>
      <c r="VBK1" s="409"/>
      <c r="VBL1" s="409"/>
      <c r="VBM1" s="409"/>
      <c r="VBN1" s="409"/>
      <c r="VBO1" s="409"/>
      <c r="VBP1" s="409"/>
      <c r="VBQ1" s="409"/>
      <c r="VBR1" s="409"/>
      <c r="VBS1" s="409"/>
      <c r="VBT1" s="409"/>
      <c r="VBU1" s="409"/>
      <c r="VBV1" s="409"/>
      <c r="VBW1" s="409"/>
      <c r="VBX1" s="409"/>
      <c r="VBY1" s="409"/>
      <c r="VBZ1" s="409"/>
      <c r="VCA1" s="409"/>
      <c r="VCB1" s="409"/>
      <c r="VCC1" s="409"/>
      <c r="VCD1" s="409"/>
      <c r="VCE1" s="409"/>
      <c r="VCF1" s="409"/>
      <c r="VCG1" s="409"/>
      <c r="VCH1" s="409"/>
      <c r="VCI1" s="409"/>
      <c r="VCJ1" s="409"/>
      <c r="VCK1" s="409"/>
      <c r="VCL1" s="409"/>
      <c r="VCM1" s="409"/>
      <c r="VCN1" s="409"/>
      <c r="VCO1" s="409"/>
      <c r="VCP1" s="409"/>
      <c r="VCQ1" s="409"/>
      <c r="VCR1" s="409"/>
      <c r="VCS1" s="409"/>
      <c r="VCT1" s="409"/>
      <c r="VCU1" s="409"/>
      <c r="VCV1" s="409"/>
      <c r="VCW1" s="409"/>
      <c r="VCX1" s="409"/>
      <c r="VCY1" s="409"/>
      <c r="VCZ1" s="409"/>
      <c r="VDA1" s="409"/>
      <c r="VDB1" s="409"/>
      <c r="VDC1" s="409"/>
      <c r="VDD1" s="409"/>
      <c r="VDE1" s="409"/>
      <c r="VDF1" s="409"/>
      <c r="VDG1" s="409"/>
      <c r="VDH1" s="409"/>
      <c r="VDI1" s="409"/>
      <c r="VDJ1" s="409"/>
      <c r="VDK1" s="409"/>
      <c r="VDL1" s="409"/>
      <c r="VDM1" s="409"/>
      <c r="VDN1" s="409"/>
      <c r="VDO1" s="409"/>
      <c r="VDP1" s="409"/>
      <c r="VDQ1" s="409"/>
      <c r="VDR1" s="409"/>
      <c r="VDS1" s="409"/>
      <c r="VDT1" s="409"/>
      <c r="VDU1" s="409"/>
      <c r="VDV1" s="409"/>
      <c r="VDW1" s="409"/>
      <c r="VDX1" s="409"/>
      <c r="VDY1" s="409"/>
      <c r="VDZ1" s="409"/>
      <c r="VEA1" s="409"/>
      <c r="VEB1" s="409"/>
      <c r="VEC1" s="409"/>
      <c r="VED1" s="409"/>
      <c r="VEE1" s="409"/>
      <c r="VEF1" s="409"/>
      <c r="VEG1" s="409"/>
      <c r="VEH1" s="409"/>
      <c r="VEI1" s="409"/>
      <c r="VEJ1" s="409"/>
      <c r="VEK1" s="409"/>
      <c r="VEL1" s="409"/>
      <c r="VEM1" s="409"/>
      <c r="VEN1" s="409"/>
      <c r="VEO1" s="409"/>
      <c r="VEP1" s="409"/>
      <c r="VEQ1" s="409"/>
      <c r="VER1" s="409"/>
      <c r="VES1" s="409"/>
      <c r="VET1" s="409"/>
      <c r="VEU1" s="409"/>
      <c r="VEV1" s="409"/>
      <c r="VEW1" s="409"/>
      <c r="VEX1" s="409"/>
      <c r="VEY1" s="409"/>
      <c r="VEZ1" s="409"/>
      <c r="VFA1" s="409"/>
      <c r="VFB1" s="409"/>
      <c r="VFC1" s="409"/>
      <c r="VFD1" s="409"/>
      <c r="VFE1" s="409"/>
      <c r="VFF1" s="409"/>
      <c r="VFG1" s="409"/>
      <c r="VFH1" s="409"/>
      <c r="VFI1" s="409"/>
      <c r="VFJ1" s="409"/>
      <c r="VFK1" s="409"/>
      <c r="VFL1" s="409"/>
      <c r="VFM1" s="409"/>
      <c r="VFN1" s="409"/>
      <c r="VFO1" s="409"/>
      <c r="VFP1" s="409"/>
      <c r="VFQ1" s="409"/>
      <c r="VFR1" s="409"/>
      <c r="VFS1" s="409"/>
      <c r="VFT1" s="409"/>
      <c r="VFU1" s="409"/>
      <c r="VFV1" s="409"/>
      <c r="VFW1" s="409"/>
      <c r="VFX1" s="409"/>
      <c r="VFY1" s="409"/>
      <c r="VFZ1" s="409"/>
      <c r="VGA1" s="409"/>
      <c r="VGB1" s="409"/>
      <c r="VGC1" s="409"/>
      <c r="VGD1" s="409"/>
      <c r="VGE1" s="409"/>
      <c r="VGF1" s="409"/>
      <c r="VGG1" s="409"/>
      <c r="VGH1" s="409"/>
      <c r="VGI1" s="409"/>
      <c r="VGJ1" s="409"/>
      <c r="VGK1" s="409"/>
      <c r="VGL1" s="409"/>
      <c r="VGM1" s="409"/>
      <c r="VGN1" s="409"/>
      <c r="VGO1" s="409"/>
      <c r="VGP1" s="409"/>
      <c r="VGQ1" s="409"/>
      <c r="VGR1" s="409"/>
      <c r="VGS1" s="409"/>
      <c r="VGT1" s="409"/>
      <c r="VGU1" s="409"/>
      <c r="VGV1" s="409"/>
      <c r="VGW1" s="409"/>
      <c r="VGX1" s="409"/>
      <c r="VGY1" s="409"/>
      <c r="VGZ1" s="409"/>
      <c r="VHA1" s="409"/>
      <c r="VHB1" s="409"/>
      <c r="VHC1" s="409"/>
      <c r="VHD1" s="409"/>
      <c r="VHE1" s="409"/>
      <c r="VHF1" s="409"/>
      <c r="VHG1" s="409"/>
      <c r="VHH1" s="409"/>
      <c r="VHI1" s="409"/>
      <c r="VHJ1" s="409"/>
      <c r="VHK1" s="409"/>
      <c r="VHL1" s="409"/>
      <c r="VHM1" s="409"/>
      <c r="VHN1" s="409"/>
      <c r="VHO1" s="409"/>
      <c r="VHP1" s="409"/>
      <c r="VHQ1" s="409"/>
      <c r="VHR1" s="409"/>
      <c r="VHS1" s="409"/>
      <c r="VHT1" s="409"/>
      <c r="VHU1" s="409"/>
      <c r="VHV1" s="409"/>
      <c r="VHW1" s="409"/>
      <c r="VHX1" s="409"/>
      <c r="VHY1" s="409"/>
      <c r="VHZ1" s="409"/>
      <c r="VIA1" s="409"/>
      <c r="VIB1" s="409"/>
      <c r="VIC1" s="409"/>
      <c r="VID1" s="409"/>
      <c r="VIE1" s="409"/>
      <c r="VIF1" s="409"/>
      <c r="VIG1" s="409"/>
      <c r="VIH1" s="409"/>
      <c r="VII1" s="409"/>
      <c r="VIJ1" s="409"/>
      <c r="VIK1" s="409"/>
      <c r="VIL1" s="409"/>
      <c r="VIM1" s="409"/>
      <c r="VIN1" s="409"/>
      <c r="VIO1" s="409"/>
      <c r="VIP1" s="409"/>
      <c r="VIQ1" s="409"/>
      <c r="VIR1" s="409"/>
      <c r="VIS1" s="409"/>
      <c r="VIT1" s="409"/>
      <c r="VIU1" s="409"/>
      <c r="VIV1" s="409"/>
      <c r="VIW1" s="409"/>
      <c r="VIX1" s="409"/>
      <c r="VIY1" s="409"/>
      <c r="VIZ1" s="409"/>
      <c r="VJA1" s="409"/>
      <c r="VJB1" s="409"/>
      <c r="VJC1" s="409"/>
      <c r="VJD1" s="409"/>
      <c r="VJE1" s="409"/>
      <c r="VJF1" s="409"/>
      <c r="VJG1" s="409"/>
      <c r="VJH1" s="409"/>
      <c r="VJI1" s="409"/>
      <c r="VJJ1" s="409"/>
      <c r="VJK1" s="409"/>
      <c r="VJL1" s="409"/>
      <c r="VJM1" s="409"/>
      <c r="VJN1" s="409"/>
      <c r="VJO1" s="409"/>
      <c r="VJP1" s="409"/>
      <c r="VJQ1" s="409"/>
      <c r="VJR1" s="409"/>
      <c r="VJS1" s="409"/>
      <c r="VJT1" s="409"/>
      <c r="VJU1" s="409"/>
      <c r="VJV1" s="409"/>
      <c r="VJW1" s="409"/>
      <c r="VJX1" s="409"/>
      <c r="VJY1" s="409"/>
      <c r="VJZ1" s="409"/>
      <c r="VKA1" s="409"/>
      <c r="VKB1" s="409"/>
      <c r="VKC1" s="409"/>
      <c r="VKD1" s="409"/>
      <c r="VKE1" s="409"/>
      <c r="VKF1" s="409"/>
      <c r="VKG1" s="409"/>
      <c r="VKH1" s="409"/>
      <c r="VKI1" s="409"/>
      <c r="VKJ1" s="409"/>
      <c r="VKK1" s="409"/>
      <c r="VKL1" s="409"/>
      <c r="VKM1" s="409"/>
      <c r="VKN1" s="409"/>
      <c r="VKO1" s="409"/>
      <c r="VKP1" s="409"/>
      <c r="VKQ1" s="409"/>
      <c r="VKR1" s="409"/>
      <c r="VKS1" s="409"/>
      <c r="VKT1" s="409"/>
      <c r="VKU1" s="409"/>
      <c r="VKV1" s="409"/>
      <c r="VKW1" s="409"/>
      <c r="VKX1" s="409"/>
      <c r="VKY1" s="409"/>
      <c r="VKZ1" s="409"/>
      <c r="VLA1" s="409"/>
      <c r="VLB1" s="409"/>
      <c r="VLC1" s="409"/>
      <c r="VLD1" s="409"/>
      <c r="VLE1" s="409"/>
      <c r="VLF1" s="409"/>
      <c r="VLG1" s="409"/>
      <c r="VLH1" s="409"/>
      <c r="VLI1" s="409"/>
      <c r="VLJ1" s="409"/>
      <c r="VLK1" s="409"/>
      <c r="VLL1" s="409"/>
      <c r="VLM1" s="409"/>
      <c r="VLN1" s="409"/>
      <c r="VLO1" s="409"/>
      <c r="VLP1" s="409"/>
      <c r="VLQ1" s="409"/>
      <c r="VLR1" s="409"/>
      <c r="VLS1" s="409"/>
      <c r="VLT1" s="409"/>
      <c r="VLU1" s="409"/>
      <c r="VLV1" s="409"/>
      <c r="VLW1" s="409"/>
      <c r="VLX1" s="409"/>
      <c r="VLY1" s="409"/>
      <c r="VLZ1" s="409"/>
      <c r="VMA1" s="409"/>
      <c r="VMB1" s="409"/>
      <c r="VMC1" s="409"/>
      <c r="VMD1" s="409"/>
      <c r="VME1" s="409"/>
      <c r="VMF1" s="409"/>
      <c r="VMG1" s="409"/>
      <c r="VMH1" s="409"/>
      <c r="VMI1" s="409"/>
      <c r="VMJ1" s="409"/>
      <c r="VMK1" s="409"/>
      <c r="VML1" s="409"/>
      <c r="VMM1" s="409"/>
      <c r="VMN1" s="409"/>
      <c r="VMO1" s="409"/>
      <c r="VMP1" s="409"/>
      <c r="VMQ1" s="409"/>
      <c r="VMR1" s="409"/>
      <c r="VMS1" s="409"/>
      <c r="VMT1" s="409"/>
      <c r="VMU1" s="409"/>
      <c r="VMV1" s="409"/>
      <c r="VMW1" s="409"/>
      <c r="VMX1" s="409"/>
      <c r="VMY1" s="409"/>
      <c r="VMZ1" s="409"/>
      <c r="VNA1" s="409"/>
      <c r="VNB1" s="409"/>
      <c r="VNC1" s="409"/>
      <c r="VND1" s="409"/>
      <c r="VNE1" s="409"/>
      <c r="VNF1" s="409"/>
      <c r="VNG1" s="409"/>
      <c r="VNH1" s="409"/>
      <c r="VNI1" s="409"/>
      <c r="VNJ1" s="409"/>
      <c r="VNK1" s="409"/>
      <c r="VNL1" s="409"/>
      <c r="VNM1" s="409"/>
      <c r="VNN1" s="409"/>
      <c r="VNO1" s="409"/>
      <c r="VNP1" s="409"/>
      <c r="VNQ1" s="409"/>
      <c r="VNR1" s="409"/>
      <c r="VNS1" s="409"/>
      <c r="VNT1" s="409"/>
      <c r="VNU1" s="409"/>
      <c r="VNV1" s="409"/>
      <c r="VNW1" s="409"/>
      <c r="VNX1" s="409"/>
      <c r="VNY1" s="409"/>
      <c r="VNZ1" s="409"/>
      <c r="VOA1" s="409"/>
      <c r="VOB1" s="409"/>
      <c r="VOC1" s="409"/>
      <c r="VOD1" s="409"/>
      <c r="VOE1" s="409"/>
      <c r="VOF1" s="409"/>
      <c r="VOG1" s="409"/>
      <c r="VOH1" s="409"/>
      <c r="VOI1" s="409"/>
      <c r="VOJ1" s="409"/>
      <c r="VOK1" s="409"/>
      <c r="VOL1" s="409"/>
      <c r="VOM1" s="409"/>
      <c r="VON1" s="409"/>
      <c r="VOO1" s="409"/>
      <c r="VOP1" s="409"/>
      <c r="VOQ1" s="409"/>
      <c r="VOR1" s="409"/>
      <c r="VOS1" s="409"/>
      <c r="VOT1" s="409"/>
      <c r="VOU1" s="409"/>
      <c r="VOV1" s="409"/>
      <c r="VOW1" s="409"/>
      <c r="VOX1" s="409"/>
      <c r="VOY1" s="409"/>
      <c r="VOZ1" s="409"/>
      <c r="VPA1" s="409"/>
      <c r="VPB1" s="409"/>
      <c r="VPC1" s="409"/>
      <c r="VPD1" s="409"/>
      <c r="VPE1" s="409"/>
      <c r="VPF1" s="409"/>
      <c r="VPG1" s="409"/>
      <c r="VPH1" s="409"/>
      <c r="VPI1" s="409"/>
      <c r="VPJ1" s="409"/>
      <c r="VPK1" s="409"/>
      <c r="VPL1" s="409"/>
      <c r="VPM1" s="409"/>
      <c r="VPN1" s="409"/>
      <c r="VPO1" s="409"/>
      <c r="VPP1" s="409"/>
      <c r="VPQ1" s="409"/>
      <c r="VPR1" s="409"/>
      <c r="VPS1" s="409"/>
      <c r="VPT1" s="409"/>
      <c r="VPU1" s="409"/>
      <c r="VPV1" s="409"/>
      <c r="VPW1" s="409"/>
      <c r="VPX1" s="409"/>
      <c r="VPY1" s="409"/>
      <c r="VPZ1" s="409"/>
      <c r="VQA1" s="409"/>
      <c r="VQB1" s="409"/>
      <c r="VQC1" s="409"/>
      <c r="VQD1" s="409"/>
      <c r="VQE1" s="409"/>
      <c r="VQF1" s="409"/>
      <c r="VQG1" s="409"/>
      <c r="VQH1" s="409"/>
      <c r="VQI1" s="409"/>
      <c r="VQJ1" s="409"/>
      <c r="VQK1" s="409"/>
      <c r="VQL1" s="409"/>
      <c r="VQM1" s="409"/>
      <c r="VQN1" s="409"/>
      <c r="VQO1" s="409"/>
      <c r="VQP1" s="409"/>
      <c r="VQQ1" s="409"/>
      <c r="VQR1" s="409"/>
      <c r="VQS1" s="409"/>
      <c r="VQT1" s="409"/>
      <c r="VQU1" s="409"/>
      <c r="VQV1" s="409"/>
      <c r="VQW1" s="409"/>
      <c r="VQX1" s="409"/>
      <c r="VQY1" s="409"/>
      <c r="VQZ1" s="409"/>
      <c r="VRA1" s="409"/>
      <c r="VRB1" s="409"/>
      <c r="VRC1" s="409"/>
      <c r="VRD1" s="409"/>
      <c r="VRE1" s="409"/>
      <c r="VRF1" s="409"/>
      <c r="VRG1" s="409"/>
      <c r="VRH1" s="409"/>
      <c r="VRI1" s="409"/>
      <c r="VRJ1" s="409"/>
      <c r="VRK1" s="409"/>
      <c r="VRL1" s="409"/>
      <c r="VRM1" s="409"/>
      <c r="VRN1" s="409"/>
      <c r="VRO1" s="409"/>
      <c r="VRP1" s="409"/>
      <c r="VRQ1" s="409"/>
      <c r="VRR1" s="409"/>
      <c r="VRS1" s="409"/>
      <c r="VRT1" s="409"/>
      <c r="VRU1" s="409"/>
      <c r="VRV1" s="409"/>
      <c r="VRW1" s="409"/>
      <c r="VRX1" s="409"/>
      <c r="VRY1" s="409"/>
      <c r="VRZ1" s="409"/>
      <c r="VSA1" s="409"/>
      <c r="VSB1" s="409"/>
      <c r="VSC1" s="409"/>
      <c r="VSD1" s="409"/>
      <c r="VSE1" s="409"/>
      <c r="VSF1" s="409"/>
      <c r="VSG1" s="409"/>
      <c r="VSH1" s="409"/>
      <c r="VSI1" s="409"/>
      <c r="VSJ1" s="409"/>
      <c r="VSK1" s="409"/>
      <c r="VSL1" s="409"/>
      <c r="VSM1" s="409"/>
      <c r="VSN1" s="409"/>
      <c r="VSO1" s="409"/>
      <c r="VSP1" s="409"/>
      <c r="VSQ1" s="409"/>
      <c r="VSR1" s="409"/>
      <c r="VSS1" s="409"/>
      <c r="VST1" s="409"/>
      <c r="VSU1" s="409"/>
      <c r="VSV1" s="409"/>
      <c r="VSW1" s="409"/>
      <c r="VSX1" s="409"/>
      <c r="VSY1" s="409"/>
      <c r="VSZ1" s="409"/>
      <c r="VTA1" s="409"/>
      <c r="VTB1" s="409"/>
      <c r="VTC1" s="409"/>
      <c r="VTD1" s="409"/>
      <c r="VTE1" s="409"/>
      <c r="VTF1" s="409"/>
      <c r="VTG1" s="409"/>
      <c r="VTH1" s="409"/>
      <c r="VTI1" s="409"/>
      <c r="VTJ1" s="409"/>
      <c r="VTK1" s="409"/>
      <c r="VTL1" s="409"/>
      <c r="VTM1" s="409"/>
      <c r="VTN1" s="409"/>
      <c r="VTO1" s="409"/>
      <c r="VTP1" s="409"/>
      <c r="VTQ1" s="409"/>
      <c r="VTR1" s="409"/>
      <c r="VTS1" s="409"/>
      <c r="VTT1" s="409"/>
      <c r="VTU1" s="409"/>
      <c r="VTV1" s="409"/>
      <c r="VTW1" s="409"/>
      <c r="VTX1" s="409"/>
      <c r="VTY1" s="409"/>
      <c r="VTZ1" s="409"/>
      <c r="VUA1" s="409"/>
      <c r="VUB1" s="409"/>
      <c r="VUC1" s="409"/>
      <c r="VUD1" s="409"/>
      <c r="VUE1" s="409"/>
      <c r="VUF1" s="409"/>
      <c r="VUG1" s="409"/>
      <c r="VUH1" s="409"/>
      <c r="VUI1" s="409"/>
      <c r="VUJ1" s="409"/>
      <c r="VUK1" s="409"/>
      <c r="VUL1" s="409"/>
      <c r="VUM1" s="409"/>
      <c r="VUN1" s="409"/>
      <c r="VUO1" s="409"/>
      <c r="VUP1" s="409"/>
      <c r="VUQ1" s="409"/>
      <c r="VUR1" s="409"/>
      <c r="VUS1" s="409"/>
      <c r="VUT1" s="409"/>
      <c r="VUU1" s="409"/>
      <c r="VUV1" s="409"/>
      <c r="VUW1" s="409"/>
      <c r="VUX1" s="409"/>
      <c r="VUY1" s="409"/>
      <c r="VUZ1" s="409"/>
      <c r="VVA1" s="409"/>
      <c r="VVB1" s="409"/>
      <c r="VVC1" s="409"/>
      <c r="VVD1" s="409"/>
      <c r="VVE1" s="409"/>
      <c r="VVF1" s="409"/>
      <c r="VVG1" s="409"/>
      <c r="VVH1" s="409"/>
      <c r="VVI1" s="409"/>
      <c r="VVJ1" s="409"/>
      <c r="VVK1" s="409"/>
      <c r="VVL1" s="409"/>
      <c r="VVM1" s="409"/>
      <c r="VVN1" s="409"/>
      <c r="VVO1" s="409"/>
      <c r="VVP1" s="409"/>
      <c r="VVQ1" s="409"/>
      <c r="VVR1" s="409"/>
      <c r="VVS1" s="409"/>
      <c r="VVT1" s="409"/>
      <c r="VVU1" s="409"/>
      <c r="VVV1" s="409"/>
      <c r="VVW1" s="409"/>
      <c r="VVX1" s="409"/>
      <c r="VVY1" s="409"/>
      <c r="VVZ1" s="409"/>
      <c r="VWA1" s="409"/>
      <c r="VWB1" s="409"/>
      <c r="VWC1" s="409"/>
      <c r="VWD1" s="409"/>
      <c r="VWE1" s="409"/>
      <c r="VWF1" s="409"/>
      <c r="VWG1" s="409"/>
      <c r="VWH1" s="409"/>
      <c r="VWI1" s="409"/>
      <c r="VWJ1" s="409"/>
      <c r="VWK1" s="409"/>
      <c r="VWL1" s="409"/>
      <c r="VWM1" s="409"/>
      <c r="VWN1" s="409"/>
      <c r="VWO1" s="409"/>
      <c r="VWP1" s="409"/>
      <c r="VWQ1" s="409"/>
      <c r="VWR1" s="409"/>
      <c r="VWS1" s="409"/>
      <c r="VWT1" s="409"/>
      <c r="VWU1" s="409"/>
      <c r="VWV1" s="409"/>
      <c r="VWW1" s="409"/>
      <c r="VWX1" s="409"/>
      <c r="VWY1" s="409"/>
      <c r="VWZ1" s="409"/>
      <c r="VXA1" s="409"/>
      <c r="VXB1" s="409"/>
      <c r="VXC1" s="409"/>
      <c r="VXD1" s="409"/>
      <c r="VXE1" s="409"/>
      <c r="VXF1" s="409"/>
      <c r="VXG1" s="409"/>
      <c r="VXH1" s="409"/>
      <c r="VXI1" s="409"/>
      <c r="VXJ1" s="409"/>
      <c r="VXK1" s="409"/>
      <c r="VXL1" s="409"/>
      <c r="VXM1" s="409"/>
      <c r="VXN1" s="409"/>
      <c r="VXO1" s="409"/>
      <c r="VXP1" s="409"/>
      <c r="VXQ1" s="409"/>
      <c r="VXR1" s="409"/>
      <c r="VXS1" s="409"/>
      <c r="VXT1" s="409"/>
      <c r="VXU1" s="409"/>
      <c r="VXV1" s="409"/>
      <c r="VXW1" s="409"/>
      <c r="VXX1" s="409"/>
      <c r="VXY1" s="409"/>
      <c r="VXZ1" s="409"/>
      <c r="VYA1" s="409"/>
      <c r="VYB1" s="409"/>
      <c r="VYC1" s="409"/>
      <c r="VYD1" s="409"/>
      <c r="VYE1" s="409"/>
      <c r="VYF1" s="409"/>
      <c r="VYG1" s="409"/>
      <c r="VYH1" s="409"/>
      <c r="VYI1" s="409"/>
      <c r="VYJ1" s="409"/>
      <c r="VYK1" s="409"/>
      <c r="VYL1" s="409"/>
      <c r="VYM1" s="409"/>
      <c r="VYN1" s="409"/>
      <c r="VYO1" s="409"/>
      <c r="VYP1" s="409"/>
      <c r="VYQ1" s="409"/>
      <c r="VYR1" s="409"/>
      <c r="VYS1" s="409"/>
      <c r="VYT1" s="409"/>
      <c r="VYU1" s="409"/>
      <c r="VYV1" s="409"/>
      <c r="VYW1" s="409"/>
      <c r="VYX1" s="409"/>
      <c r="VYY1" s="409"/>
      <c r="VYZ1" s="409"/>
      <c r="VZA1" s="409"/>
      <c r="VZB1" s="409"/>
      <c r="VZC1" s="409"/>
      <c r="VZD1" s="409"/>
      <c r="VZE1" s="409"/>
      <c r="VZF1" s="409"/>
      <c r="VZG1" s="409"/>
      <c r="VZH1" s="409"/>
      <c r="VZI1" s="409"/>
      <c r="VZJ1" s="409"/>
      <c r="VZK1" s="409"/>
      <c r="VZL1" s="409"/>
      <c r="VZM1" s="409"/>
      <c r="VZN1" s="409"/>
      <c r="VZO1" s="409"/>
      <c r="VZP1" s="409"/>
      <c r="VZQ1" s="409"/>
      <c r="VZR1" s="409"/>
      <c r="VZS1" s="409"/>
      <c r="VZT1" s="409"/>
      <c r="VZU1" s="409"/>
      <c r="VZV1" s="409"/>
      <c r="VZW1" s="409"/>
      <c r="VZX1" s="409"/>
      <c r="VZY1" s="409"/>
      <c r="VZZ1" s="409"/>
      <c r="WAA1" s="409"/>
      <c r="WAB1" s="409"/>
      <c r="WAC1" s="409"/>
      <c r="WAD1" s="409"/>
      <c r="WAE1" s="409"/>
      <c r="WAF1" s="409"/>
      <c r="WAG1" s="409"/>
      <c r="WAH1" s="409"/>
      <c r="WAI1" s="409"/>
      <c r="WAJ1" s="409"/>
      <c r="WAK1" s="409"/>
      <c r="WAL1" s="409"/>
      <c r="WAM1" s="409"/>
      <c r="WAN1" s="409"/>
      <c r="WAO1" s="409"/>
      <c r="WAP1" s="409"/>
      <c r="WAQ1" s="409"/>
      <c r="WAR1" s="409"/>
      <c r="WAS1" s="409"/>
      <c r="WAT1" s="409"/>
      <c r="WAU1" s="409"/>
      <c r="WAV1" s="409"/>
      <c r="WAW1" s="409"/>
      <c r="WAX1" s="409"/>
      <c r="WAY1" s="409"/>
      <c r="WAZ1" s="409"/>
      <c r="WBA1" s="409"/>
      <c r="WBB1" s="409"/>
      <c r="WBC1" s="409"/>
      <c r="WBD1" s="409"/>
      <c r="WBE1" s="409"/>
      <c r="WBF1" s="409"/>
      <c r="WBG1" s="409"/>
      <c r="WBH1" s="409"/>
      <c r="WBI1" s="409"/>
      <c r="WBJ1" s="409"/>
      <c r="WBK1" s="409"/>
      <c r="WBL1" s="409"/>
      <c r="WBM1" s="409"/>
      <c r="WBN1" s="409"/>
      <c r="WBO1" s="409"/>
      <c r="WBP1" s="409"/>
      <c r="WBQ1" s="409"/>
      <c r="WBR1" s="409"/>
      <c r="WBS1" s="409"/>
      <c r="WBT1" s="409"/>
      <c r="WBU1" s="409"/>
      <c r="WBV1" s="409"/>
      <c r="WBW1" s="409"/>
      <c r="WBX1" s="409"/>
      <c r="WBY1" s="409"/>
      <c r="WBZ1" s="409"/>
      <c r="WCA1" s="409"/>
      <c r="WCB1" s="409"/>
      <c r="WCC1" s="409"/>
      <c r="WCD1" s="409"/>
      <c r="WCE1" s="409"/>
      <c r="WCF1" s="409"/>
      <c r="WCG1" s="409"/>
      <c r="WCH1" s="409"/>
      <c r="WCI1" s="409"/>
      <c r="WCJ1" s="409"/>
      <c r="WCK1" s="409"/>
      <c r="WCL1" s="409"/>
      <c r="WCM1" s="409"/>
      <c r="WCN1" s="409"/>
      <c r="WCO1" s="409"/>
      <c r="WCP1" s="409"/>
      <c r="WCQ1" s="409"/>
      <c r="WCR1" s="409"/>
      <c r="WCS1" s="409"/>
      <c r="WCT1" s="409"/>
      <c r="WCU1" s="409"/>
      <c r="WCV1" s="409"/>
      <c r="WCW1" s="409"/>
      <c r="WCX1" s="409"/>
      <c r="WCY1" s="409"/>
      <c r="WCZ1" s="409"/>
      <c r="WDA1" s="409"/>
      <c r="WDB1" s="409"/>
      <c r="WDC1" s="409"/>
      <c r="WDD1" s="409"/>
      <c r="WDE1" s="409"/>
      <c r="WDF1" s="409"/>
      <c r="WDG1" s="409"/>
      <c r="WDH1" s="409"/>
      <c r="WDI1" s="409"/>
      <c r="WDJ1" s="409"/>
      <c r="WDK1" s="409"/>
      <c r="WDL1" s="409"/>
      <c r="WDM1" s="409"/>
      <c r="WDN1" s="409"/>
      <c r="WDO1" s="409"/>
      <c r="WDP1" s="409"/>
      <c r="WDQ1" s="409"/>
      <c r="WDR1" s="409"/>
      <c r="WDS1" s="409"/>
      <c r="WDT1" s="409"/>
      <c r="WDU1" s="409"/>
      <c r="WDV1" s="409"/>
      <c r="WDW1" s="409"/>
      <c r="WDX1" s="409"/>
      <c r="WDY1" s="409"/>
      <c r="WDZ1" s="409"/>
      <c r="WEA1" s="409"/>
      <c r="WEB1" s="409"/>
      <c r="WEC1" s="409"/>
      <c r="WED1" s="409"/>
      <c r="WEE1" s="409"/>
      <c r="WEF1" s="409"/>
      <c r="WEG1" s="409"/>
      <c r="WEH1" s="409"/>
      <c r="WEI1" s="409"/>
      <c r="WEJ1" s="409"/>
      <c r="WEK1" s="409"/>
      <c r="WEL1" s="409"/>
      <c r="WEM1" s="409"/>
      <c r="WEN1" s="409"/>
      <c r="WEO1" s="409"/>
      <c r="WEP1" s="409"/>
      <c r="WEQ1" s="409"/>
      <c r="WER1" s="409"/>
      <c r="WES1" s="409"/>
      <c r="WET1" s="409"/>
      <c r="WEU1" s="409"/>
      <c r="WEV1" s="409"/>
      <c r="WEW1" s="409"/>
      <c r="WEX1" s="409"/>
      <c r="WEY1" s="409"/>
      <c r="WEZ1" s="409"/>
      <c r="WFA1" s="409"/>
      <c r="WFB1" s="409"/>
      <c r="WFC1" s="409"/>
      <c r="WFD1" s="409"/>
      <c r="WFE1" s="409"/>
      <c r="WFF1" s="409"/>
      <c r="WFG1" s="409"/>
      <c r="WFH1" s="409"/>
      <c r="WFI1" s="409"/>
      <c r="WFJ1" s="409"/>
      <c r="WFK1" s="409"/>
      <c r="WFL1" s="409"/>
      <c r="WFM1" s="409"/>
      <c r="WFN1" s="409"/>
      <c r="WFO1" s="409"/>
      <c r="WFP1" s="409"/>
      <c r="WFQ1" s="409"/>
      <c r="WFR1" s="409"/>
      <c r="WFS1" s="409"/>
      <c r="WFT1" s="409"/>
      <c r="WFU1" s="409"/>
      <c r="WFV1" s="409"/>
      <c r="WFW1" s="409"/>
      <c r="WFX1" s="409"/>
      <c r="WFY1" s="409"/>
      <c r="WFZ1" s="409"/>
      <c r="WGA1" s="409"/>
      <c r="WGB1" s="409"/>
      <c r="WGC1" s="409"/>
      <c r="WGD1" s="409"/>
      <c r="WGE1" s="409"/>
      <c r="WGF1" s="409"/>
      <c r="WGG1" s="409"/>
      <c r="WGH1" s="409"/>
      <c r="WGI1" s="409"/>
      <c r="WGJ1" s="409"/>
      <c r="WGK1" s="409"/>
      <c r="WGL1" s="409"/>
      <c r="WGM1" s="409"/>
      <c r="WGN1" s="409"/>
      <c r="WGO1" s="409"/>
      <c r="WGP1" s="409"/>
      <c r="WGQ1" s="409"/>
      <c r="WGR1" s="409"/>
      <c r="WGS1" s="409"/>
      <c r="WGT1" s="409"/>
      <c r="WGU1" s="409"/>
      <c r="WGV1" s="409"/>
      <c r="WGW1" s="409"/>
      <c r="WGX1" s="409"/>
      <c r="WGY1" s="409"/>
      <c r="WGZ1" s="409"/>
      <c r="WHA1" s="409"/>
      <c r="WHB1" s="409"/>
      <c r="WHC1" s="409"/>
      <c r="WHD1" s="409"/>
      <c r="WHE1" s="409"/>
      <c r="WHF1" s="409"/>
      <c r="WHG1" s="409"/>
      <c r="WHH1" s="409"/>
      <c r="WHI1" s="409"/>
      <c r="WHJ1" s="409"/>
      <c r="WHK1" s="409"/>
      <c r="WHL1" s="409"/>
      <c r="WHM1" s="409"/>
      <c r="WHN1" s="409"/>
      <c r="WHO1" s="409"/>
      <c r="WHP1" s="409"/>
      <c r="WHQ1" s="409"/>
      <c r="WHR1" s="409"/>
      <c r="WHS1" s="409"/>
      <c r="WHT1" s="409"/>
      <c r="WHU1" s="409"/>
      <c r="WHV1" s="409"/>
      <c r="WHW1" s="409"/>
      <c r="WHX1" s="409"/>
      <c r="WHY1" s="409"/>
      <c r="WHZ1" s="409"/>
      <c r="WIA1" s="409"/>
      <c r="WIB1" s="409"/>
      <c r="WIC1" s="409"/>
      <c r="WID1" s="409"/>
      <c r="WIE1" s="409"/>
      <c r="WIF1" s="409"/>
      <c r="WIG1" s="409"/>
      <c r="WIH1" s="409"/>
      <c r="WII1" s="409"/>
      <c r="WIJ1" s="409"/>
      <c r="WIK1" s="409"/>
      <c r="WIL1" s="409"/>
      <c r="WIM1" s="409"/>
      <c r="WIN1" s="409"/>
      <c r="WIO1" s="409"/>
      <c r="WIP1" s="409"/>
      <c r="WIQ1" s="409"/>
      <c r="WIR1" s="409"/>
      <c r="WIS1" s="409"/>
      <c r="WIT1" s="409"/>
      <c r="WIU1" s="409"/>
      <c r="WIV1" s="409"/>
      <c r="WIW1" s="409"/>
      <c r="WIX1" s="409"/>
      <c r="WIY1" s="409"/>
      <c r="WIZ1" s="409"/>
      <c r="WJA1" s="409"/>
      <c r="WJB1" s="409"/>
      <c r="WJC1" s="409"/>
      <c r="WJD1" s="409"/>
      <c r="WJE1" s="409"/>
      <c r="WJF1" s="409"/>
      <c r="WJG1" s="409"/>
      <c r="WJH1" s="409"/>
      <c r="WJI1" s="409"/>
      <c r="WJJ1" s="409"/>
      <c r="WJK1" s="409"/>
      <c r="WJL1" s="409"/>
      <c r="WJM1" s="409"/>
      <c r="WJN1" s="409"/>
      <c r="WJO1" s="409"/>
      <c r="WJP1" s="409"/>
      <c r="WJQ1" s="409"/>
      <c r="WJR1" s="409"/>
      <c r="WJS1" s="409"/>
      <c r="WJT1" s="409"/>
      <c r="WJU1" s="409"/>
      <c r="WJV1" s="409"/>
      <c r="WJW1" s="409"/>
      <c r="WJX1" s="409"/>
      <c r="WJY1" s="409"/>
      <c r="WJZ1" s="409"/>
      <c r="WKA1" s="409"/>
      <c r="WKB1" s="409"/>
      <c r="WKC1" s="409"/>
      <c r="WKD1" s="409"/>
      <c r="WKE1" s="409"/>
      <c r="WKF1" s="409"/>
      <c r="WKG1" s="409"/>
      <c r="WKH1" s="409"/>
      <c r="WKI1" s="409"/>
      <c r="WKJ1" s="409"/>
      <c r="WKK1" s="409"/>
      <c r="WKL1" s="409"/>
      <c r="WKM1" s="409"/>
      <c r="WKN1" s="409"/>
      <c r="WKO1" s="409"/>
      <c r="WKP1" s="409"/>
      <c r="WKQ1" s="409"/>
      <c r="WKR1" s="409"/>
      <c r="WKS1" s="409"/>
      <c r="WKT1" s="409"/>
      <c r="WKU1" s="409"/>
      <c r="WKV1" s="409"/>
      <c r="WKW1" s="409"/>
      <c r="WKX1" s="409"/>
      <c r="WKY1" s="409"/>
      <c r="WKZ1" s="409"/>
      <c r="WLA1" s="409"/>
      <c r="WLB1" s="409"/>
      <c r="WLC1" s="409"/>
      <c r="WLD1" s="409"/>
      <c r="WLE1" s="409"/>
      <c r="WLF1" s="409"/>
      <c r="WLG1" s="409"/>
      <c r="WLH1" s="409"/>
      <c r="WLI1" s="409"/>
      <c r="WLJ1" s="409"/>
      <c r="WLK1" s="409"/>
      <c r="WLL1" s="409"/>
      <c r="WLM1" s="409"/>
      <c r="WLN1" s="409"/>
      <c r="WLO1" s="409"/>
      <c r="WLP1" s="409"/>
      <c r="WLQ1" s="409"/>
      <c r="WLR1" s="409"/>
      <c r="WLS1" s="409"/>
      <c r="WLT1" s="409"/>
      <c r="WLU1" s="409"/>
      <c r="WLV1" s="409"/>
      <c r="WLW1" s="409"/>
      <c r="WLX1" s="409"/>
      <c r="WLY1" s="409"/>
      <c r="WLZ1" s="409"/>
      <c r="WMA1" s="409"/>
      <c r="WMB1" s="409"/>
      <c r="WMC1" s="409"/>
      <c r="WMD1" s="409"/>
      <c r="WME1" s="409"/>
      <c r="WMF1" s="409"/>
      <c r="WMG1" s="409"/>
      <c r="WMH1" s="409"/>
      <c r="WMI1" s="409"/>
      <c r="WMJ1" s="409"/>
      <c r="WMK1" s="409"/>
      <c r="WML1" s="409"/>
      <c r="WMM1" s="409"/>
      <c r="WMN1" s="409"/>
      <c r="WMO1" s="409"/>
      <c r="WMP1" s="409"/>
      <c r="WMQ1" s="409"/>
      <c r="WMR1" s="409"/>
      <c r="WMS1" s="409"/>
      <c r="WMT1" s="409"/>
      <c r="WMU1" s="409"/>
      <c r="WMV1" s="409"/>
      <c r="WMW1" s="409"/>
      <c r="WMX1" s="409"/>
      <c r="WMY1" s="409"/>
      <c r="WMZ1" s="409"/>
      <c r="WNA1" s="409"/>
      <c r="WNB1" s="409"/>
      <c r="WNC1" s="409"/>
      <c r="WND1" s="409"/>
      <c r="WNE1" s="409"/>
      <c r="WNF1" s="409"/>
      <c r="WNG1" s="409"/>
      <c r="WNH1" s="409"/>
      <c r="WNI1" s="409"/>
      <c r="WNJ1" s="409"/>
      <c r="WNK1" s="409"/>
      <c r="WNL1" s="409"/>
      <c r="WNM1" s="409"/>
      <c r="WNN1" s="409"/>
      <c r="WNO1" s="409"/>
      <c r="WNP1" s="409"/>
      <c r="WNQ1" s="409"/>
      <c r="WNR1" s="409"/>
      <c r="WNS1" s="409"/>
      <c r="WNT1" s="409"/>
      <c r="WNU1" s="409"/>
      <c r="WNV1" s="409"/>
      <c r="WNW1" s="409"/>
      <c r="WNX1" s="409"/>
      <c r="WNY1" s="409"/>
      <c r="WNZ1" s="409"/>
      <c r="WOA1" s="409"/>
      <c r="WOB1" s="409"/>
      <c r="WOC1" s="409"/>
      <c r="WOD1" s="409"/>
      <c r="WOE1" s="409"/>
      <c r="WOF1" s="409"/>
      <c r="WOG1" s="409"/>
      <c r="WOH1" s="409"/>
      <c r="WOI1" s="409"/>
      <c r="WOJ1" s="409"/>
      <c r="WOK1" s="409"/>
      <c r="WOL1" s="409"/>
      <c r="WOM1" s="409"/>
      <c r="WON1" s="409"/>
      <c r="WOO1" s="409"/>
      <c r="WOP1" s="409"/>
      <c r="WOQ1" s="409"/>
      <c r="WOR1" s="409"/>
      <c r="WOS1" s="409"/>
      <c r="WOT1" s="409"/>
      <c r="WOU1" s="409"/>
      <c r="WOV1" s="409"/>
      <c r="WOW1" s="409"/>
      <c r="WOX1" s="409"/>
      <c r="WOY1" s="409"/>
      <c r="WOZ1" s="409"/>
      <c r="WPA1" s="409"/>
      <c r="WPB1" s="409"/>
      <c r="WPC1" s="409"/>
      <c r="WPD1" s="409"/>
      <c r="WPE1" s="409"/>
      <c r="WPF1" s="409"/>
      <c r="WPG1" s="409"/>
      <c r="WPH1" s="409"/>
      <c r="WPI1" s="409"/>
      <c r="WPJ1" s="409"/>
      <c r="WPK1" s="409"/>
      <c r="WPL1" s="409"/>
      <c r="WPM1" s="409"/>
      <c r="WPN1" s="409"/>
      <c r="WPO1" s="409"/>
      <c r="WPP1" s="409"/>
      <c r="WPQ1" s="409"/>
      <c r="WPR1" s="409"/>
      <c r="WPS1" s="409"/>
      <c r="WPT1" s="409"/>
      <c r="WPU1" s="409"/>
      <c r="WPV1" s="409"/>
      <c r="WPW1" s="409"/>
      <c r="WPX1" s="409"/>
      <c r="WPY1" s="409"/>
      <c r="WPZ1" s="409"/>
      <c r="WQA1" s="409"/>
      <c r="WQB1" s="409"/>
      <c r="WQC1" s="409"/>
      <c r="WQD1" s="409"/>
      <c r="WQE1" s="409"/>
      <c r="WQF1" s="409"/>
      <c r="WQG1" s="409"/>
      <c r="WQH1" s="409"/>
      <c r="WQI1" s="409"/>
      <c r="WQJ1" s="409"/>
      <c r="WQK1" s="409"/>
      <c r="WQL1" s="409"/>
      <c r="WQM1" s="409"/>
      <c r="WQN1" s="409"/>
      <c r="WQO1" s="409"/>
      <c r="WQP1" s="409"/>
      <c r="WQQ1" s="409"/>
      <c r="WQR1" s="409"/>
      <c r="WQS1" s="409"/>
      <c r="WQT1" s="409"/>
      <c r="WQU1" s="409"/>
      <c r="WQV1" s="409"/>
      <c r="WQW1" s="409"/>
      <c r="WQX1" s="409"/>
      <c r="WQY1" s="409"/>
      <c r="WQZ1" s="409"/>
      <c r="WRA1" s="409"/>
      <c r="WRB1" s="409"/>
      <c r="WRC1" s="409"/>
      <c r="WRD1" s="409"/>
      <c r="WRE1" s="409"/>
      <c r="WRF1" s="409"/>
      <c r="WRG1" s="409"/>
      <c r="WRH1" s="409"/>
      <c r="WRI1" s="409"/>
      <c r="WRJ1" s="409"/>
      <c r="WRK1" s="409"/>
      <c r="WRL1" s="409"/>
      <c r="WRM1" s="409"/>
      <c r="WRN1" s="409"/>
      <c r="WRO1" s="409"/>
      <c r="WRP1" s="409"/>
      <c r="WRQ1" s="409"/>
      <c r="WRR1" s="409"/>
      <c r="WRS1" s="409"/>
      <c r="WRT1" s="409"/>
      <c r="WRU1" s="409"/>
      <c r="WRV1" s="409"/>
      <c r="WRW1" s="409"/>
      <c r="WRX1" s="409"/>
      <c r="WRY1" s="409"/>
      <c r="WRZ1" s="409"/>
      <c r="WSA1" s="409"/>
      <c r="WSB1" s="409"/>
      <c r="WSC1" s="409"/>
      <c r="WSD1" s="409"/>
      <c r="WSE1" s="409"/>
      <c r="WSF1" s="409"/>
      <c r="WSG1" s="409"/>
      <c r="WSH1" s="409"/>
      <c r="WSI1" s="409"/>
      <c r="WSJ1" s="409"/>
      <c r="WSK1" s="409"/>
      <c r="WSL1" s="409"/>
      <c r="WSM1" s="409"/>
      <c r="WSN1" s="409"/>
      <c r="WSO1" s="409"/>
      <c r="WSP1" s="409"/>
      <c r="WSQ1" s="409"/>
      <c r="WSR1" s="409"/>
      <c r="WSS1" s="409"/>
      <c r="WST1" s="409"/>
      <c r="WSU1" s="409"/>
      <c r="WSV1" s="409"/>
      <c r="WSW1" s="409"/>
      <c r="WSX1" s="409"/>
      <c r="WSY1" s="409"/>
      <c r="WSZ1" s="409"/>
      <c r="WTA1" s="409"/>
      <c r="WTB1" s="409"/>
      <c r="WTC1" s="409"/>
      <c r="WTD1" s="409"/>
      <c r="WTE1" s="409"/>
      <c r="WTF1" s="409"/>
      <c r="WTG1" s="409"/>
      <c r="WTH1" s="409"/>
      <c r="WTI1" s="409"/>
      <c r="WTJ1" s="409"/>
      <c r="WTK1" s="409"/>
      <c r="WTL1" s="409"/>
      <c r="WTM1" s="409"/>
      <c r="WTN1" s="409"/>
      <c r="WTO1" s="409"/>
      <c r="WTP1" s="409"/>
      <c r="WTQ1" s="409"/>
      <c r="WTR1" s="409"/>
      <c r="WTS1" s="409"/>
      <c r="WTT1" s="409"/>
      <c r="WTU1" s="409"/>
      <c r="WTV1" s="409"/>
      <c r="WTW1" s="409"/>
      <c r="WTX1" s="409"/>
      <c r="WTY1" s="409"/>
      <c r="WTZ1" s="409"/>
      <c r="WUA1" s="409"/>
      <c r="WUB1" s="409"/>
      <c r="WUC1" s="409"/>
      <c r="WUD1" s="409"/>
      <c r="WUE1" s="409"/>
      <c r="WUF1" s="409"/>
      <c r="WUG1" s="409"/>
      <c r="WUH1" s="409"/>
      <c r="WUI1" s="409"/>
      <c r="WUJ1" s="409"/>
      <c r="WUK1" s="409"/>
      <c r="WUL1" s="409"/>
      <c r="WUM1" s="409"/>
      <c r="WUN1" s="409"/>
      <c r="WUO1" s="409"/>
      <c r="WUP1" s="409"/>
      <c r="WUQ1" s="409"/>
      <c r="WUR1" s="409"/>
      <c r="WUS1" s="409"/>
      <c r="WUT1" s="409"/>
      <c r="WUU1" s="409"/>
      <c r="WUV1" s="409"/>
      <c r="WUW1" s="409"/>
      <c r="WUX1" s="409"/>
      <c r="WUY1" s="409"/>
      <c r="WUZ1" s="409"/>
      <c r="WVA1" s="409"/>
      <c r="WVB1" s="409"/>
      <c r="WVC1" s="409"/>
      <c r="WVD1" s="409"/>
      <c r="WVE1" s="409"/>
      <c r="WVF1" s="409"/>
      <c r="WVG1" s="409"/>
      <c r="WVH1" s="409"/>
      <c r="WVI1" s="409"/>
      <c r="WVJ1" s="409"/>
      <c r="WVK1" s="409"/>
      <c r="WVL1" s="409"/>
      <c r="WVM1" s="409"/>
      <c r="WVN1" s="409"/>
      <c r="WVO1" s="409"/>
      <c r="WVP1" s="409"/>
      <c r="WVQ1" s="409"/>
      <c r="WVR1" s="409"/>
      <c r="WVS1" s="409"/>
      <c r="WVT1" s="409"/>
      <c r="WVU1" s="409"/>
      <c r="WVV1" s="409"/>
      <c r="WVW1" s="409"/>
      <c r="WVX1" s="409"/>
      <c r="WVY1" s="409"/>
      <c r="WVZ1" s="409"/>
      <c r="WWA1" s="409"/>
      <c r="WWB1" s="409"/>
      <c r="WWC1" s="409"/>
      <c r="WWD1" s="409"/>
      <c r="WWE1" s="409"/>
      <c r="WWF1" s="409"/>
      <c r="WWG1" s="409"/>
      <c r="WWH1" s="409"/>
      <c r="WWI1" s="409"/>
      <c r="WWJ1" s="409"/>
      <c r="WWK1" s="409"/>
      <c r="WWL1" s="409"/>
      <c r="WWM1" s="409"/>
      <c r="WWN1" s="409"/>
      <c r="WWO1" s="409"/>
      <c r="WWP1" s="409"/>
      <c r="WWQ1" s="409"/>
      <c r="WWR1" s="409"/>
      <c r="WWS1" s="409"/>
      <c r="WWT1" s="409"/>
      <c r="WWU1" s="409"/>
      <c r="WWV1" s="409"/>
      <c r="WWW1" s="409"/>
      <c r="WWX1" s="409"/>
      <c r="WWY1" s="409"/>
      <c r="WWZ1" s="409"/>
      <c r="WXA1" s="409"/>
      <c r="WXB1" s="409"/>
      <c r="WXC1" s="409"/>
      <c r="WXD1" s="409"/>
      <c r="WXE1" s="409"/>
      <c r="WXF1" s="409"/>
      <c r="WXG1" s="409"/>
      <c r="WXH1" s="409"/>
      <c r="WXI1" s="409"/>
      <c r="WXJ1" s="409"/>
      <c r="WXK1" s="409"/>
      <c r="WXL1" s="409"/>
      <c r="WXM1" s="409"/>
      <c r="WXN1" s="409"/>
      <c r="WXO1" s="409"/>
      <c r="WXP1" s="409"/>
      <c r="WXQ1" s="409"/>
      <c r="WXR1" s="409"/>
      <c r="WXS1" s="409"/>
      <c r="WXT1" s="409"/>
      <c r="WXU1" s="409"/>
      <c r="WXV1" s="409"/>
      <c r="WXW1" s="409"/>
      <c r="WXX1" s="409"/>
      <c r="WXY1" s="409"/>
      <c r="WXZ1" s="409"/>
      <c r="WYA1" s="409"/>
      <c r="WYB1" s="409"/>
      <c r="WYC1" s="409"/>
      <c r="WYD1" s="409"/>
      <c r="WYE1" s="409"/>
      <c r="WYF1" s="409"/>
      <c r="WYG1" s="409"/>
      <c r="WYH1" s="409"/>
      <c r="WYI1" s="409"/>
      <c r="WYJ1" s="409"/>
      <c r="WYK1" s="409"/>
      <c r="WYL1" s="409"/>
      <c r="WYM1" s="409"/>
      <c r="WYN1" s="409"/>
      <c r="WYO1" s="409"/>
      <c r="WYP1" s="409"/>
      <c r="WYQ1" s="409"/>
      <c r="WYR1" s="409"/>
      <c r="WYS1" s="409"/>
      <c r="WYT1" s="409"/>
      <c r="WYU1" s="409"/>
      <c r="WYV1" s="409"/>
      <c r="WYW1" s="409"/>
      <c r="WYX1" s="409"/>
      <c r="WYY1" s="409"/>
      <c r="WYZ1" s="409"/>
      <c r="WZA1" s="409"/>
      <c r="WZB1" s="409"/>
      <c r="WZC1" s="409"/>
      <c r="WZD1" s="409"/>
      <c r="WZE1" s="409"/>
      <c r="WZF1" s="409"/>
      <c r="WZG1" s="409"/>
      <c r="WZH1" s="409"/>
      <c r="WZI1" s="409"/>
      <c r="WZJ1" s="409"/>
      <c r="WZK1" s="409"/>
      <c r="WZL1" s="409"/>
      <c r="WZM1" s="409"/>
      <c r="WZN1" s="409"/>
      <c r="WZO1" s="409"/>
      <c r="WZP1" s="409"/>
      <c r="WZQ1" s="409"/>
      <c r="WZR1" s="409"/>
      <c r="WZS1" s="409"/>
      <c r="WZT1" s="409"/>
      <c r="WZU1" s="409"/>
      <c r="WZV1" s="409"/>
      <c r="WZW1" s="409"/>
      <c r="WZX1" s="409"/>
      <c r="WZY1" s="409"/>
      <c r="WZZ1" s="409"/>
      <c r="XAA1" s="409"/>
      <c r="XAB1" s="409"/>
      <c r="XAC1" s="409"/>
      <c r="XAD1" s="409"/>
      <c r="XAE1" s="409"/>
      <c r="XAF1" s="409"/>
      <c r="XAG1" s="409"/>
      <c r="XAH1" s="409"/>
      <c r="XAI1" s="409"/>
      <c r="XAJ1" s="409"/>
      <c r="XAK1" s="409"/>
      <c r="XAL1" s="409"/>
      <c r="XAM1" s="409"/>
      <c r="XAN1" s="409"/>
      <c r="XAO1" s="409"/>
      <c r="XAP1" s="409"/>
      <c r="XAQ1" s="409"/>
      <c r="XAR1" s="409"/>
      <c r="XAS1" s="409"/>
      <c r="XAT1" s="409"/>
      <c r="XAU1" s="409"/>
      <c r="XAV1" s="409"/>
      <c r="XAW1" s="409"/>
      <c r="XAX1" s="409"/>
      <c r="XAY1" s="409"/>
      <c r="XAZ1" s="409"/>
      <c r="XBA1" s="409"/>
      <c r="XBB1" s="409"/>
      <c r="XBC1" s="409"/>
      <c r="XBD1" s="409"/>
      <c r="XBE1" s="409"/>
      <c r="XBF1" s="409"/>
      <c r="XBG1" s="409"/>
      <c r="XBH1" s="409"/>
      <c r="XBI1" s="409"/>
      <c r="XBJ1" s="409"/>
      <c r="XBK1" s="409"/>
      <c r="XBL1" s="409"/>
      <c r="XBM1" s="409"/>
      <c r="XBN1" s="409"/>
      <c r="XBO1" s="409"/>
      <c r="XBP1" s="409"/>
      <c r="XBQ1" s="409"/>
      <c r="XBR1" s="409"/>
      <c r="XBS1" s="409"/>
      <c r="XBT1" s="409"/>
      <c r="XBU1" s="409"/>
      <c r="XBV1" s="409"/>
      <c r="XBW1" s="409"/>
      <c r="XBX1" s="409"/>
      <c r="XBY1" s="409"/>
      <c r="XBZ1" s="409"/>
      <c r="XCA1" s="409"/>
      <c r="XCB1" s="409"/>
      <c r="XCC1" s="409"/>
      <c r="XCD1" s="409"/>
      <c r="XCE1" s="409"/>
      <c r="XCF1" s="409"/>
      <c r="XCG1" s="409"/>
      <c r="XCH1" s="409"/>
      <c r="XCI1" s="409"/>
      <c r="XCJ1" s="409"/>
      <c r="XCK1" s="409"/>
      <c r="XCL1" s="409"/>
      <c r="XCM1" s="409"/>
      <c r="XCN1" s="409"/>
      <c r="XCO1" s="409"/>
      <c r="XCP1" s="409"/>
      <c r="XCQ1" s="409"/>
      <c r="XCR1" s="409"/>
      <c r="XCS1" s="409"/>
      <c r="XCT1" s="409"/>
      <c r="XCU1" s="409"/>
      <c r="XCV1" s="409"/>
      <c r="XCW1" s="409"/>
      <c r="XCX1" s="409"/>
      <c r="XCY1" s="409"/>
      <c r="XCZ1" s="409"/>
      <c r="XDA1" s="409"/>
      <c r="XDB1" s="409"/>
      <c r="XDC1" s="409"/>
      <c r="XDD1" s="409"/>
      <c r="XDE1" s="409"/>
      <c r="XDF1" s="409"/>
      <c r="XDG1" s="409"/>
      <c r="XDH1" s="409"/>
      <c r="XDI1" s="409"/>
      <c r="XDJ1" s="409"/>
      <c r="XDK1" s="409"/>
      <c r="XDL1" s="409"/>
      <c r="XDM1" s="409"/>
      <c r="XDN1" s="409"/>
      <c r="XDO1" s="409"/>
      <c r="XDP1" s="409"/>
      <c r="XDQ1" s="409"/>
      <c r="XDR1" s="409"/>
      <c r="XDS1" s="409"/>
      <c r="XDT1" s="409"/>
      <c r="XDU1" s="409"/>
      <c r="XDV1" s="409"/>
      <c r="XDW1" s="409"/>
      <c r="XDX1" s="409"/>
      <c r="XDY1" s="409"/>
      <c r="XDZ1" s="409"/>
      <c r="XEA1" s="409"/>
      <c r="XEB1" s="409"/>
      <c r="XEC1" s="409"/>
      <c r="XED1" s="409"/>
      <c r="XEE1" s="409"/>
      <c r="XEF1" s="409"/>
      <c r="XEG1" s="409"/>
      <c r="XEH1" s="409"/>
      <c r="XEI1" s="409"/>
      <c r="XEJ1" s="409"/>
      <c r="XEK1" s="409"/>
      <c r="XEL1" s="409"/>
      <c r="XEM1" s="409"/>
      <c r="XEN1" s="409"/>
      <c r="XEO1" s="409"/>
      <c r="XEP1" s="409"/>
      <c r="XEQ1" s="409"/>
      <c r="XER1" s="409"/>
      <c r="XES1" s="409"/>
      <c r="XET1" s="409"/>
      <c r="XEU1" s="409"/>
      <c r="XEV1" s="409"/>
      <c r="XEW1" s="409"/>
      <c r="XEX1" s="409"/>
      <c r="XEY1" s="409"/>
      <c r="XEZ1" s="409"/>
      <c r="XFA1" s="409"/>
      <c r="XFB1" s="409"/>
      <c r="XFC1" s="409"/>
      <c r="XFD1" s="409"/>
    </row>
    <row r="2" spans="1:16384" s="191" customFormat="1" x14ac:dyDescent="0.2">
      <c r="A2" s="409"/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  <c r="AP2" s="409"/>
      <c r="AQ2" s="409"/>
      <c r="AR2" s="409"/>
      <c r="AS2" s="409"/>
      <c r="AT2" s="409"/>
      <c r="AU2" s="409"/>
      <c r="AV2" s="409"/>
      <c r="AW2" s="409"/>
      <c r="AX2" s="409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  <c r="CB2" s="409"/>
      <c r="CC2" s="409"/>
      <c r="CD2" s="409"/>
      <c r="CE2" s="409"/>
      <c r="CF2" s="409"/>
      <c r="CG2" s="409"/>
      <c r="CH2" s="409"/>
      <c r="CI2" s="409"/>
      <c r="CJ2" s="409"/>
      <c r="CK2" s="409"/>
      <c r="CL2" s="409"/>
      <c r="CM2" s="409"/>
      <c r="CN2" s="409"/>
      <c r="CO2" s="409"/>
      <c r="CP2" s="409"/>
      <c r="CQ2" s="409"/>
      <c r="CR2" s="409"/>
      <c r="CS2" s="409"/>
      <c r="CT2" s="409"/>
      <c r="CU2" s="409"/>
      <c r="CV2" s="409"/>
      <c r="CW2" s="409"/>
      <c r="CX2" s="409"/>
      <c r="CY2" s="409"/>
      <c r="CZ2" s="409"/>
      <c r="DA2" s="409"/>
      <c r="DB2" s="409"/>
      <c r="DC2" s="409"/>
      <c r="DD2" s="409"/>
      <c r="DE2" s="409"/>
      <c r="DF2" s="409"/>
      <c r="DG2" s="409"/>
      <c r="DH2" s="409"/>
      <c r="DI2" s="409"/>
      <c r="DJ2" s="409"/>
      <c r="DK2" s="409"/>
      <c r="DL2" s="409"/>
      <c r="DM2" s="409"/>
      <c r="DN2" s="409"/>
      <c r="DO2" s="409"/>
      <c r="DP2" s="409"/>
      <c r="DQ2" s="409"/>
      <c r="DR2" s="409"/>
      <c r="DS2" s="409"/>
      <c r="DT2" s="409"/>
      <c r="DU2" s="409"/>
      <c r="DV2" s="409"/>
      <c r="DW2" s="409"/>
      <c r="DX2" s="409"/>
      <c r="DY2" s="409"/>
      <c r="DZ2" s="409"/>
      <c r="EA2" s="409"/>
      <c r="EB2" s="409"/>
      <c r="EC2" s="409"/>
      <c r="ED2" s="409"/>
      <c r="EE2" s="409"/>
      <c r="EF2" s="409"/>
      <c r="EG2" s="409"/>
      <c r="EH2" s="409"/>
      <c r="EI2" s="409"/>
      <c r="EJ2" s="409"/>
      <c r="EK2" s="409"/>
      <c r="EL2" s="409"/>
      <c r="EM2" s="409"/>
      <c r="EN2" s="409"/>
      <c r="EO2" s="409"/>
      <c r="EP2" s="409"/>
      <c r="EQ2" s="409"/>
      <c r="ER2" s="409"/>
      <c r="ES2" s="409"/>
      <c r="ET2" s="409"/>
      <c r="EU2" s="409"/>
      <c r="EV2" s="409"/>
      <c r="EW2" s="409"/>
      <c r="EX2" s="409"/>
      <c r="EY2" s="409"/>
      <c r="EZ2" s="409"/>
      <c r="FA2" s="409"/>
      <c r="FB2" s="409"/>
      <c r="FC2" s="409"/>
      <c r="FD2" s="409"/>
      <c r="FE2" s="409"/>
      <c r="FF2" s="409"/>
      <c r="FG2" s="409"/>
      <c r="FH2" s="409"/>
      <c r="FI2" s="409"/>
      <c r="FJ2" s="409"/>
      <c r="FK2" s="409"/>
      <c r="FL2" s="409"/>
      <c r="FM2" s="409"/>
      <c r="FN2" s="409"/>
      <c r="FO2" s="409"/>
      <c r="FP2" s="409"/>
      <c r="FQ2" s="409"/>
      <c r="FR2" s="409"/>
      <c r="FS2" s="409"/>
      <c r="FT2" s="409"/>
      <c r="FU2" s="409"/>
      <c r="FV2" s="409"/>
      <c r="FW2" s="409"/>
      <c r="FX2" s="409"/>
      <c r="FY2" s="409"/>
      <c r="FZ2" s="409"/>
      <c r="GA2" s="409"/>
      <c r="GB2" s="409"/>
      <c r="GC2" s="409"/>
      <c r="GD2" s="409"/>
      <c r="GE2" s="409"/>
      <c r="GF2" s="409"/>
      <c r="GG2" s="409"/>
      <c r="GH2" s="409"/>
      <c r="GI2" s="409"/>
      <c r="GJ2" s="409"/>
      <c r="GK2" s="409"/>
      <c r="GL2" s="409"/>
      <c r="GM2" s="409"/>
      <c r="GN2" s="409"/>
      <c r="GO2" s="409"/>
      <c r="GP2" s="409"/>
      <c r="GQ2" s="409"/>
      <c r="GR2" s="409"/>
      <c r="GS2" s="409"/>
      <c r="GT2" s="409"/>
      <c r="GU2" s="409"/>
      <c r="GV2" s="409"/>
      <c r="GW2" s="409"/>
      <c r="GX2" s="409"/>
      <c r="GY2" s="409"/>
      <c r="GZ2" s="409"/>
      <c r="HA2" s="409"/>
      <c r="HB2" s="409"/>
      <c r="HC2" s="409"/>
      <c r="HD2" s="409"/>
      <c r="HE2" s="409"/>
      <c r="HF2" s="409"/>
      <c r="HG2" s="409"/>
      <c r="HH2" s="409"/>
      <c r="HI2" s="409"/>
      <c r="HJ2" s="409"/>
      <c r="HK2" s="409"/>
      <c r="HL2" s="409"/>
      <c r="HM2" s="409"/>
      <c r="HN2" s="409"/>
      <c r="HO2" s="409"/>
      <c r="HP2" s="409"/>
      <c r="HQ2" s="409"/>
      <c r="HR2" s="409"/>
      <c r="HS2" s="409"/>
      <c r="HT2" s="409"/>
      <c r="HU2" s="409"/>
      <c r="HV2" s="409"/>
      <c r="HW2" s="409"/>
      <c r="HX2" s="409"/>
      <c r="HY2" s="409"/>
      <c r="HZ2" s="409"/>
      <c r="IA2" s="409"/>
      <c r="IB2" s="409"/>
      <c r="IC2" s="409"/>
      <c r="ID2" s="409"/>
      <c r="IE2" s="409"/>
      <c r="IF2" s="409"/>
      <c r="IG2" s="409"/>
      <c r="IH2" s="409"/>
      <c r="II2" s="409"/>
      <c r="IJ2" s="409"/>
      <c r="IK2" s="409"/>
      <c r="IL2" s="409"/>
      <c r="IM2" s="409"/>
      <c r="IN2" s="409"/>
      <c r="IO2" s="409"/>
      <c r="IP2" s="409"/>
      <c r="IQ2" s="409"/>
      <c r="IR2" s="409"/>
      <c r="IS2" s="409"/>
      <c r="IT2" s="409"/>
      <c r="IU2" s="409"/>
      <c r="IV2" s="409"/>
      <c r="IW2" s="409"/>
      <c r="IX2" s="409"/>
      <c r="IY2" s="409"/>
      <c r="IZ2" s="409"/>
      <c r="JA2" s="409"/>
      <c r="JB2" s="409"/>
      <c r="JC2" s="409"/>
      <c r="JD2" s="409"/>
      <c r="JE2" s="409"/>
      <c r="JF2" s="409"/>
      <c r="JG2" s="409"/>
      <c r="JH2" s="409"/>
      <c r="JI2" s="409"/>
      <c r="JJ2" s="409"/>
      <c r="JK2" s="409"/>
      <c r="JL2" s="409"/>
      <c r="JM2" s="409"/>
      <c r="JN2" s="409"/>
      <c r="JO2" s="409"/>
      <c r="JP2" s="409"/>
      <c r="JQ2" s="409"/>
      <c r="JR2" s="409"/>
      <c r="JS2" s="409"/>
      <c r="JT2" s="409"/>
      <c r="JU2" s="409"/>
      <c r="JV2" s="409"/>
      <c r="JW2" s="409"/>
      <c r="JX2" s="409"/>
      <c r="JY2" s="409"/>
      <c r="JZ2" s="409"/>
      <c r="KA2" s="409"/>
      <c r="KB2" s="409"/>
      <c r="KC2" s="409"/>
      <c r="KD2" s="409"/>
      <c r="KE2" s="409"/>
      <c r="KF2" s="409"/>
      <c r="KG2" s="409"/>
      <c r="KH2" s="409"/>
      <c r="KI2" s="409"/>
      <c r="KJ2" s="409"/>
      <c r="KK2" s="409"/>
      <c r="KL2" s="409"/>
      <c r="KM2" s="409"/>
      <c r="KN2" s="409"/>
      <c r="KO2" s="409"/>
      <c r="KP2" s="409"/>
      <c r="KQ2" s="409"/>
      <c r="KR2" s="409"/>
      <c r="KS2" s="409"/>
      <c r="KT2" s="409"/>
      <c r="KU2" s="409"/>
      <c r="KV2" s="409"/>
      <c r="KW2" s="409"/>
      <c r="KX2" s="409"/>
      <c r="KY2" s="409"/>
      <c r="KZ2" s="409"/>
      <c r="LA2" s="409"/>
      <c r="LB2" s="409"/>
      <c r="LC2" s="409"/>
      <c r="LD2" s="409"/>
      <c r="LE2" s="409"/>
      <c r="LF2" s="409"/>
      <c r="LG2" s="409"/>
      <c r="LH2" s="409"/>
      <c r="LI2" s="409"/>
      <c r="LJ2" s="409"/>
      <c r="LK2" s="409"/>
      <c r="LL2" s="409"/>
      <c r="LM2" s="409"/>
      <c r="LN2" s="409"/>
      <c r="LO2" s="409"/>
      <c r="LP2" s="409"/>
      <c r="LQ2" s="409"/>
      <c r="LR2" s="409"/>
      <c r="LS2" s="409"/>
      <c r="LT2" s="409"/>
      <c r="LU2" s="409"/>
      <c r="LV2" s="409"/>
      <c r="LW2" s="409"/>
      <c r="LX2" s="409"/>
      <c r="LY2" s="409"/>
      <c r="LZ2" s="409"/>
      <c r="MA2" s="409"/>
      <c r="MB2" s="409"/>
      <c r="MC2" s="409"/>
      <c r="MD2" s="409"/>
      <c r="ME2" s="409"/>
      <c r="MF2" s="409"/>
      <c r="MG2" s="409"/>
      <c r="MH2" s="409"/>
      <c r="MI2" s="409"/>
      <c r="MJ2" s="409"/>
      <c r="MK2" s="409"/>
      <c r="ML2" s="409"/>
      <c r="MM2" s="409"/>
      <c r="MN2" s="409"/>
      <c r="MO2" s="409"/>
      <c r="MP2" s="409"/>
      <c r="MQ2" s="409"/>
      <c r="MR2" s="409"/>
      <c r="MS2" s="409"/>
      <c r="MT2" s="409"/>
      <c r="MU2" s="409"/>
      <c r="MV2" s="409"/>
      <c r="MW2" s="409"/>
      <c r="MX2" s="409"/>
      <c r="MY2" s="409"/>
      <c r="MZ2" s="409"/>
      <c r="NA2" s="409"/>
      <c r="NB2" s="409"/>
      <c r="NC2" s="409"/>
      <c r="ND2" s="409"/>
      <c r="NE2" s="409"/>
      <c r="NF2" s="409"/>
      <c r="NG2" s="409"/>
      <c r="NH2" s="409"/>
      <c r="NI2" s="409"/>
      <c r="NJ2" s="409"/>
      <c r="NK2" s="409"/>
      <c r="NL2" s="409"/>
      <c r="NM2" s="409"/>
      <c r="NN2" s="409"/>
      <c r="NO2" s="409"/>
      <c r="NP2" s="409"/>
      <c r="NQ2" s="409"/>
      <c r="NR2" s="409"/>
      <c r="NS2" s="409"/>
      <c r="NT2" s="409"/>
      <c r="NU2" s="409"/>
      <c r="NV2" s="409"/>
      <c r="NW2" s="409"/>
      <c r="NX2" s="409"/>
      <c r="NY2" s="409"/>
      <c r="NZ2" s="409"/>
      <c r="OA2" s="409"/>
      <c r="OB2" s="409"/>
      <c r="OC2" s="409"/>
      <c r="OD2" s="409"/>
      <c r="OE2" s="409"/>
      <c r="OF2" s="409"/>
      <c r="OG2" s="409"/>
      <c r="OH2" s="409"/>
      <c r="OI2" s="409"/>
      <c r="OJ2" s="409"/>
      <c r="OK2" s="409"/>
      <c r="OL2" s="409"/>
      <c r="OM2" s="409"/>
      <c r="ON2" s="409"/>
      <c r="OO2" s="409"/>
      <c r="OP2" s="409"/>
      <c r="OQ2" s="409"/>
      <c r="OR2" s="409"/>
      <c r="OS2" s="409"/>
      <c r="OT2" s="409"/>
      <c r="OU2" s="409"/>
      <c r="OV2" s="409"/>
      <c r="OW2" s="409"/>
      <c r="OX2" s="409"/>
      <c r="OY2" s="409"/>
      <c r="OZ2" s="409"/>
      <c r="PA2" s="409"/>
      <c r="PB2" s="409"/>
      <c r="PC2" s="409"/>
      <c r="PD2" s="409"/>
      <c r="PE2" s="409"/>
      <c r="PF2" s="409"/>
      <c r="PG2" s="409"/>
      <c r="PH2" s="409"/>
      <c r="PI2" s="409"/>
      <c r="PJ2" s="409"/>
      <c r="PK2" s="409"/>
      <c r="PL2" s="409"/>
      <c r="PM2" s="409"/>
      <c r="PN2" s="409"/>
      <c r="PO2" s="409"/>
      <c r="PP2" s="409"/>
      <c r="PQ2" s="409"/>
      <c r="PR2" s="409"/>
      <c r="PS2" s="409"/>
      <c r="PT2" s="409"/>
      <c r="PU2" s="409"/>
      <c r="PV2" s="409"/>
      <c r="PW2" s="409"/>
      <c r="PX2" s="409"/>
      <c r="PY2" s="409"/>
      <c r="PZ2" s="409"/>
      <c r="QA2" s="409"/>
      <c r="QB2" s="409"/>
      <c r="QC2" s="409"/>
      <c r="QD2" s="409"/>
      <c r="QE2" s="409"/>
      <c r="QF2" s="409"/>
      <c r="QG2" s="409"/>
      <c r="QH2" s="409"/>
      <c r="QI2" s="409"/>
      <c r="QJ2" s="409"/>
      <c r="QK2" s="409"/>
      <c r="QL2" s="409"/>
      <c r="QM2" s="409"/>
      <c r="QN2" s="409"/>
      <c r="QO2" s="409"/>
      <c r="QP2" s="409"/>
      <c r="QQ2" s="409"/>
      <c r="QR2" s="409"/>
      <c r="QS2" s="409"/>
      <c r="QT2" s="409"/>
      <c r="QU2" s="409"/>
      <c r="QV2" s="409"/>
      <c r="QW2" s="409"/>
      <c r="QX2" s="409"/>
      <c r="QY2" s="409"/>
      <c r="QZ2" s="409"/>
      <c r="RA2" s="409"/>
      <c r="RB2" s="409"/>
      <c r="RC2" s="409"/>
      <c r="RD2" s="409"/>
      <c r="RE2" s="409"/>
      <c r="RF2" s="409"/>
      <c r="RG2" s="409"/>
      <c r="RH2" s="409"/>
      <c r="RI2" s="409"/>
      <c r="RJ2" s="409"/>
      <c r="RK2" s="409"/>
      <c r="RL2" s="409"/>
      <c r="RM2" s="409"/>
      <c r="RN2" s="409"/>
      <c r="RO2" s="409"/>
      <c r="RP2" s="409"/>
      <c r="RQ2" s="409"/>
      <c r="RR2" s="409"/>
      <c r="RS2" s="409"/>
      <c r="RT2" s="409"/>
      <c r="RU2" s="409"/>
      <c r="RV2" s="409"/>
      <c r="RW2" s="409"/>
      <c r="RX2" s="409"/>
      <c r="RY2" s="409"/>
      <c r="RZ2" s="409"/>
      <c r="SA2" s="409"/>
      <c r="SB2" s="409"/>
      <c r="SC2" s="409"/>
      <c r="SD2" s="409"/>
      <c r="SE2" s="409"/>
      <c r="SF2" s="409"/>
      <c r="SG2" s="409"/>
      <c r="SH2" s="409"/>
      <c r="SI2" s="409"/>
      <c r="SJ2" s="409"/>
      <c r="SK2" s="409"/>
      <c r="SL2" s="409"/>
      <c r="SM2" s="409"/>
      <c r="SN2" s="409"/>
      <c r="SO2" s="409"/>
      <c r="SP2" s="409"/>
      <c r="SQ2" s="409"/>
      <c r="SR2" s="409"/>
      <c r="SS2" s="409"/>
      <c r="ST2" s="409"/>
      <c r="SU2" s="409"/>
      <c r="SV2" s="409"/>
      <c r="SW2" s="409"/>
      <c r="SX2" s="409"/>
      <c r="SY2" s="409"/>
      <c r="SZ2" s="409"/>
      <c r="TA2" s="409"/>
      <c r="TB2" s="409"/>
      <c r="TC2" s="409"/>
      <c r="TD2" s="409"/>
      <c r="TE2" s="409"/>
      <c r="TF2" s="409"/>
      <c r="TG2" s="409"/>
      <c r="TH2" s="409"/>
      <c r="TI2" s="409"/>
      <c r="TJ2" s="409"/>
      <c r="TK2" s="409"/>
      <c r="TL2" s="409"/>
      <c r="TM2" s="409"/>
      <c r="TN2" s="409"/>
      <c r="TO2" s="409"/>
      <c r="TP2" s="409"/>
      <c r="TQ2" s="409"/>
      <c r="TR2" s="409"/>
      <c r="TS2" s="409"/>
      <c r="TT2" s="409"/>
      <c r="TU2" s="409"/>
      <c r="TV2" s="409"/>
      <c r="TW2" s="409"/>
      <c r="TX2" s="409"/>
      <c r="TY2" s="409"/>
      <c r="TZ2" s="409"/>
      <c r="UA2" s="409"/>
      <c r="UB2" s="409"/>
      <c r="UC2" s="409"/>
      <c r="UD2" s="409"/>
      <c r="UE2" s="409"/>
      <c r="UF2" s="409"/>
      <c r="UG2" s="409"/>
      <c r="UH2" s="409"/>
      <c r="UI2" s="409"/>
      <c r="UJ2" s="409"/>
      <c r="UK2" s="409"/>
      <c r="UL2" s="409"/>
      <c r="UM2" s="409"/>
      <c r="UN2" s="409"/>
      <c r="UO2" s="409"/>
      <c r="UP2" s="409"/>
      <c r="UQ2" s="409"/>
      <c r="UR2" s="409"/>
      <c r="US2" s="409"/>
      <c r="UT2" s="409"/>
      <c r="UU2" s="409"/>
      <c r="UV2" s="409"/>
      <c r="UW2" s="409"/>
      <c r="UX2" s="409"/>
      <c r="UY2" s="409"/>
      <c r="UZ2" s="409"/>
      <c r="VA2" s="409"/>
      <c r="VB2" s="409"/>
      <c r="VC2" s="409"/>
      <c r="VD2" s="409"/>
      <c r="VE2" s="409"/>
      <c r="VF2" s="409"/>
      <c r="VG2" s="409"/>
      <c r="VH2" s="409"/>
      <c r="VI2" s="409"/>
      <c r="VJ2" s="409"/>
      <c r="VK2" s="409"/>
      <c r="VL2" s="409"/>
      <c r="VM2" s="409"/>
      <c r="VN2" s="409"/>
      <c r="VO2" s="409"/>
      <c r="VP2" s="409"/>
      <c r="VQ2" s="409"/>
      <c r="VR2" s="409"/>
      <c r="VS2" s="409"/>
      <c r="VT2" s="409"/>
      <c r="VU2" s="409"/>
      <c r="VV2" s="409"/>
      <c r="VW2" s="409"/>
      <c r="VX2" s="409"/>
      <c r="VY2" s="409"/>
      <c r="VZ2" s="409"/>
      <c r="WA2" s="409"/>
      <c r="WB2" s="409"/>
      <c r="WC2" s="409"/>
      <c r="WD2" s="409"/>
      <c r="WE2" s="409"/>
      <c r="WF2" s="409"/>
      <c r="WG2" s="409"/>
      <c r="WH2" s="409"/>
      <c r="WI2" s="409"/>
      <c r="WJ2" s="409"/>
      <c r="WK2" s="409"/>
      <c r="WL2" s="409"/>
      <c r="WM2" s="409"/>
      <c r="WN2" s="409"/>
      <c r="WO2" s="409"/>
      <c r="WP2" s="409"/>
      <c r="WQ2" s="409"/>
      <c r="WR2" s="409"/>
      <c r="WS2" s="409"/>
      <c r="WT2" s="409"/>
      <c r="WU2" s="409"/>
      <c r="WV2" s="409"/>
      <c r="WW2" s="409"/>
      <c r="WX2" s="409"/>
      <c r="WY2" s="409"/>
      <c r="WZ2" s="409"/>
      <c r="XA2" s="409"/>
      <c r="XB2" s="409"/>
      <c r="XC2" s="409"/>
      <c r="XD2" s="409"/>
      <c r="XE2" s="409"/>
      <c r="XF2" s="409"/>
      <c r="XG2" s="409"/>
      <c r="XH2" s="409"/>
      <c r="XI2" s="409"/>
      <c r="XJ2" s="409"/>
      <c r="XK2" s="409"/>
      <c r="XL2" s="409"/>
      <c r="XM2" s="409"/>
      <c r="XN2" s="409"/>
      <c r="XO2" s="409"/>
      <c r="XP2" s="409"/>
      <c r="XQ2" s="409"/>
      <c r="XR2" s="409"/>
      <c r="XS2" s="409"/>
      <c r="XT2" s="409"/>
      <c r="XU2" s="409"/>
      <c r="XV2" s="409"/>
      <c r="XW2" s="409"/>
      <c r="XX2" s="409"/>
      <c r="XY2" s="409"/>
      <c r="XZ2" s="409"/>
      <c r="YA2" s="409"/>
      <c r="YB2" s="409"/>
      <c r="YC2" s="409"/>
      <c r="YD2" s="409"/>
      <c r="YE2" s="409"/>
      <c r="YF2" s="409"/>
      <c r="YG2" s="409"/>
      <c r="YH2" s="409"/>
      <c r="YI2" s="409"/>
      <c r="YJ2" s="409"/>
      <c r="YK2" s="409"/>
      <c r="YL2" s="409"/>
      <c r="YM2" s="409"/>
      <c r="YN2" s="409"/>
      <c r="YO2" s="409"/>
      <c r="YP2" s="409"/>
      <c r="YQ2" s="409"/>
      <c r="YR2" s="409"/>
      <c r="YS2" s="409"/>
      <c r="YT2" s="409"/>
      <c r="YU2" s="409"/>
      <c r="YV2" s="409"/>
      <c r="YW2" s="409"/>
      <c r="YX2" s="409"/>
      <c r="YY2" s="409"/>
      <c r="YZ2" s="409"/>
      <c r="ZA2" s="409"/>
      <c r="ZB2" s="409"/>
      <c r="ZC2" s="409"/>
      <c r="ZD2" s="409"/>
      <c r="ZE2" s="409"/>
      <c r="ZF2" s="409"/>
      <c r="ZG2" s="409"/>
      <c r="ZH2" s="409"/>
      <c r="ZI2" s="409"/>
      <c r="ZJ2" s="409"/>
      <c r="ZK2" s="409"/>
      <c r="ZL2" s="409"/>
      <c r="ZM2" s="409"/>
      <c r="ZN2" s="409"/>
      <c r="ZO2" s="409"/>
      <c r="ZP2" s="409"/>
      <c r="ZQ2" s="409"/>
      <c r="ZR2" s="409"/>
      <c r="ZS2" s="409"/>
      <c r="ZT2" s="409"/>
      <c r="ZU2" s="409"/>
      <c r="ZV2" s="409"/>
      <c r="ZW2" s="409"/>
      <c r="ZX2" s="409"/>
      <c r="ZY2" s="409"/>
      <c r="ZZ2" s="409"/>
      <c r="AAA2" s="409"/>
      <c r="AAB2" s="409"/>
      <c r="AAC2" s="409"/>
      <c r="AAD2" s="409"/>
      <c r="AAE2" s="409"/>
      <c r="AAF2" s="409"/>
      <c r="AAG2" s="409"/>
      <c r="AAH2" s="409"/>
      <c r="AAI2" s="409"/>
      <c r="AAJ2" s="409"/>
      <c r="AAK2" s="409"/>
      <c r="AAL2" s="409"/>
      <c r="AAM2" s="409"/>
      <c r="AAN2" s="409"/>
      <c r="AAO2" s="409"/>
      <c r="AAP2" s="409"/>
      <c r="AAQ2" s="409"/>
      <c r="AAR2" s="409"/>
      <c r="AAS2" s="409"/>
      <c r="AAT2" s="409"/>
      <c r="AAU2" s="409"/>
      <c r="AAV2" s="409"/>
      <c r="AAW2" s="409"/>
      <c r="AAX2" s="409"/>
      <c r="AAY2" s="409"/>
      <c r="AAZ2" s="409"/>
      <c r="ABA2" s="409"/>
      <c r="ABB2" s="409"/>
      <c r="ABC2" s="409"/>
      <c r="ABD2" s="409"/>
      <c r="ABE2" s="409"/>
      <c r="ABF2" s="409"/>
      <c r="ABG2" s="409"/>
      <c r="ABH2" s="409"/>
      <c r="ABI2" s="409"/>
      <c r="ABJ2" s="409"/>
      <c r="ABK2" s="409"/>
      <c r="ABL2" s="409"/>
      <c r="ABM2" s="409"/>
      <c r="ABN2" s="409"/>
      <c r="ABO2" s="409"/>
      <c r="ABP2" s="409"/>
      <c r="ABQ2" s="409"/>
      <c r="ABR2" s="409"/>
      <c r="ABS2" s="409"/>
      <c r="ABT2" s="409"/>
      <c r="ABU2" s="409"/>
      <c r="ABV2" s="409"/>
      <c r="ABW2" s="409"/>
      <c r="ABX2" s="409"/>
      <c r="ABY2" s="409"/>
      <c r="ABZ2" s="409"/>
      <c r="ACA2" s="409"/>
      <c r="ACB2" s="409"/>
      <c r="ACC2" s="409"/>
      <c r="ACD2" s="409"/>
      <c r="ACE2" s="409"/>
      <c r="ACF2" s="409"/>
      <c r="ACG2" s="409"/>
      <c r="ACH2" s="409"/>
      <c r="ACI2" s="409"/>
      <c r="ACJ2" s="409"/>
      <c r="ACK2" s="409"/>
      <c r="ACL2" s="409"/>
      <c r="ACM2" s="409"/>
      <c r="ACN2" s="409"/>
      <c r="ACO2" s="409"/>
      <c r="ACP2" s="409"/>
      <c r="ACQ2" s="409"/>
      <c r="ACR2" s="409"/>
      <c r="ACS2" s="409"/>
      <c r="ACT2" s="409"/>
      <c r="ACU2" s="409"/>
      <c r="ACV2" s="409"/>
      <c r="ACW2" s="409"/>
      <c r="ACX2" s="409"/>
      <c r="ACY2" s="409"/>
      <c r="ACZ2" s="409"/>
      <c r="ADA2" s="409"/>
      <c r="ADB2" s="409"/>
      <c r="ADC2" s="409"/>
      <c r="ADD2" s="409"/>
      <c r="ADE2" s="409"/>
      <c r="ADF2" s="409"/>
      <c r="ADG2" s="409"/>
      <c r="ADH2" s="409"/>
      <c r="ADI2" s="409"/>
      <c r="ADJ2" s="409"/>
      <c r="ADK2" s="409"/>
      <c r="ADL2" s="409"/>
      <c r="ADM2" s="409"/>
      <c r="ADN2" s="409"/>
      <c r="ADO2" s="409"/>
      <c r="ADP2" s="409"/>
      <c r="ADQ2" s="409"/>
      <c r="ADR2" s="409"/>
      <c r="ADS2" s="409"/>
      <c r="ADT2" s="409"/>
      <c r="ADU2" s="409"/>
      <c r="ADV2" s="409"/>
      <c r="ADW2" s="409"/>
      <c r="ADX2" s="409"/>
      <c r="ADY2" s="409"/>
      <c r="ADZ2" s="409"/>
      <c r="AEA2" s="409"/>
      <c r="AEB2" s="409"/>
      <c r="AEC2" s="409"/>
      <c r="AED2" s="409"/>
      <c r="AEE2" s="409"/>
      <c r="AEF2" s="409"/>
      <c r="AEG2" s="409"/>
      <c r="AEH2" s="409"/>
      <c r="AEI2" s="409"/>
      <c r="AEJ2" s="409"/>
      <c r="AEK2" s="409"/>
      <c r="AEL2" s="409"/>
      <c r="AEM2" s="409"/>
      <c r="AEN2" s="409"/>
      <c r="AEO2" s="409"/>
      <c r="AEP2" s="409"/>
      <c r="AEQ2" s="409"/>
      <c r="AER2" s="409"/>
      <c r="AES2" s="409"/>
      <c r="AET2" s="409"/>
      <c r="AEU2" s="409"/>
      <c r="AEV2" s="409"/>
      <c r="AEW2" s="409"/>
      <c r="AEX2" s="409"/>
      <c r="AEY2" s="409"/>
      <c r="AEZ2" s="409"/>
      <c r="AFA2" s="409"/>
      <c r="AFB2" s="409"/>
      <c r="AFC2" s="409"/>
      <c r="AFD2" s="409"/>
      <c r="AFE2" s="409"/>
      <c r="AFF2" s="409"/>
      <c r="AFG2" s="409"/>
      <c r="AFH2" s="409"/>
      <c r="AFI2" s="409"/>
      <c r="AFJ2" s="409"/>
      <c r="AFK2" s="409"/>
      <c r="AFL2" s="409"/>
      <c r="AFM2" s="409"/>
      <c r="AFN2" s="409"/>
      <c r="AFO2" s="409"/>
      <c r="AFP2" s="409"/>
      <c r="AFQ2" s="409"/>
      <c r="AFR2" s="409"/>
      <c r="AFS2" s="409"/>
      <c r="AFT2" s="409"/>
      <c r="AFU2" s="409"/>
      <c r="AFV2" s="409"/>
      <c r="AFW2" s="409"/>
      <c r="AFX2" s="409"/>
      <c r="AFY2" s="409"/>
      <c r="AFZ2" s="409"/>
      <c r="AGA2" s="409"/>
      <c r="AGB2" s="409"/>
      <c r="AGC2" s="409"/>
      <c r="AGD2" s="409"/>
      <c r="AGE2" s="409"/>
      <c r="AGF2" s="409"/>
      <c r="AGG2" s="409"/>
      <c r="AGH2" s="409"/>
      <c r="AGI2" s="409"/>
      <c r="AGJ2" s="409"/>
      <c r="AGK2" s="409"/>
      <c r="AGL2" s="409"/>
      <c r="AGM2" s="409"/>
      <c r="AGN2" s="409"/>
      <c r="AGO2" s="409"/>
      <c r="AGP2" s="409"/>
      <c r="AGQ2" s="409"/>
      <c r="AGR2" s="409"/>
      <c r="AGS2" s="409"/>
      <c r="AGT2" s="409"/>
      <c r="AGU2" s="409"/>
      <c r="AGV2" s="409"/>
      <c r="AGW2" s="409"/>
      <c r="AGX2" s="409"/>
      <c r="AGY2" s="409"/>
      <c r="AGZ2" s="409"/>
      <c r="AHA2" s="409"/>
      <c r="AHB2" s="409"/>
      <c r="AHC2" s="409"/>
      <c r="AHD2" s="409"/>
      <c r="AHE2" s="409"/>
      <c r="AHF2" s="409"/>
      <c r="AHG2" s="409"/>
      <c r="AHH2" s="409"/>
      <c r="AHI2" s="409"/>
      <c r="AHJ2" s="409"/>
      <c r="AHK2" s="409"/>
      <c r="AHL2" s="409"/>
      <c r="AHM2" s="409"/>
      <c r="AHN2" s="409"/>
      <c r="AHO2" s="409"/>
      <c r="AHP2" s="409"/>
      <c r="AHQ2" s="409"/>
      <c r="AHR2" s="409"/>
      <c r="AHS2" s="409"/>
      <c r="AHT2" s="409"/>
      <c r="AHU2" s="409"/>
      <c r="AHV2" s="409"/>
      <c r="AHW2" s="409"/>
      <c r="AHX2" s="409"/>
      <c r="AHY2" s="409"/>
      <c r="AHZ2" s="409"/>
      <c r="AIA2" s="409"/>
      <c r="AIB2" s="409"/>
      <c r="AIC2" s="409"/>
      <c r="AID2" s="409"/>
      <c r="AIE2" s="409"/>
      <c r="AIF2" s="409"/>
      <c r="AIG2" s="409"/>
      <c r="AIH2" s="409"/>
      <c r="AII2" s="409"/>
      <c r="AIJ2" s="409"/>
      <c r="AIK2" s="409"/>
      <c r="AIL2" s="409"/>
      <c r="AIM2" s="409"/>
      <c r="AIN2" s="409"/>
      <c r="AIO2" s="409"/>
      <c r="AIP2" s="409"/>
      <c r="AIQ2" s="409"/>
      <c r="AIR2" s="409"/>
      <c r="AIS2" s="409"/>
      <c r="AIT2" s="409"/>
      <c r="AIU2" s="409"/>
      <c r="AIV2" s="409"/>
      <c r="AIW2" s="409"/>
      <c r="AIX2" s="409"/>
      <c r="AIY2" s="409"/>
      <c r="AIZ2" s="409"/>
      <c r="AJA2" s="409"/>
      <c r="AJB2" s="409"/>
      <c r="AJC2" s="409"/>
      <c r="AJD2" s="409"/>
      <c r="AJE2" s="409"/>
      <c r="AJF2" s="409"/>
      <c r="AJG2" s="409"/>
      <c r="AJH2" s="409"/>
      <c r="AJI2" s="409"/>
      <c r="AJJ2" s="409"/>
      <c r="AJK2" s="409"/>
      <c r="AJL2" s="409"/>
      <c r="AJM2" s="409"/>
      <c r="AJN2" s="409"/>
      <c r="AJO2" s="409"/>
      <c r="AJP2" s="409"/>
      <c r="AJQ2" s="409"/>
      <c r="AJR2" s="409"/>
      <c r="AJS2" s="409"/>
      <c r="AJT2" s="409"/>
      <c r="AJU2" s="409"/>
      <c r="AJV2" s="409"/>
      <c r="AJW2" s="409"/>
      <c r="AJX2" s="409"/>
      <c r="AJY2" s="409"/>
      <c r="AJZ2" s="409"/>
      <c r="AKA2" s="409"/>
      <c r="AKB2" s="409"/>
      <c r="AKC2" s="409"/>
      <c r="AKD2" s="409"/>
      <c r="AKE2" s="409"/>
      <c r="AKF2" s="409"/>
      <c r="AKG2" s="409"/>
      <c r="AKH2" s="409"/>
      <c r="AKI2" s="409"/>
      <c r="AKJ2" s="409"/>
      <c r="AKK2" s="409"/>
      <c r="AKL2" s="409"/>
      <c r="AKM2" s="409"/>
      <c r="AKN2" s="409"/>
      <c r="AKO2" s="409"/>
      <c r="AKP2" s="409"/>
      <c r="AKQ2" s="409"/>
      <c r="AKR2" s="409"/>
      <c r="AKS2" s="409"/>
      <c r="AKT2" s="409"/>
      <c r="AKU2" s="409"/>
      <c r="AKV2" s="409"/>
      <c r="AKW2" s="409"/>
      <c r="AKX2" s="409"/>
      <c r="AKY2" s="409"/>
      <c r="AKZ2" s="409"/>
      <c r="ALA2" s="409"/>
      <c r="ALB2" s="409"/>
      <c r="ALC2" s="409"/>
      <c r="ALD2" s="409"/>
      <c r="ALE2" s="409"/>
      <c r="ALF2" s="409"/>
      <c r="ALG2" s="409"/>
      <c r="ALH2" s="409"/>
      <c r="ALI2" s="409"/>
      <c r="ALJ2" s="409"/>
      <c r="ALK2" s="409"/>
      <c r="ALL2" s="409"/>
      <c r="ALM2" s="409"/>
      <c r="ALN2" s="409"/>
      <c r="ALO2" s="409"/>
      <c r="ALP2" s="409"/>
      <c r="ALQ2" s="409"/>
      <c r="ALR2" s="409"/>
      <c r="ALS2" s="409"/>
      <c r="ALT2" s="409"/>
      <c r="ALU2" s="409"/>
      <c r="ALV2" s="409"/>
      <c r="ALW2" s="409"/>
      <c r="ALX2" s="409"/>
      <c r="ALY2" s="409"/>
      <c r="ALZ2" s="409"/>
      <c r="AMA2" s="409"/>
      <c r="AMB2" s="409"/>
      <c r="AMC2" s="409"/>
      <c r="AMD2" s="409"/>
      <c r="AME2" s="409"/>
      <c r="AMF2" s="409"/>
      <c r="AMG2" s="409"/>
      <c r="AMH2" s="409"/>
      <c r="AMI2" s="409"/>
      <c r="AMJ2" s="409"/>
      <c r="AMK2" s="409"/>
      <c r="AML2" s="409"/>
      <c r="AMM2" s="409"/>
      <c r="AMN2" s="409"/>
      <c r="AMO2" s="409"/>
      <c r="AMP2" s="409"/>
      <c r="AMQ2" s="409"/>
      <c r="AMR2" s="409"/>
      <c r="AMS2" s="409"/>
      <c r="AMT2" s="409"/>
      <c r="AMU2" s="409"/>
      <c r="AMV2" s="409"/>
      <c r="AMW2" s="409"/>
      <c r="AMX2" s="409"/>
      <c r="AMY2" s="409"/>
      <c r="AMZ2" s="409"/>
      <c r="ANA2" s="409"/>
      <c r="ANB2" s="409"/>
      <c r="ANC2" s="409"/>
      <c r="AND2" s="409"/>
      <c r="ANE2" s="409"/>
      <c r="ANF2" s="409"/>
      <c r="ANG2" s="409"/>
      <c r="ANH2" s="409"/>
      <c r="ANI2" s="409"/>
      <c r="ANJ2" s="409"/>
      <c r="ANK2" s="409"/>
      <c r="ANL2" s="409"/>
      <c r="ANM2" s="409"/>
      <c r="ANN2" s="409"/>
      <c r="ANO2" s="409"/>
      <c r="ANP2" s="409"/>
      <c r="ANQ2" s="409"/>
      <c r="ANR2" s="409"/>
      <c r="ANS2" s="409"/>
      <c r="ANT2" s="409"/>
      <c r="ANU2" s="409"/>
      <c r="ANV2" s="409"/>
      <c r="ANW2" s="409"/>
      <c r="ANX2" s="409"/>
      <c r="ANY2" s="409"/>
      <c r="ANZ2" s="409"/>
      <c r="AOA2" s="409"/>
      <c r="AOB2" s="409"/>
      <c r="AOC2" s="409"/>
      <c r="AOD2" s="409"/>
      <c r="AOE2" s="409"/>
      <c r="AOF2" s="409"/>
      <c r="AOG2" s="409"/>
      <c r="AOH2" s="409"/>
      <c r="AOI2" s="409"/>
      <c r="AOJ2" s="409"/>
      <c r="AOK2" s="409"/>
      <c r="AOL2" s="409"/>
      <c r="AOM2" s="409"/>
      <c r="AON2" s="409"/>
      <c r="AOO2" s="409"/>
      <c r="AOP2" s="409"/>
      <c r="AOQ2" s="409"/>
      <c r="AOR2" s="409"/>
      <c r="AOS2" s="409"/>
      <c r="AOT2" s="409"/>
      <c r="AOU2" s="409"/>
      <c r="AOV2" s="409"/>
      <c r="AOW2" s="409"/>
      <c r="AOX2" s="409"/>
      <c r="AOY2" s="409"/>
      <c r="AOZ2" s="409"/>
      <c r="APA2" s="409"/>
      <c r="APB2" s="409"/>
      <c r="APC2" s="409"/>
      <c r="APD2" s="409"/>
      <c r="APE2" s="409"/>
      <c r="APF2" s="409"/>
      <c r="APG2" s="409"/>
      <c r="APH2" s="409"/>
      <c r="API2" s="409"/>
      <c r="APJ2" s="409"/>
      <c r="APK2" s="409"/>
      <c r="APL2" s="409"/>
      <c r="APM2" s="409"/>
      <c r="APN2" s="409"/>
      <c r="APO2" s="409"/>
      <c r="APP2" s="409"/>
      <c r="APQ2" s="409"/>
      <c r="APR2" s="409"/>
      <c r="APS2" s="409"/>
      <c r="APT2" s="409"/>
      <c r="APU2" s="409"/>
      <c r="APV2" s="409"/>
      <c r="APW2" s="409"/>
      <c r="APX2" s="409"/>
      <c r="APY2" s="409"/>
      <c r="APZ2" s="409"/>
      <c r="AQA2" s="409"/>
      <c r="AQB2" s="409"/>
      <c r="AQC2" s="409"/>
      <c r="AQD2" s="409"/>
      <c r="AQE2" s="409"/>
      <c r="AQF2" s="409"/>
      <c r="AQG2" s="409"/>
      <c r="AQH2" s="409"/>
      <c r="AQI2" s="409"/>
      <c r="AQJ2" s="409"/>
      <c r="AQK2" s="409"/>
      <c r="AQL2" s="409"/>
      <c r="AQM2" s="409"/>
      <c r="AQN2" s="409"/>
      <c r="AQO2" s="409"/>
      <c r="AQP2" s="409"/>
      <c r="AQQ2" s="409"/>
      <c r="AQR2" s="409"/>
      <c r="AQS2" s="409"/>
      <c r="AQT2" s="409"/>
      <c r="AQU2" s="409"/>
      <c r="AQV2" s="409"/>
      <c r="AQW2" s="409"/>
      <c r="AQX2" s="409"/>
      <c r="AQY2" s="409"/>
      <c r="AQZ2" s="409"/>
      <c r="ARA2" s="409"/>
      <c r="ARB2" s="409"/>
      <c r="ARC2" s="409"/>
      <c r="ARD2" s="409"/>
      <c r="ARE2" s="409"/>
      <c r="ARF2" s="409"/>
      <c r="ARG2" s="409"/>
      <c r="ARH2" s="409"/>
      <c r="ARI2" s="409"/>
      <c r="ARJ2" s="409"/>
      <c r="ARK2" s="409"/>
      <c r="ARL2" s="409"/>
      <c r="ARM2" s="409"/>
      <c r="ARN2" s="409"/>
      <c r="ARO2" s="409"/>
      <c r="ARP2" s="409"/>
      <c r="ARQ2" s="409"/>
      <c r="ARR2" s="409"/>
      <c r="ARS2" s="409"/>
      <c r="ART2" s="409"/>
      <c r="ARU2" s="409"/>
      <c r="ARV2" s="409"/>
      <c r="ARW2" s="409"/>
      <c r="ARX2" s="409"/>
      <c r="ARY2" s="409"/>
      <c r="ARZ2" s="409"/>
      <c r="ASA2" s="409"/>
      <c r="ASB2" s="409"/>
      <c r="ASC2" s="409"/>
      <c r="ASD2" s="409"/>
      <c r="ASE2" s="409"/>
      <c r="ASF2" s="409"/>
      <c r="ASG2" s="409"/>
      <c r="ASH2" s="409"/>
      <c r="ASI2" s="409"/>
      <c r="ASJ2" s="409"/>
      <c r="ASK2" s="409"/>
      <c r="ASL2" s="409"/>
      <c r="ASM2" s="409"/>
      <c r="ASN2" s="409"/>
      <c r="ASO2" s="409"/>
      <c r="ASP2" s="409"/>
      <c r="ASQ2" s="409"/>
      <c r="ASR2" s="409"/>
      <c r="ASS2" s="409"/>
      <c r="AST2" s="409"/>
      <c r="ASU2" s="409"/>
      <c r="ASV2" s="409"/>
      <c r="ASW2" s="409"/>
      <c r="ASX2" s="409"/>
      <c r="ASY2" s="409"/>
      <c r="ASZ2" s="409"/>
      <c r="ATA2" s="409"/>
      <c r="ATB2" s="409"/>
      <c r="ATC2" s="409"/>
      <c r="ATD2" s="409"/>
      <c r="ATE2" s="409"/>
      <c r="ATF2" s="409"/>
      <c r="ATG2" s="409"/>
      <c r="ATH2" s="409"/>
      <c r="ATI2" s="409"/>
      <c r="ATJ2" s="409"/>
      <c r="ATK2" s="409"/>
      <c r="ATL2" s="409"/>
      <c r="ATM2" s="409"/>
      <c r="ATN2" s="409"/>
      <c r="ATO2" s="409"/>
      <c r="ATP2" s="409"/>
      <c r="ATQ2" s="409"/>
      <c r="ATR2" s="409"/>
      <c r="ATS2" s="409"/>
      <c r="ATT2" s="409"/>
      <c r="ATU2" s="409"/>
      <c r="ATV2" s="409"/>
      <c r="ATW2" s="409"/>
      <c r="ATX2" s="409"/>
      <c r="ATY2" s="409"/>
      <c r="ATZ2" s="409"/>
      <c r="AUA2" s="409"/>
      <c r="AUB2" s="409"/>
      <c r="AUC2" s="409"/>
      <c r="AUD2" s="409"/>
      <c r="AUE2" s="409"/>
      <c r="AUF2" s="409"/>
      <c r="AUG2" s="409"/>
      <c r="AUH2" s="409"/>
      <c r="AUI2" s="409"/>
      <c r="AUJ2" s="409"/>
      <c r="AUK2" s="409"/>
      <c r="AUL2" s="409"/>
      <c r="AUM2" s="409"/>
      <c r="AUN2" s="409"/>
      <c r="AUO2" s="409"/>
      <c r="AUP2" s="409"/>
      <c r="AUQ2" s="409"/>
      <c r="AUR2" s="409"/>
      <c r="AUS2" s="409"/>
      <c r="AUT2" s="409"/>
      <c r="AUU2" s="409"/>
      <c r="AUV2" s="409"/>
      <c r="AUW2" s="409"/>
      <c r="AUX2" s="409"/>
      <c r="AUY2" s="409"/>
      <c r="AUZ2" s="409"/>
      <c r="AVA2" s="409"/>
      <c r="AVB2" s="409"/>
      <c r="AVC2" s="409"/>
      <c r="AVD2" s="409"/>
      <c r="AVE2" s="409"/>
      <c r="AVF2" s="409"/>
      <c r="AVG2" s="409"/>
      <c r="AVH2" s="409"/>
      <c r="AVI2" s="409"/>
      <c r="AVJ2" s="409"/>
      <c r="AVK2" s="409"/>
      <c r="AVL2" s="409"/>
      <c r="AVM2" s="409"/>
      <c r="AVN2" s="409"/>
      <c r="AVO2" s="409"/>
      <c r="AVP2" s="409"/>
      <c r="AVQ2" s="409"/>
      <c r="AVR2" s="409"/>
      <c r="AVS2" s="409"/>
      <c r="AVT2" s="409"/>
      <c r="AVU2" s="409"/>
      <c r="AVV2" s="409"/>
      <c r="AVW2" s="409"/>
      <c r="AVX2" s="409"/>
      <c r="AVY2" s="409"/>
      <c r="AVZ2" s="409"/>
      <c r="AWA2" s="409"/>
      <c r="AWB2" s="409"/>
      <c r="AWC2" s="409"/>
      <c r="AWD2" s="409"/>
      <c r="AWE2" s="409"/>
      <c r="AWF2" s="409"/>
      <c r="AWG2" s="409"/>
      <c r="AWH2" s="409"/>
      <c r="AWI2" s="409"/>
      <c r="AWJ2" s="409"/>
      <c r="AWK2" s="409"/>
      <c r="AWL2" s="409"/>
      <c r="AWM2" s="409"/>
      <c r="AWN2" s="409"/>
      <c r="AWO2" s="409"/>
      <c r="AWP2" s="409"/>
      <c r="AWQ2" s="409"/>
      <c r="AWR2" s="409"/>
      <c r="AWS2" s="409"/>
      <c r="AWT2" s="409"/>
      <c r="AWU2" s="409"/>
      <c r="AWV2" s="409"/>
      <c r="AWW2" s="409"/>
      <c r="AWX2" s="409"/>
      <c r="AWY2" s="409"/>
      <c r="AWZ2" s="409"/>
      <c r="AXA2" s="409"/>
      <c r="AXB2" s="409"/>
      <c r="AXC2" s="409"/>
      <c r="AXD2" s="409"/>
      <c r="AXE2" s="409"/>
      <c r="AXF2" s="409"/>
      <c r="AXG2" s="409"/>
      <c r="AXH2" s="409"/>
      <c r="AXI2" s="409"/>
      <c r="AXJ2" s="409"/>
      <c r="AXK2" s="409"/>
      <c r="AXL2" s="409"/>
      <c r="AXM2" s="409"/>
      <c r="AXN2" s="409"/>
      <c r="AXO2" s="409"/>
      <c r="AXP2" s="409"/>
      <c r="AXQ2" s="409"/>
      <c r="AXR2" s="409"/>
      <c r="AXS2" s="409"/>
      <c r="AXT2" s="409"/>
      <c r="AXU2" s="409"/>
      <c r="AXV2" s="409"/>
      <c r="AXW2" s="409"/>
      <c r="AXX2" s="409"/>
      <c r="AXY2" s="409"/>
      <c r="AXZ2" s="409"/>
      <c r="AYA2" s="409"/>
      <c r="AYB2" s="409"/>
      <c r="AYC2" s="409"/>
      <c r="AYD2" s="409"/>
      <c r="AYE2" s="409"/>
      <c r="AYF2" s="409"/>
      <c r="AYG2" s="409"/>
      <c r="AYH2" s="409"/>
      <c r="AYI2" s="409"/>
      <c r="AYJ2" s="409"/>
      <c r="AYK2" s="409"/>
      <c r="AYL2" s="409"/>
      <c r="AYM2" s="409"/>
      <c r="AYN2" s="409"/>
      <c r="AYO2" s="409"/>
      <c r="AYP2" s="409"/>
      <c r="AYQ2" s="409"/>
      <c r="AYR2" s="409"/>
      <c r="AYS2" s="409"/>
      <c r="AYT2" s="409"/>
      <c r="AYU2" s="409"/>
      <c r="AYV2" s="409"/>
      <c r="AYW2" s="409"/>
      <c r="AYX2" s="409"/>
      <c r="AYY2" s="409"/>
      <c r="AYZ2" s="409"/>
      <c r="AZA2" s="409"/>
      <c r="AZB2" s="409"/>
      <c r="AZC2" s="409"/>
      <c r="AZD2" s="409"/>
      <c r="AZE2" s="409"/>
      <c r="AZF2" s="409"/>
      <c r="AZG2" s="409"/>
      <c r="AZH2" s="409"/>
      <c r="AZI2" s="409"/>
      <c r="AZJ2" s="409"/>
      <c r="AZK2" s="409"/>
      <c r="AZL2" s="409"/>
      <c r="AZM2" s="409"/>
      <c r="AZN2" s="409"/>
      <c r="AZO2" s="409"/>
      <c r="AZP2" s="409"/>
      <c r="AZQ2" s="409"/>
      <c r="AZR2" s="409"/>
      <c r="AZS2" s="409"/>
      <c r="AZT2" s="409"/>
      <c r="AZU2" s="409"/>
      <c r="AZV2" s="409"/>
      <c r="AZW2" s="409"/>
      <c r="AZX2" s="409"/>
      <c r="AZY2" s="409"/>
      <c r="AZZ2" s="409"/>
      <c r="BAA2" s="409"/>
      <c r="BAB2" s="409"/>
      <c r="BAC2" s="409"/>
      <c r="BAD2" s="409"/>
      <c r="BAE2" s="409"/>
      <c r="BAF2" s="409"/>
      <c r="BAG2" s="409"/>
      <c r="BAH2" s="409"/>
      <c r="BAI2" s="409"/>
      <c r="BAJ2" s="409"/>
      <c r="BAK2" s="409"/>
      <c r="BAL2" s="409"/>
      <c r="BAM2" s="409"/>
      <c r="BAN2" s="409"/>
      <c r="BAO2" s="409"/>
      <c r="BAP2" s="409"/>
      <c r="BAQ2" s="409"/>
      <c r="BAR2" s="409"/>
      <c r="BAS2" s="409"/>
      <c r="BAT2" s="409"/>
      <c r="BAU2" s="409"/>
      <c r="BAV2" s="409"/>
      <c r="BAW2" s="409"/>
      <c r="BAX2" s="409"/>
      <c r="BAY2" s="409"/>
      <c r="BAZ2" s="409"/>
      <c r="BBA2" s="409"/>
      <c r="BBB2" s="409"/>
      <c r="BBC2" s="409"/>
      <c r="BBD2" s="409"/>
      <c r="BBE2" s="409"/>
      <c r="BBF2" s="409"/>
      <c r="BBG2" s="409"/>
      <c r="BBH2" s="409"/>
      <c r="BBI2" s="409"/>
      <c r="BBJ2" s="409"/>
      <c r="BBK2" s="409"/>
      <c r="BBL2" s="409"/>
      <c r="BBM2" s="409"/>
      <c r="BBN2" s="409"/>
      <c r="BBO2" s="409"/>
      <c r="BBP2" s="409"/>
      <c r="BBQ2" s="409"/>
      <c r="BBR2" s="409"/>
      <c r="BBS2" s="409"/>
      <c r="BBT2" s="409"/>
      <c r="BBU2" s="409"/>
      <c r="BBV2" s="409"/>
      <c r="BBW2" s="409"/>
      <c r="BBX2" s="409"/>
      <c r="BBY2" s="409"/>
      <c r="BBZ2" s="409"/>
      <c r="BCA2" s="409"/>
      <c r="BCB2" s="409"/>
      <c r="BCC2" s="409"/>
      <c r="BCD2" s="409"/>
      <c r="BCE2" s="409"/>
      <c r="BCF2" s="409"/>
      <c r="BCG2" s="409"/>
      <c r="BCH2" s="409"/>
      <c r="BCI2" s="409"/>
      <c r="BCJ2" s="409"/>
      <c r="BCK2" s="409"/>
      <c r="BCL2" s="409"/>
      <c r="BCM2" s="409"/>
      <c r="BCN2" s="409"/>
      <c r="BCO2" s="409"/>
      <c r="BCP2" s="409"/>
      <c r="BCQ2" s="409"/>
      <c r="BCR2" s="409"/>
      <c r="BCS2" s="409"/>
      <c r="BCT2" s="409"/>
      <c r="BCU2" s="409"/>
      <c r="BCV2" s="409"/>
      <c r="BCW2" s="409"/>
      <c r="BCX2" s="409"/>
      <c r="BCY2" s="409"/>
      <c r="BCZ2" s="409"/>
      <c r="BDA2" s="409"/>
      <c r="BDB2" s="409"/>
      <c r="BDC2" s="409"/>
      <c r="BDD2" s="409"/>
      <c r="BDE2" s="409"/>
      <c r="BDF2" s="409"/>
      <c r="BDG2" s="409"/>
      <c r="BDH2" s="409"/>
      <c r="BDI2" s="409"/>
      <c r="BDJ2" s="409"/>
      <c r="BDK2" s="409"/>
      <c r="BDL2" s="409"/>
      <c r="BDM2" s="409"/>
      <c r="BDN2" s="409"/>
      <c r="BDO2" s="409"/>
      <c r="BDP2" s="409"/>
      <c r="BDQ2" s="409"/>
      <c r="BDR2" s="409"/>
      <c r="BDS2" s="409"/>
      <c r="BDT2" s="409"/>
      <c r="BDU2" s="409"/>
      <c r="BDV2" s="409"/>
      <c r="BDW2" s="409"/>
      <c r="BDX2" s="409"/>
      <c r="BDY2" s="409"/>
      <c r="BDZ2" s="409"/>
      <c r="BEA2" s="409"/>
      <c r="BEB2" s="409"/>
      <c r="BEC2" s="409"/>
      <c r="BED2" s="409"/>
      <c r="BEE2" s="409"/>
      <c r="BEF2" s="409"/>
      <c r="BEG2" s="409"/>
      <c r="BEH2" s="409"/>
      <c r="BEI2" s="409"/>
      <c r="BEJ2" s="409"/>
      <c r="BEK2" s="409"/>
      <c r="BEL2" s="409"/>
      <c r="BEM2" s="409"/>
      <c r="BEN2" s="409"/>
      <c r="BEO2" s="409"/>
      <c r="BEP2" s="409"/>
      <c r="BEQ2" s="409"/>
      <c r="BER2" s="409"/>
      <c r="BES2" s="409"/>
      <c r="BET2" s="409"/>
      <c r="BEU2" s="409"/>
      <c r="BEV2" s="409"/>
      <c r="BEW2" s="409"/>
      <c r="BEX2" s="409"/>
      <c r="BEY2" s="409"/>
      <c r="BEZ2" s="409"/>
      <c r="BFA2" s="409"/>
      <c r="BFB2" s="409"/>
      <c r="BFC2" s="409"/>
      <c r="BFD2" s="409"/>
      <c r="BFE2" s="409"/>
      <c r="BFF2" s="409"/>
      <c r="BFG2" s="409"/>
      <c r="BFH2" s="409"/>
      <c r="BFI2" s="409"/>
      <c r="BFJ2" s="409"/>
      <c r="BFK2" s="409"/>
      <c r="BFL2" s="409"/>
      <c r="BFM2" s="409"/>
      <c r="BFN2" s="409"/>
      <c r="BFO2" s="409"/>
      <c r="BFP2" s="409"/>
      <c r="BFQ2" s="409"/>
      <c r="BFR2" s="409"/>
      <c r="BFS2" s="409"/>
      <c r="BFT2" s="409"/>
      <c r="BFU2" s="409"/>
      <c r="BFV2" s="409"/>
      <c r="BFW2" s="409"/>
      <c r="BFX2" s="409"/>
      <c r="BFY2" s="409"/>
      <c r="BFZ2" s="409"/>
      <c r="BGA2" s="409"/>
      <c r="BGB2" s="409"/>
      <c r="BGC2" s="409"/>
      <c r="BGD2" s="409"/>
      <c r="BGE2" s="409"/>
      <c r="BGF2" s="409"/>
      <c r="BGG2" s="409"/>
      <c r="BGH2" s="409"/>
      <c r="BGI2" s="409"/>
      <c r="BGJ2" s="409"/>
      <c r="BGK2" s="409"/>
      <c r="BGL2" s="409"/>
      <c r="BGM2" s="409"/>
      <c r="BGN2" s="409"/>
      <c r="BGO2" s="409"/>
      <c r="BGP2" s="409"/>
      <c r="BGQ2" s="409"/>
      <c r="BGR2" s="409"/>
      <c r="BGS2" s="409"/>
      <c r="BGT2" s="409"/>
      <c r="BGU2" s="409"/>
      <c r="BGV2" s="409"/>
      <c r="BGW2" s="409"/>
      <c r="BGX2" s="409"/>
      <c r="BGY2" s="409"/>
      <c r="BGZ2" s="409"/>
      <c r="BHA2" s="409"/>
      <c r="BHB2" s="409"/>
      <c r="BHC2" s="409"/>
      <c r="BHD2" s="409"/>
      <c r="BHE2" s="409"/>
      <c r="BHF2" s="409"/>
      <c r="BHG2" s="409"/>
      <c r="BHH2" s="409"/>
      <c r="BHI2" s="409"/>
      <c r="BHJ2" s="409"/>
      <c r="BHK2" s="409"/>
      <c r="BHL2" s="409"/>
      <c r="BHM2" s="409"/>
      <c r="BHN2" s="409"/>
      <c r="BHO2" s="409"/>
      <c r="BHP2" s="409"/>
      <c r="BHQ2" s="409"/>
      <c r="BHR2" s="409"/>
      <c r="BHS2" s="409"/>
      <c r="BHT2" s="409"/>
      <c r="BHU2" s="409"/>
      <c r="BHV2" s="409"/>
      <c r="BHW2" s="409"/>
      <c r="BHX2" s="409"/>
      <c r="BHY2" s="409"/>
      <c r="BHZ2" s="409"/>
      <c r="BIA2" s="409"/>
      <c r="BIB2" s="409"/>
      <c r="BIC2" s="409"/>
      <c r="BID2" s="409"/>
      <c r="BIE2" s="409"/>
      <c r="BIF2" s="409"/>
      <c r="BIG2" s="409"/>
      <c r="BIH2" s="409"/>
      <c r="BII2" s="409"/>
      <c r="BIJ2" s="409"/>
      <c r="BIK2" s="409"/>
      <c r="BIL2" s="409"/>
      <c r="BIM2" s="409"/>
      <c r="BIN2" s="409"/>
      <c r="BIO2" s="409"/>
      <c r="BIP2" s="409"/>
      <c r="BIQ2" s="409"/>
      <c r="BIR2" s="409"/>
      <c r="BIS2" s="409"/>
      <c r="BIT2" s="409"/>
      <c r="BIU2" s="409"/>
      <c r="BIV2" s="409"/>
      <c r="BIW2" s="409"/>
      <c r="BIX2" s="409"/>
      <c r="BIY2" s="409"/>
      <c r="BIZ2" s="409"/>
      <c r="BJA2" s="409"/>
      <c r="BJB2" s="409"/>
      <c r="BJC2" s="409"/>
      <c r="BJD2" s="409"/>
      <c r="BJE2" s="409"/>
      <c r="BJF2" s="409"/>
      <c r="BJG2" s="409"/>
      <c r="BJH2" s="409"/>
      <c r="BJI2" s="409"/>
      <c r="BJJ2" s="409"/>
      <c r="BJK2" s="409"/>
      <c r="BJL2" s="409"/>
      <c r="BJM2" s="409"/>
      <c r="BJN2" s="409"/>
      <c r="BJO2" s="409"/>
      <c r="BJP2" s="409"/>
      <c r="BJQ2" s="409"/>
      <c r="BJR2" s="409"/>
      <c r="BJS2" s="409"/>
      <c r="BJT2" s="409"/>
      <c r="BJU2" s="409"/>
      <c r="BJV2" s="409"/>
      <c r="BJW2" s="409"/>
      <c r="BJX2" s="409"/>
      <c r="BJY2" s="409"/>
      <c r="BJZ2" s="409"/>
      <c r="BKA2" s="409"/>
      <c r="BKB2" s="409"/>
      <c r="BKC2" s="409"/>
      <c r="BKD2" s="409"/>
      <c r="BKE2" s="409"/>
      <c r="BKF2" s="409"/>
      <c r="BKG2" s="409"/>
      <c r="BKH2" s="409"/>
      <c r="BKI2" s="409"/>
      <c r="BKJ2" s="409"/>
      <c r="BKK2" s="409"/>
      <c r="BKL2" s="409"/>
      <c r="BKM2" s="409"/>
      <c r="BKN2" s="409"/>
      <c r="BKO2" s="409"/>
      <c r="BKP2" s="409"/>
      <c r="BKQ2" s="409"/>
      <c r="BKR2" s="409"/>
      <c r="BKS2" s="409"/>
      <c r="BKT2" s="409"/>
      <c r="BKU2" s="409"/>
      <c r="BKV2" s="409"/>
      <c r="BKW2" s="409"/>
      <c r="BKX2" s="409"/>
      <c r="BKY2" s="409"/>
      <c r="BKZ2" s="409"/>
      <c r="BLA2" s="409"/>
      <c r="BLB2" s="409"/>
      <c r="BLC2" s="409"/>
      <c r="BLD2" s="409"/>
      <c r="BLE2" s="409"/>
      <c r="BLF2" s="409"/>
      <c r="BLG2" s="409"/>
      <c r="BLH2" s="409"/>
      <c r="BLI2" s="409"/>
      <c r="BLJ2" s="409"/>
      <c r="BLK2" s="409"/>
      <c r="BLL2" s="409"/>
      <c r="BLM2" s="409"/>
      <c r="BLN2" s="409"/>
      <c r="BLO2" s="409"/>
      <c r="BLP2" s="409"/>
      <c r="BLQ2" s="409"/>
      <c r="BLR2" s="409"/>
      <c r="BLS2" s="409"/>
      <c r="BLT2" s="409"/>
      <c r="BLU2" s="409"/>
      <c r="BLV2" s="409"/>
      <c r="BLW2" s="409"/>
      <c r="BLX2" s="409"/>
      <c r="BLY2" s="409"/>
      <c r="BLZ2" s="409"/>
      <c r="BMA2" s="409"/>
      <c r="BMB2" s="409"/>
      <c r="BMC2" s="409"/>
      <c r="BMD2" s="409"/>
      <c r="BME2" s="409"/>
      <c r="BMF2" s="409"/>
      <c r="BMG2" s="409"/>
      <c r="BMH2" s="409"/>
      <c r="BMI2" s="409"/>
      <c r="BMJ2" s="409"/>
      <c r="BMK2" s="409"/>
      <c r="BML2" s="409"/>
      <c r="BMM2" s="409"/>
      <c r="BMN2" s="409"/>
      <c r="BMO2" s="409"/>
      <c r="BMP2" s="409"/>
      <c r="BMQ2" s="409"/>
      <c r="BMR2" s="409"/>
      <c r="BMS2" s="409"/>
      <c r="BMT2" s="409"/>
      <c r="BMU2" s="409"/>
      <c r="BMV2" s="409"/>
      <c r="BMW2" s="409"/>
      <c r="BMX2" s="409"/>
      <c r="BMY2" s="409"/>
      <c r="BMZ2" s="409"/>
      <c r="BNA2" s="409"/>
      <c r="BNB2" s="409"/>
      <c r="BNC2" s="409"/>
      <c r="BND2" s="409"/>
      <c r="BNE2" s="409"/>
      <c r="BNF2" s="409"/>
      <c r="BNG2" s="409"/>
      <c r="BNH2" s="409"/>
      <c r="BNI2" s="409"/>
      <c r="BNJ2" s="409"/>
      <c r="BNK2" s="409"/>
      <c r="BNL2" s="409"/>
      <c r="BNM2" s="409"/>
      <c r="BNN2" s="409"/>
      <c r="BNO2" s="409"/>
      <c r="BNP2" s="409"/>
      <c r="BNQ2" s="409"/>
      <c r="BNR2" s="409"/>
      <c r="BNS2" s="409"/>
      <c r="BNT2" s="409"/>
      <c r="BNU2" s="409"/>
      <c r="BNV2" s="409"/>
      <c r="BNW2" s="409"/>
      <c r="BNX2" s="409"/>
      <c r="BNY2" s="409"/>
      <c r="BNZ2" s="409"/>
      <c r="BOA2" s="409"/>
      <c r="BOB2" s="409"/>
      <c r="BOC2" s="409"/>
      <c r="BOD2" s="409"/>
      <c r="BOE2" s="409"/>
      <c r="BOF2" s="409"/>
      <c r="BOG2" s="409"/>
      <c r="BOH2" s="409"/>
      <c r="BOI2" s="409"/>
      <c r="BOJ2" s="409"/>
      <c r="BOK2" s="409"/>
      <c r="BOL2" s="409"/>
      <c r="BOM2" s="409"/>
      <c r="BON2" s="409"/>
      <c r="BOO2" s="409"/>
      <c r="BOP2" s="409"/>
      <c r="BOQ2" s="409"/>
      <c r="BOR2" s="409"/>
      <c r="BOS2" s="409"/>
      <c r="BOT2" s="409"/>
      <c r="BOU2" s="409"/>
      <c r="BOV2" s="409"/>
      <c r="BOW2" s="409"/>
      <c r="BOX2" s="409"/>
      <c r="BOY2" s="409"/>
      <c r="BOZ2" s="409"/>
      <c r="BPA2" s="409"/>
      <c r="BPB2" s="409"/>
      <c r="BPC2" s="409"/>
      <c r="BPD2" s="409"/>
      <c r="BPE2" s="409"/>
      <c r="BPF2" s="409"/>
      <c r="BPG2" s="409"/>
      <c r="BPH2" s="409"/>
      <c r="BPI2" s="409"/>
      <c r="BPJ2" s="409"/>
      <c r="BPK2" s="409"/>
      <c r="BPL2" s="409"/>
      <c r="BPM2" s="409"/>
      <c r="BPN2" s="409"/>
      <c r="BPO2" s="409"/>
      <c r="BPP2" s="409"/>
      <c r="BPQ2" s="409"/>
      <c r="BPR2" s="409"/>
      <c r="BPS2" s="409"/>
      <c r="BPT2" s="409"/>
      <c r="BPU2" s="409"/>
      <c r="BPV2" s="409"/>
      <c r="BPW2" s="409"/>
      <c r="BPX2" s="409"/>
      <c r="BPY2" s="409"/>
      <c r="BPZ2" s="409"/>
      <c r="BQA2" s="409"/>
      <c r="BQB2" s="409"/>
      <c r="BQC2" s="409"/>
      <c r="BQD2" s="409"/>
      <c r="BQE2" s="409"/>
      <c r="BQF2" s="409"/>
      <c r="BQG2" s="409"/>
      <c r="BQH2" s="409"/>
      <c r="BQI2" s="409"/>
      <c r="BQJ2" s="409"/>
      <c r="BQK2" s="409"/>
      <c r="BQL2" s="409"/>
      <c r="BQM2" s="409"/>
      <c r="BQN2" s="409"/>
      <c r="BQO2" s="409"/>
      <c r="BQP2" s="409"/>
      <c r="BQQ2" s="409"/>
      <c r="BQR2" s="409"/>
      <c r="BQS2" s="409"/>
      <c r="BQT2" s="409"/>
      <c r="BQU2" s="409"/>
      <c r="BQV2" s="409"/>
      <c r="BQW2" s="409"/>
      <c r="BQX2" s="409"/>
      <c r="BQY2" s="409"/>
      <c r="BQZ2" s="409"/>
      <c r="BRA2" s="409"/>
      <c r="BRB2" s="409"/>
      <c r="BRC2" s="409"/>
      <c r="BRD2" s="409"/>
      <c r="BRE2" s="409"/>
      <c r="BRF2" s="409"/>
      <c r="BRG2" s="409"/>
      <c r="BRH2" s="409"/>
      <c r="BRI2" s="409"/>
      <c r="BRJ2" s="409"/>
      <c r="BRK2" s="409"/>
      <c r="BRL2" s="409"/>
      <c r="BRM2" s="409"/>
      <c r="BRN2" s="409"/>
      <c r="BRO2" s="409"/>
      <c r="BRP2" s="409"/>
      <c r="BRQ2" s="409"/>
      <c r="BRR2" s="409"/>
      <c r="BRS2" s="409"/>
      <c r="BRT2" s="409"/>
      <c r="BRU2" s="409"/>
      <c r="BRV2" s="409"/>
      <c r="BRW2" s="409"/>
      <c r="BRX2" s="409"/>
      <c r="BRY2" s="409"/>
      <c r="BRZ2" s="409"/>
      <c r="BSA2" s="409"/>
      <c r="BSB2" s="409"/>
      <c r="BSC2" s="409"/>
      <c r="BSD2" s="409"/>
      <c r="BSE2" s="409"/>
      <c r="BSF2" s="409"/>
      <c r="BSG2" s="409"/>
      <c r="BSH2" s="409"/>
      <c r="BSI2" s="409"/>
      <c r="BSJ2" s="409"/>
      <c r="BSK2" s="409"/>
      <c r="BSL2" s="409"/>
      <c r="BSM2" s="409"/>
      <c r="BSN2" s="409"/>
      <c r="BSO2" s="409"/>
      <c r="BSP2" s="409"/>
      <c r="BSQ2" s="409"/>
      <c r="BSR2" s="409"/>
      <c r="BSS2" s="409"/>
      <c r="BST2" s="409"/>
      <c r="BSU2" s="409"/>
      <c r="BSV2" s="409"/>
      <c r="BSW2" s="409"/>
      <c r="BSX2" s="409"/>
      <c r="BSY2" s="409"/>
      <c r="BSZ2" s="409"/>
      <c r="BTA2" s="409"/>
      <c r="BTB2" s="409"/>
      <c r="BTC2" s="409"/>
      <c r="BTD2" s="409"/>
      <c r="BTE2" s="409"/>
      <c r="BTF2" s="409"/>
      <c r="BTG2" s="409"/>
      <c r="BTH2" s="409"/>
      <c r="BTI2" s="409"/>
      <c r="BTJ2" s="409"/>
      <c r="BTK2" s="409"/>
      <c r="BTL2" s="409"/>
      <c r="BTM2" s="409"/>
      <c r="BTN2" s="409"/>
      <c r="BTO2" s="409"/>
      <c r="BTP2" s="409"/>
      <c r="BTQ2" s="409"/>
      <c r="BTR2" s="409"/>
      <c r="BTS2" s="409"/>
      <c r="BTT2" s="409"/>
      <c r="BTU2" s="409"/>
      <c r="BTV2" s="409"/>
      <c r="BTW2" s="409"/>
      <c r="BTX2" s="409"/>
      <c r="BTY2" s="409"/>
      <c r="BTZ2" s="409"/>
      <c r="BUA2" s="409"/>
      <c r="BUB2" s="409"/>
      <c r="BUC2" s="409"/>
      <c r="BUD2" s="409"/>
      <c r="BUE2" s="409"/>
      <c r="BUF2" s="409"/>
      <c r="BUG2" s="409"/>
      <c r="BUH2" s="409"/>
      <c r="BUI2" s="409"/>
      <c r="BUJ2" s="409"/>
      <c r="BUK2" s="409"/>
      <c r="BUL2" s="409"/>
      <c r="BUM2" s="409"/>
      <c r="BUN2" s="409"/>
      <c r="BUO2" s="409"/>
      <c r="BUP2" s="409"/>
      <c r="BUQ2" s="409"/>
      <c r="BUR2" s="409"/>
      <c r="BUS2" s="409"/>
      <c r="BUT2" s="409"/>
      <c r="BUU2" s="409"/>
      <c r="BUV2" s="409"/>
      <c r="BUW2" s="409"/>
      <c r="BUX2" s="409"/>
      <c r="BUY2" s="409"/>
      <c r="BUZ2" s="409"/>
      <c r="BVA2" s="409"/>
      <c r="BVB2" s="409"/>
      <c r="BVC2" s="409"/>
      <c r="BVD2" s="409"/>
      <c r="BVE2" s="409"/>
      <c r="BVF2" s="409"/>
      <c r="BVG2" s="409"/>
      <c r="BVH2" s="409"/>
      <c r="BVI2" s="409"/>
      <c r="BVJ2" s="409"/>
      <c r="BVK2" s="409"/>
      <c r="BVL2" s="409"/>
      <c r="BVM2" s="409"/>
      <c r="BVN2" s="409"/>
      <c r="BVO2" s="409"/>
      <c r="BVP2" s="409"/>
      <c r="BVQ2" s="409"/>
      <c r="BVR2" s="409"/>
      <c r="BVS2" s="409"/>
      <c r="BVT2" s="409"/>
      <c r="BVU2" s="409"/>
      <c r="BVV2" s="409"/>
      <c r="BVW2" s="409"/>
      <c r="BVX2" s="409"/>
      <c r="BVY2" s="409"/>
      <c r="BVZ2" s="409"/>
      <c r="BWA2" s="409"/>
      <c r="BWB2" s="409"/>
      <c r="BWC2" s="409"/>
      <c r="BWD2" s="409"/>
      <c r="BWE2" s="409"/>
      <c r="BWF2" s="409"/>
      <c r="BWG2" s="409"/>
      <c r="BWH2" s="409"/>
      <c r="BWI2" s="409"/>
      <c r="BWJ2" s="409"/>
      <c r="BWK2" s="409"/>
      <c r="BWL2" s="409"/>
      <c r="BWM2" s="409"/>
      <c r="BWN2" s="409"/>
      <c r="BWO2" s="409"/>
      <c r="BWP2" s="409"/>
      <c r="BWQ2" s="409"/>
      <c r="BWR2" s="409"/>
      <c r="BWS2" s="409"/>
      <c r="BWT2" s="409"/>
      <c r="BWU2" s="409"/>
      <c r="BWV2" s="409"/>
      <c r="BWW2" s="409"/>
      <c r="BWX2" s="409"/>
      <c r="BWY2" s="409"/>
      <c r="BWZ2" s="409"/>
      <c r="BXA2" s="409"/>
      <c r="BXB2" s="409"/>
      <c r="BXC2" s="409"/>
      <c r="BXD2" s="409"/>
      <c r="BXE2" s="409"/>
      <c r="BXF2" s="409"/>
      <c r="BXG2" s="409"/>
      <c r="BXH2" s="409"/>
      <c r="BXI2" s="409"/>
      <c r="BXJ2" s="409"/>
      <c r="BXK2" s="409"/>
      <c r="BXL2" s="409"/>
      <c r="BXM2" s="409"/>
      <c r="BXN2" s="409"/>
      <c r="BXO2" s="409"/>
      <c r="BXP2" s="409"/>
      <c r="BXQ2" s="409"/>
      <c r="BXR2" s="409"/>
      <c r="BXS2" s="409"/>
      <c r="BXT2" s="409"/>
      <c r="BXU2" s="409"/>
      <c r="BXV2" s="409"/>
      <c r="BXW2" s="409"/>
      <c r="BXX2" s="409"/>
      <c r="BXY2" s="409"/>
      <c r="BXZ2" s="409"/>
      <c r="BYA2" s="409"/>
      <c r="BYB2" s="409"/>
      <c r="BYC2" s="409"/>
      <c r="BYD2" s="409"/>
      <c r="BYE2" s="409"/>
      <c r="BYF2" s="409"/>
      <c r="BYG2" s="409"/>
      <c r="BYH2" s="409"/>
      <c r="BYI2" s="409"/>
      <c r="BYJ2" s="409"/>
      <c r="BYK2" s="409"/>
      <c r="BYL2" s="409"/>
      <c r="BYM2" s="409"/>
      <c r="BYN2" s="409"/>
      <c r="BYO2" s="409"/>
      <c r="BYP2" s="409"/>
      <c r="BYQ2" s="409"/>
      <c r="BYR2" s="409"/>
      <c r="BYS2" s="409"/>
      <c r="BYT2" s="409"/>
      <c r="BYU2" s="409"/>
      <c r="BYV2" s="409"/>
      <c r="BYW2" s="409"/>
      <c r="BYX2" s="409"/>
      <c r="BYY2" s="409"/>
      <c r="BYZ2" s="409"/>
      <c r="BZA2" s="409"/>
      <c r="BZB2" s="409"/>
      <c r="BZC2" s="409"/>
      <c r="BZD2" s="409"/>
      <c r="BZE2" s="409"/>
      <c r="BZF2" s="409"/>
      <c r="BZG2" s="409"/>
      <c r="BZH2" s="409"/>
      <c r="BZI2" s="409"/>
      <c r="BZJ2" s="409"/>
      <c r="BZK2" s="409"/>
      <c r="BZL2" s="409"/>
      <c r="BZM2" s="409"/>
      <c r="BZN2" s="409"/>
      <c r="BZO2" s="409"/>
      <c r="BZP2" s="409"/>
      <c r="BZQ2" s="409"/>
      <c r="BZR2" s="409"/>
      <c r="BZS2" s="409"/>
      <c r="BZT2" s="409"/>
      <c r="BZU2" s="409"/>
      <c r="BZV2" s="409"/>
      <c r="BZW2" s="409"/>
      <c r="BZX2" s="409"/>
      <c r="BZY2" s="409"/>
      <c r="BZZ2" s="409"/>
      <c r="CAA2" s="409"/>
      <c r="CAB2" s="409"/>
      <c r="CAC2" s="409"/>
      <c r="CAD2" s="409"/>
      <c r="CAE2" s="409"/>
      <c r="CAF2" s="409"/>
      <c r="CAG2" s="409"/>
      <c r="CAH2" s="409"/>
      <c r="CAI2" s="409"/>
      <c r="CAJ2" s="409"/>
      <c r="CAK2" s="409"/>
      <c r="CAL2" s="409"/>
      <c r="CAM2" s="409"/>
      <c r="CAN2" s="409"/>
      <c r="CAO2" s="409"/>
      <c r="CAP2" s="409"/>
      <c r="CAQ2" s="409"/>
      <c r="CAR2" s="409"/>
      <c r="CAS2" s="409"/>
      <c r="CAT2" s="409"/>
      <c r="CAU2" s="409"/>
      <c r="CAV2" s="409"/>
      <c r="CAW2" s="409"/>
      <c r="CAX2" s="409"/>
      <c r="CAY2" s="409"/>
      <c r="CAZ2" s="409"/>
      <c r="CBA2" s="409"/>
      <c r="CBB2" s="409"/>
      <c r="CBC2" s="409"/>
      <c r="CBD2" s="409"/>
      <c r="CBE2" s="409"/>
      <c r="CBF2" s="409"/>
      <c r="CBG2" s="409"/>
      <c r="CBH2" s="409"/>
      <c r="CBI2" s="409"/>
      <c r="CBJ2" s="409"/>
      <c r="CBK2" s="409"/>
      <c r="CBL2" s="409"/>
      <c r="CBM2" s="409"/>
      <c r="CBN2" s="409"/>
      <c r="CBO2" s="409"/>
      <c r="CBP2" s="409"/>
      <c r="CBQ2" s="409"/>
      <c r="CBR2" s="409"/>
      <c r="CBS2" s="409"/>
      <c r="CBT2" s="409"/>
      <c r="CBU2" s="409"/>
      <c r="CBV2" s="409"/>
      <c r="CBW2" s="409"/>
      <c r="CBX2" s="409"/>
      <c r="CBY2" s="409"/>
      <c r="CBZ2" s="409"/>
      <c r="CCA2" s="409"/>
      <c r="CCB2" s="409"/>
      <c r="CCC2" s="409"/>
      <c r="CCD2" s="409"/>
      <c r="CCE2" s="409"/>
      <c r="CCF2" s="409"/>
      <c r="CCG2" s="409"/>
      <c r="CCH2" s="409"/>
      <c r="CCI2" s="409"/>
      <c r="CCJ2" s="409"/>
      <c r="CCK2" s="409"/>
      <c r="CCL2" s="409"/>
      <c r="CCM2" s="409"/>
      <c r="CCN2" s="409"/>
      <c r="CCO2" s="409"/>
      <c r="CCP2" s="409"/>
      <c r="CCQ2" s="409"/>
      <c r="CCR2" s="409"/>
      <c r="CCS2" s="409"/>
      <c r="CCT2" s="409"/>
      <c r="CCU2" s="409"/>
      <c r="CCV2" s="409"/>
      <c r="CCW2" s="409"/>
      <c r="CCX2" s="409"/>
      <c r="CCY2" s="409"/>
      <c r="CCZ2" s="409"/>
      <c r="CDA2" s="409"/>
      <c r="CDB2" s="409"/>
      <c r="CDC2" s="409"/>
      <c r="CDD2" s="409"/>
      <c r="CDE2" s="409"/>
      <c r="CDF2" s="409"/>
      <c r="CDG2" s="409"/>
      <c r="CDH2" s="409"/>
      <c r="CDI2" s="409"/>
      <c r="CDJ2" s="409"/>
      <c r="CDK2" s="409"/>
      <c r="CDL2" s="409"/>
      <c r="CDM2" s="409"/>
      <c r="CDN2" s="409"/>
      <c r="CDO2" s="409"/>
      <c r="CDP2" s="409"/>
      <c r="CDQ2" s="409"/>
      <c r="CDR2" s="409"/>
      <c r="CDS2" s="409"/>
      <c r="CDT2" s="409"/>
      <c r="CDU2" s="409"/>
      <c r="CDV2" s="409"/>
      <c r="CDW2" s="409"/>
      <c r="CDX2" s="409"/>
      <c r="CDY2" s="409"/>
      <c r="CDZ2" s="409"/>
      <c r="CEA2" s="409"/>
      <c r="CEB2" s="409"/>
      <c r="CEC2" s="409"/>
      <c r="CED2" s="409"/>
      <c r="CEE2" s="409"/>
      <c r="CEF2" s="409"/>
      <c r="CEG2" s="409"/>
      <c r="CEH2" s="409"/>
      <c r="CEI2" s="409"/>
      <c r="CEJ2" s="409"/>
      <c r="CEK2" s="409"/>
      <c r="CEL2" s="409"/>
      <c r="CEM2" s="409"/>
      <c r="CEN2" s="409"/>
      <c r="CEO2" s="409"/>
      <c r="CEP2" s="409"/>
      <c r="CEQ2" s="409"/>
      <c r="CER2" s="409"/>
      <c r="CES2" s="409"/>
      <c r="CET2" s="409"/>
      <c r="CEU2" s="409"/>
      <c r="CEV2" s="409"/>
      <c r="CEW2" s="409"/>
      <c r="CEX2" s="409"/>
      <c r="CEY2" s="409"/>
      <c r="CEZ2" s="409"/>
      <c r="CFA2" s="409"/>
      <c r="CFB2" s="409"/>
      <c r="CFC2" s="409"/>
      <c r="CFD2" s="409"/>
      <c r="CFE2" s="409"/>
      <c r="CFF2" s="409"/>
      <c r="CFG2" s="409"/>
      <c r="CFH2" s="409"/>
      <c r="CFI2" s="409"/>
      <c r="CFJ2" s="409"/>
      <c r="CFK2" s="409"/>
      <c r="CFL2" s="409"/>
      <c r="CFM2" s="409"/>
      <c r="CFN2" s="409"/>
      <c r="CFO2" s="409"/>
      <c r="CFP2" s="409"/>
      <c r="CFQ2" s="409"/>
      <c r="CFR2" s="409"/>
      <c r="CFS2" s="409"/>
      <c r="CFT2" s="409"/>
      <c r="CFU2" s="409"/>
      <c r="CFV2" s="409"/>
      <c r="CFW2" s="409"/>
      <c r="CFX2" s="409"/>
      <c r="CFY2" s="409"/>
      <c r="CFZ2" s="409"/>
      <c r="CGA2" s="409"/>
      <c r="CGB2" s="409"/>
      <c r="CGC2" s="409"/>
      <c r="CGD2" s="409"/>
      <c r="CGE2" s="409"/>
      <c r="CGF2" s="409"/>
      <c r="CGG2" s="409"/>
      <c r="CGH2" s="409"/>
      <c r="CGI2" s="409"/>
      <c r="CGJ2" s="409"/>
      <c r="CGK2" s="409"/>
      <c r="CGL2" s="409"/>
      <c r="CGM2" s="409"/>
      <c r="CGN2" s="409"/>
      <c r="CGO2" s="409"/>
      <c r="CGP2" s="409"/>
      <c r="CGQ2" s="409"/>
      <c r="CGR2" s="409"/>
      <c r="CGS2" s="409"/>
      <c r="CGT2" s="409"/>
      <c r="CGU2" s="409"/>
      <c r="CGV2" s="409"/>
      <c r="CGW2" s="409"/>
      <c r="CGX2" s="409"/>
      <c r="CGY2" s="409"/>
      <c r="CGZ2" s="409"/>
      <c r="CHA2" s="409"/>
      <c r="CHB2" s="409"/>
      <c r="CHC2" s="409"/>
      <c r="CHD2" s="409"/>
      <c r="CHE2" s="409"/>
      <c r="CHF2" s="409"/>
      <c r="CHG2" s="409"/>
      <c r="CHH2" s="409"/>
      <c r="CHI2" s="409"/>
      <c r="CHJ2" s="409"/>
      <c r="CHK2" s="409"/>
      <c r="CHL2" s="409"/>
      <c r="CHM2" s="409"/>
      <c r="CHN2" s="409"/>
      <c r="CHO2" s="409"/>
      <c r="CHP2" s="409"/>
      <c r="CHQ2" s="409"/>
      <c r="CHR2" s="409"/>
      <c r="CHS2" s="409"/>
      <c r="CHT2" s="409"/>
      <c r="CHU2" s="409"/>
      <c r="CHV2" s="409"/>
      <c r="CHW2" s="409"/>
      <c r="CHX2" s="409"/>
      <c r="CHY2" s="409"/>
      <c r="CHZ2" s="409"/>
      <c r="CIA2" s="409"/>
      <c r="CIB2" s="409"/>
      <c r="CIC2" s="409"/>
      <c r="CID2" s="409"/>
      <c r="CIE2" s="409"/>
      <c r="CIF2" s="409"/>
      <c r="CIG2" s="409"/>
      <c r="CIH2" s="409"/>
      <c r="CII2" s="409"/>
      <c r="CIJ2" s="409"/>
      <c r="CIK2" s="409"/>
      <c r="CIL2" s="409"/>
      <c r="CIM2" s="409"/>
      <c r="CIN2" s="409"/>
      <c r="CIO2" s="409"/>
      <c r="CIP2" s="409"/>
      <c r="CIQ2" s="409"/>
      <c r="CIR2" s="409"/>
      <c r="CIS2" s="409"/>
      <c r="CIT2" s="409"/>
      <c r="CIU2" s="409"/>
      <c r="CIV2" s="409"/>
      <c r="CIW2" s="409"/>
      <c r="CIX2" s="409"/>
      <c r="CIY2" s="409"/>
      <c r="CIZ2" s="409"/>
      <c r="CJA2" s="409"/>
      <c r="CJB2" s="409"/>
      <c r="CJC2" s="409"/>
      <c r="CJD2" s="409"/>
      <c r="CJE2" s="409"/>
      <c r="CJF2" s="409"/>
      <c r="CJG2" s="409"/>
      <c r="CJH2" s="409"/>
      <c r="CJI2" s="409"/>
      <c r="CJJ2" s="409"/>
      <c r="CJK2" s="409"/>
      <c r="CJL2" s="409"/>
      <c r="CJM2" s="409"/>
      <c r="CJN2" s="409"/>
      <c r="CJO2" s="409"/>
      <c r="CJP2" s="409"/>
      <c r="CJQ2" s="409"/>
      <c r="CJR2" s="409"/>
      <c r="CJS2" s="409"/>
      <c r="CJT2" s="409"/>
      <c r="CJU2" s="409"/>
      <c r="CJV2" s="409"/>
      <c r="CJW2" s="409"/>
      <c r="CJX2" s="409"/>
      <c r="CJY2" s="409"/>
      <c r="CJZ2" s="409"/>
      <c r="CKA2" s="409"/>
      <c r="CKB2" s="409"/>
      <c r="CKC2" s="409"/>
      <c r="CKD2" s="409"/>
      <c r="CKE2" s="409"/>
      <c r="CKF2" s="409"/>
      <c r="CKG2" s="409"/>
      <c r="CKH2" s="409"/>
      <c r="CKI2" s="409"/>
      <c r="CKJ2" s="409"/>
      <c r="CKK2" s="409"/>
      <c r="CKL2" s="409"/>
      <c r="CKM2" s="409"/>
      <c r="CKN2" s="409"/>
      <c r="CKO2" s="409"/>
      <c r="CKP2" s="409"/>
      <c r="CKQ2" s="409"/>
      <c r="CKR2" s="409"/>
      <c r="CKS2" s="409"/>
      <c r="CKT2" s="409"/>
      <c r="CKU2" s="409"/>
      <c r="CKV2" s="409"/>
      <c r="CKW2" s="409"/>
      <c r="CKX2" s="409"/>
      <c r="CKY2" s="409"/>
      <c r="CKZ2" s="409"/>
      <c r="CLA2" s="409"/>
      <c r="CLB2" s="409"/>
      <c r="CLC2" s="409"/>
      <c r="CLD2" s="409"/>
      <c r="CLE2" s="409"/>
      <c r="CLF2" s="409"/>
      <c r="CLG2" s="409"/>
      <c r="CLH2" s="409"/>
      <c r="CLI2" s="409"/>
      <c r="CLJ2" s="409"/>
      <c r="CLK2" s="409"/>
      <c r="CLL2" s="409"/>
      <c r="CLM2" s="409"/>
      <c r="CLN2" s="409"/>
      <c r="CLO2" s="409"/>
      <c r="CLP2" s="409"/>
      <c r="CLQ2" s="409"/>
      <c r="CLR2" s="409"/>
      <c r="CLS2" s="409"/>
      <c r="CLT2" s="409"/>
      <c r="CLU2" s="409"/>
      <c r="CLV2" s="409"/>
      <c r="CLW2" s="409"/>
      <c r="CLX2" s="409"/>
      <c r="CLY2" s="409"/>
      <c r="CLZ2" s="409"/>
      <c r="CMA2" s="409"/>
      <c r="CMB2" s="409"/>
      <c r="CMC2" s="409"/>
      <c r="CMD2" s="409"/>
      <c r="CME2" s="409"/>
      <c r="CMF2" s="409"/>
      <c r="CMG2" s="409"/>
      <c r="CMH2" s="409"/>
      <c r="CMI2" s="409"/>
      <c r="CMJ2" s="409"/>
      <c r="CMK2" s="409"/>
      <c r="CML2" s="409"/>
      <c r="CMM2" s="409"/>
      <c r="CMN2" s="409"/>
      <c r="CMO2" s="409"/>
      <c r="CMP2" s="409"/>
      <c r="CMQ2" s="409"/>
      <c r="CMR2" s="409"/>
      <c r="CMS2" s="409"/>
      <c r="CMT2" s="409"/>
      <c r="CMU2" s="409"/>
      <c r="CMV2" s="409"/>
      <c r="CMW2" s="409"/>
      <c r="CMX2" s="409"/>
      <c r="CMY2" s="409"/>
      <c r="CMZ2" s="409"/>
      <c r="CNA2" s="409"/>
      <c r="CNB2" s="409"/>
      <c r="CNC2" s="409"/>
      <c r="CND2" s="409"/>
      <c r="CNE2" s="409"/>
      <c r="CNF2" s="409"/>
      <c r="CNG2" s="409"/>
      <c r="CNH2" s="409"/>
      <c r="CNI2" s="409"/>
      <c r="CNJ2" s="409"/>
      <c r="CNK2" s="409"/>
      <c r="CNL2" s="409"/>
      <c r="CNM2" s="409"/>
      <c r="CNN2" s="409"/>
      <c r="CNO2" s="409"/>
      <c r="CNP2" s="409"/>
      <c r="CNQ2" s="409"/>
      <c r="CNR2" s="409"/>
      <c r="CNS2" s="409"/>
      <c r="CNT2" s="409"/>
      <c r="CNU2" s="409"/>
      <c r="CNV2" s="409"/>
      <c r="CNW2" s="409"/>
      <c r="CNX2" s="409"/>
      <c r="CNY2" s="409"/>
      <c r="CNZ2" s="409"/>
      <c r="COA2" s="409"/>
      <c r="COB2" s="409"/>
      <c r="COC2" s="409"/>
      <c r="COD2" s="409"/>
      <c r="COE2" s="409"/>
      <c r="COF2" s="409"/>
      <c r="COG2" s="409"/>
      <c r="COH2" s="409"/>
      <c r="COI2" s="409"/>
      <c r="COJ2" s="409"/>
      <c r="COK2" s="409"/>
      <c r="COL2" s="409"/>
      <c r="COM2" s="409"/>
      <c r="CON2" s="409"/>
      <c r="COO2" s="409"/>
      <c r="COP2" s="409"/>
      <c r="COQ2" s="409"/>
      <c r="COR2" s="409"/>
      <c r="COS2" s="409"/>
      <c r="COT2" s="409"/>
      <c r="COU2" s="409"/>
      <c r="COV2" s="409"/>
      <c r="COW2" s="409"/>
      <c r="COX2" s="409"/>
      <c r="COY2" s="409"/>
      <c r="COZ2" s="409"/>
      <c r="CPA2" s="409"/>
      <c r="CPB2" s="409"/>
      <c r="CPC2" s="409"/>
      <c r="CPD2" s="409"/>
      <c r="CPE2" s="409"/>
      <c r="CPF2" s="409"/>
      <c r="CPG2" s="409"/>
      <c r="CPH2" s="409"/>
      <c r="CPI2" s="409"/>
      <c r="CPJ2" s="409"/>
      <c r="CPK2" s="409"/>
      <c r="CPL2" s="409"/>
      <c r="CPM2" s="409"/>
      <c r="CPN2" s="409"/>
      <c r="CPO2" s="409"/>
      <c r="CPP2" s="409"/>
      <c r="CPQ2" s="409"/>
      <c r="CPR2" s="409"/>
      <c r="CPS2" s="409"/>
      <c r="CPT2" s="409"/>
      <c r="CPU2" s="409"/>
      <c r="CPV2" s="409"/>
      <c r="CPW2" s="409"/>
      <c r="CPX2" s="409"/>
      <c r="CPY2" s="409"/>
      <c r="CPZ2" s="409"/>
      <c r="CQA2" s="409"/>
      <c r="CQB2" s="409"/>
      <c r="CQC2" s="409"/>
      <c r="CQD2" s="409"/>
      <c r="CQE2" s="409"/>
      <c r="CQF2" s="409"/>
      <c r="CQG2" s="409"/>
      <c r="CQH2" s="409"/>
      <c r="CQI2" s="409"/>
      <c r="CQJ2" s="409"/>
      <c r="CQK2" s="409"/>
      <c r="CQL2" s="409"/>
      <c r="CQM2" s="409"/>
      <c r="CQN2" s="409"/>
      <c r="CQO2" s="409"/>
      <c r="CQP2" s="409"/>
      <c r="CQQ2" s="409"/>
      <c r="CQR2" s="409"/>
      <c r="CQS2" s="409"/>
      <c r="CQT2" s="409"/>
      <c r="CQU2" s="409"/>
      <c r="CQV2" s="409"/>
      <c r="CQW2" s="409"/>
      <c r="CQX2" s="409"/>
      <c r="CQY2" s="409"/>
      <c r="CQZ2" s="409"/>
      <c r="CRA2" s="409"/>
      <c r="CRB2" s="409"/>
      <c r="CRC2" s="409"/>
      <c r="CRD2" s="409"/>
      <c r="CRE2" s="409"/>
      <c r="CRF2" s="409"/>
      <c r="CRG2" s="409"/>
      <c r="CRH2" s="409"/>
      <c r="CRI2" s="409"/>
      <c r="CRJ2" s="409"/>
      <c r="CRK2" s="409"/>
      <c r="CRL2" s="409"/>
      <c r="CRM2" s="409"/>
      <c r="CRN2" s="409"/>
      <c r="CRO2" s="409"/>
      <c r="CRP2" s="409"/>
      <c r="CRQ2" s="409"/>
      <c r="CRR2" s="409"/>
      <c r="CRS2" s="409"/>
      <c r="CRT2" s="409"/>
      <c r="CRU2" s="409"/>
      <c r="CRV2" s="409"/>
      <c r="CRW2" s="409"/>
      <c r="CRX2" s="409"/>
      <c r="CRY2" s="409"/>
      <c r="CRZ2" s="409"/>
      <c r="CSA2" s="409"/>
      <c r="CSB2" s="409"/>
      <c r="CSC2" s="409"/>
      <c r="CSD2" s="409"/>
      <c r="CSE2" s="409"/>
      <c r="CSF2" s="409"/>
      <c r="CSG2" s="409"/>
      <c r="CSH2" s="409"/>
      <c r="CSI2" s="409"/>
      <c r="CSJ2" s="409"/>
      <c r="CSK2" s="409"/>
      <c r="CSL2" s="409"/>
      <c r="CSM2" s="409"/>
      <c r="CSN2" s="409"/>
      <c r="CSO2" s="409"/>
      <c r="CSP2" s="409"/>
      <c r="CSQ2" s="409"/>
      <c r="CSR2" s="409"/>
      <c r="CSS2" s="409"/>
      <c r="CST2" s="409"/>
      <c r="CSU2" s="409"/>
      <c r="CSV2" s="409"/>
      <c r="CSW2" s="409"/>
      <c r="CSX2" s="409"/>
      <c r="CSY2" s="409"/>
      <c r="CSZ2" s="409"/>
      <c r="CTA2" s="409"/>
      <c r="CTB2" s="409"/>
      <c r="CTC2" s="409"/>
      <c r="CTD2" s="409"/>
      <c r="CTE2" s="409"/>
      <c r="CTF2" s="409"/>
      <c r="CTG2" s="409"/>
      <c r="CTH2" s="409"/>
      <c r="CTI2" s="409"/>
      <c r="CTJ2" s="409"/>
      <c r="CTK2" s="409"/>
      <c r="CTL2" s="409"/>
      <c r="CTM2" s="409"/>
      <c r="CTN2" s="409"/>
      <c r="CTO2" s="409"/>
      <c r="CTP2" s="409"/>
      <c r="CTQ2" s="409"/>
      <c r="CTR2" s="409"/>
      <c r="CTS2" s="409"/>
      <c r="CTT2" s="409"/>
      <c r="CTU2" s="409"/>
      <c r="CTV2" s="409"/>
      <c r="CTW2" s="409"/>
      <c r="CTX2" s="409"/>
      <c r="CTY2" s="409"/>
      <c r="CTZ2" s="409"/>
      <c r="CUA2" s="409"/>
      <c r="CUB2" s="409"/>
      <c r="CUC2" s="409"/>
      <c r="CUD2" s="409"/>
      <c r="CUE2" s="409"/>
      <c r="CUF2" s="409"/>
      <c r="CUG2" s="409"/>
      <c r="CUH2" s="409"/>
      <c r="CUI2" s="409"/>
      <c r="CUJ2" s="409"/>
      <c r="CUK2" s="409"/>
      <c r="CUL2" s="409"/>
      <c r="CUM2" s="409"/>
      <c r="CUN2" s="409"/>
      <c r="CUO2" s="409"/>
      <c r="CUP2" s="409"/>
      <c r="CUQ2" s="409"/>
      <c r="CUR2" s="409"/>
      <c r="CUS2" s="409"/>
      <c r="CUT2" s="409"/>
      <c r="CUU2" s="409"/>
      <c r="CUV2" s="409"/>
      <c r="CUW2" s="409"/>
      <c r="CUX2" s="409"/>
      <c r="CUY2" s="409"/>
      <c r="CUZ2" s="409"/>
      <c r="CVA2" s="409"/>
      <c r="CVB2" s="409"/>
      <c r="CVC2" s="409"/>
      <c r="CVD2" s="409"/>
      <c r="CVE2" s="409"/>
      <c r="CVF2" s="409"/>
      <c r="CVG2" s="409"/>
      <c r="CVH2" s="409"/>
      <c r="CVI2" s="409"/>
      <c r="CVJ2" s="409"/>
      <c r="CVK2" s="409"/>
      <c r="CVL2" s="409"/>
      <c r="CVM2" s="409"/>
      <c r="CVN2" s="409"/>
      <c r="CVO2" s="409"/>
      <c r="CVP2" s="409"/>
      <c r="CVQ2" s="409"/>
      <c r="CVR2" s="409"/>
      <c r="CVS2" s="409"/>
      <c r="CVT2" s="409"/>
      <c r="CVU2" s="409"/>
      <c r="CVV2" s="409"/>
      <c r="CVW2" s="409"/>
      <c r="CVX2" s="409"/>
      <c r="CVY2" s="409"/>
      <c r="CVZ2" s="409"/>
      <c r="CWA2" s="409"/>
      <c r="CWB2" s="409"/>
      <c r="CWC2" s="409"/>
      <c r="CWD2" s="409"/>
      <c r="CWE2" s="409"/>
      <c r="CWF2" s="409"/>
      <c r="CWG2" s="409"/>
      <c r="CWH2" s="409"/>
      <c r="CWI2" s="409"/>
      <c r="CWJ2" s="409"/>
      <c r="CWK2" s="409"/>
      <c r="CWL2" s="409"/>
      <c r="CWM2" s="409"/>
      <c r="CWN2" s="409"/>
      <c r="CWO2" s="409"/>
      <c r="CWP2" s="409"/>
      <c r="CWQ2" s="409"/>
      <c r="CWR2" s="409"/>
      <c r="CWS2" s="409"/>
      <c r="CWT2" s="409"/>
      <c r="CWU2" s="409"/>
      <c r="CWV2" s="409"/>
      <c r="CWW2" s="409"/>
      <c r="CWX2" s="409"/>
      <c r="CWY2" s="409"/>
      <c r="CWZ2" s="409"/>
      <c r="CXA2" s="409"/>
      <c r="CXB2" s="409"/>
      <c r="CXC2" s="409"/>
      <c r="CXD2" s="409"/>
      <c r="CXE2" s="409"/>
      <c r="CXF2" s="409"/>
      <c r="CXG2" s="409"/>
      <c r="CXH2" s="409"/>
      <c r="CXI2" s="409"/>
      <c r="CXJ2" s="409"/>
      <c r="CXK2" s="409"/>
      <c r="CXL2" s="409"/>
      <c r="CXM2" s="409"/>
      <c r="CXN2" s="409"/>
      <c r="CXO2" s="409"/>
      <c r="CXP2" s="409"/>
      <c r="CXQ2" s="409"/>
      <c r="CXR2" s="409"/>
      <c r="CXS2" s="409"/>
      <c r="CXT2" s="409"/>
      <c r="CXU2" s="409"/>
      <c r="CXV2" s="409"/>
      <c r="CXW2" s="409"/>
      <c r="CXX2" s="409"/>
      <c r="CXY2" s="409"/>
      <c r="CXZ2" s="409"/>
      <c r="CYA2" s="409"/>
      <c r="CYB2" s="409"/>
      <c r="CYC2" s="409"/>
      <c r="CYD2" s="409"/>
      <c r="CYE2" s="409"/>
      <c r="CYF2" s="409"/>
      <c r="CYG2" s="409"/>
      <c r="CYH2" s="409"/>
      <c r="CYI2" s="409"/>
      <c r="CYJ2" s="409"/>
      <c r="CYK2" s="409"/>
      <c r="CYL2" s="409"/>
      <c r="CYM2" s="409"/>
      <c r="CYN2" s="409"/>
      <c r="CYO2" s="409"/>
      <c r="CYP2" s="409"/>
      <c r="CYQ2" s="409"/>
      <c r="CYR2" s="409"/>
      <c r="CYS2" s="409"/>
      <c r="CYT2" s="409"/>
      <c r="CYU2" s="409"/>
      <c r="CYV2" s="409"/>
      <c r="CYW2" s="409"/>
      <c r="CYX2" s="409"/>
      <c r="CYY2" s="409"/>
      <c r="CYZ2" s="409"/>
      <c r="CZA2" s="409"/>
      <c r="CZB2" s="409"/>
      <c r="CZC2" s="409"/>
      <c r="CZD2" s="409"/>
      <c r="CZE2" s="409"/>
      <c r="CZF2" s="409"/>
      <c r="CZG2" s="409"/>
      <c r="CZH2" s="409"/>
      <c r="CZI2" s="409"/>
      <c r="CZJ2" s="409"/>
      <c r="CZK2" s="409"/>
      <c r="CZL2" s="409"/>
      <c r="CZM2" s="409"/>
      <c r="CZN2" s="409"/>
      <c r="CZO2" s="409"/>
      <c r="CZP2" s="409"/>
      <c r="CZQ2" s="409"/>
      <c r="CZR2" s="409"/>
      <c r="CZS2" s="409"/>
      <c r="CZT2" s="409"/>
      <c r="CZU2" s="409"/>
      <c r="CZV2" s="409"/>
      <c r="CZW2" s="409"/>
      <c r="CZX2" s="409"/>
      <c r="CZY2" s="409"/>
      <c r="CZZ2" s="409"/>
      <c r="DAA2" s="409"/>
      <c r="DAB2" s="409"/>
      <c r="DAC2" s="409"/>
      <c r="DAD2" s="409"/>
      <c r="DAE2" s="409"/>
      <c r="DAF2" s="409"/>
      <c r="DAG2" s="409"/>
      <c r="DAH2" s="409"/>
      <c r="DAI2" s="409"/>
      <c r="DAJ2" s="409"/>
      <c r="DAK2" s="409"/>
      <c r="DAL2" s="409"/>
      <c r="DAM2" s="409"/>
      <c r="DAN2" s="409"/>
      <c r="DAO2" s="409"/>
      <c r="DAP2" s="409"/>
      <c r="DAQ2" s="409"/>
      <c r="DAR2" s="409"/>
      <c r="DAS2" s="409"/>
      <c r="DAT2" s="409"/>
      <c r="DAU2" s="409"/>
      <c r="DAV2" s="409"/>
      <c r="DAW2" s="409"/>
      <c r="DAX2" s="409"/>
      <c r="DAY2" s="409"/>
      <c r="DAZ2" s="409"/>
      <c r="DBA2" s="409"/>
      <c r="DBB2" s="409"/>
      <c r="DBC2" s="409"/>
      <c r="DBD2" s="409"/>
      <c r="DBE2" s="409"/>
      <c r="DBF2" s="409"/>
      <c r="DBG2" s="409"/>
      <c r="DBH2" s="409"/>
      <c r="DBI2" s="409"/>
      <c r="DBJ2" s="409"/>
      <c r="DBK2" s="409"/>
      <c r="DBL2" s="409"/>
      <c r="DBM2" s="409"/>
      <c r="DBN2" s="409"/>
      <c r="DBO2" s="409"/>
      <c r="DBP2" s="409"/>
      <c r="DBQ2" s="409"/>
      <c r="DBR2" s="409"/>
      <c r="DBS2" s="409"/>
      <c r="DBT2" s="409"/>
      <c r="DBU2" s="409"/>
      <c r="DBV2" s="409"/>
      <c r="DBW2" s="409"/>
      <c r="DBX2" s="409"/>
      <c r="DBY2" s="409"/>
      <c r="DBZ2" s="409"/>
      <c r="DCA2" s="409"/>
      <c r="DCB2" s="409"/>
      <c r="DCC2" s="409"/>
      <c r="DCD2" s="409"/>
      <c r="DCE2" s="409"/>
      <c r="DCF2" s="409"/>
      <c r="DCG2" s="409"/>
      <c r="DCH2" s="409"/>
      <c r="DCI2" s="409"/>
      <c r="DCJ2" s="409"/>
      <c r="DCK2" s="409"/>
      <c r="DCL2" s="409"/>
      <c r="DCM2" s="409"/>
      <c r="DCN2" s="409"/>
      <c r="DCO2" s="409"/>
      <c r="DCP2" s="409"/>
      <c r="DCQ2" s="409"/>
      <c r="DCR2" s="409"/>
      <c r="DCS2" s="409"/>
      <c r="DCT2" s="409"/>
      <c r="DCU2" s="409"/>
      <c r="DCV2" s="409"/>
      <c r="DCW2" s="409"/>
      <c r="DCX2" s="409"/>
      <c r="DCY2" s="409"/>
      <c r="DCZ2" s="409"/>
      <c r="DDA2" s="409"/>
      <c r="DDB2" s="409"/>
      <c r="DDC2" s="409"/>
      <c r="DDD2" s="409"/>
      <c r="DDE2" s="409"/>
      <c r="DDF2" s="409"/>
      <c r="DDG2" s="409"/>
      <c r="DDH2" s="409"/>
      <c r="DDI2" s="409"/>
      <c r="DDJ2" s="409"/>
      <c r="DDK2" s="409"/>
      <c r="DDL2" s="409"/>
      <c r="DDM2" s="409"/>
      <c r="DDN2" s="409"/>
      <c r="DDO2" s="409"/>
      <c r="DDP2" s="409"/>
      <c r="DDQ2" s="409"/>
      <c r="DDR2" s="409"/>
      <c r="DDS2" s="409"/>
      <c r="DDT2" s="409"/>
      <c r="DDU2" s="409"/>
      <c r="DDV2" s="409"/>
      <c r="DDW2" s="409"/>
      <c r="DDX2" s="409"/>
      <c r="DDY2" s="409"/>
      <c r="DDZ2" s="409"/>
      <c r="DEA2" s="409"/>
      <c r="DEB2" s="409"/>
      <c r="DEC2" s="409"/>
      <c r="DED2" s="409"/>
      <c r="DEE2" s="409"/>
      <c r="DEF2" s="409"/>
      <c r="DEG2" s="409"/>
      <c r="DEH2" s="409"/>
      <c r="DEI2" s="409"/>
      <c r="DEJ2" s="409"/>
      <c r="DEK2" s="409"/>
      <c r="DEL2" s="409"/>
      <c r="DEM2" s="409"/>
      <c r="DEN2" s="409"/>
      <c r="DEO2" s="409"/>
      <c r="DEP2" s="409"/>
      <c r="DEQ2" s="409"/>
      <c r="DER2" s="409"/>
      <c r="DES2" s="409"/>
      <c r="DET2" s="409"/>
      <c r="DEU2" s="409"/>
      <c r="DEV2" s="409"/>
      <c r="DEW2" s="409"/>
      <c r="DEX2" s="409"/>
      <c r="DEY2" s="409"/>
      <c r="DEZ2" s="409"/>
      <c r="DFA2" s="409"/>
      <c r="DFB2" s="409"/>
      <c r="DFC2" s="409"/>
      <c r="DFD2" s="409"/>
      <c r="DFE2" s="409"/>
      <c r="DFF2" s="409"/>
      <c r="DFG2" s="409"/>
      <c r="DFH2" s="409"/>
      <c r="DFI2" s="409"/>
      <c r="DFJ2" s="409"/>
      <c r="DFK2" s="409"/>
      <c r="DFL2" s="409"/>
      <c r="DFM2" s="409"/>
      <c r="DFN2" s="409"/>
      <c r="DFO2" s="409"/>
      <c r="DFP2" s="409"/>
      <c r="DFQ2" s="409"/>
      <c r="DFR2" s="409"/>
      <c r="DFS2" s="409"/>
      <c r="DFT2" s="409"/>
      <c r="DFU2" s="409"/>
      <c r="DFV2" s="409"/>
      <c r="DFW2" s="409"/>
      <c r="DFX2" s="409"/>
      <c r="DFY2" s="409"/>
      <c r="DFZ2" s="409"/>
      <c r="DGA2" s="409"/>
      <c r="DGB2" s="409"/>
      <c r="DGC2" s="409"/>
      <c r="DGD2" s="409"/>
      <c r="DGE2" s="409"/>
      <c r="DGF2" s="409"/>
      <c r="DGG2" s="409"/>
      <c r="DGH2" s="409"/>
      <c r="DGI2" s="409"/>
      <c r="DGJ2" s="409"/>
      <c r="DGK2" s="409"/>
      <c r="DGL2" s="409"/>
      <c r="DGM2" s="409"/>
      <c r="DGN2" s="409"/>
      <c r="DGO2" s="409"/>
      <c r="DGP2" s="409"/>
      <c r="DGQ2" s="409"/>
      <c r="DGR2" s="409"/>
      <c r="DGS2" s="409"/>
      <c r="DGT2" s="409"/>
      <c r="DGU2" s="409"/>
      <c r="DGV2" s="409"/>
      <c r="DGW2" s="409"/>
      <c r="DGX2" s="409"/>
      <c r="DGY2" s="409"/>
      <c r="DGZ2" s="409"/>
      <c r="DHA2" s="409"/>
      <c r="DHB2" s="409"/>
      <c r="DHC2" s="409"/>
      <c r="DHD2" s="409"/>
      <c r="DHE2" s="409"/>
      <c r="DHF2" s="409"/>
      <c r="DHG2" s="409"/>
      <c r="DHH2" s="409"/>
      <c r="DHI2" s="409"/>
      <c r="DHJ2" s="409"/>
      <c r="DHK2" s="409"/>
      <c r="DHL2" s="409"/>
      <c r="DHM2" s="409"/>
      <c r="DHN2" s="409"/>
      <c r="DHO2" s="409"/>
      <c r="DHP2" s="409"/>
      <c r="DHQ2" s="409"/>
      <c r="DHR2" s="409"/>
      <c r="DHS2" s="409"/>
      <c r="DHT2" s="409"/>
      <c r="DHU2" s="409"/>
      <c r="DHV2" s="409"/>
      <c r="DHW2" s="409"/>
      <c r="DHX2" s="409"/>
      <c r="DHY2" s="409"/>
      <c r="DHZ2" s="409"/>
      <c r="DIA2" s="409"/>
      <c r="DIB2" s="409"/>
      <c r="DIC2" s="409"/>
      <c r="DID2" s="409"/>
      <c r="DIE2" s="409"/>
      <c r="DIF2" s="409"/>
      <c r="DIG2" s="409"/>
      <c r="DIH2" s="409"/>
      <c r="DII2" s="409"/>
      <c r="DIJ2" s="409"/>
      <c r="DIK2" s="409"/>
      <c r="DIL2" s="409"/>
      <c r="DIM2" s="409"/>
      <c r="DIN2" s="409"/>
      <c r="DIO2" s="409"/>
      <c r="DIP2" s="409"/>
      <c r="DIQ2" s="409"/>
      <c r="DIR2" s="409"/>
      <c r="DIS2" s="409"/>
      <c r="DIT2" s="409"/>
      <c r="DIU2" s="409"/>
      <c r="DIV2" s="409"/>
      <c r="DIW2" s="409"/>
      <c r="DIX2" s="409"/>
      <c r="DIY2" s="409"/>
      <c r="DIZ2" s="409"/>
      <c r="DJA2" s="409"/>
      <c r="DJB2" s="409"/>
      <c r="DJC2" s="409"/>
      <c r="DJD2" s="409"/>
      <c r="DJE2" s="409"/>
      <c r="DJF2" s="409"/>
      <c r="DJG2" s="409"/>
      <c r="DJH2" s="409"/>
      <c r="DJI2" s="409"/>
      <c r="DJJ2" s="409"/>
      <c r="DJK2" s="409"/>
      <c r="DJL2" s="409"/>
      <c r="DJM2" s="409"/>
      <c r="DJN2" s="409"/>
      <c r="DJO2" s="409"/>
      <c r="DJP2" s="409"/>
      <c r="DJQ2" s="409"/>
      <c r="DJR2" s="409"/>
      <c r="DJS2" s="409"/>
      <c r="DJT2" s="409"/>
      <c r="DJU2" s="409"/>
      <c r="DJV2" s="409"/>
      <c r="DJW2" s="409"/>
      <c r="DJX2" s="409"/>
      <c r="DJY2" s="409"/>
      <c r="DJZ2" s="409"/>
      <c r="DKA2" s="409"/>
      <c r="DKB2" s="409"/>
      <c r="DKC2" s="409"/>
      <c r="DKD2" s="409"/>
      <c r="DKE2" s="409"/>
      <c r="DKF2" s="409"/>
      <c r="DKG2" s="409"/>
      <c r="DKH2" s="409"/>
      <c r="DKI2" s="409"/>
      <c r="DKJ2" s="409"/>
      <c r="DKK2" s="409"/>
      <c r="DKL2" s="409"/>
      <c r="DKM2" s="409"/>
      <c r="DKN2" s="409"/>
      <c r="DKO2" s="409"/>
      <c r="DKP2" s="409"/>
      <c r="DKQ2" s="409"/>
      <c r="DKR2" s="409"/>
      <c r="DKS2" s="409"/>
      <c r="DKT2" s="409"/>
      <c r="DKU2" s="409"/>
      <c r="DKV2" s="409"/>
      <c r="DKW2" s="409"/>
      <c r="DKX2" s="409"/>
      <c r="DKY2" s="409"/>
      <c r="DKZ2" s="409"/>
      <c r="DLA2" s="409"/>
      <c r="DLB2" s="409"/>
      <c r="DLC2" s="409"/>
      <c r="DLD2" s="409"/>
      <c r="DLE2" s="409"/>
      <c r="DLF2" s="409"/>
      <c r="DLG2" s="409"/>
      <c r="DLH2" s="409"/>
      <c r="DLI2" s="409"/>
      <c r="DLJ2" s="409"/>
      <c r="DLK2" s="409"/>
      <c r="DLL2" s="409"/>
      <c r="DLM2" s="409"/>
      <c r="DLN2" s="409"/>
      <c r="DLO2" s="409"/>
      <c r="DLP2" s="409"/>
      <c r="DLQ2" s="409"/>
      <c r="DLR2" s="409"/>
      <c r="DLS2" s="409"/>
      <c r="DLT2" s="409"/>
      <c r="DLU2" s="409"/>
      <c r="DLV2" s="409"/>
      <c r="DLW2" s="409"/>
      <c r="DLX2" s="409"/>
      <c r="DLY2" s="409"/>
      <c r="DLZ2" s="409"/>
      <c r="DMA2" s="409"/>
      <c r="DMB2" s="409"/>
      <c r="DMC2" s="409"/>
      <c r="DMD2" s="409"/>
      <c r="DME2" s="409"/>
      <c r="DMF2" s="409"/>
      <c r="DMG2" s="409"/>
      <c r="DMH2" s="409"/>
      <c r="DMI2" s="409"/>
      <c r="DMJ2" s="409"/>
      <c r="DMK2" s="409"/>
      <c r="DML2" s="409"/>
      <c r="DMM2" s="409"/>
      <c r="DMN2" s="409"/>
      <c r="DMO2" s="409"/>
      <c r="DMP2" s="409"/>
      <c r="DMQ2" s="409"/>
      <c r="DMR2" s="409"/>
      <c r="DMS2" s="409"/>
      <c r="DMT2" s="409"/>
      <c r="DMU2" s="409"/>
      <c r="DMV2" s="409"/>
      <c r="DMW2" s="409"/>
      <c r="DMX2" s="409"/>
      <c r="DMY2" s="409"/>
      <c r="DMZ2" s="409"/>
      <c r="DNA2" s="409"/>
      <c r="DNB2" s="409"/>
      <c r="DNC2" s="409"/>
      <c r="DND2" s="409"/>
      <c r="DNE2" s="409"/>
      <c r="DNF2" s="409"/>
      <c r="DNG2" s="409"/>
      <c r="DNH2" s="409"/>
      <c r="DNI2" s="409"/>
      <c r="DNJ2" s="409"/>
      <c r="DNK2" s="409"/>
      <c r="DNL2" s="409"/>
      <c r="DNM2" s="409"/>
      <c r="DNN2" s="409"/>
      <c r="DNO2" s="409"/>
      <c r="DNP2" s="409"/>
      <c r="DNQ2" s="409"/>
      <c r="DNR2" s="409"/>
      <c r="DNS2" s="409"/>
      <c r="DNT2" s="409"/>
      <c r="DNU2" s="409"/>
      <c r="DNV2" s="409"/>
      <c r="DNW2" s="409"/>
      <c r="DNX2" s="409"/>
      <c r="DNY2" s="409"/>
      <c r="DNZ2" s="409"/>
      <c r="DOA2" s="409"/>
      <c r="DOB2" s="409"/>
      <c r="DOC2" s="409"/>
      <c r="DOD2" s="409"/>
      <c r="DOE2" s="409"/>
      <c r="DOF2" s="409"/>
      <c r="DOG2" s="409"/>
      <c r="DOH2" s="409"/>
      <c r="DOI2" s="409"/>
      <c r="DOJ2" s="409"/>
      <c r="DOK2" s="409"/>
      <c r="DOL2" s="409"/>
      <c r="DOM2" s="409"/>
      <c r="DON2" s="409"/>
      <c r="DOO2" s="409"/>
      <c r="DOP2" s="409"/>
      <c r="DOQ2" s="409"/>
      <c r="DOR2" s="409"/>
      <c r="DOS2" s="409"/>
      <c r="DOT2" s="409"/>
      <c r="DOU2" s="409"/>
      <c r="DOV2" s="409"/>
      <c r="DOW2" s="409"/>
      <c r="DOX2" s="409"/>
      <c r="DOY2" s="409"/>
      <c r="DOZ2" s="409"/>
      <c r="DPA2" s="409"/>
      <c r="DPB2" s="409"/>
      <c r="DPC2" s="409"/>
      <c r="DPD2" s="409"/>
      <c r="DPE2" s="409"/>
      <c r="DPF2" s="409"/>
      <c r="DPG2" s="409"/>
      <c r="DPH2" s="409"/>
      <c r="DPI2" s="409"/>
      <c r="DPJ2" s="409"/>
      <c r="DPK2" s="409"/>
      <c r="DPL2" s="409"/>
      <c r="DPM2" s="409"/>
      <c r="DPN2" s="409"/>
      <c r="DPO2" s="409"/>
      <c r="DPP2" s="409"/>
      <c r="DPQ2" s="409"/>
      <c r="DPR2" s="409"/>
      <c r="DPS2" s="409"/>
      <c r="DPT2" s="409"/>
      <c r="DPU2" s="409"/>
      <c r="DPV2" s="409"/>
      <c r="DPW2" s="409"/>
      <c r="DPX2" s="409"/>
      <c r="DPY2" s="409"/>
      <c r="DPZ2" s="409"/>
      <c r="DQA2" s="409"/>
      <c r="DQB2" s="409"/>
      <c r="DQC2" s="409"/>
      <c r="DQD2" s="409"/>
      <c r="DQE2" s="409"/>
      <c r="DQF2" s="409"/>
      <c r="DQG2" s="409"/>
      <c r="DQH2" s="409"/>
      <c r="DQI2" s="409"/>
      <c r="DQJ2" s="409"/>
      <c r="DQK2" s="409"/>
      <c r="DQL2" s="409"/>
      <c r="DQM2" s="409"/>
      <c r="DQN2" s="409"/>
      <c r="DQO2" s="409"/>
      <c r="DQP2" s="409"/>
      <c r="DQQ2" s="409"/>
      <c r="DQR2" s="409"/>
      <c r="DQS2" s="409"/>
      <c r="DQT2" s="409"/>
      <c r="DQU2" s="409"/>
      <c r="DQV2" s="409"/>
      <c r="DQW2" s="409"/>
      <c r="DQX2" s="409"/>
      <c r="DQY2" s="409"/>
      <c r="DQZ2" s="409"/>
      <c r="DRA2" s="409"/>
      <c r="DRB2" s="409"/>
      <c r="DRC2" s="409"/>
      <c r="DRD2" s="409"/>
      <c r="DRE2" s="409"/>
      <c r="DRF2" s="409"/>
      <c r="DRG2" s="409"/>
      <c r="DRH2" s="409"/>
      <c r="DRI2" s="409"/>
      <c r="DRJ2" s="409"/>
      <c r="DRK2" s="409"/>
      <c r="DRL2" s="409"/>
      <c r="DRM2" s="409"/>
      <c r="DRN2" s="409"/>
      <c r="DRO2" s="409"/>
      <c r="DRP2" s="409"/>
      <c r="DRQ2" s="409"/>
      <c r="DRR2" s="409"/>
      <c r="DRS2" s="409"/>
      <c r="DRT2" s="409"/>
      <c r="DRU2" s="409"/>
      <c r="DRV2" s="409"/>
      <c r="DRW2" s="409"/>
      <c r="DRX2" s="409"/>
      <c r="DRY2" s="409"/>
      <c r="DRZ2" s="409"/>
      <c r="DSA2" s="409"/>
      <c r="DSB2" s="409"/>
      <c r="DSC2" s="409"/>
      <c r="DSD2" s="409"/>
      <c r="DSE2" s="409"/>
      <c r="DSF2" s="409"/>
      <c r="DSG2" s="409"/>
      <c r="DSH2" s="409"/>
      <c r="DSI2" s="409"/>
      <c r="DSJ2" s="409"/>
      <c r="DSK2" s="409"/>
      <c r="DSL2" s="409"/>
      <c r="DSM2" s="409"/>
      <c r="DSN2" s="409"/>
      <c r="DSO2" s="409"/>
      <c r="DSP2" s="409"/>
      <c r="DSQ2" s="409"/>
      <c r="DSR2" s="409"/>
      <c r="DSS2" s="409"/>
      <c r="DST2" s="409"/>
      <c r="DSU2" s="409"/>
      <c r="DSV2" s="409"/>
      <c r="DSW2" s="409"/>
      <c r="DSX2" s="409"/>
      <c r="DSY2" s="409"/>
      <c r="DSZ2" s="409"/>
      <c r="DTA2" s="409"/>
      <c r="DTB2" s="409"/>
      <c r="DTC2" s="409"/>
      <c r="DTD2" s="409"/>
      <c r="DTE2" s="409"/>
      <c r="DTF2" s="409"/>
      <c r="DTG2" s="409"/>
      <c r="DTH2" s="409"/>
      <c r="DTI2" s="409"/>
      <c r="DTJ2" s="409"/>
      <c r="DTK2" s="409"/>
      <c r="DTL2" s="409"/>
      <c r="DTM2" s="409"/>
      <c r="DTN2" s="409"/>
      <c r="DTO2" s="409"/>
      <c r="DTP2" s="409"/>
      <c r="DTQ2" s="409"/>
      <c r="DTR2" s="409"/>
      <c r="DTS2" s="409"/>
      <c r="DTT2" s="409"/>
      <c r="DTU2" s="409"/>
      <c r="DTV2" s="409"/>
      <c r="DTW2" s="409"/>
      <c r="DTX2" s="409"/>
      <c r="DTY2" s="409"/>
      <c r="DTZ2" s="409"/>
      <c r="DUA2" s="409"/>
      <c r="DUB2" s="409"/>
      <c r="DUC2" s="409"/>
      <c r="DUD2" s="409"/>
      <c r="DUE2" s="409"/>
      <c r="DUF2" s="409"/>
      <c r="DUG2" s="409"/>
      <c r="DUH2" s="409"/>
      <c r="DUI2" s="409"/>
      <c r="DUJ2" s="409"/>
      <c r="DUK2" s="409"/>
      <c r="DUL2" s="409"/>
      <c r="DUM2" s="409"/>
      <c r="DUN2" s="409"/>
      <c r="DUO2" s="409"/>
      <c r="DUP2" s="409"/>
      <c r="DUQ2" s="409"/>
      <c r="DUR2" s="409"/>
      <c r="DUS2" s="409"/>
      <c r="DUT2" s="409"/>
      <c r="DUU2" s="409"/>
      <c r="DUV2" s="409"/>
      <c r="DUW2" s="409"/>
      <c r="DUX2" s="409"/>
      <c r="DUY2" s="409"/>
      <c r="DUZ2" s="409"/>
      <c r="DVA2" s="409"/>
      <c r="DVB2" s="409"/>
      <c r="DVC2" s="409"/>
      <c r="DVD2" s="409"/>
      <c r="DVE2" s="409"/>
      <c r="DVF2" s="409"/>
      <c r="DVG2" s="409"/>
      <c r="DVH2" s="409"/>
      <c r="DVI2" s="409"/>
      <c r="DVJ2" s="409"/>
      <c r="DVK2" s="409"/>
      <c r="DVL2" s="409"/>
      <c r="DVM2" s="409"/>
      <c r="DVN2" s="409"/>
      <c r="DVO2" s="409"/>
      <c r="DVP2" s="409"/>
      <c r="DVQ2" s="409"/>
      <c r="DVR2" s="409"/>
      <c r="DVS2" s="409"/>
      <c r="DVT2" s="409"/>
      <c r="DVU2" s="409"/>
      <c r="DVV2" s="409"/>
      <c r="DVW2" s="409"/>
      <c r="DVX2" s="409"/>
      <c r="DVY2" s="409"/>
      <c r="DVZ2" s="409"/>
      <c r="DWA2" s="409"/>
      <c r="DWB2" s="409"/>
      <c r="DWC2" s="409"/>
      <c r="DWD2" s="409"/>
      <c r="DWE2" s="409"/>
      <c r="DWF2" s="409"/>
      <c r="DWG2" s="409"/>
      <c r="DWH2" s="409"/>
      <c r="DWI2" s="409"/>
      <c r="DWJ2" s="409"/>
      <c r="DWK2" s="409"/>
      <c r="DWL2" s="409"/>
      <c r="DWM2" s="409"/>
      <c r="DWN2" s="409"/>
      <c r="DWO2" s="409"/>
      <c r="DWP2" s="409"/>
      <c r="DWQ2" s="409"/>
      <c r="DWR2" s="409"/>
      <c r="DWS2" s="409"/>
      <c r="DWT2" s="409"/>
      <c r="DWU2" s="409"/>
      <c r="DWV2" s="409"/>
      <c r="DWW2" s="409"/>
      <c r="DWX2" s="409"/>
      <c r="DWY2" s="409"/>
      <c r="DWZ2" s="409"/>
      <c r="DXA2" s="409"/>
      <c r="DXB2" s="409"/>
      <c r="DXC2" s="409"/>
      <c r="DXD2" s="409"/>
      <c r="DXE2" s="409"/>
      <c r="DXF2" s="409"/>
      <c r="DXG2" s="409"/>
      <c r="DXH2" s="409"/>
      <c r="DXI2" s="409"/>
      <c r="DXJ2" s="409"/>
      <c r="DXK2" s="409"/>
      <c r="DXL2" s="409"/>
      <c r="DXM2" s="409"/>
      <c r="DXN2" s="409"/>
      <c r="DXO2" s="409"/>
      <c r="DXP2" s="409"/>
      <c r="DXQ2" s="409"/>
      <c r="DXR2" s="409"/>
      <c r="DXS2" s="409"/>
      <c r="DXT2" s="409"/>
      <c r="DXU2" s="409"/>
      <c r="DXV2" s="409"/>
      <c r="DXW2" s="409"/>
      <c r="DXX2" s="409"/>
      <c r="DXY2" s="409"/>
      <c r="DXZ2" s="409"/>
      <c r="DYA2" s="409"/>
      <c r="DYB2" s="409"/>
      <c r="DYC2" s="409"/>
      <c r="DYD2" s="409"/>
      <c r="DYE2" s="409"/>
      <c r="DYF2" s="409"/>
      <c r="DYG2" s="409"/>
      <c r="DYH2" s="409"/>
      <c r="DYI2" s="409"/>
      <c r="DYJ2" s="409"/>
      <c r="DYK2" s="409"/>
      <c r="DYL2" s="409"/>
      <c r="DYM2" s="409"/>
      <c r="DYN2" s="409"/>
      <c r="DYO2" s="409"/>
      <c r="DYP2" s="409"/>
      <c r="DYQ2" s="409"/>
      <c r="DYR2" s="409"/>
      <c r="DYS2" s="409"/>
      <c r="DYT2" s="409"/>
      <c r="DYU2" s="409"/>
      <c r="DYV2" s="409"/>
      <c r="DYW2" s="409"/>
      <c r="DYX2" s="409"/>
      <c r="DYY2" s="409"/>
      <c r="DYZ2" s="409"/>
      <c r="DZA2" s="409"/>
      <c r="DZB2" s="409"/>
      <c r="DZC2" s="409"/>
      <c r="DZD2" s="409"/>
      <c r="DZE2" s="409"/>
      <c r="DZF2" s="409"/>
      <c r="DZG2" s="409"/>
      <c r="DZH2" s="409"/>
      <c r="DZI2" s="409"/>
      <c r="DZJ2" s="409"/>
      <c r="DZK2" s="409"/>
      <c r="DZL2" s="409"/>
      <c r="DZM2" s="409"/>
      <c r="DZN2" s="409"/>
      <c r="DZO2" s="409"/>
      <c r="DZP2" s="409"/>
      <c r="DZQ2" s="409"/>
      <c r="DZR2" s="409"/>
      <c r="DZS2" s="409"/>
      <c r="DZT2" s="409"/>
      <c r="DZU2" s="409"/>
      <c r="DZV2" s="409"/>
      <c r="DZW2" s="409"/>
      <c r="DZX2" s="409"/>
      <c r="DZY2" s="409"/>
      <c r="DZZ2" s="409"/>
      <c r="EAA2" s="409"/>
      <c r="EAB2" s="409"/>
      <c r="EAC2" s="409"/>
      <c r="EAD2" s="409"/>
      <c r="EAE2" s="409"/>
      <c r="EAF2" s="409"/>
      <c r="EAG2" s="409"/>
      <c r="EAH2" s="409"/>
      <c r="EAI2" s="409"/>
      <c r="EAJ2" s="409"/>
      <c r="EAK2" s="409"/>
      <c r="EAL2" s="409"/>
      <c r="EAM2" s="409"/>
      <c r="EAN2" s="409"/>
      <c r="EAO2" s="409"/>
      <c r="EAP2" s="409"/>
      <c r="EAQ2" s="409"/>
      <c r="EAR2" s="409"/>
      <c r="EAS2" s="409"/>
      <c r="EAT2" s="409"/>
      <c r="EAU2" s="409"/>
      <c r="EAV2" s="409"/>
      <c r="EAW2" s="409"/>
      <c r="EAX2" s="409"/>
      <c r="EAY2" s="409"/>
      <c r="EAZ2" s="409"/>
      <c r="EBA2" s="409"/>
      <c r="EBB2" s="409"/>
      <c r="EBC2" s="409"/>
      <c r="EBD2" s="409"/>
      <c r="EBE2" s="409"/>
      <c r="EBF2" s="409"/>
      <c r="EBG2" s="409"/>
      <c r="EBH2" s="409"/>
      <c r="EBI2" s="409"/>
      <c r="EBJ2" s="409"/>
      <c r="EBK2" s="409"/>
      <c r="EBL2" s="409"/>
      <c r="EBM2" s="409"/>
      <c r="EBN2" s="409"/>
      <c r="EBO2" s="409"/>
      <c r="EBP2" s="409"/>
      <c r="EBQ2" s="409"/>
      <c r="EBR2" s="409"/>
      <c r="EBS2" s="409"/>
      <c r="EBT2" s="409"/>
      <c r="EBU2" s="409"/>
      <c r="EBV2" s="409"/>
      <c r="EBW2" s="409"/>
      <c r="EBX2" s="409"/>
      <c r="EBY2" s="409"/>
      <c r="EBZ2" s="409"/>
      <c r="ECA2" s="409"/>
      <c r="ECB2" s="409"/>
      <c r="ECC2" s="409"/>
      <c r="ECD2" s="409"/>
      <c r="ECE2" s="409"/>
      <c r="ECF2" s="409"/>
      <c r="ECG2" s="409"/>
      <c r="ECH2" s="409"/>
      <c r="ECI2" s="409"/>
      <c r="ECJ2" s="409"/>
      <c r="ECK2" s="409"/>
      <c r="ECL2" s="409"/>
      <c r="ECM2" s="409"/>
      <c r="ECN2" s="409"/>
      <c r="ECO2" s="409"/>
      <c r="ECP2" s="409"/>
      <c r="ECQ2" s="409"/>
      <c r="ECR2" s="409"/>
      <c r="ECS2" s="409"/>
      <c r="ECT2" s="409"/>
      <c r="ECU2" s="409"/>
      <c r="ECV2" s="409"/>
      <c r="ECW2" s="409"/>
      <c r="ECX2" s="409"/>
      <c r="ECY2" s="409"/>
      <c r="ECZ2" s="409"/>
      <c r="EDA2" s="409"/>
      <c r="EDB2" s="409"/>
      <c r="EDC2" s="409"/>
      <c r="EDD2" s="409"/>
      <c r="EDE2" s="409"/>
      <c r="EDF2" s="409"/>
      <c r="EDG2" s="409"/>
      <c r="EDH2" s="409"/>
      <c r="EDI2" s="409"/>
      <c r="EDJ2" s="409"/>
      <c r="EDK2" s="409"/>
      <c r="EDL2" s="409"/>
      <c r="EDM2" s="409"/>
      <c r="EDN2" s="409"/>
      <c r="EDO2" s="409"/>
      <c r="EDP2" s="409"/>
      <c r="EDQ2" s="409"/>
      <c r="EDR2" s="409"/>
      <c r="EDS2" s="409"/>
      <c r="EDT2" s="409"/>
      <c r="EDU2" s="409"/>
      <c r="EDV2" s="409"/>
      <c r="EDW2" s="409"/>
      <c r="EDX2" s="409"/>
      <c r="EDY2" s="409"/>
      <c r="EDZ2" s="409"/>
      <c r="EEA2" s="409"/>
      <c r="EEB2" s="409"/>
      <c r="EEC2" s="409"/>
      <c r="EED2" s="409"/>
      <c r="EEE2" s="409"/>
      <c r="EEF2" s="409"/>
      <c r="EEG2" s="409"/>
      <c r="EEH2" s="409"/>
      <c r="EEI2" s="409"/>
      <c r="EEJ2" s="409"/>
      <c r="EEK2" s="409"/>
      <c r="EEL2" s="409"/>
      <c r="EEM2" s="409"/>
      <c r="EEN2" s="409"/>
      <c r="EEO2" s="409"/>
      <c r="EEP2" s="409"/>
      <c r="EEQ2" s="409"/>
      <c r="EER2" s="409"/>
      <c r="EES2" s="409"/>
      <c r="EET2" s="409"/>
      <c r="EEU2" s="409"/>
      <c r="EEV2" s="409"/>
      <c r="EEW2" s="409"/>
      <c r="EEX2" s="409"/>
      <c r="EEY2" s="409"/>
      <c r="EEZ2" s="409"/>
      <c r="EFA2" s="409"/>
      <c r="EFB2" s="409"/>
      <c r="EFC2" s="409"/>
      <c r="EFD2" s="409"/>
      <c r="EFE2" s="409"/>
      <c r="EFF2" s="409"/>
      <c r="EFG2" s="409"/>
      <c r="EFH2" s="409"/>
      <c r="EFI2" s="409"/>
      <c r="EFJ2" s="409"/>
      <c r="EFK2" s="409"/>
      <c r="EFL2" s="409"/>
      <c r="EFM2" s="409"/>
      <c r="EFN2" s="409"/>
      <c r="EFO2" s="409"/>
      <c r="EFP2" s="409"/>
      <c r="EFQ2" s="409"/>
      <c r="EFR2" s="409"/>
      <c r="EFS2" s="409"/>
      <c r="EFT2" s="409"/>
      <c r="EFU2" s="409"/>
      <c r="EFV2" s="409"/>
      <c r="EFW2" s="409"/>
      <c r="EFX2" s="409"/>
      <c r="EFY2" s="409"/>
      <c r="EFZ2" s="409"/>
      <c r="EGA2" s="409"/>
      <c r="EGB2" s="409"/>
      <c r="EGC2" s="409"/>
      <c r="EGD2" s="409"/>
      <c r="EGE2" s="409"/>
      <c r="EGF2" s="409"/>
      <c r="EGG2" s="409"/>
      <c r="EGH2" s="409"/>
      <c r="EGI2" s="409"/>
      <c r="EGJ2" s="409"/>
      <c r="EGK2" s="409"/>
      <c r="EGL2" s="409"/>
      <c r="EGM2" s="409"/>
      <c r="EGN2" s="409"/>
      <c r="EGO2" s="409"/>
      <c r="EGP2" s="409"/>
      <c r="EGQ2" s="409"/>
      <c r="EGR2" s="409"/>
      <c r="EGS2" s="409"/>
      <c r="EGT2" s="409"/>
      <c r="EGU2" s="409"/>
      <c r="EGV2" s="409"/>
      <c r="EGW2" s="409"/>
      <c r="EGX2" s="409"/>
      <c r="EGY2" s="409"/>
      <c r="EGZ2" s="409"/>
      <c r="EHA2" s="409"/>
      <c r="EHB2" s="409"/>
      <c r="EHC2" s="409"/>
      <c r="EHD2" s="409"/>
      <c r="EHE2" s="409"/>
      <c r="EHF2" s="409"/>
      <c r="EHG2" s="409"/>
      <c r="EHH2" s="409"/>
      <c r="EHI2" s="409"/>
      <c r="EHJ2" s="409"/>
      <c r="EHK2" s="409"/>
      <c r="EHL2" s="409"/>
      <c r="EHM2" s="409"/>
      <c r="EHN2" s="409"/>
      <c r="EHO2" s="409"/>
      <c r="EHP2" s="409"/>
      <c r="EHQ2" s="409"/>
      <c r="EHR2" s="409"/>
      <c r="EHS2" s="409"/>
      <c r="EHT2" s="409"/>
      <c r="EHU2" s="409"/>
      <c r="EHV2" s="409"/>
      <c r="EHW2" s="409"/>
      <c r="EHX2" s="409"/>
      <c r="EHY2" s="409"/>
      <c r="EHZ2" s="409"/>
      <c r="EIA2" s="409"/>
      <c r="EIB2" s="409"/>
      <c r="EIC2" s="409"/>
      <c r="EID2" s="409"/>
      <c r="EIE2" s="409"/>
      <c r="EIF2" s="409"/>
      <c r="EIG2" s="409"/>
      <c r="EIH2" s="409"/>
      <c r="EII2" s="409"/>
      <c r="EIJ2" s="409"/>
      <c r="EIK2" s="409"/>
      <c r="EIL2" s="409"/>
      <c r="EIM2" s="409"/>
      <c r="EIN2" s="409"/>
      <c r="EIO2" s="409"/>
      <c r="EIP2" s="409"/>
      <c r="EIQ2" s="409"/>
      <c r="EIR2" s="409"/>
      <c r="EIS2" s="409"/>
      <c r="EIT2" s="409"/>
      <c r="EIU2" s="409"/>
      <c r="EIV2" s="409"/>
      <c r="EIW2" s="409"/>
      <c r="EIX2" s="409"/>
      <c r="EIY2" s="409"/>
      <c r="EIZ2" s="409"/>
      <c r="EJA2" s="409"/>
      <c r="EJB2" s="409"/>
      <c r="EJC2" s="409"/>
      <c r="EJD2" s="409"/>
      <c r="EJE2" s="409"/>
      <c r="EJF2" s="409"/>
      <c r="EJG2" s="409"/>
      <c r="EJH2" s="409"/>
      <c r="EJI2" s="409"/>
      <c r="EJJ2" s="409"/>
      <c r="EJK2" s="409"/>
      <c r="EJL2" s="409"/>
      <c r="EJM2" s="409"/>
      <c r="EJN2" s="409"/>
      <c r="EJO2" s="409"/>
      <c r="EJP2" s="409"/>
      <c r="EJQ2" s="409"/>
      <c r="EJR2" s="409"/>
      <c r="EJS2" s="409"/>
      <c r="EJT2" s="409"/>
      <c r="EJU2" s="409"/>
      <c r="EJV2" s="409"/>
      <c r="EJW2" s="409"/>
      <c r="EJX2" s="409"/>
      <c r="EJY2" s="409"/>
      <c r="EJZ2" s="409"/>
      <c r="EKA2" s="409"/>
      <c r="EKB2" s="409"/>
      <c r="EKC2" s="409"/>
      <c r="EKD2" s="409"/>
      <c r="EKE2" s="409"/>
      <c r="EKF2" s="409"/>
      <c r="EKG2" s="409"/>
      <c r="EKH2" s="409"/>
      <c r="EKI2" s="409"/>
      <c r="EKJ2" s="409"/>
      <c r="EKK2" s="409"/>
      <c r="EKL2" s="409"/>
      <c r="EKM2" s="409"/>
      <c r="EKN2" s="409"/>
      <c r="EKO2" s="409"/>
      <c r="EKP2" s="409"/>
      <c r="EKQ2" s="409"/>
      <c r="EKR2" s="409"/>
      <c r="EKS2" s="409"/>
      <c r="EKT2" s="409"/>
      <c r="EKU2" s="409"/>
      <c r="EKV2" s="409"/>
      <c r="EKW2" s="409"/>
      <c r="EKX2" s="409"/>
      <c r="EKY2" s="409"/>
      <c r="EKZ2" s="409"/>
      <c r="ELA2" s="409"/>
      <c r="ELB2" s="409"/>
      <c r="ELC2" s="409"/>
      <c r="ELD2" s="409"/>
      <c r="ELE2" s="409"/>
      <c r="ELF2" s="409"/>
      <c r="ELG2" s="409"/>
      <c r="ELH2" s="409"/>
      <c r="ELI2" s="409"/>
      <c r="ELJ2" s="409"/>
      <c r="ELK2" s="409"/>
      <c r="ELL2" s="409"/>
      <c r="ELM2" s="409"/>
      <c r="ELN2" s="409"/>
      <c r="ELO2" s="409"/>
      <c r="ELP2" s="409"/>
      <c r="ELQ2" s="409"/>
      <c r="ELR2" s="409"/>
      <c r="ELS2" s="409"/>
      <c r="ELT2" s="409"/>
      <c r="ELU2" s="409"/>
      <c r="ELV2" s="409"/>
      <c r="ELW2" s="409"/>
      <c r="ELX2" s="409"/>
      <c r="ELY2" s="409"/>
      <c r="ELZ2" s="409"/>
      <c r="EMA2" s="409"/>
      <c r="EMB2" s="409"/>
      <c r="EMC2" s="409"/>
      <c r="EMD2" s="409"/>
      <c r="EME2" s="409"/>
      <c r="EMF2" s="409"/>
      <c r="EMG2" s="409"/>
      <c r="EMH2" s="409"/>
      <c r="EMI2" s="409"/>
      <c r="EMJ2" s="409"/>
      <c r="EMK2" s="409"/>
      <c r="EML2" s="409"/>
      <c r="EMM2" s="409"/>
      <c r="EMN2" s="409"/>
      <c r="EMO2" s="409"/>
      <c r="EMP2" s="409"/>
      <c r="EMQ2" s="409"/>
      <c r="EMR2" s="409"/>
      <c r="EMS2" s="409"/>
      <c r="EMT2" s="409"/>
      <c r="EMU2" s="409"/>
      <c r="EMV2" s="409"/>
      <c r="EMW2" s="409"/>
      <c r="EMX2" s="409"/>
      <c r="EMY2" s="409"/>
      <c r="EMZ2" s="409"/>
      <c r="ENA2" s="409"/>
      <c r="ENB2" s="409"/>
      <c r="ENC2" s="409"/>
      <c r="END2" s="409"/>
      <c r="ENE2" s="409"/>
      <c r="ENF2" s="409"/>
      <c r="ENG2" s="409"/>
      <c r="ENH2" s="409"/>
      <c r="ENI2" s="409"/>
      <c r="ENJ2" s="409"/>
      <c r="ENK2" s="409"/>
      <c r="ENL2" s="409"/>
      <c r="ENM2" s="409"/>
      <c r="ENN2" s="409"/>
      <c r="ENO2" s="409"/>
      <c r="ENP2" s="409"/>
      <c r="ENQ2" s="409"/>
      <c r="ENR2" s="409"/>
      <c r="ENS2" s="409"/>
      <c r="ENT2" s="409"/>
      <c r="ENU2" s="409"/>
      <c r="ENV2" s="409"/>
      <c r="ENW2" s="409"/>
      <c r="ENX2" s="409"/>
      <c r="ENY2" s="409"/>
      <c r="ENZ2" s="409"/>
      <c r="EOA2" s="409"/>
      <c r="EOB2" s="409"/>
      <c r="EOC2" s="409"/>
      <c r="EOD2" s="409"/>
      <c r="EOE2" s="409"/>
      <c r="EOF2" s="409"/>
      <c r="EOG2" s="409"/>
      <c r="EOH2" s="409"/>
      <c r="EOI2" s="409"/>
      <c r="EOJ2" s="409"/>
      <c r="EOK2" s="409"/>
      <c r="EOL2" s="409"/>
      <c r="EOM2" s="409"/>
      <c r="EON2" s="409"/>
      <c r="EOO2" s="409"/>
      <c r="EOP2" s="409"/>
      <c r="EOQ2" s="409"/>
      <c r="EOR2" s="409"/>
      <c r="EOS2" s="409"/>
      <c r="EOT2" s="409"/>
      <c r="EOU2" s="409"/>
      <c r="EOV2" s="409"/>
      <c r="EOW2" s="409"/>
      <c r="EOX2" s="409"/>
      <c r="EOY2" s="409"/>
      <c r="EOZ2" s="409"/>
      <c r="EPA2" s="409"/>
      <c r="EPB2" s="409"/>
      <c r="EPC2" s="409"/>
      <c r="EPD2" s="409"/>
      <c r="EPE2" s="409"/>
      <c r="EPF2" s="409"/>
      <c r="EPG2" s="409"/>
      <c r="EPH2" s="409"/>
      <c r="EPI2" s="409"/>
      <c r="EPJ2" s="409"/>
      <c r="EPK2" s="409"/>
      <c r="EPL2" s="409"/>
      <c r="EPM2" s="409"/>
      <c r="EPN2" s="409"/>
      <c r="EPO2" s="409"/>
      <c r="EPP2" s="409"/>
      <c r="EPQ2" s="409"/>
      <c r="EPR2" s="409"/>
      <c r="EPS2" s="409"/>
      <c r="EPT2" s="409"/>
      <c r="EPU2" s="409"/>
      <c r="EPV2" s="409"/>
      <c r="EPW2" s="409"/>
      <c r="EPX2" s="409"/>
      <c r="EPY2" s="409"/>
      <c r="EPZ2" s="409"/>
      <c r="EQA2" s="409"/>
      <c r="EQB2" s="409"/>
      <c r="EQC2" s="409"/>
      <c r="EQD2" s="409"/>
      <c r="EQE2" s="409"/>
      <c r="EQF2" s="409"/>
      <c r="EQG2" s="409"/>
      <c r="EQH2" s="409"/>
      <c r="EQI2" s="409"/>
      <c r="EQJ2" s="409"/>
      <c r="EQK2" s="409"/>
      <c r="EQL2" s="409"/>
      <c r="EQM2" s="409"/>
      <c r="EQN2" s="409"/>
      <c r="EQO2" s="409"/>
      <c r="EQP2" s="409"/>
      <c r="EQQ2" s="409"/>
      <c r="EQR2" s="409"/>
      <c r="EQS2" s="409"/>
      <c r="EQT2" s="409"/>
      <c r="EQU2" s="409"/>
      <c r="EQV2" s="409"/>
      <c r="EQW2" s="409"/>
      <c r="EQX2" s="409"/>
      <c r="EQY2" s="409"/>
      <c r="EQZ2" s="409"/>
      <c r="ERA2" s="409"/>
      <c r="ERB2" s="409"/>
      <c r="ERC2" s="409"/>
      <c r="ERD2" s="409"/>
      <c r="ERE2" s="409"/>
      <c r="ERF2" s="409"/>
      <c r="ERG2" s="409"/>
      <c r="ERH2" s="409"/>
      <c r="ERI2" s="409"/>
      <c r="ERJ2" s="409"/>
      <c r="ERK2" s="409"/>
      <c r="ERL2" s="409"/>
      <c r="ERM2" s="409"/>
      <c r="ERN2" s="409"/>
      <c r="ERO2" s="409"/>
      <c r="ERP2" s="409"/>
      <c r="ERQ2" s="409"/>
      <c r="ERR2" s="409"/>
      <c r="ERS2" s="409"/>
      <c r="ERT2" s="409"/>
      <c r="ERU2" s="409"/>
      <c r="ERV2" s="409"/>
      <c r="ERW2" s="409"/>
      <c r="ERX2" s="409"/>
      <c r="ERY2" s="409"/>
      <c r="ERZ2" s="409"/>
      <c r="ESA2" s="409"/>
      <c r="ESB2" s="409"/>
      <c r="ESC2" s="409"/>
      <c r="ESD2" s="409"/>
      <c r="ESE2" s="409"/>
      <c r="ESF2" s="409"/>
      <c r="ESG2" s="409"/>
      <c r="ESH2" s="409"/>
      <c r="ESI2" s="409"/>
      <c r="ESJ2" s="409"/>
      <c r="ESK2" s="409"/>
      <c r="ESL2" s="409"/>
      <c r="ESM2" s="409"/>
      <c r="ESN2" s="409"/>
      <c r="ESO2" s="409"/>
      <c r="ESP2" s="409"/>
      <c r="ESQ2" s="409"/>
      <c r="ESR2" s="409"/>
      <c r="ESS2" s="409"/>
      <c r="EST2" s="409"/>
      <c r="ESU2" s="409"/>
      <c r="ESV2" s="409"/>
      <c r="ESW2" s="409"/>
      <c r="ESX2" s="409"/>
      <c r="ESY2" s="409"/>
      <c r="ESZ2" s="409"/>
      <c r="ETA2" s="409"/>
      <c r="ETB2" s="409"/>
      <c r="ETC2" s="409"/>
      <c r="ETD2" s="409"/>
      <c r="ETE2" s="409"/>
      <c r="ETF2" s="409"/>
      <c r="ETG2" s="409"/>
      <c r="ETH2" s="409"/>
      <c r="ETI2" s="409"/>
      <c r="ETJ2" s="409"/>
      <c r="ETK2" s="409"/>
      <c r="ETL2" s="409"/>
      <c r="ETM2" s="409"/>
      <c r="ETN2" s="409"/>
      <c r="ETO2" s="409"/>
      <c r="ETP2" s="409"/>
      <c r="ETQ2" s="409"/>
      <c r="ETR2" s="409"/>
      <c r="ETS2" s="409"/>
      <c r="ETT2" s="409"/>
      <c r="ETU2" s="409"/>
      <c r="ETV2" s="409"/>
      <c r="ETW2" s="409"/>
      <c r="ETX2" s="409"/>
      <c r="ETY2" s="409"/>
      <c r="ETZ2" s="409"/>
      <c r="EUA2" s="409"/>
      <c r="EUB2" s="409"/>
      <c r="EUC2" s="409"/>
      <c r="EUD2" s="409"/>
      <c r="EUE2" s="409"/>
      <c r="EUF2" s="409"/>
      <c r="EUG2" s="409"/>
      <c r="EUH2" s="409"/>
      <c r="EUI2" s="409"/>
      <c r="EUJ2" s="409"/>
      <c r="EUK2" s="409"/>
      <c r="EUL2" s="409"/>
      <c r="EUM2" s="409"/>
      <c r="EUN2" s="409"/>
      <c r="EUO2" s="409"/>
      <c r="EUP2" s="409"/>
      <c r="EUQ2" s="409"/>
      <c r="EUR2" s="409"/>
      <c r="EUS2" s="409"/>
      <c r="EUT2" s="409"/>
      <c r="EUU2" s="409"/>
      <c r="EUV2" s="409"/>
      <c r="EUW2" s="409"/>
      <c r="EUX2" s="409"/>
      <c r="EUY2" s="409"/>
      <c r="EUZ2" s="409"/>
      <c r="EVA2" s="409"/>
      <c r="EVB2" s="409"/>
      <c r="EVC2" s="409"/>
      <c r="EVD2" s="409"/>
      <c r="EVE2" s="409"/>
      <c r="EVF2" s="409"/>
      <c r="EVG2" s="409"/>
      <c r="EVH2" s="409"/>
      <c r="EVI2" s="409"/>
      <c r="EVJ2" s="409"/>
      <c r="EVK2" s="409"/>
      <c r="EVL2" s="409"/>
      <c r="EVM2" s="409"/>
      <c r="EVN2" s="409"/>
      <c r="EVO2" s="409"/>
      <c r="EVP2" s="409"/>
      <c r="EVQ2" s="409"/>
      <c r="EVR2" s="409"/>
      <c r="EVS2" s="409"/>
      <c r="EVT2" s="409"/>
      <c r="EVU2" s="409"/>
      <c r="EVV2" s="409"/>
      <c r="EVW2" s="409"/>
      <c r="EVX2" s="409"/>
      <c r="EVY2" s="409"/>
      <c r="EVZ2" s="409"/>
      <c r="EWA2" s="409"/>
      <c r="EWB2" s="409"/>
      <c r="EWC2" s="409"/>
      <c r="EWD2" s="409"/>
      <c r="EWE2" s="409"/>
      <c r="EWF2" s="409"/>
      <c r="EWG2" s="409"/>
      <c r="EWH2" s="409"/>
      <c r="EWI2" s="409"/>
      <c r="EWJ2" s="409"/>
      <c r="EWK2" s="409"/>
      <c r="EWL2" s="409"/>
      <c r="EWM2" s="409"/>
      <c r="EWN2" s="409"/>
      <c r="EWO2" s="409"/>
      <c r="EWP2" s="409"/>
      <c r="EWQ2" s="409"/>
      <c r="EWR2" s="409"/>
      <c r="EWS2" s="409"/>
      <c r="EWT2" s="409"/>
      <c r="EWU2" s="409"/>
      <c r="EWV2" s="409"/>
      <c r="EWW2" s="409"/>
      <c r="EWX2" s="409"/>
      <c r="EWY2" s="409"/>
      <c r="EWZ2" s="409"/>
      <c r="EXA2" s="409"/>
      <c r="EXB2" s="409"/>
      <c r="EXC2" s="409"/>
      <c r="EXD2" s="409"/>
      <c r="EXE2" s="409"/>
      <c r="EXF2" s="409"/>
      <c r="EXG2" s="409"/>
      <c r="EXH2" s="409"/>
      <c r="EXI2" s="409"/>
      <c r="EXJ2" s="409"/>
      <c r="EXK2" s="409"/>
      <c r="EXL2" s="409"/>
      <c r="EXM2" s="409"/>
      <c r="EXN2" s="409"/>
      <c r="EXO2" s="409"/>
      <c r="EXP2" s="409"/>
      <c r="EXQ2" s="409"/>
      <c r="EXR2" s="409"/>
      <c r="EXS2" s="409"/>
      <c r="EXT2" s="409"/>
      <c r="EXU2" s="409"/>
      <c r="EXV2" s="409"/>
      <c r="EXW2" s="409"/>
      <c r="EXX2" s="409"/>
      <c r="EXY2" s="409"/>
      <c r="EXZ2" s="409"/>
      <c r="EYA2" s="409"/>
      <c r="EYB2" s="409"/>
      <c r="EYC2" s="409"/>
      <c r="EYD2" s="409"/>
      <c r="EYE2" s="409"/>
      <c r="EYF2" s="409"/>
      <c r="EYG2" s="409"/>
      <c r="EYH2" s="409"/>
      <c r="EYI2" s="409"/>
      <c r="EYJ2" s="409"/>
      <c r="EYK2" s="409"/>
      <c r="EYL2" s="409"/>
      <c r="EYM2" s="409"/>
      <c r="EYN2" s="409"/>
      <c r="EYO2" s="409"/>
      <c r="EYP2" s="409"/>
      <c r="EYQ2" s="409"/>
      <c r="EYR2" s="409"/>
      <c r="EYS2" s="409"/>
      <c r="EYT2" s="409"/>
      <c r="EYU2" s="409"/>
      <c r="EYV2" s="409"/>
      <c r="EYW2" s="409"/>
      <c r="EYX2" s="409"/>
      <c r="EYY2" s="409"/>
      <c r="EYZ2" s="409"/>
      <c r="EZA2" s="409"/>
      <c r="EZB2" s="409"/>
      <c r="EZC2" s="409"/>
      <c r="EZD2" s="409"/>
      <c r="EZE2" s="409"/>
      <c r="EZF2" s="409"/>
      <c r="EZG2" s="409"/>
      <c r="EZH2" s="409"/>
      <c r="EZI2" s="409"/>
      <c r="EZJ2" s="409"/>
      <c r="EZK2" s="409"/>
      <c r="EZL2" s="409"/>
      <c r="EZM2" s="409"/>
      <c r="EZN2" s="409"/>
      <c r="EZO2" s="409"/>
      <c r="EZP2" s="409"/>
      <c r="EZQ2" s="409"/>
      <c r="EZR2" s="409"/>
      <c r="EZS2" s="409"/>
      <c r="EZT2" s="409"/>
      <c r="EZU2" s="409"/>
      <c r="EZV2" s="409"/>
      <c r="EZW2" s="409"/>
      <c r="EZX2" s="409"/>
      <c r="EZY2" s="409"/>
      <c r="EZZ2" s="409"/>
      <c r="FAA2" s="409"/>
      <c r="FAB2" s="409"/>
      <c r="FAC2" s="409"/>
      <c r="FAD2" s="409"/>
      <c r="FAE2" s="409"/>
      <c r="FAF2" s="409"/>
      <c r="FAG2" s="409"/>
      <c r="FAH2" s="409"/>
      <c r="FAI2" s="409"/>
      <c r="FAJ2" s="409"/>
      <c r="FAK2" s="409"/>
      <c r="FAL2" s="409"/>
      <c r="FAM2" s="409"/>
      <c r="FAN2" s="409"/>
      <c r="FAO2" s="409"/>
      <c r="FAP2" s="409"/>
      <c r="FAQ2" s="409"/>
      <c r="FAR2" s="409"/>
      <c r="FAS2" s="409"/>
      <c r="FAT2" s="409"/>
      <c r="FAU2" s="409"/>
      <c r="FAV2" s="409"/>
      <c r="FAW2" s="409"/>
      <c r="FAX2" s="409"/>
      <c r="FAY2" s="409"/>
      <c r="FAZ2" s="409"/>
      <c r="FBA2" s="409"/>
      <c r="FBB2" s="409"/>
      <c r="FBC2" s="409"/>
      <c r="FBD2" s="409"/>
      <c r="FBE2" s="409"/>
      <c r="FBF2" s="409"/>
      <c r="FBG2" s="409"/>
      <c r="FBH2" s="409"/>
      <c r="FBI2" s="409"/>
      <c r="FBJ2" s="409"/>
      <c r="FBK2" s="409"/>
      <c r="FBL2" s="409"/>
      <c r="FBM2" s="409"/>
      <c r="FBN2" s="409"/>
      <c r="FBO2" s="409"/>
      <c r="FBP2" s="409"/>
      <c r="FBQ2" s="409"/>
      <c r="FBR2" s="409"/>
      <c r="FBS2" s="409"/>
      <c r="FBT2" s="409"/>
      <c r="FBU2" s="409"/>
      <c r="FBV2" s="409"/>
      <c r="FBW2" s="409"/>
      <c r="FBX2" s="409"/>
      <c r="FBY2" s="409"/>
      <c r="FBZ2" s="409"/>
      <c r="FCA2" s="409"/>
      <c r="FCB2" s="409"/>
      <c r="FCC2" s="409"/>
      <c r="FCD2" s="409"/>
      <c r="FCE2" s="409"/>
      <c r="FCF2" s="409"/>
      <c r="FCG2" s="409"/>
      <c r="FCH2" s="409"/>
      <c r="FCI2" s="409"/>
      <c r="FCJ2" s="409"/>
      <c r="FCK2" s="409"/>
      <c r="FCL2" s="409"/>
      <c r="FCM2" s="409"/>
      <c r="FCN2" s="409"/>
      <c r="FCO2" s="409"/>
      <c r="FCP2" s="409"/>
      <c r="FCQ2" s="409"/>
      <c r="FCR2" s="409"/>
      <c r="FCS2" s="409"/>
      <c r="FCT2" s="409"/>
      <c r="FCU2" s="409"/>
      <c r="FCV2" s="409"/>
      <c r="FCW2" s="409"/>
      <c r="FCX2" s="409"/>
      <c r="FCY2" s="409"/>
      <c r="FCZ2" s="409"/>
      <c r="FDA2" s="409"/>
      <c r="FDB2" s="409"/>
      <c r="FDC2" s="409"/>
      <c r="FDD2" s="409"/>
      <c r="FDE2" s="409"/>
      <c r="FDF2" s="409"/>
      <c r="FDG2" s="409"/>
      <c r="FDH2" s="409"/>
      <c r="FDI2" s="409"/>
      <c r="FDJ2" s="409"/>
      <c r="FDK2" s="409"/>
      <c r="FDL2" s="409"/>
      <c r="FDM2" s="409"/>
      <c r="FDN2" s="409"/>
      <c r="FDO2" s="409"/>
      <c r="FDP2" s="409"/>
      <c r="FDQ2" s="409"/>
      <c r="FDR2" s="409"/>
      <c r="FDS2" s="409"/>
      <c r="FDT2" s="409"/>
      <c r="FDU2" s="409"/>
      <c r="FDV2" s="409"/>
      <c r="FDW2" s="409"/>
      <c r="FDX2" s="409"/>
      <c r="FDY2" s="409"/>
      <c r="FDZ2" s="409"/>
      <c r="FEA2" s="409"/>
      <c r="FEB2" s="409"/>
      <c r="FEC2" s="409"/>
      <c r="FED2" s="409"/>
      <c r="FEE2" s="409"/>
      <c r="FEF2" s="409"/>
      <c r="FEG2" s="409"/>
      <c r="FEH2" s="409"/>
      <c r="FEI2" s="409"/>
      <c r="FEJ2" s="409"/>
      <c r="FEK2" s="409"/>
      <c r="FEL2" s="409"/>
      <c r="FEM2" s="409"/>
      <c r="FEN2" s="409"/>
      <c r="FEO2" s="409"/>
      <c r="FEP2" s="409"/>
      <c r="FEQ2" s="409"/>
      <c r="FER2" s="409"/>
      <c r="FES2" s="409"/>
      <c r="FET2" s="409"/>
      <c r="FEU2" s="409"/>
      <c r="FEV2" s="409"/>
      <c r="FEW2" s="409"/>
      <c r="FEX2" s="409"/>
      <c r="FEY2" s="409"/>
      <c r="FEZ2" s="409"/>
      <c r="FFA2" s="409"/>
      <c r="FFB2" s="409"/>
      <c r="FFC2" s="409"/>
      <c r="FFD2" s="409"/>
      <c r="FFE2" s="409"/>
      <c r="FFF2" s="409"/>
      <c r="FFG2" s="409"/>
      <c r="FFH2" s="409"/>
      <c r="FFI2" s="409"/>
      <c r="FFJ2" s="409"/>
      <c r="FFK2" s="409"/>
      <c r="FFL2" s="409"/>
      <c r="FFM2" s="409"/>
      <c r="FFN2" s="409"/>
      <c r="FFO2" s="409"/>
      <c r="FFP2" s="409"/>
      <c r="FFQ2" s="409"/>
      <c r="FFR2" s="409"/>
      <c r="FFS2" s="409"/>
      <c r="FFT2" s="409"/>
      <c r="FFU2" s="409"/>
      <c r="FFV2" s="409"/>
      <c r="FFW2" s="409"/>
      <c r="FFX2" s="409"/>
      <c r="FFY2" s="409"/>
      <c r="FFZ2" s="409"/>
      <c r="FGA2" s="409"/>
      <c r="FGB2" s="409"/>
      <c r="FGC2" s="409"/>
      <c r="FGD2" s="409"/>
      <c r="FGE2" s="409"/>
      <c r="FGF2" s="409"/>
      <c r="FGG2" s="409"/>
      <c r="FGH2" s="409"/>
      <c r="FGI2" s="409"/>
      <c r="FGJ2" s="409"/>
      <c r="FGK2" s="409"/>
      <c r="FGL2" s="409"/>
      <c r="FGM2" s="409"/>
      <c r="FGN2" s="409"/>
      <c r="FGO2" s="409"/>
      <c r="FGP2" s="409"/>
      <c r="FGQ2" s="409"/>
      <c r="FGR2" s="409"/>
      <c r="FGS2" s="409"/>
      <c r="FGT2" s="409"/>
      <c r="FGU2" s="409"/>
      <c r="FGV2" s="409"/>
      <c r="FGW2" s="409"/>
      <c r="FGX2" s="409"/>
      <c r="FGY2" s="409"/>
      <c r="FGZ2" s="409"/>
      <c r="FHA2" s="409"/>
      <c r="FHB2" s="409"/>
      <c r="FHC2" s="409"/>
      <c r="FHD2" s="409"/>
      <c r="FHE2" s="409"/>
      <c r="FHF2" s="409"/>
      <c r="FHG2" s="409"/>
      <c r="FHH2" s="409"/>
      <c r="FHI2" s="409"/>
      <c r="FHJ2" s="409"/>
      <c r="FHK2" s="409"/>
      <c r="FHL2" s="409"/>
      <c r="FHM2" s="409"/>
      <c r="FHN2" s="409"/>
      <c r="FHO2" s="409"/>
      <c r="FHP2" s="409"/>
      <c r="FHQ2" s="409"/>
      <c r="FHR2" s="409"/>
      <c r="FHS2" s="409"/>
      <c r="FHT2" s="409"/>
      <c r="FHU2" s="409"/>
      <c r="FHV2" s="409"/>
      <c r="FHW2" s="409"/>
      <c r="FHX2" s="409"/>
      <c r="FHY2" s="409"/>
      <c r="FHZ2" s="409"/>
      <c r="FIA2" s="409"/>
      <c r="FIB2" s="409"/>
      <c r="FIC2" s="409"/>
      <c r="FID2" s="409"/>
      <c r="FIE2" s="409"/>
      <c r="FIF2" s="409"/>
      <c r="FIG2" s="409"/>
      <c r="FIH2" s="409"/>
      <c r="FII2" s="409"/>
      <c r="FIJ2" s="409"/>
      <c r="FIK2" s="409"/>
      <c r="FIL2" s="409"/>
      <c r="FIM2" s="409"/>
      <c r="FIN2" s="409"/>
      <c r="FIO2" s="409"/>
      <c r="FIP2" s="409"/>
      <c r="FIQ2" s="409"/>
      <c r="FIR2" s="409"/>
      <c r="FIS2" s="409"/>
      <c r="FIT2" s="409"/>
      <c r="FIU2" s="409"/>
      <c r="FIV2" s="409"/>
      <c r="FIW2" s="409"/>
      <c r="FIX2" s="409"/>
      <c r="FIY2" s="409"/>
      <c r="FIZ2" s="409"/>
      <c r="FJA2" s="409"/>
      <c r="FJB2" s="409"/>
      <c r="FJC2" s="409"/>
      <c r="FJD2" s="409"/>
      <c r="FJE2" s="409"/>
      <c r="FJF2" s="409"/>
      <c r="FJG2" s="409"/>
      <c r="FJH2" s="409"/>
      <c r="FJI2" s="409"/>
      <c r="FJJ2" s="409"/>
      <c r="FJK2" s="409"/>
      <c r="FJL2" s="409"/>
      <c r="FJM2" s="409"/>
      <c r="FJN2" s="409"/>
      <c r="FJO2" s="409"/>
      <c r="FJP2" s="409"/>
      <c r="FJQ2" s="409"/>
      <c r="FJR2" s="409"/>
      <c r="FJS2" s="409"/>
      <c r="FJT2" s="409"/>
      <c r="FJU2" s="409"/>
      <c r="FJV2" s="409"/>
      <c r="FJW2" s="409"/>
      <c r="FJX2" s="409"/>
      <c r="FJY2" s="409"/>
      <c r="FJZ2" s="409"/>
      <c r="FKA2" s="409"/>
      <c r="FKB2" s="409"/>
      <c r="FKC2" s="409"/>
      <c r="FKD2" s="409"/>
      <c r="FKE2" s="409"/>
      <c r="FKF2" s="409"/>
      <c r="FKG2" s="409"/>
      <c r="FKH2" s="409"/>
      <c r="FKI2" s="409"/>
      <c r="FKJ2" s="409"/>
      <c r="FKK2" s="409"/>
      <c r="FKL2" s="409"/>
      <c r="FKM2" s="409"/>
      <c r="FKN2" s="409"/>
      <c r="FKO2" s="409"/>
      <c r="FKP2" s="409"/>
      <c r="FKQ2" s="409"/>
      <c r="FKR2" s="409"/>
      <c r="FKS2" s="409"/>
      <c r="FKT2" s="409"/>
      <c r="FKU2" s="409"/>
      <c r="FKV2" s="409"/>
      <c r="FKW2" s="409"/>
      <c r="FKX2" s="409"/>
      <c r="FKY2" s="409"/>
      <c r="FKZ2" s="409"/>
      <c r="FLA2" s="409"/>
      <c r="FLB2" s="409"/>
      <c r="FLC2" s="409"/>
      <c r="FLD2" s="409"/>
      <c r="FLE2" s="409"/>
      <c r="FLF2" s="409"/>
      <c r="FLG2" s="409"/>
      <c r="FLH2" s="409"/>
      <c r="FLI2" s="409"/>
      <c r="FLJ2" s="409"/>
      <c r="FLK2" s="409"/>
      <c r="FLL2" s="409"/>
      <c r="FLM2" s="409"/>
      <c r="FLN2" s="409"/>
      <c r="FLO2" s="409"/>
      <c r="FLP2" s="409"/>
      <c r="FLQ2" s="409"/>
      <c r="FLR2" s="409"/>
      <c r="FLS2" s="409"/>
      <c r="FLT2" s="409"/>
      <c r="FLU2" s="409"/>
      <c r="FLV2" s="409"/>
      <c r="FLW2" s="409"/>
      <c r="FLX2" s="409"/>
      <c r="FLY2" s="409"/>
      <c r="FLZ2" s="409"/>
      <c r="FMA2" s="409"/>
      <c r="FMB2" s="409"/>
      <c r="FMC2" s="409"/>
      <c r="FMD2" s="409"/>
      <c r="FME2" s="409"/>
      <c r="FMF2" s="409"/>
      <c r="FMG2" s="409"/>
      <c r="FMH2" s="409"/>
      <c r="FMI2" s="409"/>
      <c r="FMJ2" s="409"/>
      <c r="FMK2" s="409"/>
      <c r="FML2" s="409"/>
      <c r="FMM2" s="409"/>
      <c r="FMN2" s="409"/>
      <c r="FMO2" s="409"/>
      <c r="FMP2" s="409"/>
      <c r="FMQ2" s="409"/>
      <c r="FMR2" s="409"/>
      <c r="FMS2" s="409"/>
      <c r="FMT2" s="409"/>
      <c r="FMU2" s="409"/>
      <c r="FMV2" s="409"/>
      <c r="FMW2" s="409"/>
      <c r="FMX2" s="409"/>
      <c r="FMY2" s="409"/>
      <c r="FMZ2" s="409"/>
      <c r="FNA2" s="409"/>
      <c r="FNB2" s="409"/>
      <c r="FNC2" s="409"/>
      <c r="FND2" s="409"/>
      <c r="FNE2" s="409"/>
      <c r="FNF2" s="409"/>
      <c r="FNG2" s="409"/>
      <c r="FNH2" s="409"/>
      <c r="FNI2" s="409"/>
      <c r="FNJ2" s="409"/>
      <c r="FNK2" s="409"/>
      <c r="FNL2" s="409"/>
      <c r="FNM2" s="409"/>
      <c r="FNN2" s="409"/>
      <c r="FNO2" s="409"/>
      <c r="FNP2" s="409"/>
      <c r="FNQ2" s="409"/>
      <c r="FNR2" s="409"/>
      <c r="FNS2" s="409"/>
      <c r="FNT2" s="409"/>
      <c r="FNU2" s="409"/>
      <c r="FNV2" s="409"/>
      <c r="FNW2" s="409"/>
      <c r="FNX2" s="409"/>
      <c r="FNY2" s="409"/>
      <c r="FNZ2" s="409"/>
      <c r="FOA2" s="409"/>
      <c r="FOB2" s="409"/>
      <c r="FOC2" s="409"/>
      <c r="FOD2" s="409"/>
      <c r="FOE2" s="409"/>
      <c r="FOF2" s="409"/>
      <c r="FOG2" s="409"/>
      <c r="FOH2" s="409"/>
      <c r="FOI2" s="409"/>
      <c r="FOJ2" s="409"/>
      <c r="FOK2" s="409"/>
      <c r="FOL2" s="409"/>
      <c r="FOM2" s="409"/>
      <c r="FON2" s="409"/>
      <c r="FOO2" s="409"/>
      <c r="FOP2" s="409"/>
      <c r="FOQ2" s="409"/>
      <c r="FOR2" s="409"/>
      <c r="FOS2" s="409"/>
      <c r="FOT2" s="409"/>
      <c r="FOU2" s="409"/>
      <c r="FOV2" s="409"/>
      <c r="FOW2" s="409"/>
      <c r="FOX2" s="409"/>
      <c r="FOY2" s="409"/>
      <c r="FOZ2" s="409"/>
      <c r="FPA2" s="409"/>
      <c r="FPB2" s="409"/>
      <c r="FPC2" s="409"/>
      <c r="FPD2" s="409"/>
      <c r="FPE2" s="409"/>
      <c r="FPF2" s="409"/>
      <c r="FPG2" s="409"/>
      <c r="FPH2" s="409"/>
      <c r="FPI2" s="409"/>
      <c r="FPJ2" s="409"/>
      <c r="FPK2" s="409"/>
      <c r="FPL2" s="409"/>
      <c r="FPM2" s="409"/>
      <c r="FPN2" s="409"/>
      <c r="FPO2" s="409"/>
      <c r="FPP2" s="409"/>
      <c r="FPQ2" s="409"/>
      <c r="FPR2" s="409"/>
      <c r="FPS2" s="409"/>
      <c r="FPT2" s="409"/>
      <c r="FPU2" s="409"/>
      <c r="FPV2" s="409"/>
      <c r="FPW2" s="409"/>
      <c r="FPX2" s="409"/>
      <c r="FPY2" s="409"/>
      <c r="FPZ2" s="409"/>
      <c r="FQA2" s="409"/>
      <c r="FQB2" s="409"/>
      <c r="FQC2" s="409"/>
      <c r="FQD2" s="409"/>
      <c r="FQE2" s="409"/>
      <c r="FQF2" s="409"/>
      <c r="FQG2" s="409"/>
      <c r="FQH2" s="409"/>
      <c r="FQI2" s="409"/>
      <c r="FQJ2" s="409"/>
      <c r="FQK2" s="409"/>
      <c r="FQL2" s="409"/>
      <c r="FQM2" s="409"/>
      <c r="FQN2" s="409"/>
      <c r="FQO2" s="409"/>
      <c r="FQP2" s="409"/>
      <c r="FQQ2" s="409"/>
      <c r="FQR2" s="409"/>
      <c r="FQS2" s="409"/>
      <c r="FQT2" s="409"/>
      <c r="FQU2" s="409"/>
      <c r="FQV2" s="409"/>
      <c r="FQW2" s="409"/>
      <c r="FQX2" s="409"/>
      <c r="FQY2" s="409"/>
      <c r="FQZ2" s="409"/>
      <c r="FRA2" s="409"/>
      <c r="FRB2" s="409"/>
      <c r="FRC2" s="409"/>
      <c r="FRD2" s="409"/>
      <c r="FRE2" s="409"/>
      <c r="FRF2" s="409"/>
      <c r="FRG2" s="409"/>
      <c r="FRH2" s="409"/>
      <c r="FRI2" s="409"/>
      <c r="FRJ2" s="409"/>
      <c r="FRK2" s="409"/>
      <c r="FRL2" s="409"/>
      <c r="FRM2" s="409"/>
      <c r="FRN2" s="409"/>
      <c r="FRO2" s="409"/>
      <c r="FRP2" s="409"/>
      <c r="FRQ2" s="409"/>
      <c r="FRR2" s="409"/>
      <c r="FRS2" s="409"/>
      <c r="FRT2" s="409"/>
      <c r="FRU2" s="409"/>
      <c r="FRV2" s="409"/>
      <c r="FRW2" s="409"/>
      <c r="FRX2" s="409"/>
      <c r="FRY2" s="409"/>
      <c r="FRZ2" s="409"/>
      <c r="FSA2" s="409"/>
      <c r="FSB2" s="409"/>
      <c r="FSC2" s="409"/>
      <c r="FSD2" s="409"/>
      <c r="FSE2" s="409"/>
      <c r="FSF2" s="409"/>
      <c r="FSG2" s="409"/>
      <c r="FSH2" s="409"/>
      <c r="FSI2" s="409"/>
      <c r="FSJ2" s="409"/>
      <c r="FSK2" s="409"/>
      <c r="FSL2" s="409"/>
      <c r="FSM2" s="409"/>
      <c r="FSN2" s="409"/>
      <c r="FSO2" s="409"/>
      <c r="FSP2" s="409"/>
      <c r="FSQ2" s="409"/>
      <c r="FSR2" s="409"/>
      <c r="FSS2" s="409"/>
      <c r="FST2" s="409"/>
      <c r="FSU2" s="409"/>
      <c r="FSV2" s="409"/>
      <c r="FSW2" s="409"/>
      <c r="FSX2" s="409"/>
      <c r="FSY2" s="409"/>
      <c r="FSZ2" s="409"/>
      <c r="FTA2" s="409"/>
      <c r="FTB2" s="409"/>
      <c r="FTC2" s="409"/>
      <c r="FTD2" s="409"/>
      <c r="FTE2" s="409"/>
      <c r="FTF2" s="409"/>
      <c r="FTG2" s="409"/>
      <c r="FTH2" s="409"/>
      <c r="FTI2" s="409"/>
      <c r="FTJ2" s="409"/>
      <c r="FTK2" s="409"/>
      <c r="FTL2" s="409"/>
      <c r="FTM2" s="409"/>
      <c r="FTN2" s="409"/>
      <c r="FTO2" s="409"/>
      <c r="FTP2" s="409"/>
      <c r="FTQ2" s="409"/>
      <c r="FTR2" s="409"/>
      <c r="FTS2" s="409"/>
      <c r="FTT2" s="409"/>
      <c r="FTU2" s="409"/>
      <c r="FTV2" s="409"/>
      <c r="FTW2" s="409"/>
      <c r="FTX2" s="409"/>
      <c r="FTY2" s="409"/>
      <c r="FTZ2" s="409"/>
      <c r="FUA2" s="409"/>
      <c r="FUB2" s="409"/>
      <c r="FUC2" s="409"/>
      <c r="FUD2" s="409"/>
      <c r="FUE2" s="409"/>
      <c r="FUF2" s="409"/>
      <c r="FUG2" s="409"/>
      <c r="FUH2" s="409"/>
      <c r="FUI2" s="409"/>
      <c r="FUJ2" s="409"/>
      <c r="FUK2" s="409"/>
      <c r="FUL2" s="409"/>
      <c r="FUM2" s="409"/>
      <c r="FUN2" s="409"/>
      <c r="FUO2" s="409"/>
      <c r="FUP2" s="409"/>
      <c r="FUQ2" s="409"/>
      <c r="FUR2" s="409"/>
      <c r="FUS2" s="409"/>
      <c r="FUT2" s="409"/>
      <c r="FUU2" s="409"/>
      <c r="FUV2" s="409"/>
      <c r="FUW2" s="409"/>
      <c r="FUX2" s="409"/>
      <c r="FUY2" s="409"/>
      <c r="FUZ2" s="409"/>
      <c r="FVA2" s="409"/>
      <c r="FVB2" s="409"/>
      <c r="FVC2" s="409"/>
      <c r="FVD2" s="409"/>
      <c r="FVE2" s="409"/>
      <c r="FVF2" s="409"/>
      <c r="FVG2" s="409"/>
      <c r="FVH2" s="409"/>
      <c r="FVI2" s="409"/>
      <c r="FVJ2" s="409"/>
      <c r="FVK2" s="409"/>
      <c r="FVL2" s="409"/>
      <c r="FVM2" s="409"/>
      <c r="FVN2" s="409"/>
      <c r="FVO2" s="409"/>
      <c r="FVP2" s="409"/>
      <c r="FVQ2" s="409"/>
      <c r="FVR2" s="409"/>
      <c r="FVS2" s="409"/>
      <c r="FVT2" s="409"/>
      <c r="FVU2" s="409"/>
      <c r="FVV2" s="409"/>
      <c r="FVW2" s="409"/>
      <c r="FVX2" s="409"/>
      <c r="FVY2" s="409"/>
      <c r="FVZ2" s="409"/>
      <c r="FWA2" s="409"/>
      <c r="FWB2" s="409"/>
      <c r="FWC2" s="409"/>
      <c r="FWD2" s="409"/>
      <c r="FWE2" s="409"/>
      <c r="FWF2" s="409"/>
      <c r="FWG2" s="409"/>
      <c r="FWH2" s="409"/>
      <c r="FWI2" s="409"/>
      <c r="FWJ2" s="409"/>
      <c r="FWK2" s="409"/>
      <c r="FWL2" s="409"/>
      <c r="FWM2" s="409"/>
      <c r="FWN2" s="409"/>
      <c r="FWO2" s="409"/>
      <c r="FWP2" s="409"/>
      <c r="FWQ2" s="409"/>
      <c r="FWR2" s="409"/>
      <c r="FWS2" s="409"/>
      <c r="FWT2" s="409"/>
      <c r="FWU2" s="409"/>
      <c r="FWV2" s="409"/>
      <c r="FWW2" s="409"/>
      <c r="FWX2" s="409"/>
      <c r="FWY2" s="409"/>
      <c r="FWZ2" s="409"/>
      <c r="FXA2" s="409"/>
      <c r="FXB2" s="409"/>
      <c r="FXC2" s="409"/>
      <c r="FXD2" s="409"/>
      <c r="FXE2" s="409"/>
      <c r="FXF2" s="409"/>
      <c r="FXG2" s="409"/>
      <c r="FXH2" s="409"/>
      <c r="FXI2" s="409"/>
      <c r="FXJ2" s="409"/>
      <c r="FXK2" s="409"/>
      <c r="FXL2" s="409"/>
      <c r="FXM2" s="409"/>
      <c r="FXN2" s="409"/>
      <c r="FXO2" s="409"/>
      <c r="FXP2" s="409"/>
      <c r="FXQ2" s="409"/>
      <c r="FXR2" s="409"/>
      <c r="FXS2" s="409"/>
      <c r="FXT2" s="409"/>
      <c r="FXU2" s="409"/>
      <c r="FXV2" s="409"/>
      <c r="FXW2" s="409"/>
      <c r="FXX2" s="409"/>
      <c r="FXY2" s="409"/>
      <c r="FXZ2" s="409"/>
      <c r="FYA2" s="409"/>
      <c r="FYB2" s="409"/>
      <c r="FYC2" s="409"/>
      <c r="FYD2" s="409"/>
      <c r="FYE2" s="409"/>
      <c r="FYF2" s="409"/>
      <c r="FYG2" s="409"/>
      <c r="FYH2" s="409"/>
      <c r="FYI2" s="409"/>
      <c r="FYJ2" s="409"/>
      <c r="FYK2" s="409"/>
      <c r="FYL2" s="409"/>
      <c r="FYM2" s="409"/>
      <c r="FYN2" s="409"/>
      <c r="FYO2" s="409"/>
      <c r="FYP2" s="409"/>
      <c r="FYQ2" s="409"/>
      <c r="FYR2" s="409"/>
      <c r="FYS2" s="409"/>
      <c r="FYT2" s="409"/>
      <c r="FYU2" s="409"/>
      <c r="FYV2" s="409"/>
      <c r="FYW2" s="409"/>
      <c r="FYX2" s="409"/>
      <c r="FYY2" s="409"/>
      <c r="FYZ2" s="409"/>
      <c r="FZA2" s="409"/>
      <c r="FZB2" s="409"/>
      <c r="FZC2" s="409"/>
      <c r="FZD2" s="409"/>
      <c r="FZE2" s="409"/>
      <c r="FZF2" s="409"/>
      <c r="FZG2" s="409"/>
      <c r="FZH2" s="409"/>
      <c r="FZI2" s="409"/>
      <c r="FZJ2" s="409"/>
      <c r="FZK2" s="409"/>
      <c r="FZL2" s="409"/>
      <c r="FZM2" s="409"/>
      <c r="FZN2" s="409"/>
      <c r="FZO2" s="409"/>
      <c r="FZP2" s="409"/>
      <c r="FZQ2" s="409"/>
      <c r="FZR2" s="409"/>
      <c r="FZS2" s="409"/>
      <c r="FZT2" s="409"/>
      <c r="FZU2" s="409"/>
      <c r="FZV2" s="409"/>
      <c r="FZW2" s="409"/>
      <c r="FZX2" s="409"/>
      <c r="FZY2" s="409"/>
      <c r="FZZ2" s="409"/>
      <c r="GAA2" s="409"/>
      <c r="GAB2" s="409"/>
      <c r="GAC2" s="409"/>
      <c r="GAD2" s="409"/>
      <c r="GAE2" s="409"/>
      <c r="GAF2" s="409"/>
      <c r="GAG2" s="409"/>
      <c r="GAH2" s="409"/>
      <c r="GAI2" s="409"/>
      <c r="GAJ2" s="409"/>
      <c r="GAK2" s="409"/>
      <c r="GAL2" s="409"/>
      <c r="GAM2" s="409"/>
      <c r="GAN2" s="409"/>
      <c r="GAO2" s="409"/>
      <c r="GAP2" s="409"/>
      <c r="GAQ2" s="409"/>
      <c r="GAR2" s="409"/>
      <c r="GAS2" s="409"/>
      <c r="GAT2" s="409"/>
      <c r="GAU2" s="409"/>
      <c r="GAV2" s="409"/>
      <c r="GAW2" s="409"/>
      <c r="GAX2" s="409"/>
      <c r="GAY2" s="409"/>
      <c r="GAZ2" s="409"/>
      <c r="GBA2" s="409"/>
      <c r="GBB2" s="409"/>
      <c r="GBC2" s="409"/>
      <c r="GBD2" s="409"/>
      <c r="GBE2" s="409"/>
      <c r="GBF2" s="409"/>
      <c r="GBG2" s="409"/>
      <c r="GBH2" s="409"/>
      <c r="GBI2" s="409"/>
      <c r="GBJ2" s="409"/>
      <c r="GBK2" s="409"/>
      <c r="GBL2" s="409"/>
      <c r="GBM2" s="409"/>
      <c r="GBN2" s="409"/>
      <c r="GBO2" s="409"/>
      <c r="GBP2" s="409"/>
      <c r="GBQ2" s="409"/>
      <c r="GBR2" s="409"/>
      <c r="GBS2" s="409"/>
      <c r="GBT2" s="409"/>
      <c r="GBU2" s="409"/>
      <c r="GBV2" s="409"/>
      <c r="GBW2" s="409"/>
      <c r="GBX2" s="409"/>
      <c r="GBY2" s="409"/>
      <c r="GBZ2" s="409"/>
      <c r="GCA2" s="409"/>
      <c r="GCB2" s="409"/>
      <c r="GCC2" s="409"/>
      <c r="GCD2" s="409"/>
      <c r="GCE2" s="409"/>
      <c r="GCF2" s="409"/>
      <c r="GCG2" s="409"/>
      <c r="GCH2" s="409"/>
      <c r="GCI2" s="409"/>
      <c r="GCJ2" s="409"/>
      <c r="GCK2" s="409"/>
      <c r="GCL2" s="409"/>
      <c r="GCM2" s="409"/>
      <c r="GCN2" s="409"/>
      <c r="GCO2" s="409"/>
      <c r="GCP2" s="409"/>
      <c r="GCQ2" s="409"/>
      <c r="GCR2" s="409"/>
      <c r="GCS2" s="409"/>
      <c r="GCT2" s="409"/>
      <c r="GCU2" s="409"/>
      <c r="GCV2" s="409"/>
      <c r="GCW2" s="409"/>
      <c r="GCX2" s="409"/>
      <c r="GCY2" s="409"/>
      <c r="GCZ2" s="409"/>
      <c r="GDA2" s="409"/>
      <c r="GDB2" s="409"/>
      <c r="GDC2" s="409"/>
      <c r="GDD2" s="409"/>
      <c r="GDE2" s="409"/>
      <c r="GDF2" s="409"/>
      <c r="GDG2" s="409"/>
      <c r="GDH2" s="409"/>
      <c r="GDI2" s="409"/>
      <c r="GDJ2" s="409"/>
      <c r="GDK2" s="409"/>
      <c r="GDL2" s="409"/>
      <c r="GDM2" s="409"/>
      <c r="GDN2" s="409"/>
      <c r="GDO2" s="409"/>
      <c r="GDP2" s="409"/>
      <c r="GDQ2" s="409"/>
      <c r="GDR2" s="409"/>
      <c r="GDS2" s="409"/>
      <c r="GDT2" s="409"/>
      <c r="GDU2" s="409"/>
      <c r="GDV2" s="409"/>
      <c r="GDW2" s="409"/>
      <c r="GDX2" s="409"/>
      <c r="GDY2" s="409"/>
      <c r="GDZ2" s="409"/>
      <c r="GEA2" s="409"/>
      <c r="GEB2" s="409"/>
      <c r="GEC2" s="409"/>
      <c r="GED2" s="409"/>
      <c r="GEE2" s="409"/>
      <c r="GEF2" s="409"/>
      <c r="GEG2" s="409"/>
      <c r="GEH2" s="409"/>
      <c r="GEI2" s="409"/>
      <c r="GEJ2" s="409"/>
      <c r="GEK2" s="409"/>
      <c r="GEL2" s="409"/>
      <c r="GEM2" s="409"/>
      <c r="GEN2" s="409"/>
      <c r="GEO2" s="409"/>
      <c r="GEP2" s="409"/>
      <c r="GEQ2" s="409"/>
      <c r="GER2" s="409"/>
      <c r="GES2" s="409"/>
      <c r="GET2" s="409"/>
      <c r="GEU2" s="409"/>
      <c r="GEV2" s="409"/>
      <c r="GEW2" s="409"/>
      <c r="GEX2" s="409"/>
      <c r="GEY2" s="409"/>
      <c r="GEZ2" s="409"/>
      <c r="GFA2" s="409"/>
      <c r="GFB2" s="409"/>
      <c r="GFC2" s="409"/>
      <c r="GFD2" s="409"/>
      <c r="GFE2" s="409"/>
      <c r="GFF2" s="409"/>
      <c r="GFG2" s="409"/>
      <c r="GFH2" s="409"/>
      <c r="GFI2" s="409"/>
      <c r="GFJ2" s="409"/>
      <c r="GFK2" s="409"/>
      <c r="GFL2" s="409"/>
      <c r="GFM2" s="409"/>
      <c r="GFN2" s="409"/>
      <c r="GFO2" s="409"/>
      <c r="GFP2" s="409"/>
      <c r="GFQ2" s="409"/>
      <c r="GFR2" s="409"/>
      <c r="GFS2" s="409"/>
      <c r="GFT2" s="409"/>
      <c r="GFU2" s="409"/>
      <c r="GFV2" s="409"/>
      <c r="GFW2" s="409"/>
      <c r="GFX2" s="409"/>
      <c r="GFY2" s="409"/>
      <c r="GFZ2" s="409"/>
      <c r="GGA2" s="409"/>
      <c r="GGB2" s="409"/>
      <c r="GGC2" s="409"/>
      <c r="GGD2" s="409"/>
      <c r="GGE2" s="409"/>
      <c r="GGF2" s="409"/>
      <c r="GGG2" s="409"/>
      <c r="GGH2" s="409"/>
      <c r="GGI2" s="409"/>
      <c r="GGJ2" s="409"/>
      <c r="GGK2" s="409"/>
      <c r="GGL2" s="409"/>
      <c r="GGM2" s="409"/>
      <c r="GGN2" s="409"/>
      <c r="GGO2" s="409"/>
      <c r="GGP2" s="409"/>
      <c r="GGQ2" s="409"/>
      <c r="GGR2" s="409"/>
      <c r="GGS2" s="409"/>
      <c r="GGT2" s="409"/>
      <c r="GGU2" s="409"/>
      <c r="GGV2" s="409"/>
      <c r="GGW2" s="409"/>
      <c r="GGX2" s="409"/>
      <c r="GGY2" s="409"/>
      <c r="GGZ2" s="409"/>
      <c r="GHA2" s="409"/>
      <c r="GHB2" s="409"/>
      <c r="GHC2" s="409"/>
      <c r="GHD2" s="409"/>
      <c r="GHE2" s="409"/>
      <c r="GHF2" s="409"/>
      <c r="GHG2" s="409"/>
      <c r="GHH2" s="409"/>
      <c r="GHI2" s="409"/>
      <c r="GHJ2" s="409"/>
      <c r="GHK2" s="409"/>
      <c r="GHL2" s="409"/>
      <c r="GHM2" s="409"/>
      <c r="GHN2" s="409"/>
      <c r="GHO2" s="409"/>
      <c r="GHP2" s="409"/>
      <c r="GHQ2" s="409"/>
      <c r="GHR2" s="409"/>
      <c r="GHS2" s="409"/>
      <c r="GHT2" s="409"/>
      <c r="GHU2" s="409"/>
      <c r="GHV2" s="409"/>
      <c r="GHW2" s="409"/>
      <c r="GHX2" s="409"/>
      <c r="GHY2" s="409"/>
      <c r="GHZ2" s="409"/>
      <c r="GIA2" s="409"/>
      <c r="GIB2" s="409"/>
      <c r="GIC2" s="409"/>
      <c r="GID2" s="409"/>
      <c r="GIE2" s="409"/>
      <c r="GIF2" s="409"/>
      <c r="GIG2" s="409"/>
      <c r="GIH2" s="409"/>
      <c r="GII2" s="409"/>
      <c r="GIJ2" s="409"/>
      <c r="GIK2" s="409"/>
      <c r="GIL2" s="409"/>
      <c r="GIM2" s="409"/>
      <c r="GIN2" s="409"/>
      <c r="GIO2" s="409"/>
      <c r="GIP2" s="409"/>
      <c r="GIQ2" s="409"/>
      <c r="GIR2" s="409"/>
      <c r="GIS2" s="409"/>
      <c r="GIT2" s="409"/>
      <c r="GIU2" s="409"/>
      <c r="GIV2" s="409"/>
      <c r="GIW2" s="409"/>
      <c r="GIX2" s="409"/>
      <c r="GIY2" s="409"/>
      <c r="GIZ2" s="409"/>
      <c r="GJA2" s="409"/>
      <c r="GJB2" s="409"/>
      <c r="GJC2" s="409"/>
      <c r="GJD2" s="409"/>
      <c r="GJE2" s="409"/>
      <c r="GJF2" s="409"/>
      <c r="GJG2" s="409"/>
      <c r="GJH2" s="409"/>
      <c r="GJI2" s="409"/>
      <c r="GJJ2" s="409"/>
      <c r="GJK2" s="409"/>
      <c r="GJL2" s="409"/>
      <c r="GJM2" s="409"/>
      <c r="GJN2" s="409"/>
      <c r="GJO2" s="409"/>
      <c r="GJP2" s="409"/>
      <c r="GJQ2" s="409"/>
      <c r="GJR2" s="409"/>
      <c r="GJS2" s="409"/>
      <c r="GJT2" s="409"/>
      <c r="GJU2" s="409"/>
      <c r="GJV2" s="409"/>
      <c r="GJW2" s="409"/>
      <c r="GJX2" s="409"/>
      <c r="GJY2" s="409"/>
      <c r="GJZ2" s="409"/>
      <c r="GKA2" s="409"/>
      <c r="GKB2" s="409"/>
      <c r="GKC2" s="409"/>
      <c r="GKD2" s="409"/>
      <c r="GKE2" s="409"/>
      <c r="GKF2" s="409"/>
      <c r="GKG2" s="409"/>
      <c r="GKH2" s="409"/>
      <c r="GKI2" s="409"/>
      <c r="GKJ2" s="409"/>
      <c r="GKK2" s="409"/>
      <c r="GKL2" s="409"/>
      <c r="GKM2" s="409"/>
      <c r="GKN2" s="409"/>
      <c r="GKO2" s="409"/>
      <c r="GKP2" s="409"/>
      <c r="GKQ2" s="409"/>
      <c r="GKR2" s="409"/>
      <c r="GKS2" s="409"/>
      <c r="GKT2" s="409"/>
      <c r="GKU2" s="409"/>
      <c r="GKV2" s="409"/>
      <c r="GKW2" s="409"/>
      <c r="GKX2" s="409"/>
      <c r="GKY2" s="409"/>
      <c r="GKZ2" s="409"/>
      <c r="GLA2" s="409"/>
      <c r="GLB2" s="409"/>
      <c r="GLC2" s="409"/>
      <c r="GLD2" s="409"/>
      <c r="GLE2" s="409"/>
      <c r="GLF2" s="409"/>
      <c r="GLG2" s="409"/>
      <c r="GLH2" s="409"/>
      <c r="GLI2" s="409"/>
      <c r="GLJ2" s="409"/>
      <c r="GLK2" s="409"/>
      <c r="GLL2" s="409"/>
      <c r="GLM2" s="409"/>
      <c r="GLN2" s="409"/>
      <c r="GLO2" s="409"/>
      <c r="GLP2" s="409"/>
      <c r="GLQ2" s="409"/>
      <c r="GLR2" s="409"/>
      <c r="GLS2" s="409"/>
      <c r="GLT2" s="409"/>
      <c r="GLU2" s="409"/>
      <c r="GLV2" s="409"/>
      <c r="GLW2" s="409"/>
      <c r="GLX2" s="409"/>
      <c r="GLY2" s="409"/>
      <c r="GLZ2" s="409"/>
      <c r="GMA2" s="409"/>
      <c r="GMB2" s="409"/>
      <c r="GMC2" s="409"/>
      <c r="GMD2" s="409"/>
      <c r="GME2" s="409"/>
      <c r="GMF2" s="409"/>
      <c r="GMG2" s="409"/>
      <c r="GMH2" s="409"/>
      <c r="GMI2" s="409"/>
      <c r="GMJ2" s="409"/>
      <c r="GMK2" s="409"/>
      <c r="GML2" s="409"/>
      <c r="GMM2" s="409"/>
      <c r="GMN2" s="409"/>
      <c r="GMO2" s="409"/>
      <c r="GMP2" s="409"/>
      <c r="GMQ2" s="409"/>
      <c r="GMR2" s="409"/>
      <c r="GMS2" s="409"/>
      <c r="GMT2" s="409"/>
      <c r="GMU2" s="409"/>
      <c r="GMV2" s="409"/>
      <c r="GMW2" s="409"/>
      <c r="GMX2" s="409"/>
      <c r="GMY2" s="409"/>
      <c r="GMZ2" s="409"/>
      <c r="GNA2" s="409"/>
      <c r="GNB2" s="409"/>
      <c r="GNC2" s="409"/>
      <c r="GND2" s="409"/>
      <c r="GNE2" s="409"/>
      <c r="GNF2" s="409"/>
      <c r="GNG2" s="409"/>
      <c r="GNH2" s="409"/>
      <c r="GNI2" s="409"/>
      <c r="GNJ2" s="409"/>
      <c r="GNK2" s="409"/>
      <c r="GNL2" s="409"/>
      <c r="GNM2" s="409"/>
      <c r="GNN2" s="409"/>
      <c r="GNO2" s="409"/>
      <c r="GNP2" s="409"/>
      <c r="GNQ2" s="409"/>
      <c r="GNR2" s="409"/>
      <c r="GNS2" s="409"/>
      <c r="GNT2" s="409"/>
      <c r="GNU2" s="409"/>
      <c r="GNV2" s="409"/>
      <c r="GNW2" s="409"/>
      <c r="GNX2" s="409"/>
      <c r="GNY2" s="409"/>
      <c r="GNZ2" s="409"/>
      <c r="GOA2" s="409"/>
      <c r="GOB2" s="409"/>
      <c r="GOC2" s="409"/>
      <c r="GOD2" s="409"/>
      <c r="GOE2" s="409"/>
      <c r="GOF2" s="409"/>
      <c r="GOG2" s="409"/>
      <c r="GOH2" s="409"/>
      <c r="GOI2" s="409"/>
      <c r="GOJ2" s="409"/>
      <c r="GOK2" s="409"/>
      <c r="GOL2" s="409"/>
      <c r="GOM2" s="409"/>
      <c r="GON2" s="409"/>
      <c r="GOO2" s="409"/>
      <c r="GOP2" s="409"/>
      <c r="GOQ2" s="409"/>
      <c r="GOR2" s="409"/>
      <c r="GOS2" s="409"/>
      <c r="GOT2" s="409"/>
      <c r="GOU2" s="409"/>
      <c r="GOV2" s="409"/>
      <c r="GOW2" s="409"/>
      <c r="GOX2" s="409"/>
      <c r="GOY2" s="409"/>
      <c r="GOZ2" s="409"/>
      <c r="GPA2" s="409"/>
      <c r="GPB2" s="409"/>
      <c r="GPC2" s="409"/>
      <c r="GPD2" s="409"/>
      <c r="GPE2" s="409"/>
      <c r="GPF2" s="409"/>
      <c r="GPG2" s="409"/>
      <c r="GPH2" s="409"/>
      <c r="GPI2" s="409"/>
      <c r="GPJ2" s="409"/>
      <c r="GPK2" s="409"/>
      <c r="GPL2" s="409"/>
      <c r="GPM2" s="409"/>
      <c r="GPN2" s="409"/>
      <c r="GPO2" s="409"/>
      <c r="GPP2" s="409"/>
      <c r="GPQ2" s="409"/>
      <c r="GPR2" s="409"/>
      <c r="GPS2" s="409"/>
      <c r="GPT2" s="409"/>
      <c r="GPU2" s="409"/>
      <c r="GPV2" s="409"/>
      <c r="GPW2" s="409"/>
      <c r="GPX2" s="409"/>
      <c r="GPY2" s="409"/>
      <c r="GPZ2" s="409"/>
      <c r="GQA2" s="409"/>
      <c r="GQB2" s="409"/>
      <c r="GQC2" s="409"/>
      <c r="GQD2" s="409"/>
      <c r="GQE2" s="409"/>
      <c r="GQF2" s="409"/>
      <c r="GQG2" s="409"/>
      <c r="GQH2" s="409"/>
      <c r="GQI2" s="409"/>
      <c r="GQJ2" s="409"/>
      <c r="GQK2" s="409"/>
      <c r="GQL2" s="409"/>
      <c r="GQM2" s="409"/>
      <c r="GQN2" s="409"/>
      <c r="GQO2" s="409"/>
      <c r="GQP2" s="409"/>
      <c r="GQQ2" s="409"/>
      <c r="GQR2" s="409"/>
      <c r="GQS2" s="409"/>
      <c r="GQT2" s="409"/>
      <c r="GQU2" s="409"/>
      <c r="GQV2" s="409"/>
      <c r="GQW2" s="409"/>
      <c r="GQX2" s="409"/>
      <c r="GQY2" s="409"/>
      <c r="GQZ2" s="409"/>
      <c r="GRA2" s="409"/>
      <c r="GRB2" s="409"/>
      <c r="GRC2" s="409"/>
      <c r="GRD2" s="409"/>
      <c r="GRE2" s="409"/>
      <c r="GRF2" s="409"/>
      <c r="GRG2" s="409"/>
      <c r="GRH2" s="409"/>
      <c r="GRI2" s="409"/>
      <c r="GRJ2" s="409"/>
      <c r="GRK2" s="409"/>
      <c r="GRL2" s="409"/>
      <c r="GRM2" s="409"/>
      <c r="GRN2" s="409"/>
      <c r="GRO2" s="409"/>
      <c r="GRP2" s="409"/>
      <c r="GRQ2" s="409"/>
      <c r="GRR2" s="409"/>
      <c r="GRS2" s="409"/>
      <c r="GRT2" s="409"/>
      <c r="GRU2" s="409"/>
      <c r="GRV2" s="409"/>
      <c r="GRW2" s="409"/>
      <c r="GRX2" s="409"/>
      <c r="GRY2" s="409"/>
      <c r="GRZ2" s="409"/>
      <c r="GSA2" s="409"/>
      <c r="GSB2" s="409"/>
      <c r="GSC2" s="409"/>
      <c r="GSD2" s="409"/>
      <c r="GSE2" s="409"/>
      <c r="GSF2" s="409"/>
      <c r="GSG2" s="409"/>
      <c r="GSH2" s="409"/>
      <c r="GSI2" s="409"/>
      <c r="GSJ2" s="409"/>
      <c r="GSK2" s="409"/>
      <c r="GSL2" s="409"/>
      <c r="GSM2" s="409"/>
      <c r="GSN2" s="409"/>
      <c r="GSO2" s="409"/>
      <c r="GSP2" s="409"/>
      <c r="GSQ2" s="409"/>
      <c r="GSR2" s="409"/>
      <c r="GSS2" s="409"/>
      <c r="GST2" s="409"/>
      <c r="GSU2" s="409"/>
      <c r="GSV2" s="409"/>
      <c r="GSW2" s="409"/>
      <c r="GSX2" s="409"/>
      <c r="GSY2" s="409"/>
      <c r="GSZ2" s="409"/>
      <c r="GTA2" s="409"/>
      <c r="GTB2" s="409"/>
      <c r="GTC2" s="409"/>
      <c r="GTD2" s="409"/>
      <c r="GTE2" s="409"/>
      <c r="GTF2" s="409"/>
      <c r="GTG2" s="409"/>
      <c r="GTH2" s="409"/>
      <c r="GTI2" s="409"/>
      <c r="GTJ2" s="409"/>
      <c r="GTK2" s="409"/>
      <c r="GTL2" s="409"/>
      <c r="GTM2" s="409"/>
      <c r="GTN2" s="409"/>
      <c r="GTO2" s="409"/>
      <c r="GTP2" s="409"/>
      <c r="GTQ2" s="409"/>
      <c r="GTR2" s="409"/>
      <c r="GTS2" s="409"/>
      <c r="GTT2" s="409"/>
      <c r="GTU2" s="409"/>
      <c r="GTV2" s="409"/>
      <c r="GTW2" s="409"/>
      <c r="GTX2" s="409"/>
      <c r="GTY2" s="409"/>
      <c r="GTZ2" s="409"/>
      <c r="GUA2" s="409"/>
      <c r="GUB2" s="409"/>
      <c r="GUC2" s="409"/>
      <c r="GUD2" s="409"/>
      <c r="GUE2" s="409"/>
      <c r="GUF2" s="409"/>
      <c r="GUG2" s="409"/>
      <c r="GUH2" s="409"/>
      <c r="GUI2" s="409"/>
      <c r="GUJ2" s="409"/>
      <c r="GUK2" s="409"/>
      <c r="GUL2" s="409"/>
      <c r="GUM2" s="409"/>
      <c r="GUN2" s="409"/>
      <c r="GUO2" s="409"/>
      <c r="GUP2" s="409"/>
      <c r="GUQ2" s="409"/>
      <c r="GUR2" s="409"/>
      <c r="GUS2" s="409"/>
      <c r="GUT2" s="409"/>
      <c r="GUU2" s="409"/>
      <c r="GUV2" s="409"/>
      <c r="GUW2" s="409"/>
      <c r="GUX2" s="409"/>
      <c r="GUY2" s="409"/>
      <c r="GUZ2" s="409"/>
      <c r="GVA2" s="409"/>
      <c r="GVB2" s="409"/>
      <c r="GVC2" s="409"/>
      <c r="GVD2" s="409"/>
      <c r="GVE2" s="409"/>
      <c r="GVF2" s="409"/>
      <c r="GVG2" s="409"/>
      <c r="GVH2" s="409"/>
      <c r="GVI2" s="409"/>
      <c r="GVJ2" s="409"/>
      <c r="GVK2" s="409"/>
      <c r="GVL2" s="409"/>
      <c r="GVM2" s="409"/>
      <c r="GVN2" s="409"/>
      <c r="GVO2" s="409"/>
      <c r="GVP2" s="409"/>
      <c r="GVQ2" s="409"/>
      <c r="GVR2" s="409"/>
      <c r="GVS2" s="409"/>
      <c r="GVT2" s="409"/>
      <c r="GVU2" s="409"/>
      <c r="GVV2" s="409"/>
      <c r="GVW2" s="409"/>
      <c r="GVX2" s="409"/>
      <c r="GVY2" s="409"/>
      <c r="GVZ2" s="409"/>
      <c r="GWA2" s="409"/>
      <c r="GWB2" s="409"/>
      <c r="GWC2" s="409"/>
      <c r="GWD2" s="409"/>
      <c r="GWE2" s="409"/>
      <c r="GWF2" s="409"/>
      <c r="GWG2" s="409"/>
      <c r="GWH2" s="409"/>
      <c r="GWI2" s="409"/>
      <c r="GWJ2" s="409"/>
      <c r="GWK2" s="409"/>
      <c r="GWL2" s="409"/>
      <c r="GWM2" s="409"/>
      <c r="GWN2" s="409"/>
      <c r="GWO2" s="409"/>
      <c r="GWP2" s="409"/>
      <c r="GWQ2" s="409"/>
      <c r="GWR2" s="409"/>
      <c r="GWS2" s="409"/>
      <c r="GWT2" s="409"/>
      <c r="GWU2" s="409"/>
      <c r="GWV2" s="409"/>
      <c r="GWW2" s="409"/>
      <c r="GWX2" s="409"/>
      <c r="GWY2" s="409"/>
      <c r="GWZ2" s="409"/>
      <c r="GXA2" s="409"/>
      <c r="GXB2" s="409"/>
      <c r="GXC2" s="409"/>
      <c r="GXD2" s="409"/>
      <c r="GXE2" s="409"/>
      <c r="GXF2" s="409"/>
      <c r="GXG2" s="409"/>
      <c r="GXH2" s="409"/>
      <c r="GXI2" s="409"/>
      <c r="GXJ2" s="409"/>
      <c r="GXK2" s="409"/>
      <c r="GXL2" s="409"/>
      <c r="GXM2" s="409"/>
      <c r="GXN2" s="409"/>
      <c r="GXO2" s="409"/>
      <c r="GXP2" s="409"/>
      <c r="GXQ2" s="409"/>
      <c r="GXR2" s="409"/>
      <c r="GXS2" s="409"/>
      <c r="GXT2" s="409"/>
      <c r="GXU2" s="409"/>
      <c r="GXV2" s="409"/>
      <c r="GXW2" s="409"/>
      <c r="GXX2" s="409"/>
      <c r="GXY2" s="409"/>
      <c r="GXZ2" s="409"/>
      <c r="GYA2" s="409"/>
      <c r="GYB2" s="409"/>
      <c r="GYC2" s="409"/>
      <c r="GYD2" s="409"/>
      <c r="GYE2" s="409"/>
      <c r="GYF2" s="409"/>
      <c r="GYG2" s="409"/>
      <c r="GYH2" s="409"/>
      <c r="GYI2" s="409"/>
      <c r="GYJ2" s="409"/>
      <c r="GYK2" s="409"/>
      <c r="GYL2" s="409"/>
      <c r="GYM2" s="409"/>
      <c r="GYN2" s="409"/>
      <c r="GYO2" s="409"/>
      <c r="GYP2" s="409"/>
      <c r="GYQ2" s="409"/>
      <c r="GYR2" s="409"/>
      <c r="GYS2" s="409"/>
      <c r="GYT2" s="409"/>
      <c r="GYU2" s="409"/>
      <c r="GYV2" s="409"/>
      <c r="GYW2" s="409"/>
      <c r="GYX2" s="409"/>
      <c r="GYY2" s="409"/>
      <c r="GYZ2" s="409"/>
      <c r="GZA2" s="409"/>
      <c r="GZB2" s="409"/>
      <c r="GZC2" s="409"/>
      <c r="GZD2" s="409"/>
      <c r="GZE2" s="409"/>
      <c r="GZF2" s="409"/>
      <c r="GZG2" s="409"/>
      <c r="GZH2" s="409"/>
      <c r="GZI2" s="409"/>
      <c r="GZJ2" s="409"/>
      <c r="GZK2" s="409"/>
      <c r="GZL2" s="409"/>
      <c r="GZM2" s="409"/>
      <c r="GZN2" s="409"/>
      <c r="GZO2" s="409"/>
      <c r="GZP2" s="409"/>
      <c r="GZQ2" s="409"/>
      <c r="GZR2" s="409"/>
      <c r="GZS2" s="409"/>
      <c r="GZT2" s="409"/>
      <c r="GZU2" s="409"/>
      <c r="GZV2" s="409"/>
      <c r="GZW2" s="409"/>
      <c r="GZX2" s="409"/>
      <c r="GZY2" s="409"/>
      <c r="GZZ2" s="409"/>
      <c r="HAA2" s="409"/>
      <c r="HAB2" s="409"/>
      <c r="HAC2" s="409"/>
      <c r="HAD2" s="409"/>
      <c r="HAE2" s="409"/>
      <c r="HAF2" s="409"/>
      <c r="HAG2" s="409"/>
      <c r="HAH2" s="409"/>
      <c r="HAI2" s="409"/>
      <c r="HAJ2" s="409"/>
      <c r="HAK2" s="409"/>
      <c r="HAL2" s="409"/>
      <c r="HAM2" s="409"/>
      <c r="HAN2" s="409"/>
      <c r="HAO2" s="409"/>
      <c r="HAP2" s="409"/>
      <c r="HAQ2" s="409"/>
      <c r="HAR2" s="409"/>
      <c r="HAS2" s="409"/>
      <c r="HAT2" s="409"/>
      <c r="HAU2" s="409"/>
      <c r="HAV2" s="409"/>
      <c r="HAW2" s="409"/>
      <c r="HAX2" s="409"/>
      <c r="HAY2" s="409"/>
      <c r="HAZ2" s="409"/>
      <c r="HBA2" s="409"/>
      <c r="HBB2" s="409"/>
      <c r="HBC2" s="409"/>
      <c r="HBD2" s="409"/>
      <c r="HBE2" s="409"/>
      <c r="HBF2" s="409"/>
      <c r="HBG2" s="409"/>
      <c r="HBH2" s="409"/>
      <c r="HBI2" s="409"/>
      <c r="HBJ2" s="409"/>
      <c r="HBK2" s="409"/>
      <c r="HBL2" s="409"/>
      <c r="HBM2" s="409"/>
      <c r="HBN2" s="409"/>
      <c r="HBO2" s="409"/>
      <c r="HBP2" s="409"/>
      <c r="HBQ2" s="409"/>
      <c r="HBR2" s="409"/>
      <c r="HBS2" s="409"/>
      <c r="HBT2" s="409"/>
      <c r="HBU2" s="409"/>
      <c r="HBV2" s="409"/>
      <c r="HBW2" s="409"/>
      <c r="HBX2" s="409"/>
      <c r="HBY2" s="409"/>
      <c r="HBZ2" s="409"/>
      <c r="HCA2" s="409"/>
      <c r="HCB2" s="409"/>
      <c r="HCC2" s="409"/>
      <c r="HCD2" s="409"/>
      <c r="HCE2" s="409"/>
      <c r="HCF2" s="409"/>
      <c r="HCG2" s="409"/>
      <c r="HCH2" s="409"/>
      <c r="HCI2" s="409"/>
      <c r="HCJ2" s="409"/>
      <c r="HCK2" s="409"/>
      <c r="HCL2" s="409"/>
      <c r="HCM2" s="409"/>
      <c r="HCN2" s="409"/>
      <c r="HCO2" s="409"/>
      <c r="HCP2" s="409"/>
      <c r="HCQ2" s="409"/>
      <c r="HCR2" s="409"/>
      <c r="HCS2" s="409"/>
      <c r="HCT2" s="409"/>
      <c r="HCU2" s="409"/>
      <c r="HCV2" s="409"/>
      <c r="HCW2" s="409"/>
      <c r="HCX2" s="409"/>
      <c r="HCY2" s="409"/>
      <c r="HCZ2" s="409"/>
      <c r="HDA2" s="409"/>
      <c r="HDB2" s="409"/>
      <c r="HDC2" s="409"/>
      <c r="HDD2" s="409"/>
      <c r="HDE2" s="409"/>
      <c r="HDF2" s="409"/>
      <c r="HDG2" s="409"/>
      <c r="HDH2" s="409"/>
      <c r="HDI2" s="409"/>
      <c r="HDJ2" s="409"/>
      <c r="HDK2" s="409"/>
      <c r="HDL2" s="409"/>
      <c r="HDM2" s="409"/>
      <c r="HDN2" s="409"/>
      <c r="HDO2" s="409"/>
      <c r="HDP2" s="409"/>
      <c r="HDQ2" s="409"/>
      <c r="HDR2" s="409"/>
      <c r="HDS2" s="409"/>
      <c r="HDT2" s="409"/>
      <c r="HDU2" s="409"/>
      <c r="HDV2" s="409"/>
      <c r="HDW2" s="409"/>
      <c r="HDX2" s="409"/>
      <c r="HDY2" s="409"/>
      <c r="HDZ2" s="409"/>
      <c r="HEA2" s="409"/>
      <c r="HEB2" s="409"/>
      <c r="HEC2" s="409"/>
      <c r="HED2" s="409"/>
      <c r="HEE2" s="409"/>
      <c r="HEF2" s="409"/>
      <c r="HEG2" s="409"/>
      <c r="HEH2" s="409"/>
      <c r="HEI2" s="409"/>
      <c r="HEJ2" s="409"/>
      <c r="HEK2" s="409"/>
      <c r="HEL2" s="409"/>
      <c r="HEM2" s="409"/>
      <c r="HEN2" s="409"/>
      <c r="HEO2" s="409"/>
      <c r="HEP2" s="409"/>
      <c r="HEQ2" s="409"/>
      <c r="HER2" s="409"/>
      <c r="HES2" s="409"/>
      <c r="HET2" s="409"/>
      <c r="HEU2" s="409"/>
      <c r="HEV2" s="409"/>
      <c r="HEW2" s="409"/>
      <c r="HEX2" s="409"/>
      <c r="HEY2" s="409"/>
      <c r="HEZ2" s="409"/>
      <c r="HFA2" s="409"/>
      <c r="HFB2" s="409"/>
      <c r="HFC2" s="409"/>
      <c r="HFD2" s="409"/>
      <c r="HFE2" s="409"/>
      <c r="HFF2" s="409"/>
      <c r="HFG2" s="409"/>
      <c r="HFH2" s="409"/>
      <c r="HFI2" s="409"/>
      <c r="HFJ2" s="409"/>
      <c r="HFK2" s="409"/>
      <c r="HFL2" s="409"/>
      <c r="HFM2" s="409"/>
      <c r="HFN2" s="409"/>
      <c r="HFO2" s="409"/>
      <c r="HFP2" s="409"/>
      <c r="HFQ2" s="409"/>
      <c r="HFR2" s="409"/>
      <c r="HFS2" s="409"/>
      <c r="HFT2" s="409"/>
      <c r="HFU2" s="409"/>
      <c r="HFV2" s="409"/>
      <c r="HFW2" s="409"/>
      <c r="HFX2" s="409"/>
      <c r="HFY2" s="409"/>
      <c r="HFZ2" s="409"/>
      <c r="HGA2" s="409"/>
      <c r="HGB2" s="409"/>
      <c r="HGC2" s="409"/>
      <c r="HGD2" s="409"/>
      <c r="HGE2" s="409"/>
      <c r="HGF2" s="409"/>
      <c r="HGG2" s="409"/>
      <c r="HGH2" s="409"/>
      <c r="HGI2" s="409"/>
      <c r="HGJ2" s="409"/>
      <c r="HGK2" s="409"/>
      <c r="HGL2" s="409"/>
      <c r="HGM2" s="409"/>
      <c r="HGN2" s="409"/>
      <c r="HGO2" s="409"/>
      <c r="HGP2" s="409"/>
      <c r="HGQ2" s="409"/>
      <c r="HGR2" s="409"/>
      <c r="HGS2" s="409"/>
      <c r="HGT2" s="409"/>
      <c r="HGU2" s="409"/>
      <c r="HGV2" s="409"/>
      <c r="HGW2" s="409"/>
      <c r="HGX2" s="409"/>
      <c r="HGY2" s="409"/>
      <c r="HGZ2" s="409"/>
      <c r="HHA2" s="409"/>
      <c r="HHB2" s="409"/>
      <c r="HHC2" s="409"/>
      <c r="HHD2" s="409"/>
      <c r="HHE2" s="409"/>
      <c r="HHF2" s="409"/>
      <c r="HHG2" s="409"/>
      <c r="HHH2" s="409"/>
      <c r="HHI2" s="409"/>
      <c r="HHJ2" s="409"/>
      <c r="HHK2" s="409"/>
      <c r="HHL2" s="409"/>
      <c r="HHM2" s="409"/>
      <c r="HHN2" s="409"/>
      <c r="HHO2" s="409"/>
      <c r="HHP2" s="409"/>
      <c r="HHQ2" s="409"/>
      <c r="HHR2" s="409"/>
      <c r="HHS2" s="409"/>
      <c r="HHT2" s="409"/>
      <c r="HHU2" s="409"/>
      <c r="HHV2" s="409"/>
      <c r="HHW2" s="409"/>
      <c r="HHX2" s="409"/>
      <c r="HHY2" s="409"/>
      <c r="HHZ2" s="409"/>
      <c r="HIA2" s="409"/>
      <c r="HIB2" s="409"/>
      <c r="HIC2" s="409"/>
      <c r="HID2" s="409"/>
      <c r="HIE2" s="409"/>
      <c r="HIF2" s="409"/>
      <c r="HIG2" s="409"/>
      <c r="HIH2" s="409"/>
      <c r="HII2" s="409"/>
      <c r="HIJ2" s="409"/>
      <c r="HIK2" s="409"/>
      <c r="HIL2" s="409"/>
      <c r="HIM2" s="409"/>
      <c r="HIN2" s="409"/>
      <c r="HIO2" s="409"/>
      <c r="HIP2" s="409"/>
      <c r="HIQ2" s="409"/>
      <c r="HIR2" s="409"/>
      <c r="HIS2" s="409"/>
      <c r="HIT2" s="409"/>
      <c r="HIU2" s="409"/>
      <c r="HIV2" s="409"/>
      <c r="HIW2" s="409"/>
      <c r="HIX2" s="409"/>
      <c r="HIY2" s="409"/>
      <c r="HIZ2" s="409"/>
      <c r="HJA2" s="409"/>
      <c r="HJB2" s="409"/>
      <c r="HJC2" s="409"/>
      <c r="HJD2" s="409"/>
      <c r="HJE2" s="409"/>
      <c r="HJF2" s="409"/>
      <c r="HJG2" s="409"/>
      <c r="HJH2" s="409"/>
      <c r="HJI2" s="409"/>
      <c r="HJJ2" s="409"/>
      <c r="HJK2" s="409"/>
      <c r="HJL2" s="409"/>
      <c r="HJM2" s="409"/>
      <c r="HJN2" s="409"/>
      <c r="HJO2" s="409"/>
      <c r="HJP2" s="409"/>
      <c r="HJQ2" s="409"/>
      <c r="HJR2" s="409"/>
      <c r="HJS2" s="409"/>
      <c r="HJT2" s="409"/>
      <c r="HJU2" s="409"/>
      <c r="HJV2" s="409"/>
      <c r="HJW2" s="409"/>
      <c r="HJX2" s="409"/>
      <c r="HJY2" s="409"/>
      <c r="HJZ2" s="409"/>
      <c r="HKA2" s="409"/>
      <c r="HKB2" s="409"/>
      <c r="HKC2" s="409"/>
      <c r="HKD2" s="409"/>
      <c r="HKE2" s="409"/>
      <c r="HKF2" s="409"/>
      <c r="HKG2" s="409"/>
      <c r="HKH2" s="409"/>
      <c r="HKI2" s="409"/>
      <c r="HKJ2" s="409"/>
      <c r="HKK2" s="409"/>
      <c r="HKL2" s="409"/>
      <c r="HKM2" s="409"/>
      <c r="HKN2" s="409"/>
      <c r="HKO2" s="409"/>
      <c r="HKP2" s="409"/>
      <c r="HKQ2" s="409"/>
      <c r="HKR2" s="409"/>
      <c r="HKS2" s="409"/>
      <c r="HKT2" s="409"/>
      <c r="HKU2" s="409"/>
      <c r="HKV2" s="409"/>
      <c r="HKW2" s="409"/>
      <c r="HKX2" s="409"/>
      <c r="HKY2" s="409"/>
      <c r="HKZ2" s="409"/>
      <c r="HLA2" s="409"/>
      <c r="HLB2" s="409"/>
      <c r="HLC2" s="409"/>
      <c r="HLD2" s="409"/>
      <c r="HLE2" s="409"/>
      <c r="HLF2" s="409"/>
      <c r="HLG2" s="409"/>
      <c r="HLH2" s="409"/>
      <c r="HLI2" s="409"/>
      <c r="HLJ2" s="409"/>
      <c r="HLK2" s="409"/>
      <c r="HLL2" s="409"/>
      <c r="HLM2" s="409"/>
      <c r="HLN2" s="409"/>
      <c r="HLO2" s="409"/>
      <c r="HLP2" s="409"/>
      <c r="HLQ2" s="409"/>
      <c r="HLR2" s="409"/>
      <c r="HLS2" s="409"/>
      <c r="HLT2" s="409"/>
      <c r="HLU2" s="409"/>
      <c r="HLV2" s="409"/>
      <c r="HLW2" s="409"/>
      <c r="HLX2" s="409"/>
      <c r="HLY2" s="409"/>
      <c r="HLZ2" s="409"/>
      <c r="HMA2" s="409"/>
      <c r="HMB2" s="409"/>
      <c r="HMC2" s="409"/>
      <c r="HMD2" s="409"/>
      <c r="HME2" s="409"/>
      <c r="HMF2" s="409"/>
      <c r="HMG2" s="409"/>
      <c r="HMH2" s="409"/>
      <c r="HMI2" s="409"/>
      <c r="HMJ2" s="409"/>
      <c r="HMK2" s="409"/>
      <c r="HML2" s="409"/>
      <c r="HMM2" s="409"/>
      <c r="HMN2" s="409"/>
      <c r="HMO2" s="409"/>
      <c r="HMP2" s="409"/>
      <c r="HMQ2" s="409"/>
      <c r="HMR2" s="409"/>
      <c r="HMS2" s="409"/>
      <c r="HMT2" s="409"/>
      <c r="HMU2" s="409"/>
      <c r="HMV2" s="409"/>
      <c r="HMW2" s="409"/>
      <c r="HMX2" s="409"/>
      <c r="HMY2" s="409"/>
      <c r="HMZ2" s="409"/>
      <c r="HNA2" s="409"/>
      <c r="HNB2" s="409"/>
      <c r="HNC2" s="409"/>
      <c r="HND2" s="409"/>
      <c r="HNE2" s="409"/>
      <c r="HNF2" s="409"/>
      <c r="HNG2" s="409"/>
      <c r="HNH2" s="409"/>
      <c r="HNI2" s="409"/>
      <c r="HNJ2" s="409"/>
      <c r="HNK2" s="409"/>
      <c r="HNL2" s="409"/>
      <c r="HNM2" s="409"/>
      <c r="HNN2" s="409"/>
      <c r="HNO2" s="409"/>
      <c r="HNP2" s="409"/>
      <c r="HNQ2" s="409"/>
      <c r="HNR2" s="409"/>
      <c r="HNS2" s="409"/>
      <c r="HNT2" s="409"/>
      <c r="HNU2" s="409"/>
      <c r="HNV2" s="409"/>
      <c r="HNW2" s="409"/>
      <c r="HNX2" s="409"/>
      <c r="HNY2" s="409"/>
      <c r="HNZ2" s="409"/>
      <c r="HOA2" s="409"/>
      <c r="HOB2" s="409"/>
      <c r="HOC2" s="409"/>
      <c r="HOD2" s="409"/>
      <c r="HOE2" s="409"/>
      <c r="HOF2" s="409"/>
      <c r="HOG2" s="409"/>
      <c r="HOH2" s="409"/>
      <c r="HOI2" s="409"/>
      <c r="HOJ2" s="409"/>
      <c r="HOK2" s="409"/>
      <c r="HOL2" s="409"/>
      <c r="HOM2" s="409"/>
      <c r="HON2" s="409"/>
      <c r="HOO2" s="409"/>
      <c r="HOP2" s="409"/>
      <c r="HOQ2" s="409"/>
      <c r="HOR2" s="409"/>
      <c r="HOS2" s="409"/>
      <c r="HOT2" s="409"/>
      <c r="HOU2" s="409"/>
      <c r="HOV2" s="409"/>
      <c r="HOW2" s="409"/>
      <c r="HOX2" s="409"/>
      <c r="HOY2" s="409"/>
      <c r="HOZ2" s="409"/>
      <c r="HPA2" s="409"/>
      <c r="HPB2" s="409"/>
      <c r="HPC2" s="409"/>
      <c r="HPD2" s="409"/>
      <c r="HPE2" s="409"/>
      <c r="HPF2" s="409"/>
      <c r="HPG2" s="409"/>
      <c r="HPH2" s="409"/>
      <c r="HPI2" s="409"/>
      <c r="HPJ2" s="409"/>
      <c r="HPK2" s="409"/>
      <c r="HPL2" s="409"/>
      <c r="HPM2" s="409"/>
      <c r="HPN2" s="409"/>
      <c r="HPO2" s="409"/>
      <c r="HPP2" s="409"/>
      <c r="HPQ2" s="409"/>
      <c r="HPR2" s="409"/>
      <c r="HPS2" s="409"/>
      <c r="HPT2" s="409"/>
      <c r="HPU2" s="409"/>
      <c r="HPV2" s="409"/>
      <c r="HPW2" s="409"/>
      <c r="HPX2" s="409"/>
      <c r="HPY2" s="409"/>
      <c r="HPZ2" s="409"/>
      <c r="HQA2" s="409"/>
      <c r="HQB2" s="409"/>
      <c r="HQC2" s="409"/>
      <c r="HQD2" s="409"/>
      <c r="HQE2" s="409"/>
      <c r="HQF2" s="409"/>
      <c r="HQG2" s="409"/>
      <c r="HQH2" s="409"/>
      <c r="HQI2" s="409"/>
      <c r="HQJ2" s="409"/>
      <c r="HQK2" s="409"/>
      <c r="HQL2" s="409"/>
      <c r="HQM2" s="409"/>
      <c r="HQN2" s="409"/>
      <c r="HQO2" s="409"/>
      <c r="HQP2" s="409"/>
      <c r="HQQ2" s="409"/>
      <c r="HQR2" s="409"/>
      <c r="HQS2" s="409"/>
      <c r="HQT2" s="409"/>
      <c r="HQU2" s="409"/>
      <c r="HQV2" s="409"/>
      <c r="HQW2" s="409"/>
      <c r="HQX2" s="409"/>
      <c r="HQY2" s="409"/>
      <c r="HQZ2" s="409"/>
      <c r="HRA2" s="409"/>
      <c r="HRB2" s="409"/>
      <c r="HRC2" s="409"/>
      <c r="HRD2" s="409"/>
      <c r="HRE2" s="409"/>
      <c r="HRF2" s="409"/>
      <c r="HRG2" s="409"/>
      <c r="HRH2" s="409"/>
      <c r="HRI2" s="409"/>
      <c r="HRJ2" s="409"/>
      <c r="HRK2" s="409"/>
      <c r="HRL2" s="409"/>
      <c r="HRM2" s="409"/>
      <c r="HRN2" s="409"/>
      <c r="HRO2" s="409"/>
      <c r="HRP2" s="409"/>
      <c r="HRQ2" s="409"/>
      <c r="HRR2" s="409"/>
      <c r="HRS2" s="409"/>
      <c r="HRT2" s="409"/>
      <c r="HRU2" s="409"/>
      <c r="HRV2" s="409"/>
      <c r="HRW2" s="409"/>
      <c r="HRX2" s="409"/>
      <c r="HRY2" s="409"/>
      <c r="HRZ2" s="409"/>
      <c r="HSA2" s="409"/>
      <c r="HSB2" s="409"/>
      <c r="HSC2" s="409"/>
      <c r="HSD2" s="409"/>
      <c r="HSE2" s="409"/>
      <c r="HSF2" s="409"/>
      <c r="HSG2" s="409"/>
      <c r="HSH2" s="409"/>
      <c r="HSI2" s="409"/>
      <c r="HSJ2" s="409"/>
      <c r="HSK2" s="409"/>
      <c r="HSL2" s="409"/>
      <c r="HSM2" s="409"/>
      <c r="HSN2" s="409"/>
      <c r="HSO2" s="409"/>
      <c r="HSP2" s="409"/>
      <c r="HSQ2" s="409"/>
      <c r="HSR2" s="409"/>
      <c r="HSS2" s="409"/>
      <c r="HST2" s="409"/>
      <c r="HSU2" s="409"/>
      <c r="HSV2" s="409"/>
      <c r="HSW2" s="409"/>
      <c r="HSX2" s="409"/>
      <c r="HSY2" s="409"/>
      <c r="HSZ2" s="409"/>
      <c r="HTA2" s="409"/>
      <c r="HTB2" s="409"/>
      <c r="HTC2" s="409"/>
      <c r="HTD2" s="409"/>
      <c r="HTE2" s="409"/>
      <c r="HTF2" s="409"/>
      <c r="HTG2" s="409"/>
      <c r="HTH2" s="409"/>
      <c r="HTI2" s="409"/>
      <c r="HTJ2" s="409"/>
      <c r="HTK2" s="409"/>
      <c r="HTL2" s="409"/>
      <c r="HTM2" s="409"/>
      <c r="HTN2" s="409"/>
      <c r="HTO2" s="409"/>
      <c r="HTP2" s="409"/>
      <c r="HTQ2" s="409"/>
      <c r="HTR2" s="409"/>
      <c r="HTS2" s="409"/>
      <c r="HTT2" s="409"/>
      <c r="HTU2" s="409"/>
      <c r="HTV2" s="409"/>
      <c r="HTW2" s="409"/>
      <c r="HTX2" s="409"/>
      <c r="HTY2" s="409"/>
      <c r="HTZ2" s="409"/>
      <c r="HUA2" s="409"/>
      <c r="HUB2" s="409"/>
      <c r="HUC2" s="409"/>
      <c r="HUD2" s="409"/>
      <c r="HUE2" s="409"/>
      <c r="HUF2" s="409"/>
      <c r="HUG2" s="409"/>
      <c r="HUH2" s="409"/>
      <c r="HUI2" s="409"/>
      <c r="HUJ2" s="409"/>
      <c r="HUK2" s="409"/>
      <c r="HUL2" s="409"/>
      <c r="HUM2" s="409"/>
      <c r="HUN2" s="409"/>
      <c r="HUO2" s="409"/>
      <c r="HUP2" s="409"/>
      <c r="HUQ2" s="409"/>
      <c r="HUR2" s="409"/>
      <c r="HUS2" s="409"/>
      <c r="HUT2" s="409"/>
      <c r="HUU2" s="409"/>
      <c r="HUV2" s="409"/>
      <c r="HUW2" s="409"/>
      <c r="HUX2" s="409"/>
      <c r="HUY2" s="409"/>
      <c r="HUZ2" s="409"/>
      <c r="HVA2" s="409"/>
      <c r="HVB2" s="409"/>
      <c r="HVC2" s="409"/>
      <c r="HVD2" s="409"/>
      <c r="HVE2" s="409"/>
      <c r="HVF2" s="409"/>
      <c r="HVG2" s="409"/>
      <c r="HVH2" s="409"/>
      <c r="HVI2" s="409"/>
      <c r="HVJ2" s="409"/>
      <c r="HVK2" s="409"/>
      <c r="HVL2" s="409"/>
      <c r="HVM2" s="409"/>
      <c r="HVN2" s="409"/>
      <c r="HVO2" s="409"/>
      <c r="HVP2" s="409"/>
      <c r="HVQ2" s="409"/>
      <c r="HVR2" s="409"/>
      <c r="HVS2" s="409"/>
      <c r="HVT2" s="409"/>
      <c r="HVU2" s="409"/>
      <c r="HVV2" s="409"/>
      <c r="HVW2" s="409"/>
      <c r="HVX2" s="409"/>
      <c r="HVY2" s="409"/>
      <c r="HVZ2" s="409"/>
      <c r="HWA2" s="409"/>
      <c r="HWB2" s="409"/>
      <c r="HWC2" s="409"/>
      <c r="HWD2" s="409"/>
      <c r="HWE2" s="409"/>
      <c r="HWF2" s="409"/>
      <c r="HWG2" s="409"/>
      <c r="HWH2" s="409"/>
      <c r="HWI2" s="409"/>
      <c r="HWJ2" s="409"/>
      <c r="HWK2" s="409"/>
      <c r="HWL2" s="409"/>
      <c r="HWM2" s="409"/>
      <c r="HWN2" s="409"/>
      <c r="HWO2" s="409"/>
      <c r="HWP2" s="409"/>
      <c r="HWQ2" s="409"/>
      <c r="HWR2" s="409"/>
      <c r="HWS2" s="409"/>
      <c r="HWT2" s="409"/>
      <c r="HWU2" s="409"/>
      <c r="HWV2" s="409"/>
      <c r="HWW2" s="409"/>
      <c r="HWX2" s="409"/>
      <c r="HWY2" s="409"/>
      <c r="HWZ2" s="409"/>
      <c r="HXA2" s="409"/>
      <c r="HXB2" s="409"/>
      <c r="HXC2" s="409"/>
      <c r="HXD2" s="409"/>
      <c r="HXE2" s="409"/>
      <c r="HXF2" s="409"/>
      <c r="HXG2" s="409"/>
      <c r="HXH2" s="409"/>
      <c r="HXI2" s="409"/>
      <c r="HXJ2" s="409"/>
      <c r="HXK2" s="409"/>
      <c r="HXL2" s="409"/>
      <c r="HXM2" s="409"/>
      <c r="HXN2" s="409"/>
      <c r="HXO2" s="409"/>
      <c r="HXP2" s="409"/>
      <c r="HXQ2" s="409"/>
      <c r="HXR2" s="409"/>
      <c r="HXS2" s="409"/>
      <c r="HXT2" s="409"/>
      <c r="HXU2" s="409"/>
      <c r="HXV2" s="409"/>
      <c r="HXW2" s="409"/>
      <c r="HXX2" s="409"/>
      <c r="HXY2" s="409"/>
      <c r="HXZ2" s="409"/>
      <c r="HYA2" s="409"/>
      <c r="HYB2" s="409"/>
      <c r="HYC2" s="409"/>
      <c r="HYD2" s="409"/>
      <c r="HYE2" s="409"/>
      <c r="HYF2" s="409"/>
      <c r="HYG2" s="409"/>
      <c r="HYH2" s="409"/>
      <c r="HYI2" s="409"/>
      <c r="HYJ2" s="409"/>
      <c r="HYK2" s="409"/>
      <c r="HYL2" s="409"/>
      <c r="HYM2" s="409"/>
      <c r="HYN2" s="409"/>
      <c r="HYO2" s="409"/>
      <c r="HYP2" s="409"/>
      <c r="HYQ2" s="409"/>
      <c r="HYR2" s="409"/>
      <c r="HYS2" s="409"/>
      <c r="HYT2" s="409"/>
      <c r="HYU2" s="409"/>
      <c r="HYV2" s="409"/>
      <c r="HYW2" s="409"/>
      <c r="HYX2" s="409"/>
      <c r="HYY2" s="409"/>
      <c r="HYZ2" s="409"/>
      <c r="HZA2" s="409"/>
      <c r="HZB2" s="409"/>
      <c r="HZC2" s="409"/>
      <c r="HZD2" s="409"/>
      <c r="HZE2" s="409"/>
      <c r="HZF2" s="409"/>
      <c r="HZG2" s="409"/>
      <c r="HZH2" s="409"/>
      <c r="HZI2" s="409"/>
      <c r="HZJ2" s="409"/>
      <c r="HZK2" s="409"/>
      <c r="HZL2" s="409"/>
      <c r="HZM2" s="409"/>
      <c r="HZN2" s="409"/>
      <c r="HZO2" s="409"/>
      <c r="HZP2" s="409"/>
      <c r="HZQ2" s="409"/>
      <c r="HZR2" s="409"/>
      <c r="HZS2" s="409"/>
      <c r="HZT2" s="409"/>
      <c r="HZU2" s="409"/>
      <c r="HZV2" s="409"/>
      <c r="HZW2" s="409"/>
      <c r="HZX2" s="409"/>
      <c r="HZY2" s="409"/>
      <c r="HZZ2" s="409"/>
      <c r="IAA2" s="409"/>
      <c r="IAB2" s="409"/>
      <c r="IAC2" s="409"/>
      <c r="IAD2" s="409"/>
      <c r="IAE2" s="409"/>
      <c r="IAF2" s="409"/>
      <c r="IAG2" s="409"/>
      <c r="IAH2" s="409"/>
      <c r="IAI2" s="409"/>
      <c r="IAJ2" s="409"/>
      <c r="IAK2" s="409"/>
      <c r="IAL2" s="409"/>
      <c r="IAM2" s="409"/>
      <c r="IAN2" s="409"/>
      <c r="IAO2" s="409"/>
      <c r="IAP2" s="409"/>
      <c r="IAQ2" s="409"/>
      <c r="IAR2" s="409"/>
      <c r="IAS2" s="409"/>
      <c r="IAT2" s="409"/>
      <c r="IAU2" s="409"/>
      <c r="IAV2" s="409"/>
      <c r="IAW2" s="409"/>
      <c r="IAX2" s="409"/>
      <c r="IAY2" s="409"/>
      <c r="IAZ2" s="409"/>
      <c r="IBA2" s="409"/>
      <c r="IBB2" s="409"/>
      <c r="IBC2" s="409"/>
      <c r="IBD2" s="409"/>
      <c r="IBE2" s="409"/>
      <c r="IBF2" s="409"/>
      <c r="IBG2" s="409"/>
      <c r="IBH2" s="409"/>
      <c r="IBI2" s="409"/>
      <c r="IBJ2" s="409"/>
      <c r="IBK2" s="409"/>
      <c r="IBL2" s="409"/>
      <c r="IBM2" s="409"/>
      <c r="IBN2" s="409"/>
      <c r="IBO2" s="409"/>
      <c r="IBP2" s="409"/>
      <c r="IBQ2" s="409"/>
      <c r="IBR2" s="409"/>
      <c r="IBS2" s="409"/>
      <c r="IBT2" s="409"/>
      <c r="IBU2" s="409"/>
      <c r="IBV2" s="409"/>
      <c r="IBW2" s="409"/>
      <c r="IBX2" s="409"/>
      <c r="IBY2" s="409"/>
      <c r="IBZ2" s="409"/>
      <c r="ICA2" s="409"/>
      <c r="ICB2" s="409"/>
      <c r="ICC2" s="409"/>
      <c r="ICD2" s="409"/>
      <c r="ICE2" s="409"/>
      <c r="ICF2" s="409"/>
      <c r="ICG2" s="409"/>
      <c r="ICH2" s="409"/>
      <c r="ICI2" s="409"/>
      <c r="ICJ2" s="409"/>
      <c r="ICK2" s="409"/>
      <c r="ICL2" s="409"/>
      <c r="ICM2" s="409"/>
      <c r="ICN2" s="409"/>
      <c r="ICO2" s="409"/>
      <c r="ICP2" s="409"/>
      <c r="ICQ2" s="409"/>
      <c r="ICR2" s="409"/>
      <c r="ICS2" s="409"/>
      <c r="ICT2" s="409"/>
      <c r="ICU2" s="409"/>
      <c r="ICV2" s="409"/>
      <c r="ICW2" s="409"/>
      <c r="ICX2" s="409"/>
      <c r="ICY2" s="409"/>
      <c r="ICZ2" s="409"/>
      <c r="IDA2" s="409"/>
      <c r="IDB2" s="409"/>
      <c r="IDC2" s="409"/>
      <c r="IDD2" s="409"/>
      <c r="IDE2" s="409"/>
      <c r="IDF2" s="409"/>
      <c r="IDG2" s="409"/>
      <c r="IDH2" s="409"/>
      <c r="IDI2" s="409"/>
      <c r="IDJ2" s="409"/>
      <c r="IDK2" s="409"/>
      <c r="IDL2" s="409"/>
      <c r="IDM2" s="409"/>
      <c r="IDN2" s="409"/>
      <c r="IDO2" s="409"/>
      <c r="IDP2" s="409"/>
      <c r="IDQ2" s="409"/>
      <c r="IDR2" s="409"/>
      <c r="IDS2" s="409"/>
      <c r="IDT2" s="409"/>
      <c r="IDU2" s="409"/>
      <c r="IDV2" s="409"/>
      <c r="IDW2" s="409"/>
      <c r="IDX2" s="409"/>
      <c r="IDY2" s="409"/>
      <c r="IDZ2" s="409"/>
      <c r="IEA2" s="409"/>
      <c r="IEB2" s="409"/>
      <c r="IEC2" s="409"/>
      <c r="IED2" s="409"/>
      <c r="IEE2" s="409"/>
      <c r="IEF2" s="409"/>
      <c r="IEG2" s="409"/>
      <c r="IEH2" s="409"/>
      <c r="IEI2" s="409"/>
      <c r="IEJ2" s="409"/>
      <c r="IEK2" s="409"/>
      <c r="IEL2" s="409"/>
      <c r="IEM2" s="409"/>
      <c r="IEN2" s="409"/>
      <c r="IEO2" s="409"/>
      <c r="IEP2" s="409"/>
      <c r="IEQ2" s="409"/>
      <c r="IER2" s="409"/>
      <c r="IES2" s="409"/>
      <c r="IET2" s="409"/>
      <c r="IEU2" s="409"/>
      <c r="IEV2" s="409"/>
      <c r="IEW2" s="409"/>
      <c r="IEX2" s="409"/>
      <c r="IEY2" s="409"/>
      <c r="IEZ2" s="409"/>
      <c r="IFA2" s="409"/>
      <c r="IFB2" s="409"/>
      <c r="IFC2" s="409"/>
      <c r="IFD2" s="409"/>
      <c r="IFE2" s="409"/>
      <c r="IFF2" s="409"/>
      <c r="IFG2" s="409"/>
      <c r="IFH2" s="409"/>
      <c r="IFI2" s="409"/>
      <c r="IFJ2" s="409"/>
      <c r="IFK2" s="409"/>
      <c r="IFL2" s="409"/>
      <c r="IFM2" s="409"/>
      <c r="IFN2" s="409"/>
      <c r="IFO2" s="409"/>
      <c r="IFP2" s="409"/>
      <c r="IFQ2" s="409"/>
      <c r="IFR2" s="409"/>
      <c r="IFS2" s="409"/>
      <c r="IFT2" s="409"/>
      <c r="IFU2" s="409"/>
      <c r="IFV2" s="409"/>
      <c r="IFW2" s="409"/>
      <c r="IFX2" s="409"/>
      <c r="IFY2" s="409"/>
      <c r="IFZ2" s="409"/>
      <c r="IGA2" s="409"/>
      <c r="IGB2" s="409"/>
      <c r="IGC2" s="409"/>
      <c r="IGD2" s="409"/>
      <c r="IGE2" s="409"/>
      <c r="IGF2" s="409"/>
      <c r="IGG2" s="409"/>
      <c r="IGH2" s="409"/>
      <c r="IGI2" s="409"/>
      <c r="IGJ2" s="409"/>
      <c r="IGK2" s="409"/>
      <c r="IGL2" s="409"/>
      <c r="IGM2" s="409"/>
      <c r="IGN2" s="409"/>
      <c r="IGO2" s="409"/>
      <c r="IGP2" s="409"/>
      <c r="IGQ2" s="409"/>
      <c r="IGR2" s="409"/>
      <c r="IGS2" s="409"/>
      <c r="IGT2" s="409"/>
      <c r="IGU2" s="409"/>
      <c r="IGV2" s="409"/>
      <c r="IGW2" s="409"/>
      <c r="IGX2" s="409"/>
      <c r="IGY2" s="409"/>
      <c r="IGZ2" s="409"/>
      <c r="IHA2" s="409"/>
      <c r="IHB2" s="409"/>
      <c r="IHC2" s="409"/>
      <c r="IHD2" s="409"/>
      <c r="IHE2" s="409"/>
      <c r="IHF2" s="409"/>
      <c r="IHG2" s="409"/>
      <c r="IHH2" s="409"/>
      <c r="IHI2" s="409"/>
      <c r="IHJ2" s="409"/>
      <c r="IHK2" s="409"/>
      <c r="IHL2" s="409"/>
      <c r="IHM2" s="409"/>
      <c r="IHN2" s="409"/>
      <c r="IHO2" s="409"/>
      <c r="IHP2" s="409"/>
      <c r="IHQ2" s="409"/>
      <c r="IHR2" s="409"/>
      <c r="IHS2" s="409"/>
      <c r="IHT2" s="409"/>
      <c r="IHU2" s="409"/>
      <c r="IHV2" s="409"/>
      <c r="IHW2" s="409"/>
      <c r="IHX2" s="409"/>
      <c r="IHY2" s="409"/>
      <c r="IHZ2" s="409"/>
      <c r="IIA2" s="409"/>
      <c r="IIB2" s="409"/>
      <c r="IIC2" s="409"/>
      <c r="IID2" s="409"/>
      <c r="IIE2" s="409"/>
      <c r="IIF2" s="409"/>
      <c r="IIG2" s="409"/>
      <c r="IIH2" s="409"/>
      <c r="III2" s="409"/>
      <c r="IIJ2" s="409"/>
      <c r="IIK2" s="409"/>
      <c r="IIL2" s="409"/>
      <c r="IIM2" s="409"/>
      <c r="IIN2" s="409"/>
      <c r="IIO2" s="409"/>
      <c r="IIP2" s="409"/>
      <c r="IIQ2" s="409"/>
      <c r="IIR2" s="409"/>
      <c r="IIS2" s="409"/>
      <c r="IIT2" s="409"/>
      <c r="IIU2" s="409"/>
      <c r="IIV2" s="409"/>
      <c r="IIW2" s="409"/>
      <c r="IIX2" s="409"/>
      <c r="IIY2" s="409"/>
      <c r="IIZ2" s="409"/>
      <c r="IJA2" s="409"/>
      <c r="IJB2" s="409"/>
      <c r="IJC2" s="409"/>
      <c r="IJD2" s="409"/>
      <c r="IJE2" s="409"/>
      <c r="IJF2" s="409"/>
      <c r="IJG2" s="409"/>
      <c r="IJH2" s="409"/>
      <c r="IJI2" s="409"/>
      <c r="IJJ2" s="409"/>
      <c r="IJK2" s="409"/>
      <c r="IJL2" s="409"/>
      <c r="IJM2" s="409"/>
      <c r="IJN2" s="409"/>
      <c r="IJO2" s="409"/>
      <c r="IJP2" s="409"/>
      <c r="IJQ2" s="409"/>
      <c r="IJR2" s="409"/>
      <c r="IJS2" s="409"/>
      <c r="IJT2" s="409"/>
      <c r="IJU2" s="409"/>
      <c r="IJV2" s="409"/>
      <c r="IJW2" s="409"/>
      <c r="IJX2" s="409"/>
      <c r="IJY2" s="409"/>
      <c r="IJZ2" s="409"/>
      <c r="IKA2" s="409"/>
      <c r="IKB2" s="409"/>
      <c r="IKC2" s="409"/>
      <c r="IKD2" s="409"/>
      <c r="IKE2" s="409"/>
      <c r="IKF2" s="409"/>
      <c r="IKG2" s="409"/>
      <c r="IKH2" s="409"/>
      <c r="IKI2" s="409"/>
      <c r="IKJ2" s="409"/>
      <c r="IKK2" s="409"/>
      <c r="IKL2" s="409"/>
      <c r="IKM2" s="409"/>
      <c r="IKN2" s="409"/>
      <c r="IKO2" s="409"/>
      <c r="IKP2" s="409"/>
      <c r="IKQ2" s="409"/>
      <c r="IKR2" s="409"/>
      <c r="IKS2" s="409"/>
      <c r="IKT2" s="409"/>
      <c r="IKU2" s="409"/>
      <c r="IKV2" s="409"/>
      <c r="IKW2" s="409"/>
      <c r="IKX2" s="409"/>
      <c r="IKY2" s="409"/>
      <c r="IKZ2" s="409"/>
      <c r="ILA2" s="409"/>
      <c r="ILB2" s="409"/>
      <c r="ILC2" s="409"/>
      <c r="ILD2" s="409"/>
      <c r="ILE2" s="409"/>
      <c r="ILF2" s="409"/>
      <c r="ILG2" s="409"/>
      <c r="ILH2" s="409"/>
      <c r="ILI2" s="409"/>
      <c r="ILJ2" s="409"/>
      <c r="ILK2" s="409"/>
      <c r="ILL2" s="409"/>
      <c r="ILM2" s="409"/>
      <c r="ILN2" s="409"/>
      <c r="ILO2" s="409"/>
      <c r="ILP2" s="409"/>
      <c r="ILQ2" s="409"/>
      <c r="ILR2" s="409"/>
      <c r="ILS2" s="409"/>
      <c r="ILT2" s="409"/>
      <c r="ILU2" s="409"/>
      <c r="ILV2" s="409"/>
      <c r="ILW2" s="409"/>
      <c r="ILX2" s="409"/>
      <c r="ILY2" s="409"/>
      <c r="ILZ2" s="409"/>
      <c r="IMA2" s="409"/>
      <c r="IMB2" s="409"/>
      <c r="IMC2" s="409"/>
      <c r="IMD2" s="409"/>
      <c r="IME2" s="409"/>
      <c r="IMF2" s="409"/>
      <c r="IMG2" s="409"/>
      <c r="IMH2" s="409"/>
      <c r="IMI2" s="409"/>
      <c r="IMJ2" s="409"/>
      <c r="IMK2" s="409"/>
      <c r="IML2" s="409"/>
      <c r="IMM2" s="409"/>
      <c r="IMN2" s="409"/>
      <c r="IMO2" s="409"/>
      <c r="IMP2" s="409"/>
      <c r="IMQ2" s="409"/>
      <c r="IMR2" s="409"/>
      <c r="IMS2" s="409"/>
      <c r="IMT2" s="409"/>
      <c r="IMU2" s="409"/>
      <c r="IMV2" s="409"/>
      <c r="IMW2" s="409"/>
      <c r="IMX2" s="409"/>
      <c r="IMY2" s="409"/>
      <c r="IMZ2" s="409"/>
      <c r="INA2" s="409"/>
      <c r="INB2" s="409"/>
      <c r="INC2" s="409"/>
      <c r="IND2" s="409"/>
      <c r="INE2" s="409"/>
      <c r="INF2" s="409"/>
      <c r="ING2" s="409"/>
      <c r="INH2" s="409"/>
      <c r="INI2" s="409"/>
      <c r="INJ2" s="409"/>
      <c r="INK2" s="409"/>
      <c r="INL2" s="409"/>
      <c r="INM2" s="409"/>
      <c r="INN2" s="409"/>
      <c r="INO2" s="409"/>
      <c r="INP2" s="409"/>
      <c r="INQ2" s="409"/>
      <c r="INR2" s="409"/>
      <c r="INS2" s="409"/>
      <c r="INT2" s="409"/>
      <c r="INU2" s="409"/>
      <c r="INV2" s="409"/>
      <c r="INW2" s="409"/>
      <c r="INX2" s="409"/>
      <c r="INY2" s="409"/>
      <c r="INZ2" s="409"/>
      <c r="IOA2" s="409"/>
      <c r="IOB2" s="409"/>
      <c r="IOC2" s="409"/>
      <c r="IOD2" s="409"/>
      <c r="IOE2" s="409"/>
      <c r="IOF2" s="409"/>
      <c r="IOG2" s="409"/>
      <c r="IOH2" s="409"/>
      <c r="IOI2" s="409"/>
      <c r="IOJ2" s="409"/>
      <c r="IOK2" s="409"/>
      <c r="IOL2" s="409"/>
      <c r="IOM2" s="409"/>
      <c r="ION2" s="409"/>
      <c r="IOO2" s="409"/>
      <c r="IOP2" s="409"/>
      <c r="IOQ2" s="409"/>
      <c r="IOR2" s="409"/>
      <c r="IOS2" s="409"/>
      <c r="IOT2" s="409"/>
      <c r="IOU2" s="409"/>
      <c r="IOV2" s="409"/>
      <c r="IOW2" s="409"/>
      <c r="IOX2" s="409"/>
      <c r="IOY2" s="409"/>
      <c r="IOZ2" s="409"/>
      <c r="IPA2" s="409"/>
      <c r="IPB2" s="409"/>
      <c r="IPC2" s="409"/>
      <c r="IPD2" s="409"/>
      <c r="IPE2" s="409"/>
      <c r="IPF2" s="409"/>
      <c r="IPG2" s="409"/>
      <c r="IPH2" s="409"/>
      <c r="IPI2" s="409"/>
      <c r="IPJ2" s="409"/>
      <c r="IPK2" s="409"/>
      <c r="IPL2" s="409"/>
      <c r="IPM2" s="409"/>
      <c r="IPN2" s="409"/>
      <c r="IPO2" s="409"/>
      <c r="IPP2" s="409"/>
      <c r="IPQ2" s="409"/>
      <c r="IPR2" s="409"/>
      <c r="IPS2" s="409"/>
      <c r="IPT2" s="409"/>
      <c r="IPU2" s="409"/>
      <c r="IPV2" s="409"/>
      <c r="IPW2" s="409"/>
      <c r="IPX2" s="409"/>
      <c r="IPY2" s="409"/>
      <c r="IPZ2" s="409"/>
      <c r="IQA2" s="409"/>
      <c r="IQB2" s="409"/>
      <c r="IQC2" s="409"/>
      <c r="IQD2" s="409"/>
      <c r="IQE2" s="409"/>
      <c r="IQF2" s="409"/>
      <c r="IQG2" s="409"/>
      <c r="IQH2" s="409"/>
      <c r="IQI2" s="409"/>
      <c r="IQJ2" s="409"/>
      <c r="IQK2" s="409"/>
      <c r="IQL2" s="409"/>
      <c r="IQM2" s="409"/>
      <c r="IQN2" s="409"/>
      <c r="IQO2" s="409"/>
      <c r="IQP2" s="409"/>
      <c r="IQQ2" s="409"/>
      <c r="IQR2" s="409"/>
      <c r="IQS2" s="409"/>
      <c r="IQT2" s="409"/>
      <c r="IQU2" s="409"/>
      <c r="IQV2" s="409"/>
      <c r="IQW2" s="409"/>
      <c r="IQX2" s="409"/>
      <c r="IQY2" s="409"/>
      <c r="IQZ2" s="409"/>
      <c r="IRA2" s="409"/>
      <c r="IRB2" s="409"/>
      <c r="IRC2" s="409"/>
      <c r="IRD2" s="409"/>
      <c r="IRE2" s="409"/>
      <c r="IRF2" s="409"/>
      <c r="IRG2" s="409"/>
      <c r="IRH2" s="409"/>
      <c r="IRI2" s="409"/>
      <c r="IRJ2" s="409"/>
      <c r="IRK2" s="409"/>
      <c r="IRL2" s="409"/>
      <c r="IRM2" s="409"/>
      <c r="IRN2" s="409"/>
      <c r="IRO2" s="409"/>
      <c r="IRP2" s="409"/>
      <c r="IRQ2" s="409"/>
      <c r="IRR2" s="409"/>
      <c r="IRS2" s="409"/>
      <c r="IRT2" s="409"/>
      <c r="IRU2" s="409"/>
      <c r="IRV2" s="409"/>
      <c r="IRW2" s="409"/>
      <c r="IRX2" s="409"/>
      <c r="IRY2" s="409"/>
      <c r="IRZ2" s="409"/>
      <c r="ISA2" s="409"/>
      <c r="ISB2" s="409"/>
      <c r="ISC2" s="409"/>
      <c r="ISD2" s="409"/>
      <c r="ISE2" s="409"/>
      <c r="ISF2" s="409"/>
      <c r="ISG2" s="409"/>
      <c r="ISH2" s="409"/>
      <c r="ISI2" s="409"/>
      <c r="ISJ2" s="409"/>
      <c r="ISK2" s="409"/>
      <c r="ISL2" s="409"/>
      <c r="ISM2" s="409"/>
      <c r="ISN2" s="409"/>
      <c r="ISO2" s="409"/>
      <c r="ISP2" s="409"/>
      <c r="ISQ2" s="409"/>
      <c r="ISR2" s="409"/>
      <c r="ISS2" s="409"/>
      <c r="IST2" s="409"/>
      <c r="ISU2" s="409"/>
      <c r="ISV2" s="409"/>
      <c r="ISW2" s="409"/>
      <c r="ISX2" s="409"/>
      <c r="ISY2" s="409"/>
      <c r="ISZ2" s="409"/>
      <c r="ITA2" s="409"/>
      <c r="ITB2" s="409"/>
      <c r="ITC2" s="409"/>
      <c r="ITD2" s="409"/>
      <c r="ITE2" s="409"/>
      <c r="ITF2" s="409"/>
      <c r="ITG2" s="409"/>
      <c r="ITH2" s="409"/>
      <c r="ITI2" s="409"/>
      <c r="ITJ2" s="409"/>
      <c r="ITK2" s="409"/>
      <c r="ITL2" s="409"/>
      <c r="ITM2" s="409"/>
      <c r="ITN2" s="409"/>
      <c r="ITO2" s="409"/>
      <c r="ITP2" s="409"/>
      <c r="ITQ2" s="409"/>
      <c r="ITR2" s="409"/>
      <c r="ITS2" s="409"/>
      <c r="ITT2" s="409"/>
      <c r="ITU2" s="409"/>
      <c r="ITV2" s="409"/>
      <c r="ITW2" s="409"/>
      <c r="ITX2" s="409"/>
      <c r="ITY2" s="409"/>
      <c r="ITZ2" s="409"/>
      <c r="IUA2" s="409"/>
      <c r="IUB2" s="409"/>
      <c r="IUC2" s="409"/>
      <c r="IUD2" s="409"/>
      <c r="IUE2" s="409"/>
      <c r="IUF2" s="409"/>
      <c r="IUG2" s="409"/>
      <c r="IUH2" s="409"/>
      <c r="IUI2" s="409"/>
      <c r="IUJ2" s="409"/>
      <c r="IUK2" s="409"/>
      <c r="IUL2" s="409"/>
      <c r="IUM2" s="409"/>
      <c r="IUN2" s="409"/>
      <c r="IUO2" s="409"/>
      <c r="IUP2" s="409"/>
      <c r="IUQ2" s="409"/>
      <c r="IUR2" s="409"/>
      <c r="IUS2" s="409"/>
      <c r="IUT2" s="409"/>
      <c r="IUU2" s="409"/>
      <c r="IUV2" s="409"/>
      <c r="IUW2" s="409"/>
      <c r="IUX2" s="409"/>
      <c r="IUY2" s="409"/>
      <c r="IUZ2" s="409"/>
      <c r="IVA2" s="409"/>
      <c r="IVB2" s="409"/>
      <c r="IVC2" s="409"/>
      <c r="IVD2" s="409"/>
      <c r="IVE2" s="409"/>
      <c r="IVF2" s="409"/>
      <c r="IVG2" s="409"/>
      <c r="IVH2" s="409"/>
      <c r="IVI2" s="409"/>
      <c r="IVJ2" s="409"/>
      <c r="IVK2" s="409"/>
      <c r="IVL2" s="409"/>
      <c r="IVM2" s="409"/>
      <c r="IVN2" s="409"/>
      <c r="IVO2" s="409"/>
      <c r="IVP2" s="409"/>
      <c r="IVQ2" s="409"/>
      <c r="IVR2" s="409"/>
      <c r="IVS2" s="409"/>
      <c r="IVT2" s="409"/>
      <c r="IVU2" s="409"/>
      <c r="IVV2" s="409"/>
      <c r="IVW2" s="409"/>
      <c r="IVX2" s="409"/>
      <c r="IVY2" s="409"/>
      <c r="IVZ2" s="409"/>
      <c r="IWA2" s="409"/>
      <c r="IWB2" s="409"/>
      <c r="IWC2" s="409"/>
      <c r="IWD2" s="409"/>
      <c r="IWE2" s="409"/>
      <c r="IWF2" s="409"/>
      <c r="IWG2" s="409"/>
      <c r="IWH2" s="409"/>
      <c r="IWI2" s="409"/>
      <c r="IWJ2" s="409"/>
      <c r="IWK2" s="409"/>
      <c r="IWL2" s="409"/>
      <c r="IWM2" s="409"/>
      <c r="IWN2" s="409"/>
      <c r="IWO2" s="409"/>
      <c r="IWP2" s="409"/>
      <c r="IWQ2" s="409"/>
      <c r="IWR2" s="409"/>
      <c r="IWS2" s="409"/>
      <c r="IWT2" s="409"/>
      <c r="IWU2" s="409"/>
      <c r="IWV2" s="409"/>
      <c r="IWW2" s="409"/>
      <c r="IWX2" s="409"/>
      <c r="IWY2" s="409"/>
      <c r="IWZ2" s="409"/>
      <c r="IXA2" s="409"/>
      <c r="IXB2" s="409"/>
      <c r="IXC2" s="409"/>
      <c r="IXD2" s="409"/>
      <c r="IXE2" s="409"/>
      <c r="IXF2" s="409"/>
      <c r="IXG2" s="409"/>
      <c r="IXH2" s="409"/>
      <c r="IXI2" s="409"/>
      <c r="IXJ2" s="409"/>
      <c r="IXK2" s="409"/>
      <c r="IXL2" s="409"/>
      <c r="IXM2" s="409"/>
      <c r="IXN2" s="409"/>
      <c r="IXO2" s="409"/>
      <c r="IXP2" s="409"/>
      <c r="IXQ2" s="409"/>
      <c r="IXR2" s="409"/>
      <c r="IXS2" s="409"/>
      <c r="IXT2" s="409"/>
      <c r="IXU2" s="409"/>
      <c r="IXV2" s="409"/>
      <c r="IXW2" s="409"/>
      <c r="IXX2" s="409"/>
      <c r="IXY2" s="409"/>
      <c r="IXZ2" s="409"/>
      <c r="IYA2" s="409"/>
      <c r="IYB2" s="409"/>
      <c r="IYC2" s="409"/>
      <c r="IYD2" s="409"/>
      <c r="IYE2" s="409"/>
      <c r="IYF2" s="409"/>
      <c r="IYG2" s="409"/>
      <c r="IYH2" s="409"/>
      <c r="IYI2" s="409"/>
      <c r="IYJ2" s="409"/>
      <c r="IYK2" s="409"/>
      <c r="IYL2" s="409"/>
      <c r="IYM2" s="409"/>
      <c r="IYN2" s="409"/>
      <c r="IYO2" s="409"/>
      <c r="IYP2" s="409"/>
      <c r="IYQ2" s="409"/>
      <c r="IYR2" s="409"/>
      <c r="IYS2" s="409"/>
      <c r="IYT2" s="409"/>
      <c r="IYU2" s="409"/>
      <c r="IYV2" s="409"/>
      <c r="IYW2" s="409"/>
      <c r="IYX2" s="409"/>
      <c r="IYY2" s="409"/>
      <c r="IYZ2" s="409"/>
      <c r="IZA2" s="409"/>
      <c r="IZB2" s="409"/>
      <c r="IZC2" s="409"/>
      <c r="IZD2" s="409"/>
      <c r="IZE2" s="409"/>
      <c r="IZF2" s="409"/>
      <c r="IZG2" s="409"/>
      <c r="IZH2" s="409"/>
      <c r="IZI2" s="409"/>
      <c r="IZJ2" s="409"/>
      <c r="IZK2" s="409"/>
      <c r="IZL2" s="409"/>
      <c r="IZM2" s="409"/>
      <c r="IZN2" s="409"/>
      <c r="IZO2" s="409"/>
      <c r="IZP2" s="409"/>
      <c r="IZQ2" s="409"/>
      <c r="IZR2" s="409"/>
      <c r="IZS2" s="409"/>
      <c r="IZT2" s="409"/>
      <c r="IZU2" s="409"/>
      <c r="IZV2" s="409"/>
      <c r="IZW2" s="409"/>
      <c r="IZX2" s="409"/>
      <c r="IZY2" s="409"/>
      <c r="IZZ2" s="409"/>
      <c r="JAA2" s="409"/>
      <c r="JAB2" s="409"/>
      <c r="JAC2" s="409"/>
      <c r="JAD2" s="409"/>
      <c r="JAE2" s="409"/>
      <c r="JAF2" s="409"/>
      <c r="JAG2" s="409"/>
      <c r="JAH2" s="409"/>
      <c r="JAI2" s="409"/>
      <c r="JAJ2" s="409"/>
      <c r="JAK2" s="409"/>
      <c r="JAL2" s="409"/>
      <c r="JAM2" s="409"/>
      <c r="JAN2" s="409"/>
      <c r="JAO2" s="409"/>
      <c r="JAP2" s="409"/>
      <c r="JAQ2" s="409"/>
      <c r="JAR2" s="409"/>
      <c r="JAS2" s="409"/>
      <c r="JAT2" s="409"/>
      <c r="JAU2" s="409"/>
      <c r="JAV2" s="409"/>
      <c r="JAW2" s="409"/>
      <c r="JAX2" s="409"/>
      <c r="JAY2" s="409"/>
      <c r="JAZ2" s="409"/>
      <c r="JBA2" s="409"/>
      <c r="JBB2" s="409"/>
      <c r="JBC2" s="409"/>
      <c r="JBD2" s="409"/>
      <c r="JBE2" s="409"/>
      <c r="JBF2" s="409"/>
      <c r="JBG2" s="409"/>
      <c r="JBH2" s="409"/>
      <c r="JBI2" s="409"/>
      <c r="JBJ2" s="409"/>
      <c r="JBK2" s="409"/>
      <c r="JBL2" s="409"/>
      <c r="JBM2" s="409"/>
      <c r="JBN2" s="409"/>
      <c r="JBO2" s="409"/>
      <c r="JBP2" s="409"/>
      <c r="JBQ2" s="409"/>
      <c r="JBR2" s="409"/>
      <c r="JBS2" s="409"/>
      <c r="JBT2" s="409"/>
      <c r="JBU2" s="409"/>
      <c r="JBV2" s="409"/>
      <c r="JBW2" s="409"/>
      <c r="JBX2" s="409"/>
      <c r="JBY2" s="409"/>
      <c r="JBZ2" s="409"/>
      <c r="JCA2" s="409"/>
      <c r="JCB2" s="409"/>
      <c r="JCC2" s="409"/>
      <c r="JCD2" s="409"/>
      <c r="JCE2" s="409"/>
      <c r="JCF2" s="409"/>
      <c r="JCG2" s="409"/>
      <c r="JCH2" s="409"/>
      <c r="JCI2" s="409"/>
      <c r="JCJ2" s="409"/>
      <c r="JCK2" s="409"/>
      <c r="JCL2" s="409"/>
      <c r="JCM2" s="409"/>
      <c r="JCN2" s="409"/>
      <c r="JCO2" s="409"/>
      <c r="JCP2" s="409"/>
      <c r="JCQ2" s="409"/>
      <c r="JCR2" s="409"/>
      <c r="JCS2" s="409"/>
      <c r="JCT2" s="409"/>
      <c r="JCU2" s="409"/>
      <c r="JCV2" s="409"/>
      <c r="JCW2" s="409"/>
      <c r="JCX2" s="409"/>
      <c r="JCY2" s="409"/>
      <c r="JCZ2" s="409"/>
      <c r="JDA2" s="409"/>
      <c r="JDB2" s="409"/>
      <c r="JDC2" s="409"/>
      <c r="JDD2" s="409"/>
      <c r="JDE2" s="409"/>
      <c r="JDF2" s="409"/>
      <c r="JDG2" s="409"/>
      <c r="JDH2" s="409"/>
      <c r="JDI2" s="409"/>
      <c r="JDJ2" s="409"/>
      <c r="JDK2" s="409"/>
      <c r="JDL2" s="409"/>
      <c r="JDM2" s="409"/>
      <c r="JDN2" s="409"/>
      <c r="JDO2" s="409"/>
      <c r="JDP2" s="409"/>
      <c r="JDQ2" s="409"/>
      <c r="JDR2" s="409"/>
      <c r="JDS2" s="409"/>
      <c r="JDT2" s="409"/>
      <c r="JDU2" s="409"/>
      <c r="JDV2" s="409"/>
      <c r="JDW2" s="409"/>
      <c r="JDX2" s="409"/>
      <c r="JDY2" s="409"/>
      <c r="JDZ2" s="409"/>
      <c r="JEA2" s="409"/>
      <c r="JEB2" s="409"/>
      <c r="JEC2" s="409"/>
      <c r="JED2" s="409"/>
      <c r="JEE2" s="409"/>
      <c r="JEF2" s="409"/>
      <c r="JEG2" s="409"/>
      <c r="JEH2" s="409"/>
      <c r="JEI2" s="409"/>
      <c r="JEJ2" s="409"/>
      <c r="JEK2" s="409"/>
      <c r="JEL2" s="409"/>
      <c r="JEM2" s="409"/>
      <c r="JEN2" s="409"/>
      <c r="JEO2" s="409"/>
      <c r="JEP2" s="409"/>
      <c r="JEQ2" s="409"/>
      <c r="JER2" s="409"/>
      <c r="JES2" s="409"/>
      <c r="JET2" s="409"/>
      <c r="JEU2" s="409"/>
      <c r="JEV2" s="409"/>
      <c r="JEW2" s="409"/>
      <c r="JEX2" s="409"/>
      <c r="JEY2" s="409"/>
      <c r="JEZ2" s="409"/>
      <c r="JFA2" s="409"/>
      <c r="JFB2" s="409"/>
      <c r="JFC2" s="409"/>
      <c r="JFD2" s="409"/>
      <c r="JFE2" s="409"/>
      <c r="JFF2" s="409"/>
      <c r="JFG2" s="409"/>
      <c r="JFH2" s="409"/>
      <c r="JFI2" s="409"/>
      <c r="JFJ2" s="409"/>
      <c r="JFK2" s="409"/>
      <c r="JFL2" s="409"/>
      <c r="JFM2" s="409"/>
      <c r="JFN2" s="409"/>
      <c r="JFO2" s="409"/>
      <c r="JFP2" s="409"/>
      <c r="JFQ2" s="409"/>
      <c r="JFR2" s="409"/>
      <c r="JFS2" s="409"/>
      <c r="JFT2" s="409"/>
      <c r="JFU2" s="409"/>
      <c r="JFV2" s="409"/>
      <c r="JFW2" s="409"/>
      <c r="JFX2" s="409"/>
      <c r="JFY2" s="409"/>
      <c r="JFZ2" s="409"/>
      <c r="JGA2" s="409"/>
      <c r="JGB2" s="409"/>
      <c r="JGC2" s="409"/>
      <c r="JGD2" s="409"/>
      <c r="JGE2" s="409"/>
      <c r="JGF2" s="409"/>
      <c r="JGG2" s="409"/>
      <c r="JGH2" s="409"/>
      <c r="JGI2" s="409"/>
      <c r="JGJ2" s="409"/>
      <c r="JGK2" s="409"/>
      <c r="JGL2" s="409"/>
      <c r="JGM2" s="409"/>
      <c r="JGN2" s="409"/>
      <c r="JGO2" s="409"/>
      <c r="JGP2" s="409"/>
      <c r="JGQ2" s="409"/>
      <c r="JGR2" s="409"/>
      <c r="JGS2" s="409"/>
      <c r="JGT2" s="409"/>
      <c r="JGU2" s="409"/>
      <c r="JGV2" s="409"/>
      <c r="JGW2" s="409"/>
      <c r="JGX2" s="409"/>
      <c r="JGY2" s="409"/>
      <c r="JGZ2" s="409"/>
      <c r="JHA2" s="409"/>
      <c r="JHB2" s="409"/>
      <c r="JHC2" s="409"/>
      <c r="JHD2" s="409"/>
      <c r="JHE2" s="409"/>
      <c r="JHF2" s="409"/>
      <c r="JHG2" s="409"/>
      <c r="JHH2" s="409"/>
      <c r="JHI2" s="409"/>
      <c r="JHJ2" s="409"/>
      <c r="JHK2" s="409"/>
      <c r="JHL2" s="409"/>
      <c r="JHM2" s="409"/>
      <c r="JHN2" s="409"/>
      <c r="JHO2" s="409"/>
      <c r="JHP2" s="409"/>
      <c r="JHQ2" s="409"/>
      <c r="JHR2" s="409"/>
      <c r="JHS2" s="409"/>
      <c r="JHT2" s="409"/>
      <c r="JHU2" s="409"/>
      <c r="JHV2" s="409"/>
      <c r="JHW2" s="409"/>
      <c r="JHX2" s="409"/>
      <c r="JHY2" s="409"/>
      <c r="JHZ2" s="409"/>
      <c r="JIA2" s="409"/>
      <c r="JIB2" s="409"/>
      <c r="JIC2" s="409"/>
      <c r="JID2" s="409"/>
      <c r="JIE2" s="409"/>
      <c r="JIF2" s="409"/>
      <c r="JIG2" s="409"/>
      <c r="JIH2" s="409"/>
      <c r="JII2" s="409"/>
      <c r="JIJ2" s="409"/>
      <c r="JIK2" s="409"/>
      <c r="JIL2" s="409"/>
      <c r="JIM2" s="409"/>
      <c r="JIN2" s="409"/>
      <c r="JIO2" s="409"/>
      <c r="JIP2" s="409"/>
      <c r="JIQ2" s="409"/>
      <c r="JIR2" s="409"/>
      <c r="JIS2" s="409"/>
      <c r="JIT2" s="409"/>
      <c r="JIU2" s="409"/>
      <c r="JIV2" s="409"/>
      <c r="JIW2" s="409"/>
      <c r="JIX2" s="409"/>
      <c r="JIY2" s="409"/>
      <c r="JIZ2" s="409"/>
      <c r="JJA2" s="409"/>
      <c r="JJB2" s="409"/>
      <c r="JJC2" s="409"/>
      <c r="JJD2" s="409"/>
      <c r="JJE2" s="409"/>
      <c r="JJF2" s="409"/>
      <c r="JJG2" s="409"/>
      <c r="JJH2" s="409"/>
      <c r="JJI2" s="409"/>
      <c r="JJJ2" s="409"/>
      <c r="JJK2" s="409"/>
      <c r="JJL2" s="409"/>
      <c r="JJM2" s="409"/>
      <c r="JJN2" s="409"/>
      <c r="JJO2" s="409"/>
      <c r="JJP2" s="409"/>
      <c r="JJQ2" s="409"/>
      <c r="JJR2" s="409"/>
      <c r="JJS2" s="409"/>
      <c r="JJT2" s="409"/>
      <c r="JJU2" s="409"/>
      <c r="JJV2" s="409"/>
      <c r="JJW2" s="409"/>
      <c r="JJX2" s="409"/>
      <c r="JJY2" s="409"/>
      <c r="JJZ2" s="409"/>
      <c r="JKA2" s="409"/>
      <c r="JKB2" s="409"/>
      <c r="JKC2" s="409"/>
      <c r="JKD2" s="409"/>
      <c r="JKE2" s="409"/>
      <c r="JKF2" s="409"/>
      <c r="JKG2" s="409"/>
      <c r="JKH2" s="409"/>
      <c r="JKI2" s="409"/>
      <c r="JKJ2" s="409"/>
      <c r="JKK2" s="409"/>
      <c r="JKL2" s="409"/>
      <c r="JKM2" s="409"/>
      <c r="JKN2" s="409"/>
      <c r="JKO2" s="409"/>
      <c r="JKP2" s="409"/>
      <c r="JKQ2" s="409"/>
      <c r="JKR2" s="409"/>
      <c r="JKS2" s="409"/>
      <c r="JKT2" s="409"/>
      <c r="JKU2" s="409"/>
      <c r="JKV2" s="409"/>
      <c r="JKW2" s="409"/>
      <c r="JKX2" s="409"/>
      <c r="JKY2" s="409"/>
      <c r="JKZ2" s="409"/>
      <c r="JLA2" s="409"/>
      <c r="JLB2" s="409"/>
      <c r="JLC2" s="409"/>
      <c r="JLD2" s="409"/>
      <c r="JLE2" s="409"/>
      <c r="JLF2" s="409"/>
      <c r="JLG2" s="409"/>
      <c r="JLH2" s="409"/>
      <c r="JLI2" s="409"/>
      <c r="JLJ2" s="409"/>
      <c r="JLK2" s="409"/>
      <c r="JLL2" s="409"/>
      <c r="JLM2" s="409"/>
      <c r="JLN2" s="409"/>
      <c r="JLO2" s="409"/>
      <c r="JLP2" s="409"/>
      <c r="JLQ2" s="409"/>
      <c r="JLR2" s="409"/>
      <c r="JLS2" s="409"/>
      <c r="JLT2" s="409"/>
      <c r="JLU2" s="409"/>
      <c r="JLV2" s="409"/>
      <c r="JLW2" s="409"/>
      <c r="JLX2" s="409"/>
      <c r="JLY2" s="409"/>
      <c r="JLZ2" s="409"/>
      <c r="JMA2" s="409"/>
      <c r="JMB2" s="409"/>
      <c r="JMC2" s="409"/>
      <c r="JMD2" s="409"/>
      <c r="JME2" s="409"/>
      <c r="JMF2" s="409"/>
      <c r="JMG2" s="409"/>
      <c r="JMH2" s="409"/>
      <c r="JMI2" s="409"/>
      <c r="JMJ2" s="409"/>
      <c r="JMK2" s="409"/>
      <c r="JML2" s="409"/>
      <c r="JMM2" s="409"/>
      <c r="JMN2" s="409"/>
      <c r="JMO2" s="409"/>
      <c r="JMP2" s="409"/>
      <c r="JMQ2" s="409"/>
      <c r="JMR2" s="409"/>
      <c r="JMS2" s="409"/>
      <c r="JMT2" s="409"/>
      <c r="JMU2" s="409"/>
      <c r="JMV2" s="409"/>
      <c r="JMW2" s="409"/>
      <c r="JMX2" s="409"/>
      <c r="JMY2" s="409"/>
      <c r="JMZ2" s="409"/>
      <c r="JNA2" s="409"/>
      <c r="JNB2" s="409"/>
      <c r="JNC2" s="409"/>
      <c r="JND2" s="409"/>
      <c r="JNE2" s="409"/>
      <c r="JNF2" s="409"/>
      <c r="JNG2" s="409"/>
      <c r="JNH2" s="409"/>
      <c r="JNI2" s="409"/>
      <c r="JNJ2" s="409"/>
      <c r="JNK2" s="409"/>
      <c r="JNL2" s="409"/>
      <c r="JNM2" s="409"/>
      <c r="JNN2" s="409"/>
      <c r="JNO2" s="409"/>
      <c r="JNP2" s="409"/>
      <c r="JNQ2" s="409"/>
      <c r="JNR2" s="409"/>
      <c r="JNS2" s="409"/>
      <c r="JNT2" s="409"/>
      <c r="JNU2" s="409"/>
      <c r="JNV2" s="409"/>
      <c r="JNW2" s="409"/>
      <c r="JNX2" s="409"/>
      <c r="JNY2" s="409"/>
      <c r="JNZ2" s="409"/>
      <c r="JOA2" s="409"/>
      <c r="JOB2" s="409"/>
      <c r="JOC2" s="409"/>
      <c r="JOD2" s="409"/>
      <c r="JOE2" s="409"/>
      <c r="JOF2" s="409"/>
      <c r="JOG2" s="409"/>
      <c r="JOH2" s="409"/>
      <c r="JOI2" s="409"/>
      <c r="JOJ2" s="409"/>
      <c r="JOK2" s="409"/>
      <c r="JOL2" s="409"/>
      <c r="JOM2" s="409"/>
      <c r="JON2" s="409"/>
      <c r="JOO2" s="409"/>
      <c r="JOP2" s="409"/>
      <c r="JOQ2" s="409"/>
      <c r="JOR2" s="409"/>
      <c r="JOS2" s="409"/>
      <c r="JOT2" s="409"/>
      <c r="JOU2" s="409"/>
      <c r="JOV2" s="409"/>
      <c r="JOW2" s="409"/>
      <c r="JOX2" s="409"/>
      <c r="JOY2" s="409"/>
      <c r="JOZ2" s="409"/>
      <c r="JPA2" s="409"/>
      <c r="JPB2" s="409"/>
      <c r="JPC2" s="409"/>
      <c r="JPD2" s="409"/>
      <c r="JPE2" s="409"/>
      <c r="JPF2" s="409"/>
      <c r="JPG2" s="409"/>
      <c r="JPH2" s="409"/>
      <c r="JPI2" s="409"/>
      <c r="JPJ2" s="409"/>
      <c r="JPK2" s="409"/>
      <c r="JPL2" s="409"/>
      <c r="JPM2" s="409"/>
      <c r="JPN2" s="409"/>
      <c r="JPO2" s="409"/>
      <c r="JPP2" s="409"/>
      <c r="JPQ2" s="409"/>
      <c r="JPR2" s="409"/>
      <c r="JPS2" s="409"/>
      <c r="JPT2" s="409"/>
      <c r="JPU2" s="409"/>
      <c r="JPV2" s="409"/>
      <c r="JPW2" s="409"/>
      <c r="JPX2" s="409"/>
      <c r="JPY2" s="409"/>
      <c r="JPZ2" s="409"/>
      <c r="JQA2" s="409"/>
      <c r="JQB2" s="409"/>
      <c r="JQC2" s="409"/>
      <c r="JQD2" s="409"/>
      <c r="JQE2" s="409"/>
      <c r="JQF2" s="409"/>
      <c r="JQG2" s="409"/>
      <c r="JQH2" s="409"/>
      <c r="JQI2" s="409"/>
      <c r="JQJ2" s="409"/>
      <c r="JQK2" s="409"/>
      <c r="JQL2" s="409"/>
      <c r="JQM2" s="409"/>
      <c r="JQN2" s="409"/>
      <c r="JQO2" s="409"/>
      <c r="JQP2" s="409"/>
      <c r="JQQ2" s="409"/>
      <c r="JQR2" s="409"/>
      <c r="JQS2" s="409"/>
      <c r="JQT2" s="409"/>
      <c r="JQU2" s="409"/>
      <c r="JQV2" s="409"/>
      <c r="JQW2" s="409"/>
      <c r="JQX2" s="409"/>
      <c r="JQY2" s="409"/>
      <c r="JQZ2" s="409"/>
      <c r="JRA2" s="409"/>
      <c r="JRB2" s="409"/>
      <c r="JRC2" s="409"/>
      <c r="JRD2" s="409"/>
      <c r="JRE2" s="409"/>
      <c r="JRF2" s="409"/>
      <c r="JRG2" s="409"/>
      <c r="JRH2" s="409"/>
      <c r="JRI2" s="409"/>
      <c r="JRJ2" s="409"/>
      <c r="JRK2" s="409"/>
      <c r="JRL2" s="409"/>
      <c r="JRM2" s="409"/>
      <c r="JRN2" s="409"/>
      <c r="JRO2" s="409"/>
      <c r="JRP2" s="409"/>
      <c r="JRQ2" s="409"/>
      <c r="JRR2" s="409"/>
      <c r="JRS2" s="409"/>
      <c r="JRT2" s="409"/>
      <c r="JRU2" s="409"/>
      <c r="JRV2" s="409"/>
      <c r="JRW2" s="409"/>
      <c r="JRX2" s="409"/>
      <c r="JRY2" s="409"/>
      <c r="JRZ2" s="409"/>
      <c r="JSA2" s="409"/>
      <c r="JSB2" s="409"/>
      <c r="JSC2" s="409"/>
      <c r="JSD2" s="409"/>
      <c r="JSE2" s="409"/>
      <c r="JSF2" s="409"/>
      <c r="JSG2" s="409"/>
      <c r="JSH2" s="409"/>
      <c r="JSI2" s="409"/>
      <c r="JSJ2" s="409"/>
      <c r="JSK2" s="409"/>
      <c r="JSL2" s="409"/>
      <c r="JSM2" s="409"/>
      <c r="JSN2" s="409"/>
      <c r="JSO2" s="409"/>
      <c r="JSP2" s="409"/>
      <c r="JSQ2" s="409"/>
      <c r="JSR2" s="409"/>
      <c r="JSS2" s="409"/>
      <c r="JST2" s="409"/>
      <c r="JSU2" s="409"/>
      <c r="JSV2" s="409"/>
      <c r="JSW2" s="409"/>
      <c r="JSX2" s="409"/>
      <c r="JSY2" s="409"/>
      <c r="JSZ2" s="409"/>
      <c r="JTA2" s="409"/>
      <c r="JTB2" s="409"/>
      <c r="JTC2" s="409"/>
      <c r="JTD2" s="409"/>
      <c r="JTE2" s="409"/>
      <c r="JTF2" s="409"/>
      <c r="JTG2" s="409"/>
      <c r="JTH2" s="409"/>
      <c r="JTI2" s="409"/>
      <c r="JTJ2" s="409"/>
      <c r="JTK2" s="409"/>
      <c r="JTL2" s="409"/>
      <c r="JTM2" s="409"/>
      <c r="JTN2" s="409"/>
      <c r="JTO2" s="409"/>
      <c r="JTP2" s="409"/>
      <c r="JTQ2" s="409"/>
      <c r="JTR2" s="409"/>
      <c r="JTS2" s="409"/>
      <c r="JTT2" s="409"/>
      <c r="JTU2" s="409"/>
      <c r="JTV2" s="409"/>
      <c r="JTW2" s="409"/>
      <c r="JTX2" s="409"/>
      <c r="JTY2" s="409"/>
      <c r="JTZ2" s="409"/>
      <c r="JUA2" s="409"/>
      <c r="JUB2" s="409"/>
      <c r="JUC2" s="409"/>
      <c r="JUD2" s="409"/>
      <c r="JUE2" s="409"/>
      <c r="JUF2" s="409"/>
      <c r="JUG2" s="409"/>
      <c r="JUH2" s="409"/>
      <c r="JUI2" s="409"/>
      <c r="JUJ2" s="409"/>
      <c r="JUK2" s="409"/>
      <c r="JUL2" s="409"/>
      <c r="JUM2" s="409"/>
      <c r="JUN2" s="409"/>
      <c r="JUO2" s="409"/>
      <c r="JUP2" s="409"/>
      <c r="JUQ2" s="409"/>
      <c r="JUR2" s="409"/>
      <c r="JUS2" s="409"/>
      <c r="JUT2" s="409"/>
      <c r="JUU2" s="409"/>
      <c r="JUV2" s="409"/>
      <c r="JUW2" s="409"/>
      <c r="JUX2" s="409"/>
      <c r="JUY2" s="409"/>
      <c r="JUZ2" s="409"/>
      <c r="JVA2" s="409"/>
      <c r="JVB2" s="409"/>
      <c r="JVC2" s="409"/>
      <c r="JVD2" s="409"/>
      <c r="JVE2" s="409"/>
      <c r="JVF2" s="409"/>
      <c r="JVG2" s="409"/>
      <c r="JVH2" s="409"/>
      <c r="JVI2" s="409"/>
      <c r="JVJ2" s="409"/>
      <c r="JVK2" s="409"/>
      <c r="JVL2" s="409"/>
      <c r="JVM2" s="409"/>
      <c r="JVN2" s="409"/>
      <c r="JVO2" s="409"/>
      <c r="JVP2" s="409"/>
      <c r="JVQ2" s="409"/>
      <c r="JVR2" s="409"/>
      <c r="JVS2" s="409"/>
      <c r="JVT2" s="409"/>
      <c r="JVU2" s="409"/>
      <c r="JVV2" s="409"/>
      <c r="JVW2" s="409"/>
      <c r="JVX2" s="409"/>
      <c r="JVY2" s="409"/>
      <c r="JVZ2" s="409"/>
      <c r="JWA2" s="409"/>
      <c r="JWB2" s="409"/>
      <c r="JWC2" s="409"/>
      <c r="JWD2" s="409"/>
      <c r="JWE2" s="409"/>
      <c r="JWF2" s="409"/>
      <c r="JWG2" s="409"/>
      <c r="JWH2" s="409"/>
      <c r="JWI2" s="409"/>
      <c r="JWJ2" s="409"/>
      <c r="JWK2" s="409"/>
      <c r="JWL2" s="409"/>
      <c r="JWM2" s="409"/>
      <c r="JWN2" s="409"/>
      <c r="JWO2" s="409"/>
      <c r="JWP2" s="409"/>
      <c r="JWQ2" s="409"/>
      <c r="JWR2" s="409"/>
      <c r="JWS2" s="409"/>
      <c r="JWT2" s="409"/>
      <c r="JWU2" s="409"/>
      <c r="JWV2" s="409"/>
      <c r="JWW2" s="409"/>
      <c r="JWX2" s="409"/>
      <c r="JWY2" s="409"/>
      <c r="JWZ2" s="409"/>
      <c r="JXA2" s="409"/>
      <c r="JXB2" s="409"/>
      <c r="JXC2" s="409"/>
      <c r="JXD2" s="409"/>
      <c r="JXE2" s="409"/>
      <c r="JXF2" s="409"/>
      <c r="JXG2" s="409"/>
      <c r="JXH2" s="409"/>
      <c r="JXI2" s="409"/>
      <c r="JXJ2" s="409"/>
      <c r="JXK2" s="409"/>
      <c r="JXL2" s="409"/>
      <c r="JXM2" s="409"/>
      <c r="JXN2" s="409"/>
      <c r="JXO2" s="409"/>
      <c r="JXP2" s="409"/>
      <c r="JXQ2" s="409"/>
      <c r="JXR2" s="409"/>
      <c r="JXS2" s="409"/>
      <c r="JXT2" s="409"/>
      <c r="JXU2" s="409"/>
      <c r="JXV2" s="409"/>
      <c r="JXW2" s="409"/>
      <c r="JXX2" s="409"/>
      <c r="JXY2" s="409"/>
      <c r="JXZ2" s="409"/>
      <c r="JYA2" s="409"/>
      <c r="JYB2" s="409"/>
      <c r="JYC2" s="409"/>
      <c r="JYD2" s="409"/>
      <c r="JYE2" s="409"/>
      <c r="JYF2" s="409"/>
      <c r="JYG2" s="409"/>
      <c r="JYH2" s="409"/>
      <c r="JYI2" s="409"/>
      <c r="JYJ2" s="409"/>
      <c r="JYK2" s="409"/>
      <c r="JYL2" s="409"/>
      <c r="JYM2" s="409"/>
      <c r="JYN2" s="409"/>
      <c r="JYO2" s="409"/>
      <c r="JYP2" s="409"/>
      <c r="JYQ2" s="409"/>
      <c r="JYR2" s="409"/>
      <c r="JYS2" s="409"/>
      <c r="JYT2" s="409"/>
      <c r="JYU2" s="409"/>
      <c r="JYV2" s="409"/>
      <c r="JYW2" s="409"/>
      <c r="JYX2" s="409"/>
      <c r="JYY2" s="409"/>
      <c r="JYZ2" s="409"/>
      <c r="JZA2" s="409"/>
      <c r="JZB2" s="409"/>
      <c r="JZC2" s="409"/>
      <c r="JZD2" s="409"/>
      <c r="JZE2" s="409"/>
      <c r="JZF2" s="409"/>
      <c r="JZG2" s="409"/>
      <c r="JZH2" s="409"/>
      <c r="JZI2" s="409"/>
      <c r="JZJ2" s="409"/>
      <c r="JZK2" s="409"/>
      <c r="JZL2" s="409"/>
      <c r="JZM2" s="409"/>
      <c r="JZN2" s="409"/>
      <c r="JZO2" s="409"/>
      <c r="JZP2" s="409"/>
      <c r="JZQ2" s="409"/>
      <c r="JZR2" s="409"/>
      <c r="JZS2" s="409"/>
      <c r="JZT2" s="409"/>
      <c r="JZU2" s="409"/>
      <c r="JZV2" s="409"/>
      <c r="JZW2" s="409"/>
      <c r="JZX2" s="409"/>
      <c r="JZY2" s="409"/>
      <c r="JZZ2" s="409"/>
      <c r="KAA2" s="409"/>
      <c r="KAB2" s="409"/>
      <c r="KAC2" s="409"/>
      <c r="KAD2" s="409"/>
      <c r="KAE2" s="409"/>
      <c r="KAF2" s="409"/>
      <c r="KAG2" s="409"/>
      <c r="KAH2" s="409"/>
      <c r="KAI2" s="409"/>
      <c r="KAJ2" s="409"/>
      <c r="KAK2" s="409"/>
      <c r="KAL2" s="409"/>
      <c r="KAM2" s="409"/>
      <c r="KAN2" s="409"/>
      <c r="KAO2" s="409"/>
      <c r="KAP2" s="409"/>
      <c r="KAQ2" s="409"/>
      <c r="KAR2" s="409"/>
      <c r="KAS2" s="409"/>
      <c r="KAT2" s="409"/>
      <c r="KAU2" s="409"/>
      <c r="KAV2" s="409"/>
      <c r="KAW2" s="409"/>
      <c r="KAX2" s="409"/>
      <c r="KAY2" s="409"/>
      <c r="KAZ2" s="409"/>
      <c r="KBA2" s="409"/>
      <c r="KBB2" s="409"/>
      <c r="KBC2" s="409"/>
      <c r="KBD2" s="409"/>
      <c r="KBE2" s="409"/>
      <c r="KBF2" s="409"/>
      <c r="KBG2" s="409"/>
      <c r="KBH2" s="409"/>
      <c r="KBI2" s="409"/>
      <c r="KBJ2" s="409"/>
      <c r="KBK2" s="409"/>
      <c r="KBL2" s="409"/>
      <c r="KBM2" s="409"/>
      <c r="KBN2" s="409"/>
      <c r="KBO2" s="409"/>
      <c r="KBP2" s="409"/>
      <c r="KBQ2" s="409"/>
      <c r="KBR2" s="409"/>
      <c r="KBS2" s="409"/>
      <c r="KBT2" s="409"/>
      <c r="KBU2" s="409"/>
      <c r="KBV2" s="409"/>
      <c r="KBW2" s="409"/>
      <c r="KBX2" s="409"/>
      <c r="KBY2" s="409"/>
      <c r="KBZ2" s="409"/>
      <c r="KCA2" s="409"/>
      <c r="KCB2" s="409"/>
      <c r="KCC2" s="409"/>
      <c r="KCD2" s="409"/>
      <c r="KCE2" s="409"/>
      <c r="KCF2" s="409"/>
      <c r="KCG2" s="409"/>
      <c r="KCH2" s="409"/>
      <c r="KCI2" s="409"/>
      <c r="KCJ2" s="409"/>
      <c r="KCK2" s="409"/>
      <c r="KCL2" s="409"/>
      <c r="KCM2" s="409"/>
      <c r="KCN2" s="409"/>
      <c r="KCO2" s="409"/>
      <c r="KCP2" s="409"/>
      <c r="KCQ2" s="409"/>
      <c r="KCR2" s="409"/>
      <c r="KCS2" s="409"/>
      <c r="KCT2" s="409"/>
      <c r="KCU2" s="409"/>
      <c r="KCV2" s="409"/>
      <c r="KCW2" s="409"/>
      <c r="KCX2" s="409"/>
      <c r="KCY2" s="409"/>
      <c r="KCZ2" s="409"/>
      <c r="KDA2" s="409"/>
      <c r="KDB2" s="409"/>
      <c r="KDC2" s="409"/>
      <c r="KDD2" s="409"/>
      <c r="KDE2" s="409"/>
      <c r="KDF2" s="409"/>
      <c r="KDG2" s="409"/>
      <c r="KDH2" s="409"/>
      <c r="KDI2" s="409"/>
      <c r="KDJ2" s="409"/>
      <c r="KDK2" s="409"/>
      <c r="KDL2" s="409"/>
      <c r="KDM2" s="409"/>
      <c r="KDN2" s="409"/>
      <c r="KDO2" s="409"/>
      <c r="KDP2" s="409"/>
      <c r="KDQ2" s="409"/>
      <c r="KDR2" s="409"/>
      <c r="KDS2" s="409"/>
      <c r="KDT2" s="409"/>
      <c r="KDU2" s="409"/>
      <c r="KDV2" s="409"/>
      <c r="KDW2" s="409"/>
      <c r="KDX2" s="409"/>
      <c r="KDY2" s="409"/>
      <c r="KDZ2" s="409"/>
      <c r="KEA2" s="409"/>
      <c r="KEB2" s="409"/>
      <c r="KEC2" s="409"/>
      <c r="KED2" s="409"/>
      <c r="KEE2" s="409"/>
      <c r="KEF2" s="409"/>
      <c r="KEG2" s="409"/>
      <c r="KEH2" s="409"/>
      <c r="KEI2" s="409"/>
      <c r="KEJ2" s="409"/>
      <c r="KEK2" s="409"/>
      <c r="KEL2" s="409"/>
      <c r="KEM2" s="409"/>
      <c r="KEN2" s="409"/>
      <c r="KEO2" s="409"/>
      <c r="KEP2" s="409"/>
      <c r="KEQ2" s="409"/>
      <c r="KER2" s="409"/>
      <c r="KES2" s="409"/>
      <c r="KET2" s="409"/>
      <c r="KEU2" s="409"/>
      <c r="KEV2" s="409"/>
      <c r="KEW2" s="409"/>
      <c r="KEX2" s="409"/>
      <c r="KEY2" s="409"/>
      <c r="KEZ2" s="409"/>
      <c r="KFA2" s="409"/>
      <c r="KFB2" s="409"/>
      <c r="KFC2" s="409"/>
      <c r="KFD2" s="409"/>
      <c r="KFE2" s="409"/>
      <c r="KFF2" s="409"/>
      <c r="KFG2" s="409"/>
      <c r="KFH2" s="409"/>
      <c r="KFI2" s="409"/>
      <c r="KFJ2" s="409"/>
      <c r="KFK2" s="409"/>
      <c r="KFL2" s="409"/>
      <c r="KFM2" s="409"/>
      <c r="KFN2" s="409"/>
      <c r="KFO2" s="409"/>
      <c r="KFP2" s="409"/>
      <c r="KFQ2" s="409"/>
      <c r="KFR2" s="409"/>
      <c r="KFS2" s="409"/>
      <c r="KFT2" s="409"/>
      <c r="KFU2" s="409"/>
      <c r="KFV2" s="409"/>
      <c r="KFW2" s="409"/>
      <c r="KFX2" s="409"/>
      <c r="KFY2" s="409"/>
      <c r="KFZ2" s="409"/>
      <c r="KGA2" s="409"/>
      <c r="KGB2" s="409"/>
      <c r="KGC2" s="409"/>
      <c r="KGD2" s="409"/>
      <c r="KGE2" s="409"/>
      <c r="KGF2" s="409"/>
      <c r="KGG2" s="409"/>
      <c r="KGH2" s="409"/>
      <c r="KGI2" s="409"/>
      <c r="KGJ2" s="409"/>
      <c r="KGK2" s="409"/>
      <c r="KGL2" s="409"/>
      <c r="KGM2" s="409"/>
      <c r="KGN2" s="409"/>
      <c r="KGO2" s="409"/>
      <c r="KGP2" s="409"/>
      <c r="KGQ2" s="409"/>
      <c r="KGR2" s="409"/>
      <c r="KGS2" s="409"/>
      <c r="KGT2" s="409"/>
      <c r="KGU2" s="409"/>
      <c r="KGV2" s="409"/>
      <c r="KGW2" s="409"/>
      <c r="KGX2" s="409"/>
      <c r="KGY2" s="409"/>
      <c r="KGZ2" s="409"/>
      <c r="KHA2" s="409"/>
      <c r="KHB2" s="409"/>
      <c r="KHC2" s="409"/>
      <c r="KHD2" s="409"/>
      <c r="KHE2" s="409"/>
      <c r="KHF2" s="409"/>
      <c r="KHG2" s="409"/>
      <c r="KHH2" s="409"/>
      <c r="KHI2" s="409"/>
      <c r="KHJ2" s="409"/>
      <c r="KHK2" s="409"/>
      <c r="KHL2" s="409"/>
      <c r="KHM2" s="409"/>
      <c r="KHN2" s="409"/>
      <c r="KHO2" s="409"/>
      <c r="KHP2" s="409"/>
      <c r="KHQ2" s="409"/>
      <c r="KHR2" s="409"/>
      <c r="KHS2" s="409"/>
      <c r="KHT2" s="409"/>
      <c r="KHU2" s="409"/>
      <c r="KHV2" s="409"/>
      <c r="KHW2" s="409"/>
      <c r="KHX2" s="409"/>
      <c r="KHY2" s="409"/>
      <c r="KHZ2" s="409"/>
      <c r="KIA2" s="409"/>
      <c r="KIB2" s="409"/>
      <c r="KIC2" s="409"/>
      <c r="KID2" s="409"/>
      <c r="KIE2" s="409"/>
      <c r="KIF2" s="409"/>
      <c r="KIG2" s="409"/>
      <c r="KIH2" s="409"/>
      <c r="KII2" s="409"/>
      <c r="KIJ2" s="409"/>
      <c r="KIK2" s="409"/>
      <c r="KIL2" s="409"/>
      <c r="KIM2" s="409"/>
      <c r="KIN2" s="409"/>
      <c r="KIO2" s="409"/>
      <c r="KIP2" s="409"/>
      <c r="KIQ2" s="409"/>
      <c r="KIR2" s="409"/>
      <c r="KIS2" s="409"/>
      <c r="KIT2" s="409"/>
      <c r="KIU2" s="409"/>
      <c r="KIV2" s="409"/>
      <c r="KIW2" s="409"/>
      <c r="KIX2" s="409"/>
      <c r="KIY2" s="409"/>
      <c r="KIZ2" s="409"/>
      <c r="KJA2" s="409"/>
      <c r="KJB2" s="409"/>
      <c r="KJC2" s="409"/>
      <c r="KJD2" s="409"/>
      <c r="KJE2" s="409"/>
      <c r="KJF2" s="409"/>
      <c r="KJG2" s="409"/>
      <c r="KJH2" s="409"/>
      <c r="KJI2" s="409"/>
      <c r="KJJ2" s="409"/>
      <c r="KJK2" s="409"/>
      <c r="KJL2" s="409"/>
      <c r="KJM2" s="409"/>
      <c r="KJN2" s="409"/>
      <c r="KJO2" s="409"/>
      <c r="KJP2" s="409"/>
      <c r="KJQ2" s="409"/>
      <c r="KJR2" s="409"/>
      <c r="KJS2" s="409"/>
      <c r="KJT2" s="409"/>
      <c r="KJU2" s="409"/>
      <c r="KJV2" s="409"/>
      <c r="KJW2" s="409"/>
      <c r="KJX2" s="409"/>
      <c r="KJY2" s="409"/>
      <c r="KJZ2" s="409"/>
      <c r="KKA2" s="409"/>
      <c r="KKB2" s="409"/>
      <c r="KKC2" s="409"/>
      <c r="KKD2" s="409"/>
      <c r="KKE2" s="409"/>
      <c r="KKF2" s="409"/>
      <c r="KKG2" s="409"/>
      <c r="KKH2" s="409"/>
      <c r="KKI2" s="409"/>
      <c r="KKJ2" s="409"/>
      <c r="KKK2" s="409"/>
      <c r="KKL2" s="409"/>
      <c r="KKM2" s="409"/>
      <c r="KKN2" s="409"/>
      <c r="KKO2" s="409"/>
      <c r="KKP2" s="409"/>
      <c r="KKQ2" s="409"/>
      <c r="KKR2" s="409"/>
      <c r="KKS2" s="409"/>
      <c r="KKT2" s="409"/>
      <c r="KKU2" s="409"/>
      <c r="KKV2" s="409"/>
      <c r="KKW2" s="409"/>
      <c r="KKX2" s="409"/>
      <c r="KKY2" s="409"/>
      <c r="KKZ2" s="409"/>
      <c r="KLA2" s="409"/>
      <c r="KLB2" s="409"/>
      <c r="KLC2" s="409"/>
      <c r="KLD2" s="409"/>
      <c r="KLE2" s="409"/>
      <c r="KLF2" s="409"/>
      <c r="KLG2" s="409"/>
      <c r="KLH2" s="409"/>
      <c r="KLI2" s="409"/>
      <c r="KLJ2" s="409"/>
      <c r="KLK2" s="409"/>
      <c r="KLL2" s="409"/>
      <c r="KLM2" s="409"/>
      <c r="KLN2" s="409"/>
      <c r="KLO2" s="409"/>
      <c r="KLP2" s="409"/>
      <c r="KLQ2" s="409"/>
      <c r="KLR2" s="409"/>
      <c r="KLS2" s="409"/>
      <c r="KLT2" s="409"/>
      <c r="KLU2" s="409"/>
      <c r="KLV2" s="409"/>
      <c r="KLW2" s="409"/>
      <c r="KLX2" s="409"/>
      <c r="KLY2" s="409"/>
      <c r="KLZ2" s="409"/>
      <c r="KMA2" s="409"/>
      <c r="KMB2" s="409"/>
      <c r="KMC2" s="409"/>
      <c r="KMD2" s="409"/>
      <c r="KME2" s="409"/>
      <c r="KMF2" s="409"/>
      <c r="KMG2" s="409"/>
      <c r="KMH2" s="409"/>
      <c r="KMI2" s="409"/>
      <c r="KMJ2" s="409"/>
      <c r="KMK2" s="409"/>
      <c r="KML2" s="409"/>
      <c r="KMM2" s="409"/>
      <c r="KMN2" s="409"/>
      <c r="KMO2" s="409"/>
      <c r="KMP2" s="409"/>
      <c r="KMQ2" s="409"/>
      <c r="KMR2" s="409"/>
      <c r="KMS2" s="409"/>
      <c r="KMT2" s="409"/>
      <c r="KMU2" s="409"/>
      <c r="KMV2" s="409"/>
      <c r="KMW2" s="409"/>
      <c r="KMX2" s="409"/>
      <c r="KMY2" s="409"/>
      <c r="KMZ2" s="409"/>
      <c r="KNA2" s="409"/>
      <c r="KNB2" s="409"/>
      <c r="KNC2" s="409"/>
      <c r="KND2" s="409"/>
      <c r="KNE2" s="409"/>
      <c r="KNF2" s="409"/>
      <c r="KNG2" s="409"/>
      <c r="KNH2" s="409"/>
      <c r="KNI2" s="409"/>
      <c r="KNJ2" s="409"/>
      <c r="KNK2" s="409"/>
      <c r="KNL2" s="409"/>
      <c r="KNM2" s="409"/>
      <c r="KNN2" s="409"/>
      <c r="KNO2" s="409"/>
      <c r="KNP2" s="409"/>
      <c r="KNQ2" s="409"/>
      <c r="KNR2" s="409"/>
      <c r="KNS2" s="409"/>
      <c r="KNT2" s="409"/>
      <c r="KNU2" s="409"/>
      <c r="KNV2" s="409"/>
      <c r="KNW2" s="409"/>
      <c r="KNX2" s="409"/>
      <c r="KNY2" s="409"/>
      <c r="KNZ2" s="409"/>
      <c r="KOA2" s="409"/>
      <c r="KOB2" s="409"/>
      <c r="KOC2" s="409"/>
      <c r="KOD2" s="409"/>
      <c r="KOE2" s="409"/>
      <c r="KOF2" s="409"/>
      <c r="KOG2" s="409"/>
      <c r="KOH2" s="409"/>
      <c r="KOI2" s="409"/>
      <c r="KOJ2" s="409"/>
      <c r="KOK2" s="409"/>
      <c r="KOL2" s="409"/>
      <c r="KOM2" s="409"/>
      <c r="KON2" s="409"/>
      <c r="KOO2" s="409"/>
      <c r="KOP2" s="409"/>
      <c r="KOQ2" s="409"/>
      <c r="KOR2" s="409"/>
      <c r="KOS2" s="409"/>
      <c r="KOT2" s="409"/>
      <c r="KOU2" s="409"/>
      <c r="KOV2" s="409"/>
      <c r="KOW2" s="409"/>
      <c r="KOX2" s="409"/>
      <c r="KOY2" s="409"/>
      <c r="KOZ2" s="409"/>
      <c r="KPA2" s="409"/>
      <c r="KPB2" s="409"/>
      <c r="KPC2" s="409"/>
      <c r="KPD2" s="409"/>
      <c r="KPE2" s="409"/>
      <c r="KPF2" s="409"/>
      <c r="KPG2" s="409"/>
      <c r="KPH2" s="409"/>
      <c r="KPI2" s="409"/>
      <c r="KPJ2" s="409"/>
      <c r="KPK2" s="409"/>
      <c r="KPL2" s="409"/>
      <c r="KPM2" s="409"/>
      <c r="KPN2" s="409"/>
      <c r="KPO2" s="409"/>
      <c r="KPP2" s="409"/>
      <c r="KPQ2" s="409"/>
      <c r="KPR2" s="409"/>
      <c r="KPS2" s="409"/>
      <c r="KPT2" s="409"/>
      <c r="KPU2" s="409"/>
      <c r="KPV2" s="409"/>
      <c r="KPW2" s="409"/>
      <c r="KPX2" s="409"/>
      <c r="KPY2" s="409"/>
      <c r="KPZ2" s="409"/>
      <c r="KQA2" s="409"/>
      <c r="KQB2" s="409"/>
      <c r="KQC2" s="409"/>
      <c r="KQD2" s="409"/>
      <c r="KQE2" s="409"/>
      <c r="KQF2" s="409"/>
      <c r="KQG2" s="409"/>
      <c r="KQH2" s="409"/>
      <c r="KQI2" s="409"/>
      <c r="KQJ2" s="409"/>
      <c r="KQK2" s="409"/>
      <c r="KQL2" s="409"/>
      <c r="KQM2" s="409"/>
      <c r="KQN2" s="409"/>
      <c r="KQO2" s="409"/>
      <c r="KQP2" s="409"/>
      <c r="KQQ2" s="409"/>
      <c r="KQR2" s="409"/>
      <c r="KQS2" s="409"/>
      <c r="KQT2" s="409"/>
      <c r="KQU2" s="409"/>
      <c r="KQV2" s="409"/>
      <c r="KQW2" s="409"/>
      <c r="KQX2" s="409"/>
      <c r="KQY2" s="409"/>
      <c r="KQZ2" s="409"/>
      <c r="KRA2" s="409"/>
      <c r="KRB2" s="409"/>
      <c r="KRC2" s="409"/>
      <c r="KRD2" s="409"/>
      <c r="KRE2" s="409"/>
      <c r="KRF2" s="409"/>
      <c r="KRG2" s="409"/>
      <c r="KRH2" s="409"/>
      <c r="KRI2" s="409"/>
      <c r="KRJ2" s="409"/>
      <c r="KRK2" s="409"/>
      <c r="KRL2" s="409"/>
      <c r="KRM2" s="409"/>
      <c r="KRN2" s="409"/>
      <c r="KRO2" s="409"/>
      <c r="KRP2" s="409"/>
      <c r="KRQ2" s="409"/>
      <c r="KRR2" s="409"/>
      <c r="KRS2" s="409"/>
      <c r="KRT2" s="409"/>
      <c r="KRU2" s="409"/>
      <c r="KRV2" s="409"/>
      <c r="KRW2" s="409"/>
      <c r="KRX2" s="409"/>
      <c r="KRY2" s="409"/>
      <c r="KRZ2" s="409"/>
      <c r="KSA2" s="409"/>
      <c r="KSB2" s="409"/>
      <c r="KSC2" s="409"/>
      <c r="KSD2" s="409"/>
      <c r="KSE2" s="409"/>
      <c r="KSF2" s="409"/>
      <c r="KSG2" s="409"/>
      <c r="KSH2" s="409"/>
      <c r="KSI2" s="409"/>
      <c r="KSJ2" s="409"/>
      <c r="KSK2" s="409"/>
      <c r="KSL2" s="409"/>
      <c r="KSM2" s="409"/>
      <c r="KSN2" s="409"/>
      <c r="KSO2" s="409"/>
      <c r="KSP2" s="409"/>
      <c r="KSQ2" s="409"/>
      <c r="KSR2" s="409"/>
      <c r="KSS2" s="409"/>
      <c r="KST2" s="409"/>
      <c r="KSU2" s="409"/>
      <c r="KSV2" s="409"/>
      <c r="KSW2" s="409"/>
      <c r="KSX2" s="409"/>
      <c r="KSY2" s="409"/>
      <c r="KSZ2" s="409"/>
      <c r="KTA2" s="409"/>
      <c r="KTB2" s="409"/>
      <c r="KTC2" s="409"/>
      <c r="KTD2" s="409"/>
      <c r="KTE2" s="409"/>
      <c r="KTF2" s="409"/>
      <c r="KTG2" s="409"/>
      <c r="KTH2" s="409"/>
      <c r="KTI2" s="409"/>
      <c r="KTJ2" s="409"/>
      <c r="KTK2" s="409"/>
      <c r="KTL2" s="409"/>
      <c r="KTM2" s="409"/>
      <c r="KTN2" s="409"/>
      <c r="KTO2" s="409"/>
      <c r="KTP2" s="409"/>
      <c r="KTQ2" s="409"/>
      <c r="KTR2" s="409"/>
      <c r="KTS2" s="409"/>
      <c r="KTT2" s="409"/>
      <c r="KTU2" s="409"/>
      <c r="KTV2" s="409"/>
      <c r="KTW2" s="409"/>
      <c r="KTX2" s="409"/>
      <c r="KTY2" s="409"/>
      <c r="KTZ2" s="409"/>
      <c r="KUA2" s="409"/>
      <c r="KUB2" s="409"/>
      <c r="KUC2" s="409"/>
      <c r="KUD2" s="409"/>
      <c r="KUE2" s="409"/>
      <c r="KUF2" s="409"/>
      <c r="KUG2" s="409"/>
      <c r="KUH2" s="409"/>
      <c r="KUI2" s="409"/>
      <c r="KUJ2" s="409"/>
      <c r="KUK2" s="409"/>
      <c r="KUL2" s="409"/>
      <c r="KUM2" s="409"/>
      <c r="KUN2" s="409"/>
      <c r="KUO2" s="409"/>
      <c r="KUP2" s="409"/>
      <c r="KUQ2" s="409"/>
      <c r="KUR2" s="409"/>
      <c r="KUS2" s="409"/>
      <c r="KUT2" s="409"/>
      <c r="KUU2" s="409"/>
      <c r="KUV2" s="409"/>
      <c r="KUW2" s="409"/>
      <c r="KUX2" s="409"/>
      <c r="KUY2" s="409"/>
      <c r="KUZ2" s="409"/>
      <c r="KVA2" s="409"/>
      <c r="KVB2" s="409"/>
      <c r="KVC2" s="409"/>
      <c r="KVD2" s="409"/>
      <c r="KVE2" s="409"/>
      <c r="KVF2" s="409"/>
      <c r="KVG2" s="409"/>
      <c r="KVH2" s="409"/>
      <c r="KVI2" s="409"/>
      <c r="KVJ2" s="409"/>
      <c r="KVK2" s="409"/>
      <c r="KVL2" s="409"/>
      <c r="KVM2" s="409"/>
      <c r="KVN2" s="409"/>
      <c r="KVO2" s="409"/>
      <c r="KVP2" s="409"/>
      <c r="KVQ2" s="409"/>
      <c r="KVR2" s="409"/>
      <c r="KVS2" s="409"/>
      <c r="KVT2" s="409"/>
      <c r="KVU2" s="409"/>
      <c r="KVV2" s="409"/>
      <c r="KVW2" s="409"/>
      <c r="KVX2" s="409"/>
      <c r="KVY2" s="409"/>
      <c r="KVZ2" s="409"/>
      <c r="KWA2" s="409"/>
      <c r="KWB2" s="409"/>
      <c r="KWC2" s="409"/>
      <c r="KWD2" s="409"/>
      <c r="KWE2" s="409"/>
      <c r="KWF2" s="409"/>
      <c r="KWG2" s="409"/>
      <c r="KWH2" s="409"/>
      <c r="KWI2" s="409"/>
      <c r="KWJ2" s="409"/>
      <c r="KWK2" s="409"/>
      <c r="KWL2" s="409"/>
      <c r="KWM2" s="409"/>
      <c r="KWN2" s="409"/>
      <c r="KWO2" s="409"/>
      <c r="KWP2" s="409"/>
      <c r="KWQ2" s="409"/>
      <c r="KWR2" s="409"/>
      <c r="KWS2" s="409"/>
      <c r="KWT2" s="409"/>
      <c r="KWU2" s="409"/>
      <c r="KWV2" s="409"/>
      <c r="KWW2" s="409"/>
      <c r="KWX2" s="409"/>
      <c r="KWY2" s="409"/>
      <c r="KWZ2" s="409"/>
      <c r="KXA2" s="409"/>
      <c r="KXB2" s="409"/>
      <c r="KXC2" s="409"/>
      <c r="KXD2" s="409"/>
      <c r="KXE2" s="409"/>
      <c r="KXF2" s="409"/>
      <c r="KXG2" s="409"/>
      <c r="KXH2" s="409"/>
      <c r="KXI2" s="409"/>
      <c r="KXJ2" s="409"/>
      <c r="KXK2" s="409"/>
      <c r="KXL2" s="409"/>
      <c r="KXM2" s="409"/>
      <c r="KXN2" s="409"/>
      <c r="KXO2" s="409"/>
      <c r="KXP2" s="409"/>
      <c r="KXQ2" s="409"/>
      <c r="KXR2" s="409"/>
      <c r="KXS2" s="409"/>
      <c r="KXT2" s="409"/>
      <c r="KXU2" s="409"/>
      <c r="KXV2" s="409"/>
      <c r="KXW2" s="409"/>
      <c r="KXX2" s="409"/>
      <c r="KXY2" s="409"/>
      <c r="KXZ2" s="409"/>
      <c r="KYA2" s="409"/>
      <c r="KYB2" s="409"/>
      <c r="KYC2" s="409"/>
      <c r="KYD2" s="409"/>
      <c r="KYE2" s="409"/>
      <c r="KYF2" s="409"/>
      <c r="KYG2" s="409"/>
      <c r="KYH2" s="409"/>
      <c r="KYI2" s="409"/>
      <c r="KYJ2" s="409"/>
      <c r="KYK2" s="409"/>
      <c r="KYL2" s="409"/>
      <c r="KYM2" s="409"/>
      <c r="KYN2" s="409"/>
      <c r="KYO2" s="409"/>
      <c r="KYP2" s="409"/>
      <c r="KYQ2" s="409"/>
      <c r="KYR2" s="409"/>
      <c r="KYS2" s="409"/>
      <c r="KYT2" s="409"/>
      <c r="KYU2" s="409"/>
      <c r="KYV2" s="409"/>
      <c r="KYW2" s="409"/>
      <c r="KYX2" s="409"/>
      <c r="KYY2" s="409"/>
      <c r="KYZ2" s="409"/>
      <c r="KZA2" s="409"/>
      <c r="KZB2" s="409"/>
      <c r="KZC2" s="409"/>
      <c r="KZD2" s="409"/>
      <c r="KZE2" s="409"/>
      <c r="KZF2" s="409"/>
      <c r="KZG2" s="409"/>
      <c r="KZH2" s="409"/>
      <c r="KZI2" s="409"/>
      <c r="KZJ2" s="409"/>
      <c r="KZK2" s="409"/>
      <c r="KZL2" s="409"/>
      <c r="KZM2" s="409"/>
      <c r="KZN2" s="409"/>
      <c r="KZO2" s="409"/>
      <c r="KZP2" s="409"/>
      <c r="KZQ2" s="409"/>
      <c r="KZR2" s="409"/>
      <c r="KZS2" s="409"/>
      <c r="KZT2" s="409"/>
      <c r="KZU2" s="409"/>
      <c r="KZV2" s="409"/>
      <c r="KZW2" s="409"/>
      <c r="KZX2" s="409"/>
      <c r="KZY2" s="409"/>
      <c r="KZZ2" s="409"/>
      <c r="LAA2" s="409"/>
      <c r="LAB2" s="409"/>
      <c r="LAC2" s="409"/>
      <c r="LAD2" s="409"/>
      <c r="LAE2" s="409"/>
      <c r="LAF2" s="409"/>
      <c r="LAG2" s="409"/>
      <c r="LAH2" s="409"/>
      <c r="LAI2" s="409"/>
      <c r="LAJ2" s="409"/>
      <c r="LAK2" s="409"/>
      <c r="LAL2" s="409"/>
      <c r="LAM2" s="409"/>
      <c r="LAN2" s="409"/>
      <c r="LAO2" s="409"/>
      <c r="LAP2" s="409"/>
      <c r="LAQ2" s="409"/>
      <c r="LAR2" s="409"/>
      <c r="LAS2" s="409"/>
      <c r="LAT2" s="409"/>
      <c r="LAU2" s="409"/>
      <c r="LAV2" s="409"/>
      <c r="LAW2" s="409"/>
      <c r="LAX2" s="409"/>
      <c r="LAY2" s="409"/>
      <c r="LAZ2" s="409"/>
      <c r="LBA2" s="409"/>
      <c r="LBB2" s="409"/>
      <c r="LBC2" s="409"/>
      <c r="LBD2" s="409"/>
      <c r="LBE2" s="409"/>
      <c r="LBF2" s="409"/>
      <c r="LBG2" s="409"/>
      <c r="LBH2" s="409"/>
      <c r="LBI2" s="409"/>
      <c r="LBJ2" s="409"/>
      <c r="LBK2" s="409"/>
      <c r="LBL2" s="409"/>
      <c r="LBM2" s="409"/>
      <c r="LBN2" s="409"/>
      <c r="LBO2" s="409"/>
      <c r="LBP2" s="409"/>
      <c r="LBQ2" s="409"/>
      <c r="LBR2" s="409"/>
      <c r="LBS2" s="409"/>
      <c r="LBT2" s="409"/>
      <c r="LBU2" s="409"/>
      <c r="LBV2" s="409"/>
      <c r="LBW2" s="409"/>
      <c r="LBX2" s="409"/>
      <c r="LBY2" s="409"/>
      <c r="LBZ2" s="409"/>
      <c r="LCA2" s="409"/>
      <c r="LCB2" s="409"/>
      <c r="LCC2" s="409"/>
      <c r="LCD2" s="409"/>
      <c r="LCE2" s="409"/>
      <c r="LCF2" s="409"/>
      <c r="LCG2" s="409"/>
      <c r="LCH2" s="409"/>
      <c r="LCI2" s="409"/>
      <c r="LCJ2" s="409"/>
      <c r="LCK2" s="409"/>
      <c r="LCL2" s="409"/>
      <c r="LCM2" s="409"/>
      <c r="LCN2" s="409"/>
      <c r="LCO2" s="409"/>
      <c r="LCP2" s="409"/>
      <c r="LCQ2" s="409"/>
      <c r="LCR2" s="409"/>
      <c r="LCS2" s="409"/>
      <c r="LCT2" s="409"/>
      <c r="LCU2" s="409"/>
      <c r="LCV2" s="409"/>
      <c r="LCW2" s="409"/>
      <c r="LCX2" s="409"/>
      <c r="LCY2" s="409"/>
      <c r="LCZ2" s="409"/>
      <c r="LDA2" s="409"/>
      <c r="LDB2" s="409"/>
      <c r="LDC2" s="409"/>
      <c r="LDD2" s="409"/>
      <c r="LDE2" s="409"/>
      <c r="LDF2" s="409"/>
      <c r="LDG2" s="409"/>
      <c r="LDH2" s="409"/>
      <c r="LDI2" s="409"/>
      <c r="LDJ2" s="409"/>
      <c r="LDK2" s="409"/>
      <c r="LDL2" s="409"/>
      <c r="LDM2" s="409"/>
      <c r="LDN2" s="409"/>
      <c r="LDO2" s="409"/>
      <c r="LDP2" s="409"/>
      <c r="LDQ2" s="409"/>
      <c r="LDR2" s="409"/>
      <c r="LDS2" s="409"/>
      <c r="LDT2" s="409"/>
      <c r="LDU2" s="409"/>
      <c r="LDV2" s="409"/>
      <c r="LDW2" s="409"/>
      <c r="LDX2" s="409"/>
      <c r="LDY2" s="409"/>
      <c r="LDZ2" s="409"/>
      <c r="LEA2" s="409"/>
      <c r="LEB2" s="409"/>
      <c r="LEC2" s="409"/>
      <c r="LED2" s="409"/>
      <c r="LEE2" s="409"/>
      <c r="LEF2" s="409"/>
      <c r="LEG2" s="409"/>
      <c r="LEH2" s="409"/>
      <c r="LEI2" s="409"/>
      <c r="LEJ2" s="409"/>
      <c r="LEK2" s="409"/>
      <c r="LEL2" s="409"/>
      <c r="LEM2" s="409"/>
      <c r="LEN2" s="409"/>
      <c r="LEO2" s="409"/>
      <c r="LEP2" s="409"/>
      <c r="LEQ2" s="409"/>
      <c r="LER2" s="409"/>
      <c r="LES2" s="409"/>
      <c r="LET2" s="409"/>
      <c r="LEU2" s="409"/>
      <c r="LEV2" s="409"/>
      <c r="LEW2" s="409"/>
      <c r="LEX2" s="409"/>
      <c r="LEY2" s="409"/>
      <c r="LEZ2" s="409"/>
      <c r="LFA2" s="409"/>
      <c r="LFB2" s="409"/>
      <c r="LFC2" s="409"/>
      <c r="LFD2" s="409"/>
      <c r="LFE2" s="409"/>
      <c r="LFF2" s="409"/>
      <c r="LFG2" s="409"/>
      <c r="LFH2" s="409"/>
      <c r="LFI2" s="409"/>
      <c r="LFJ2" s="409"/>
      <c r="LFK2" s="409"/>
      <c r="LFL2" s="409"/>
      <c r="LFM2" s="409"/>
      <c r="LFN2" s="409"/>
      <c r="LFO2" s="409"/>
      <c r="LFP2" s="409"/>
      <c r="LFQ2" s="409"/>
      <c r="LFR2" s="409"/>
      <c r="LFS2" s="409"/>
      <c r="LFT2" s="409"/>
      <c r="LFU2" s="409"/>
      <c r="LFV2" s="409"/>
      <c r="LFW2" s="409"/>
      <c r="LFX2" s="409"/>
      <c r="LFY2" s="409"/>
      <c r="LFZ2" s="409"/>
      <c r="LGA2" s="409"/>
      <c r="LGB2" s="409"/>
      <c r="LGC2" s="409"/>
      <c r="LGD2" s="409"/>
      <c r="LGE2" s="409"/>
      <c r="LGF2" s="409"/>
      <c r="LGG2" s="409"/>
      <c r="LGH2" s="409"/>
      <c r="LGI2" s="409"/>
      <c r="LGJ2" s="409"/>
      <c r="LGK2" s="409"/>
      <c r="LGL2" s="409"/>
      <c r="LGM2" s="409"/>
      <c r="LGN2" s="409"/>
      <c r="LGO2" s="409"/>
      <c r="LGP2" s="409"/>
      <c r="LGQ2" s="409"/>
      <c r="LGR2" s="409"/>
      <c r="LGS2" s="409"/>
      <c r="LGT2" s="409"/>
      <c r="LGU2" s="409"/>
      <c r="LGV2" s="409"/>
      <c r="LGW2" s="409"/>
      <c r="LGX2" s="409"/>
      <c r="LGY2" s="409"/>
      <c r="LGZ2" s="409"/>
      <c r="LHA2" s="409"/>
      <c r="LHB2" s="409"/>
      <c r="LHC2" s="409"/>
      <c r="LHD2" s="409"/>
      <c r="LHE2" s="409"/>
      <c r="LHF2" s="409"/>
      <c r="LHG2" s="409"/>
      <c r="LHH2" s="409"/>
      <c r="LHI2" s="409"/>
      <c r="LHJ2" s="409"/>
      <c r="LHK2" s="409"/>
      <c r="LHL2" s="409"/>
      <c r="LHM2" s="409"/>
      <c r="LHN2" s="409"/>
      <c r="LHO2" s="409"/>
      <c r="LHP2" s="409"/>
      <c r="LHQ2" s="409"/>
      <c r="LHR2" s="409"/>
      <c r="LHS2" s="409"/>
      <c r="LHT2" s="409"/>
      <c r="LHU2" s="409"/>
      <c r="LHV2" s="409"/>
      <c r="LHW2" s="409"/>
      <c r="LHX2" s="409"/>
      <c r="LHY2" s="409"/>
      <c r="LHZ2" s="409"/>
      <c r="LIA2" s="409"/>
      <c r="LIB2" s="409"/>
      <c r="LIC2" s="409"/>
      <c r="LID2" s="409"/>
      <c r="LIE2" s="409"/>
      <c r="LIF2" s="409"/>
      <c r="LIG2" s="409"/>
      <c r="LIH2" s="409"/>
      <c r="LII2" s="409"/>
      <c r="LIJ2" s="409"/>
      <c r="LIK2" s="409"/>
      <c r="LIL2" s="409"/>
      <c r="LIM2" s="409"/>
      <c r="LIN2" s="409"/>
      <c r="LIO2" s="409"/>
      <c r="LIP2" s="409"/>
      <c r="LIQ2" s="409"/>
      <c r="LIR2" s="409"/>
      <c r="LIS2" s="409"/>
      <c r="LIT2" s="409"/>
      <c r="LIU2" s="409"/>
      <c r="LIV2" s="409"/>
      <c r="LIW2" s="409"/>
      <c r="LIX2" s="409"/>
      <c r="LIY2" s="409"/>
      <c r="LIZ2" s="409"/>
      <c r="LJA2" s="409"/>
      <c r="LJB2" s="409"/>
      <c r="LJC2" s="409"/>
      <c r="LJD2" s="409"/>
      <c r="LJE2" s="409"/>
      <c r="LJF2" s="409"/>
      <c r="LJG2" s="409"/>
      <c r="LJH2" s="409"/>
      <c r="LJI2" s="409"/>
      <c r="LJJ2" s="409"/>
      <c r="LJK2" s="409"/>
      <c r="LJL2" s="409"/>
      <c r="LJM2" s="409"/>
      <c r="LJN2" s="409"/>
      <c r="LJO2" s="409"/>
      <c r="LJP2" s="409"/>
      <c r="LJQ2" s="409"/>
      <c r="LJR2" s="409"/>
      <c r="LJS2" s="409"/>
      <c r="LJT2" s="409"/>
      <c r="LJU2" s="409"/>
      <c r="LJV2" s="409"/>
      <c r="LJW2" s="409"/>
      <c r="LJX2" s="409"/>
      <c r="LJY2" s="409"/>
      <c r="LJZ2" s="409"/>
      <c r="LKA2" s="409"/>
      <c r="LKB2" s="409"/>
      <c r="LKC2" s="409"/>
      <c r="LKD2" s="409"/>
      <c r="LKE2" s="409"/>
      <c r="LKF2" s="409"/>
      <c r="LKG2" s="409"/>
      <c r="LKH2" s="409"/>
      <c r="LKI2" s="409"/>
      <c r="LKJ2" s="409"/>
      <c r="LKK2" s="409"/>
      <c r="LKL2" s="409"/>
      <c r="LKM2" s="409"/>
      <c r="LKN2" s="409"/>
      <c r="LKO2" s="409"/>
      <c r="LKP2" s="409"/>
      <c r="LKQ2" s="409"/>
      <c r="LKR2" s="409"/>
      <c r="LKS2" s="409"/>
      <c r="LKT2" s="409"/>
      <c r="LKU2" s="409"/>
      <c r="LKV2" s="409"/>
      <c r="LKW2" s="409"/>
      <c r="LKX2" s="409"/>
      <c r="LKY2" s="409"/>
      <c r="LKZ2" s="409"/>
      <c r="LLA2" s="409"/>
      <c r="LLB2" s="409"/>
      <c r="LLC2" s="409"/>
      <c r="LLD2" s="409"/>
      <c r="LLE2" s="409"/>
      <c r="LLF2" s="409"/>
      <c r="LLG2" s="409"/>
      <c r="LLH2" s="409"/>
      <c r="LLI2" s="409"/>
      <c r="LLJ2" s="409"/>
      <c r="LLK2" s="409"/>
      <c r="LLL2" s="409"/>
      <c r="LLM2" s="409"/>
      <c r="LLN2" s="409"/>
      <c r="LLO2" s="409"/>
      <c r="LLP2" s="409"/>
      <c r="LLQ2" s="409"/>
      <c r="LLR2" s="409"/>
      <c r="LLS2" s="409"/>
      <c r="LLT2" s="409"/>
      <c r="LLU2" s="409"/>
      <c r="LLV2" s="409"/>
      <c r="LLW2" s="409"/>
      <c r="LLX2" s="409"/>
      <c r="LLY2" s="409"/>
      <c r="LLZ2" s="409"/>
      <c r="LMA2" s="409"/>
      <c r="LMB2" s="409"/>
      <c r="LMC2" s="409"/>
      <c r="LMD2" s="409"/>
      <c r="LME2" s="409"/>
      <c r="LMF2" s="409"/>
      <c r="LMG2" s="409"/>
      <c r="LMH2" s="409"/>
      <c r="LMI2" s="409"/>
      <c r="LMJ2" s="409"/>
      <c r="LMK2" s="409"/>
      <c r="LML2" s="409"/>
      <c r="LMM2" s="409"/>
      <c r="LMN2" s="409"/>
      <c r="LMO2" s="409"/>
      <c r="LMP2" s="409"/>
      <c r="LMQ2" s="409"/>
      <c r="LMR2" s="409"/>
      <c r="LMS2" s="409"/>
      <c r="LMT2" s="409"/>
      <c r="LMU2" s="409"/>
      <c r="LMV2" s="409"/>
      <c r="LMW2" s="409"/>
      <c r="LMX2" s="409"/>
      <c r="LMY2" s="409"/>
      <c r="LMZ2" s="409"/>
      <c r="LNA2" s="409"/>
      <c r="LNB2" s="409"/>
      <c r="LNC2" s="409"/>
      <c r="LND2" s="409"/>
      <c r="LNE2" s="409"/>
      <c r="LNF2" s="409"/>
      <c r="LNG2" s="409"/>
      <c r="LNH2" s="409"/>
      <c r="LNI2" s="409"/>
      <c r="LNJ2" s="409"/>
      <c r="LNK2" s="409"/>
      <c r="LNL2" s="409"/>
      <c r="LNM2" s="409"/>
      <c r="LNN2" s="409"/>
      <c r="LNO2" s="409"/>
      <c r="LNP2" s="409"/>
      <c r="LNQ2" s="409"/>
      <c r="LNR2" s="409"/>
      <c r="LNS2" s="409"/>
      <c r="LNT2" s="409"/>
      <c r="LNU2" s="409"/>
      <c r="LNV2" s="409"/>
      <c r="LNW2" s="409"/>
      <c r="LNX2" s="409"/>
      <c r="LNY2" s="409"/>
      <c r="LNZ2" s="409"/>
      <c r="LOA2" s="409"/>
      <c r="LOB2" s="409"/>
      <c r="LOC2" s="409"/>
      <c r="LOD2" s="409"/>
      <c r="LOE2" s="409"/>
      <c r="LOF2" s="409"/>
      <c r="LOG2" s="409"/>
      <c r="LOH2" s="409"/>
      <c r="LOI2" s="409"/>
      <c r="LOJ2" s="409"/>
      <c r="LOK2" s="409"/>
      <c r="LOL2" s="409"/>
      <c r="LOM2" s="409"/>
      <c r="LON2" s="409"/>
      <c r="LOO2" s="409"/>
      <c r="LOP2" s="409"/>
      <c r="LOQ2" s="409"/>
      <c r="LOR2" s="409"/>
      <c r="LOS2" s="409"/>
      <c r="LOT2" s="409"/>
      <c r="LOU2" s="409"/>
      <c r="LOV2" s="409"/>
      <c r="LOW2" s="409"/>
      <c r="LOX2" s="409"/>
      <c r="LOY2" s="409"/>
      <c r="LOZ2" s="409"/>
      <c r="LPA2" s="409"/>
      <c r="LPB2" s="409"/>
      <c r="LPC2" s="409"/>
      <c r="LPD2" s="409"/>
      <c r="LPE2" s="409"/>
      <c r="LPF2" s="409"/>
      <c r="LPG2" s="409"/>
      <c r="LPH2" s="409"/>
      <c r="LPI2" s="409"/>
      <c r="LPJ2" s="409"/>
      <c r="LPK2" s="409"/>
      <c r="LPL2" s="409"/>
      <c r="LPM2" s="409"/>
      <c r="LPN2" s="409"/>
      <c r="LPO2" s="409"/>
      <c r="LPP2" s="409"/>
      <c r="LPQ2" s="409"/>
      <c r="LPR2" s="409"/>
      <c r="LPS2" s="409"/>
      <c r="LPT2" s="409"/>
      <c r="LPU2" s="409"/>
      <c r="LPV2" s="409"/>
      <c r="LPW2" s="409"/>
      <c r="LPX2" s="409"/>
      <c r="LPY2" s="409"/>
      <c r="LPZ2" s="409"/>
      <c r="LQA2" s="409"/>
      <c r="LQB2" s="409"/>
      <c r="LQC2" s="409"/>
      <c r="LQD2" s="409"/>
      <c r="LQE2" s="409"/>
      <c r="LQF2" s="409"/>
      <c r="LQG2" s="409"/>
      <c r="LQH2" s="409"/>
      <c r="LQI2" s="409"/>
      <c r="LQJ2" s="409"/>
      <c r="LQK2" s="409"/>
      <c r="LQL2" s="409"/>
      <c r="LQM2" s="409"/>
      <c r="LQN2" s="409"/>
      <c r="LQO2" s="409"/>
      <c r="LQP2" s="409"/>
      <c r="LQQ2" s="409"/>
      <c r="LQR2" s="409"/>
      <c r="LQS2" s="409"/>
      <c r="LQT2" s="409"/>
      <c r="LQU2" s="409"/>
      <c r="LQV2" s="409"/>
      <c r="LQW2" s="409"/>
      <c r="LQX2" s="409"/>
      <c r="LQY2" s="409"/>
      <c r="LQZ2" s="409"/>
      <c r="LRA2" s="409"/>
      <c r="LRB2" s="409"/>
      <c r="LRC2" s="409"/>
      <c r="LRD2" s="409"/>
      <c r="LRE2" s="409"/>
      <c r="LRF2" s="409"/>
      <c r="LRG2" s="409"/>
      <c r="LRH2" s="409"/>
      <c r="LRI2" s="409"/>
      <c r="LRJ2" s="409"/>
      <c r="LRK2" s="409"/>
      <c r="LRL2" s="409"/>
      <c r="LRM2" s="409"/>
      <c r="LRN2" s="409"/>
      <c r="LRO2" s="409"/>
      <c r="LRP2" s="409"/>
      <c r="LRQ2" s="409"/>
      <c r="LRR2" s="409"/>
      <c r="LRS2" s="409"/>
      <c r="LRT2" s="409"/>
      <c r="LRU2" s="409"/>
      <c r="LRV2" s="409"/>
      <c r="LRW2" s="409"/>
      <c r="LRX2" s="409"/>
      <c r="LRY2" s="409"/>
      <c r="LRZ2" s="409"/>
      <c r="LSA2" s="409"/>
      <c r="LSB2" s="409"/>
      <c r="LSC2" s="409"/>
      <c r="LSD2" s="409"/>
      <c r="LSE2" s="409"/>
      <c r="LSF2" s="409"/>
      <c r="LSG2" s="409"/>
      <c r="LSH2" s="409"/>
      <c r="LSI2" s="409"/>
      <c r="LSJ2" s="409"/>
      <c r="LSK2" s="409"/>
      <c r="LSL2" s="409"/>
      <c r="LSM2" s="409"/>
      <c r="LSN2" s="409"/>
      <c r="LSO2" s="409"/>
      <c r="LSP2" s="409"/>
      <c r="LSQ2" s="409"/>
      <c r="LSR2" s="409"/>
      <c r="LSS2" s="409"/>
      <c r="LST2" s="409"/>
      <c r="LSU2" s="409"/>
      <c r="LSV2" s="409"/>
      <c r="LSW2" s="409"/>
      <c r="LSX2" s="409"/>
      <c r="LSY2" s="409"/>
      <c r="LSZ2" s="409"/>
      <c r="LTA2" s="409"/>
      <c r="LTB2" s="409"/>
      <c r="LTC2" s="409"/>
      <c r="LTD2" s="409"/>
      <c r="LTE2" s="409"/>
      <c r="LTF2" s="409"/>
      <c r="LTG2" s="409"/>
      <c r="LTH2" s="409"/>
      <c r="LTI2" s="409"/>
      <c r="LTJ2" s="409"/>
      <c r="LTK2" s="409"/>
      <c r="LTL2" s="409"/>
      <c r="LTM2" s="409"/>
      <c r="LTN2" s="409"/>
      <c r="LTO2" s="409"/>
      <c r="LTP2" s="409"/>
      <c r="LTQ2" s="409"/>
      <c r="LTR2" s="409"/>
      <c r="LTS2" s="409"/>
      <c r="LTT2" s="409"/>
      <c r="LTU2" s="409"/>
      <c r="LTV2" s="409"/>
      <c r="LTW2" s="409"/>
      <c r="LTX2" s="409"/>
      <c r="LTY2" s="409"/>
      <c r="LTZ2" s="409"/>
      <c r="LUA2" s="409"/>
      <c r="LUB2" s="409"/>
      <c r="LUC2" s="409"/>
      <c r="LUD2" s="409"/>
      <c r="LUE2" s="409"/>
      <c r="LUF2" s="409"/>
      <c r="LUG2" s="409"/>
      <c r="LUH2" s="409"/>
      <c r="LUI2" s="409"/>
      <c r="LUJ2" s="409"/>
      <c r="LUK2" s="409"/>
      <c r="LUL2" s="409"/>
      <c r="LUM2" s="409"/>
      <c r="LUN2" s="409"/>
      <c r="LUO2" s="409"/>
      <c r="LUP2" s="409"/>
      <c r="LUQ2" s="409"/>
      <c r="LUR2" s="409"/>
      <c r="LUS2" s="409"/>
      <c r="LUT2" s="409"/>
      <c r="LUU2" s="409"/>
      <c r="LUV2" s="409"/>
      <c r="LUW2" s="409"/>
      <c r="LUX2" s="409"/>
      <c r="LUY2" s="409"/>
      <c r="LUZ2" s="409"/>
      <c r="LVA2" s="409"/>
      <c r="LVB2" s="409"/>
      <c r="LVC2" s="409"/>
      <c r="LVD2" s="409"/>
      <c r="LVE2" s="409"/>
      <c r="LVF2" s="409"/>
      <c r="LVG2" s="409"/>
      <c r="LVH2" s="409"/>
      <c r="LVI2" s="409"/>
      <c r="LVJ2" s="409"/>
      <c r="LVK2" s="409"/>
      <c r="LVL2" s="409"/>
      <c r="LVM2" s="409"/>
      <c r="LVN2" s="409"/>
      <c r="LVO2" s="409"/>
      <c r="LVP2" s="409"/>
      <c r="LVQ2" s="409"/>
      <c r="LVR2" s="409"/>
      <c r="LVS2" s="409"/>
      <c r="LVT2" s="409"/>
      <c r="LVU2" s="409"/>
      <c r="LVV2" s="409"/>
      <c r="LVW2" s="409"/>
      <c r="LVX2" s="409"/>
      <c r="LVY2" s="409"/>
      <c r="LVZ2" s="409"/>
      <c r="LWA2" s="409"/>
      <c r="LWB2" s="409"/>
      <c r="LWC2" s="409"/>
      <c r="LWD2" s="409"/>
      <c r="LWE2" s="409"/>
      <c r="LWF2" s="409"/>
      <c r="LWG2" s="409"/>
      <c r="LWH2" s="409"/>
      <c r="LWI2" s="409"/>
      <c r="LWJ2" s="409"/>
      <c r="LWK2" s="409"/>
      <c r="LWL2" s="409"/>
      <c r="LWM2" s="409"/>
      <c r="LWN2" s="409"/>
      <c r="LWO2" s="409"/>
      <c r="LWP2" s="409"/>
      <c r="LWQ2" s="409"/>
      <c r="LWR2" s="409"/>
      <c r="LWS2" s="409"/>
      <c r="LWT2" s="409"/>
      <c r="LWU2" s="409"/>
      <c r="LWV2" s="409"/>
      <c r="LWW2" s="409"/>
      <c r="LWX2" s="409"/>
      <c r="LWY2" s="409"/>
      <c r="LWZ2" s="409"/>
      <c r="LXA2" s="409"/>
      <c r="LXB2" s="409"/>
      <c r="LXC2" s="409"/>
      <c r="LXD2" s="409"/>
      <c r="LXE2" s="409"/>
      <c r="LXF2" s="409"/>
      <c r="LXG2" s="409"/>
      <c r="LXH2" s="409"/>
      <c r="LXI2" s="409"/>
      <c r="LXJ2" s="409"/>
      <c r="LXK2" s="409"/>
      <c r="LXL2" s="409"/>
      <c r="LXM2" s="409"/>
      <c r="LXN2" s="409"/>
      <c r="LXO2" s="409"/>
      <c r="LXP2" s="409"/>
      <c r="LXQ2" s="409"/>
      <c r="LXR2" s="409"/>
      <c r="LXS2" s="409"/>
      <c r="LXT2" s="409"/>
      <c r="LXU2" s="409"/>
      <c r="LXV2" s="409"/>
      <c r="LXW2" s="409"/>
      <c r="LXX2" s="409"/>
      <c r="LXY2" s="409"/>
      <c r="LXZ2" s="409"/>
      <c r="LYA2" s="409"/>
      <c r="LYB2" s="409"/>
      <c r="LYC2" s="409"/>
      <c r="LYD2" s="409"/>
      <c r="LYE2" s="409"/>
      <c r="LYF2" s="409"/>
      <c r="LYG2" s="409"/>
      <c r="LYH2" s="409"/>
      <c r="LYI2" s="409"/>
      <c r="LYJ2" s="409"/>
      <c r="LYK2" s="409"/>
      <c r="LYL2" s="409"/>
      <c r="LYM2" s="409"/>
      <c r="LYN2" s="409"/>
      <c r="LYO2" s="409"/>
      <c r="LYP2" s="409"/>
      <c r="LYQ2" s="409"/>
      <c r="LYR2" s="409"/>
      <c r="LYS2" s="409"/>
      <c r="LYT2" s="409"/>
      <c r="LYU2" s="409"/>
      <c r="LYV2" s="409"/>
      <c r="LYW2" s="409"/>
      <c r="LYX2" s="409"/>
      <c r="LYY2" s="409"/>
      <c r="LYZ2" s="409"/>
      <c r="LZA2" s="409"/>
      <c r="LZB2" s="409"/>
      <c r="LZC2" s="409"/>
      <c r="LZD2" s="409"/>
      <c r="LZE2" s="409"/>
      <c r="LZF2" s="409"/>
      <c r="LZG2" s="409"/>
      <c r="LZH2" s="409"/>
      <c r="LZI2" s="409"/>
      <c r="LZJ2" s="409"/>
      <c r="LZK2" s="409"/>
      <c r="LZL2" s="409"/>
      <c r="LZM2" s="409"/>
      <c r="LZN2" s="409"/>
      <c r="LZO2" s="409"/>
      <c r="LZP2" s="409"/>
      <c r="LZQ2" s="409"/>
      <c r="LZR2" s="409"/>
      <c r="LZS2" s="409"/>
      <c r="LZT2" s="409"/>
      <c r="LZU2" s="409"/>
      <c r="LZV2" s="409"/>
      <c r="LZW2" s="409"/>
      <c r="LZX2" s="409"/>
      <c r="LZY2" s="409"/>
      <c r="LZZ2" s="409"/>
      <c r="MAA2" s="409"/>
      <c r="MAB2" s="409"/>
      <c r="MAC2" s="409"/>
      <c r="MAD2" s="409"/>
      <c r="MAE2" s="409"/>
      <c r="MAF2" s="409"/>
      <c r="MAG2" s="409"/>
      <c r="MAH2" s="409"/>
      <c r="MAI2" s="409"/>
      <c r="MAJ2" s="409"/>
      <c r="MAK2" s="409"/>
      <c r="MAL2" s="409"/>
      <c r="MAM2" s="409"/>
      <c r="MAN2" s="409"/>
      <c r="MAO2" s="409"/>
      <c r="MAP2" s="409"/>
      <c r="MAQ2" s="409"/>
      <c r="MAR2" s="409"/>
      <c r="MAS2" s="409"/>
      <c r="MAT2" s="409"/>
      <c r="MAU2" s="409"/>
      <c r="MAV2" s="409"/>
      <c r="MAW2" s="409"/>
      <c r="MAX2" s="409"/>
      <c r="MAY2" s="409"/>
      <c r="MAZ2" s="409"/>
      <c r="MBA2" s="409"/>
      <c r="MBB2" s="409"/>
      <c r="MBC2" s="409"/>
      <c r="MBD2" s="409"/>
      <c r="MBE2" s="409"/>
      <c r="MBF2" s="409"/>
      <c r="MBG2" s="409"/>
      <c r="MBH2" s="409"/>
      <c r="MBI2" s="409"/>
      <c r="MBJ2" s="409"/>
      <c r="MBK2" s="409"/>
      <c r="MBL2" s="409"/>
      <c r="MBM2" s="409"/>
      <c r="MBN2" s="409"/>
      <c r="MBO2" s="409"/>
      <c r="MBP2" s="409"/>
      <c r="MBQ2" s="409"/>
      <c r="MBR2" s="409"/>
      <c r="MBS2" s="409"/>
      <c r="MBT2" s="409"/>
      <c r="MBU2" s="409"/>
      <c r="MBV2" s="409"/>
      <c r="MBW2" s="409"/>
      <c r="MBX2" s="409"/>
      <c r="MBY2" s="409"/>
      <c r="MBZ2" s="409"/>
      <c r="MCA2" s="409"/>
      <c r="MCB2" s="409"/>
      <c r="MCC2" s="409"/>
      <c r="MCD2" s="409"/>
      <c r="MCE2" s="409"/>
      <c r="MCF2" s="409"/>
      <c r="MCG2" s="409"/>
      <c r="MCH2" s="409"/>
      <c r="MCI2" s="409"/>
      <c r="MCJ2" s="409"/>
      <c r="MCK2" s="409"/>
      <c r="MCL2" s="409"/>
      <c r="MCM2" s="409"/>
      <c r="MCN2" s="409"/>
      <c r="MCO2" s="409"/>
      <c r="MCP2" s="409"/>
      <c r="MCQ2" s="409"/>
      <c r="MCR2" s="409"/>
      <c r="MCS2" s="409"/>
      <c r="MCT2" s="409"/>
      <c r="MCU2" s="409"/>
      <c r="MCV2" s="409"/>
      <c r="MCW2" s="409"/>
      <c r="MCX2" s="409"/>
      <c r="MCY2" s="409"/>
      <c r="MCZ2" s="409"/>
      <c r="MDA2" s="409"/>
      <c r="MDB2" s="409"/>
      <c r="MDC2" s="409"/>
      <c r="MDD2" s="409"/>
      <c r="MDE2" s="409"/>
      <c r="MDF2" s="409"/>
      <c r="MDG2" s="409"/>
      <c r="MDH2" s="409"/>
      <c r="MDI2" s="409"/>
      <c r="MDJ2" s="409"/>
      <c r="MDK2" s="409"/>
      <c r="MDL2" s="409"/>
      <c r="MDM2" s="409"/>
      <c r="MDN2" s="409"/>
      <c r="MDO2" s="409"/>
      <c r="MDP2" s="409"/>
      <c r="MDQ2" s="409"/>
      <c r="MDR2" s="409"/>
      <c r="MDS2" s="409"/>
      <c r="MDT2" s="409"/>
      <c r="MDU2" s="409"/>
      <c r="MDV2" s="409"/>
      <c r="MDW2" s="409"/>
      <c r="MDX2" s="409"/>
      <c r="MDY2" s="409"/>
      <c r="MDZ2" s="409"/>
      <c r="MEA2" s="409"/>
      <c r="MEB2" s="409"/>
      <c r="MEC2" s="409"/>
      <c r="MED2" s="409"/>
      <c r="MEE2" s="409"/>
      <c r="MEF2" s="409"/>
      <c r="MEG2" s="409"/>
      <c r="MEH2" s="409"/>
      <c r="MEI2" s="409"/>
      <c r="MEJ2" s="409"/>
      <c r="MEK2" s="409"/>
      <c r="MEL2" s="409"/>
      <c r="MEM2" s="409"/>
      <c r="MEN2" s="409"/>
      <c r="MEO2" s="409"/>
      <c r="MEP2" s="409"/>
      <c r="MEQ2" s="409"/>
      <c r="MER2" s="409"/>
      <c r="MES2" s="409"/>
      <c r="MET2" s="409"/>
      <c r="MEU2" s="409"/>
      <c r="MEV2" s="409"/>
      <c r="MEW2" s="409"/>
      <c r="MEX2" s="409"/>
      <c r="MEY2" s="409"/>
      <c r="MEZ2" s="409"/>
      <c r="MFA2" s="409"/>
      <c r="MFB2" s="409"/>
      <c r="MFC2" s="409"/>
      <c r="MFD2" s="409"/>
      <c r="MFE2" s="409"/>
      <c r="MFF2" s="409"/>
      <c r="MFG2" s="409"/>
      <c r="MFH2" s="409"/>
      <c r="MFI2" s="409"/>
      <c r="MFJ2" s="409"/>
      <c r="MFK2" s="409"/>
      <c r="MFL2" s="409"/>
      <c r="MFM2" s="409"/>
      <c r="MFN2" s="409"/>
      <c r="MFO2" s="409"/>
      <c r="MFP2" s="409"/>
      <c r="MFQ2" s="409"/>
      <c r="MFR2" s="409"/>
      <c r="MFS2" s="409"/>
      <c r="MFT2" s="409"/>
      <c r="MFU2" s="409"/>
      <c r="MFV2" s="409"/>
      <c r="MFW2" s="409"/>
      <c r="MFX2" s="409"/>
      <c r="MFY2" s="409"/>
      <c r="MFZ2" s="409"/>
      <c r="MGA2" s="409"/>
      <c r="MGB2" s="409"/>
      <c r="MGC2" s="409"/>
      <c r="MGD2" s="409"/>
      <c r="MGE2" s="409"/>
      <c r="MGF2" s="409"/>
      <c r="MGG2" s="409"/>
      <c r="MGH2" s="409"/>
      <c r="MGI2" s="409"/>
      <c r="MGJ2" s="409"/>
      <c r="MGK2" s="409"/>
      <c r="MGL2" s="409"/>
      <c r="MGM2" s="409"/>
      <c r="MGN2" s="409"/>
      <c r="MGO2" s="409"/>
      <c r="MGP2" s="409"/>
      <c r="MGQ2" s="409"/>
      <c r="MGR2" s="409"/>
      <c r="MGS2" s="409"/>
      <c r="MGT2" s="409"/>
      <c r="MGU2" s="409"/>
      <c r="MGV2" s="409"/>
      <c r="MGW2" s="409"/>
      <c r="MGX2" s="409"/>
      <c r="MGY2" s="409"/>
      <c r="MGZ2" s="409"/>
      <c r="MHA2" s="409"/>
      <c r="MHB2" s="409"/>
      <c r="MHC2" s="409"/>
      <c r="MHD2" s="409"/>
      <c r="MHE2" s="409"/>
      <c r="MHF2" s="409"/>
      <c r="MHG2" s="409"/>
      <c r="MHH2" s="409"/>
      <c r="MHI2" s="409"/>
      <c r="MHJ2" s="409"/>
      <c r="MHK2" s="409"/>
      <c r="MHL2" s="409"/>
      <c r="MHM2" s="409"/>
      <c r="MHN2" s="409"/>
      <c r="MHO2" s="409"/>
      <c r="MHP2" s="409"/>
      <c r="MHQ2" s="409"/>
      <c r="MHR2" s="409"/>
      <c r="MHS2" s="409"/>
      <c r="MHT2" s="409"/>
      <c r="MHU2" s="409"/>
      <c r="MHV2" s="409"/>
      <c r="MHW2" s="409"/>
      <c r="MHX2" s="409"/>
      <c r="MHY2" s="409"/>
      <c r="MHZ2" s="409"/>
      <c r="MIA2" s="409"/>
      <c r="MIB2" s="409"/>
      <c r="MIC2" s="409"/>
      <c r="MID2" s="409"/>
      <c r="MIE2" s="409"/>
      <c r="MIF2" s="409"/>
      <c r="MIG2" s="409"/>
      <c r="MIH2" s="409"/>
      <c r="MII2" s="409"/>
      <c r="MIJ2" s="409"/>
      <c r="MIK2" s="409"/>
      <c r="MIL2" s="409"/>
      <c r="MIM2" s="409"/>
      <c r="MIN2" s="409"/>
      <c r="MIO2" s="409"/>
      <c r="MIP2" s="409"/>
      <c r="MIQ2" s="409"/>
      <c r="MIR2" s="409"/>
      <c r="MIS2" s="409"/>
      <c r="MIT2" s="409"/>
      <c r="MIU2" s="409"/>
      <c r="MIV2" s="409"/>
      <c r="MIW2" s="409"/>
      <c r="MIX2" s="409"/>
      <c r="MIY2" s="409"/>
      <c r="MIZ2" s="409"/>
      <c r="MJA2" s="409"/>
      <c r="MJB2" s="409"/>
      <c r="MJC2" s="409"/>
      <c r="MJD2" s="409"/>
      <c r="MJE2" s="409"/>
      <c r="MJF2" s="409"/>
      <c r="MJG2" s="409"/>
      <c r="MJH2" s="409"/>
      <c r="MJI2" s="409"/>
      <c r="MJJ2" s="409"/>
      <c r="MJK2" s="409"/>
      <c r="MJL2" s="409"/>
      <c r="MJM2" s="409"/>
      <c r="MJN2" s="409"/>
      <c r="MJO2" s="409"/>
      <c r="MJP2" s="409"/>
      <c r="MJQ2" s="409"/>
      <c r="MJR2" s="409"/>
      <c r="MJS2" s="409"/>
      <c r="MJT2" s="409"/>
      <c r="MJU2" s="409"/>
      <c r="MJV2" s="409"/>
      <c r="MJW2" s="409"/>
      <c r="MJX2" s="409"/>
      <c r="MJY2" s="409"/>
      <c r="MJZ2" s="409"/>
      <c r="MKA2" s="409"/>
      <c r="MKB2" s="409"/>
      <c r="MKC2" s="409"/>
      <c r="MKD2" s="409"/>
      <c r="MKE2" s="409"/>
      <c r="MKF2" s="409"/>
      <c r="MKG2" s="409"/>
      <c r="MKH2" s="409"/>
      <c r="MKI2" s="409"/>
      <c r="MKJ2" s="409"/>
      <c r="MKK2" s="409"/>
      <c r="MKL2" s="409"/>
      <c r="MKM2" s="409"/>
      <c r="MKN2" s="409"/>
      <c r="MKO2" s="409"/>
      <c r="MKP2" s="409"/>
      <c r="MKQ2" s="409"/>
      <c r="MKR2" s="409"/>
      <c r="MKS2" s="409"/>
      <c r="MKT2" s="409"/>
      <c r="MKU2" s="409"/>
      <c r="MKV2" s="409"/>
      <c r="MKW2" s="409"/>
      <c r="MKX2" s="409"/>
      <c r="MKY2" s="409"/>
      <c r="MKZ2" s="409"/>
      <c r="MLA2" s="409"/>
      <c r="MLB2" s="409"/>
      <c r="MLC2" s="409"/>
      <c r="MLD2" s="409"/>
      <c r="MLE2" s="409"/>
      <c r="MLF2" s="409"/>
      <c r="MLG2" s="409"/>
      <c r="MLH2" s="409"/>
      <c r="MLI2" s="409"/>
      <c r="MLJ2" s="409"/>
      <c r="MLK2" s="409"/>
      <c r="MLL2" s="409"/>
      <c r="MLM2" s="409"/>
      <c r="MLN2" s="409"/>
      <c r="MLO2" s="409"/>
      <c r="MLP2" s="409"/>
      <c r="MLQ2" s="409"/>
      <c r="MLR2" s="409"/>
      <c r="MLS2" s="409"/>
      <c r="MLT2" s="409"/>
      <c r="MLU2" s="409"/>
      <c r="MLV2" s="409"/>
      <c r="MLW2" s="409"/>
      <c r="MLX2" s="409"/>
      <c r="MLY2" s="409"/>
      <c r="MLZ2" s="409"/>
      <c r="MMA2" s="409"/>
      <c r="MMB2" s="409"/>
      <c r="MMC2" s="409"/>
      <c r="MMD2" s="409"/>
      <c r="MME2" s="409"/>
      <c r="MMF2" s="409"/>
      <c r="MMG2" s="409"/>
      <c r="MMH2" s="409"/>
      <c r="MMI2" s="409"/>
      <c r="MMJ2" s="409"/>
      <c r="MMK2" s="409"/>
      <c r="MML2" s="409"/>
      <c r="MMM2" s="409"/>
      <c r="MMN2" s="409"/>
      <c r="MMO2" s="409"/>
      <c r="MMP2" s="409"/>
      <c r="MMQ2" s="409"/>
      <c r="MMR2" s="409"/>
      <c r="MMS2" s="409"/>
      <c r="MMT2" s="409"/>
      <c r="MMU2" s="409"/>
      <c r="MMV2" s="409"/>
      <c r="MMW2" s="409"/>
      <c r="MMX2" s="409"/>
      <c r="MMY2" s="409"/>
      <c r="MMZ2" s="409"/>
      <c r="MNA2" s="409"/>
      <c r="MNB2" s="409"/>
      <c r="MNC2" s="409"/>
      <c r="MND2" s="409"/>
      <c r="MNE2" s="409"/>
      <c r="MNF2" s="409"/>
      <c r="MNG2" s="409"/>
      <c r="MNH2" s="409"/>
      <c r="MNI2" s="409"/>
      <c r="MNJ2" s="409"/>
      <c r="MNK2" s="409"/>
      <c r="MNL2" s="409"/>
      <c r="MNM2" s="409"/>
      <c r="MNN2" s="409"/>
      <c r="MNO2" s="409"/>
      <c r="MNP2" s="409"/>
      <c r="MNQ2" s="409"/>
      <c r="MNR2" s="409"/>
      <c r="MNS2" s="409"/>
      <c r="MNT2" s="409"/>
      <c r="MNU2" s="409"/>
      <c r="MNV2" s="409"/>
      <c r="MNW2" s="409"/>
      <c r="MNX2" s="409"/>
      <c r="MNY2" s="409"/>
      <c r="MNZ2" s="409"/>
      <c r="MOA2" s="409"/>
      <c r="MOB2" s="409"/>
      <c r="MOC2" s="409"/>
      <c r="MOD2" s="409"/>
      <c r="MOE2" s="409"/>
      <c r="MOF2" s="409"/>
      <c r="MOG2" s="409"/>
      <c r="MOH2" s="409"/>
      <c r="MOI2" s="409"/>
      <c r="MOJ2" s="409"/>
      <c r="MOK2" s="409"/>
      <c r="MOL2" s="409"/>
      <c r="MOM2" s="409"/>
      <c r="MON2" s="409"/>
      <c r="MOO2" s="409"/>
      <c r="MOP2" s="409"/>
      <c r="MOQ2" s="409"/>
      <c r="MOR2" s="409"/>
      <c r="MOS2" s="409"/>
      <c r="MOT2" s="409"/>
      <c r="MOU2" s="409"/>
      <c r="MOV2" s="409"/>
      <c r="MOW2" s="409"/>
      <c r="MOX2" s="409"/>
      <c r="MOY2" s="409"/>
      <c r="MOZ2" s="409"/>
      <c r="MPA2" s="409"/>
      <c r="MPB2" s="409"/>
      <c r="MPC2" s="409"/>
      <c r="MPD2" s="409"/>
      <c r="MPE2" s="409"/>
      <c r="MPF2" s="409"/>
      <c r="MPG2" s="409"/>
      <c r="MPH2" s="409"/>
      <c r="MPI2" s="409"/>
      <c r="MPJ2" s="409"/>
      <c r="MPK2" s="409"/>
      <c r="MPL2" s="409"/>
      <c r="MPM2" s="409"/>
      <c r="MPN2" s="409"/>
      <c r="MPO2" s="409"/>
      <c r="MPP2" s="409"/>
      <c r="MPQ2" s="409"/>
      <c r="MPR2" s="409"/>
      <c r="MPS2" s="409"/>
      <c r="MPT2" s="409"/>
      <c r="MPU2" s="409"/>
      <c r="MPV2" s="409"/>
      <c r="MPW2" s="409"/>
      <c r="MPX2" s="409"/>
      <c r="MPY2" s="409"/>
      <c r="MPZ2" s="409"/>
      <c r="MQA2" s="409"/>
      <c r="MQB2" s="409"/>
      <c r="MQC2" s="409"/>
      <c r="MQD2" s="409"/>
      <c r="MQE2" s="409"/>
      <c r="MQF2" s="409"/>
      <c r="MQG2" s="409"/>
      <c r="MQH2" s="409"/>
      <c r="MQI2" s="409"/>
      <c r="MQJ2" s="409"/>
      <c r="MQK2" s="409"/>
      <c r="MQL2" s="409"/>
      <c r="MQM2" s="409"/>
      <c r="MQN2" s="409"/>
      <c r="MQO2" s="409"/>
      <c r="MQP2" s="409"/>
      <c r="MQQ2" s="409"/>
      <c r="MQR2" s="409"/>
      <c r="MQS2" s="409"/>
      <c r="MQT2" s="409"/>
      <c r="MQU2" s="409"/>
      <c r="MQV2" s="409"/>
      <c r="MQW2" s="409"/>
      <c r="MQX2" s="409"/>
      <c r="MQY2" s="409"/>
      <c r="MQZ2" s="409"/>
      <c r="MRA2" s="409"/>
      <c r="MRB2" s="409"/>
      <c r="MRC2" s="409"/>
      <c r="MRD2" s="409"/>
      <c r="MRE2" s="409"/>
      <c r="MRF2" s="409"/>
      <c r="MRG2" s="409"/>
      <c r="MRH2" s="409"/>
      <c r="MRI2" s="409"/>
      <c r="MRJ2" s="409"/>
      <c r="MRK2" s="409"/>
      <c r="MRL2" s="409"/>
      <c r="MRM2" s="409"/>
      <c r="MRN2" s="409"/>
      <c r="MRO2" s="409"/>
      <c r="MRP2" s="409"/>
      <c r="MRQ2" s="409"/>
      <c r="MRR2" s="409"/>
      <c r="MRS2" s="409"/>
      <c r="MRT2" s="409"/>
      <c r="MRU2" s="409"/>
      <c r="MRV2" s="409"/>
      <c r="MRW2" s="409"/>
      <c r="MRX2" s="409"/>
      <c r="MRY2" s="409"/>
      <c r="MRZ2" s="409"/>
      <c r="MSA2" s="409"/>
      <c r="MSB2" s="409"/>
      <c r="MSC2" s="409"/>
      <c r="MSD2" s="409"/>
      <c r="MSE2" s="409"/>
      <c r="MSF2" s="409"/>
      <c r="MSG2" s="409"/>
      <c r="MSH2" s="409"/>
      <c r="MSI2" s="409"/>
      <c r="MSJ2" s="409"/>
      <c r="MSK2" s="409"/>
      <c r="MSL2" s="409"/>
      <c r="MSM2" s="409"/>
      <c r="MSN2" s="409"/>
      <c r="MSO2" s="409"/>
      <c r="MSP2" s="409"/>
      <c r="MSQ2" s="409"/>
      <c r="MSR2" s="409"/>
      <c r="MSS2" s="409"/>
      <c r="MST2" s="409"/>
      <c r="MSU2" s="409"/>
      <c r="MSV2" s="409"/>
      <c r="MSW2" s="409"/>
      <c r="MSX2" s="409"/>
      <c r="MSY2" s="409"/>
      <c r="MSZ2" s="409"/>
      <c r="MTA2" s="409"/>
      <c r="MTB2" s="409"/>
      <c r="MTC2" s="409"/>
      <c r="MTD2" s="409"/>
      <c r="MTE2" s="409"/>
      <c r="MTF2" s="409"/>
      <c r="MTG2" s="409"/>
      <c r="MTH2" s="409"/>
      <c r="MTI2" s="409"/>
      <c r="MTJ2" s="409"/>
      <c r="MTK2" s="409"/>
      <c r="MTL2" s="409"/>
      <c r="MTM2" s="409"/>
      <c r="MTN2" s="409"/>
      <c r="MTO2" s="409"/>
      <c r="MTP2" s="409"/>
      <c r="MTQ2" s="409"/>
      <c r="MTR2" s="409"/>
      <c r="MTS2" s="409"/>
      <c r="MTT2" s="409"/>
      <c r="MTU2" s="409"/>
      <c r="MTV2" s="409"/>
      <c r="MTW2" s="409"/>
      <c r="MTX2" s="409"/>
      <c r="MTY2" s="409"/>
      <c r="MTZ2" s="409"/>
      <c r="MUA2" s="409"/>
      <c r="MUB2" s="409"/>
      <c r="MUC2" s="409"/>
      <c r="MUD2" s="409"/>
      <c r="MUE2" s="409"/>
      <c r="MUF2" s="409"/>
      <c r="MUG2" s="409"/>
      <c r="MUH2" s="409"/>
      <c r="MUI2" s="409"/>
      <c r="MUJ2" s="409"/>
      <c r="MUK2" s="409"/>
      <c r="MUL2" s="409"/>
      <c r="MUM2" s="409"/>
      <c r="MUN2" s="409"/>
      <c r="MUO2" s="409"/>
      <c r="MUP2" s="409"/>
      <c r="MUQ2" s="409"/>
      <c r="MUR2" s="409"/>
      <c r="MUS2" s="409"/>
      <c r="MUT2" s="409"/>
      <c r="MUU2" s="409"/>
      <c r="MUV2" s="409"/>
      <c r="MUW2" s="409"/>
      <c r="MUX2" s="409"/>
      <c r="MUY2" s="409"/>
      <c r="MUZ2" s="409"/>
      <c r="MVA2" s="409"/>
      <c r="MVB2" s="409"/>
      <c r="MVC2" s="409"/>
      <c r="MVD2" s="409"/>
      <c r="MVE2" s="409"/>
      <c r="MVF2" s="409"/>
      <c r="MVG2" s="409"/>
      <c r="MVH2" s="409"/>
      <c r="MVI2" s="409"/>
      <c r="MVJ2" s="409"/>
      <c r="MVK2" s="409"/>
      <c r="MVL2" s="409"/>
      <c r="MVM2" s="409"/>
      <c r="MVN2" s="409"/>
      <c r="MVO2" s="409"/>
      <c r="MVP2" s="409"/>
      <c r="MVQ2" s="409"/>
      <c r="MVR2" s="409"/>
      <c r="MVS2" s="409"/>
      <c r="MVT2" s="409"/>
      <c r="MVU2" s="409"/>
      <c r="MVV2" s="409"/>
      <c r="MVW2" s="409"/>
      <c r="MVX2" s="409"/>
      <c r="MVY2" s="409"/>
      <c r="MVZ2" s="409"/>
      <c r="MWA2" s="409"/>
      <c r="MWB2" s="409"/>
      <c r="MWC2" s="409"/>
      <c r="MWD2" s="409"/>
      <c r="MWE2" s="409"/>
      <c r="MWF2" s="409"/>
      <c r="MWG2" s="409"/>
      <c r="MWH2" s="409"/>
      <c r="MWI2" s="409"/>
      <c r="MWJ2" s="409"/>
      <c r="MWK2" s="409"/>
      <c r="MWL2" s="409"/>
      <c r="MWM2" s="409"/>
      <c r="MWN2" s="409"/>
      <c r="MWO2" s="409"/>
      <c r="MWP2" s="409"/>
      <c r="MWQ2" s="409"/>
      <c r="MWR2" s="409"/>
      <c r="MWS2" s="409"/>
      <c r="MWT2" s="409"/>
      <c r="MWU2" s="409"/>
      <c r="MWV2" s="409"/>
      <c r="MWW2" s="409"/>
      <c r="MWX2" s="409"/>
      <c r="MWY2" s="409"/>
      <c r="MWZ2" s="409"/>
      <c r="MXA2" s="409"/>
      <c r="MXB2" s="409"/>
      <c r="MXC2" s="409"/>
      <c r="MXD2" s="409"/>
      <c r="MXE2" s="409"/>
      <c r="MXF2" s="409"/>
      <c r="MXG2" s="409"/>
      <c r="MXH2" s="409"/>
      <c r="MXI2" s="409"/>
      <c r="MXJ2" s="409"/>
      <c r="MXK2" s="409"/>
      <c r="MXL2" s="409"/>
      <c r="MXM2" s="409"/>
      <c r="MXN2" s="409"/>
      <c r="MXO2" s="409"/>
      <c r="MXP2" s="409"/>
      <c r="MXQ2" s="409"/>
      <c r="MXR2" s="409"/>
      <c r="MXS2" s="409"/>
      <c r="MXT2" s="409"/>
      <c r="MXU2" s="409"/>
      <c r="MXV2" s="409"/>
      <c r="MXW2" s="409"/>
      <c r="MXX2" s="409"/>
      <c r="MXY2" s="409"/>
      <c r="MXZ2" s="409"/>
      <c r="MYA2" s="409"/>
      <c r="MYB2" s="409"/>
      <c r="MYC2" s="409"/>
      <c r="MYD2" s="409"/>
      <c r="MYE2" s="409"/>
      <c r="MYF2" s="409"/>
      <c r="MYG2" s="409"/>
      <c r="MYH2" s="409"/>
      <c r="MYI2" s="409"/>
      <c r="MYJ2" s="409"/>
      <c r="MYK2" s="409"/>
      <c r="MYL2" s="409"/>
      <c r="MYM2" s="409"/>
      <c r="MYN2" s="409"/>
      <c r="MYO2" s="409"/>
      <c r="MYP2" s="409"/>
      <c r="MYQ2" s="409"/>
      <c r="MYR2" s="409"/>
      <c r="MYS2" s="409"/>
      <c r="MYT2" s="409"/>
      <c r="MYU2" s="409"/>
      <c r="MYV2" s="409"/>
      <c r="MYW2" s="409"/>
      <c r="MYX2" s="409"/>
      <c r="MYY2" s="409"/>
      <c r="MYZ2" s="409"/>
      <c r="MZA2" s="409"/>
      <c r="MZB2" s="409"/>
      <c r="MZC2" s="409"/>
      <c r="MZD2" s="409"/>
      <c r="MZE2" s="409"/>
      <c r="MZF2" s="409"/>
      <c r="MZG2" s="409"/>
      <c r="MZH2" s="409"/>
      <c r="MZI2" s="409"/>
      <c r="MZJ2" s="409"/>
      <c r="MZK2" s="409"/>
      <c r="MZL2" s="409"/>
      <c r="MZM2" s="409"/>
      <c r="MZN2" s="409"/>
      <c r="MZO2" s="409"/>
      <c r="MZP2" s="409"/>
      <c r="MZQ2" s="409"/>
      <c r="MZR2" s="409"/>
      <c r="MZS2" s="409"/>
      <c r="MZT2" s="409"/>
      <c r="MZU2" s="409"/>
      <c r="MZV2" s="409"/>
      <c r="MZW2" s="409"/>
      <c r="MZX2" s="409"/>
      <c r="MZY2" s="409"/>
      <c r="MZZ2" s="409"/>
      <c r="NAA2" s="409"/>
      <c r="NAB2" s="409"/>
      <c r="NAC2" s="409"/>
      <c r="NAD2" s="409"/>
      <c r="NAE2" s="409"/>
      <c r="NAF2" s="409"/>
      <c r="NAG2" s="409"/>
      <c r="NAH2" s="409"/>
      <c r="NAI2" s="409"/>
      <c r="NAJ2" s="409"/>
      <c r="NAK2" s="409"/>
      <c r="NAL2" s="409"/>
      <c r="NAM2" s="409"/>
      <c r="NAN2" s="409"/>
      <c r="NAO2" s="409"/>
      <c r="NAP2" s="409"/>
      <c r="NAQ2" s="409"/>
      <c r="NAR2" s="409"/>
      <c r="NAS2" s="409"/>
      <c r="NAT2" s="409"/>
      <c r="NAU2" s="409"/>
      <c r="NAV2" s="409"/>
      <c r="NAW2" s="409"/>
      <c r="NAX2" s="409"/>
      <c r="NAY2" s="409"/>
      <c r="NAZ2" s="409"/>
      <c r="NBA2" s="409"/>
      <c r="NBB2" s="409"/>
      <c r="NBC2" s="409"/>
      <c r="NBD2" s="409"/>
      <c r="NBE2" s="409"/>
      <c r="NBF2" s="409"/>
      <c r="NBG2" s="409"/>
      <c r="NBH2" s="409"/>
      <c r="NBI2" s="409"/>
      <c r="NBJ2" s="409"/>
      <c r="NBK2" s="409"/>
      <c r="NBL2" s="409"/>
      <c r="NBM2" s="409"/>
      <c r="NBN2" s="409"/>
      <c r="NBO2" s="409"/>
      <c r="NBP2" s="409"/>
      <c r="NBQ2" s="409"/>
      <c r="NBR2" s="409"/>
      <c r="NBS2" s="409"/>
      <c r="NBT2" s="409"/>
      <c r="NBU2" s="409"/>
      <c r="NBV2" s="409"/>
      <c r="NBW2" s="409"/>
      <c r="NBX2" s="409"/>
      <c r="NBY2" s="409"/>
      <c r="NBZ2" s="409"/>
      <c r="NCA2" s="409"/>
      <c r="NCB2" s="409"/>
      <c r="NCC2" s="409"/>
      <c r="NCD2" s="409"/>
      <c r="NCE2" s="409"/>
      <c r="NCF2" s="409"/>
      <c r="NCG2" s="409"/>
      <c r="NCH2" s="409"/>
      <c r="NCI2" s="409"/>
      <c r="NCJ2" s="409"/>
      <c r="NCK2" s="409"/>
      <c r="NCL2" s="409"/>
      <c r="NCM2" s="409"/>
      <c r="NCN2" s="409"/>
      <c r="NCO2" s="409"/>
      <c r="NCP2" s="409"/>
      <c r="NCQ2" s="409"/>
      <c r="NCR2" s="409"/>
      <c r="NCS2" s="409"/>
      <c r="NCT2" s="409"/>
      <c r="NCU2" s="409"/>
      <c r="NCV2" s="409"/>
      <c r="NCW2" s="409"/>
      <c r="NCX2" s="409"/>
      <c r="NCY2" s="409"/>
      <c r="NCZ2" s="409"/>
      <c r="NDA2" s="409"/>
      <c r="NDB2" s="409"/>
      <c r="NDC2" s="409"/>
      <c r="NDD2" s="409"/>
      <c r="NDE2" s="409"/>
      <c r="NDF2" s="409"/>
      <c r="NDG2" s="409"/>
      <c r="NDH2" s="409"/>
      <c r="NDI2" s="409"/>
      <c r="NDJ2" s="409"/>
      <c r="NDK2" s="409"/>
      <c r="NDL2" s="409"/>
      <c r="NDM2" s="409"/>
      <c r="NDN2" s="409"/>
      <c r="NDO2" s="409"/>
      <c r="NDP2" s="409"/>
      <c r="NDQ2" s="409"/>
      <c r="NDR2" s="409"/>
      <c r="NDS2" s="409"/>
      <c r="NDT2" s="409"/>
      <c r="NDU2" s="409"/>
      <c r="NDV2" s="409"/>
      <c r="NDW2" s="409"/>
      <c r="NDX2" s="409"/>
      <c r="NDY2" s="409"/>
      <c r="NDZ2" s="409"/>
      <c r="NEA2" s="409"/>
      <c r="NEB2" s="409"/>
      <c r="NEC2" s="409"/>
      <c r="NED2" s="409"/>
      <c r="NEE2" s="409"/>
      <c r="NEF2" s="409"/>
      <c r="NEG2" s="409"/>
      <c r="NEH2" s="409"/>
      <c r="NEI2" s="409"/>
      <c r="NEJ2" s="409"/>
      <c r="NEK2" s="409"/>
      <c r="NEL2" s="409"/>
      <c r="NEM2" s="409"/>
      <c r="NEN2" s="409"/>
      <c r="NEO2" s="409"/>
      <c r="NEP2" s="409"/>
      <c r="NEQ2" s="409"/>
      <c r="NER2" s="409"/>
      <c r="NES2" s="409"/>
      <c r="NET2" s="409"/>
      <c r="NEU2" s="409"/>
      <c r="NEV2" s="409"/>
      <c r="NEW2" s="409"/>
      <c r="NEX2" s="409"/>
      <c r="NEY2" s="409"/>
      <c r="NEZ2" s="409"/>
      <c r="NFA2" s="409"/>
      <c r="NFB2" s="409"/>
      <c r="NFC2" s="409"/>
      <c r="NFD2" s="409"/>
      <c r="NFE2" s="409"/>
      <c r="NFF2" s="409"/>
      <c r="NFG2" s="409"/>
      <c r="NFH2" s="409"/>
      <c r="NFI2" s="409"/>
      <c r="NFJ2" s="409"/>
      <c r="NFK2" s="409"/>
      <c r="NFL2" s="409"/>
      <c r="NFM2" s="409"/>
      <c r="NFN2" s="409"/>
      <c r="NFO2" s="409"/>
      <c r="NFP2" s="409"/>
      <c r="NFQ2" s="409"/>
      <c r="NFR2" s="409"/>
      <c r="NFS2" s="409"/>
      <c r="NFT2" s="409"/>
      <c r="NFU2" s="409"/>
      <c r="NFV2" s="409"/>
      <c r="NFW2" s="409"/>
      <c r="NFX2" s="409"/>
      <c r="NFY2" s="409"/>
      <c r="NFZ2" s="409"/>
      <c r="NGA2" s="409"/>
      <c r="NGB2" s="409"/>
      <c r="NGC2" s="409"/>
      <c r="NGD2" s="409"/>
      <c r="NGE2" s="409"/>
      <c r="NGF2" s="409"/>
      <c r="NGG2" s="409"/>
      <c r="NGH2" s="409"/>
      <c r="NGI2" s="409"/>
      <c r="NGJ2" s="409"/>
      <c r="NGK2" s="409"/>
      <c r="NGL2" s="409"/>
      <c r="NGM2" s="409"/>
      <c r="NGN2" s="409"/>
      <c r="NGO2" s="409"/>
      <c r="NGP2" s="409"/>
      <c r="NGQ2" s="409"/>
      <c r="NGR2" s="409"/>
      <c r="NGS2" s="409"/>
      <c r="NGT2" s="409"/>
      <c r="NGU2" s="409"/>
      <c r="NGV2" s="409"/>
      <c r="NGW2" s="409"/>
      <c r="NGX2" s="409"/>
      <c r="NGY2" s="409"/>
      <c r="NGZ2" s="409"/>
      <c r="NHA2" s="409"/>
      <c r="NHB2" s="409"/>
      <c r="NHC2" s="409"/>
      <c r="NHD2" s="409"/>
      <c r="NHE2" s="409"/>
      <c r="NHF2" s="409"/>
      <c r="NHG2" s="409"/>
      <c r="NHH2" s="409"/>
      <c r="NHI2" s="409"/>
      <c r="NHJ2" s="409"/>
      <c r="NHK2" s="409"/>
      <c r="NHL2" s="409"/>
      <c r="NHM2" s="409"/>
      <c r="NHN2" s="409"/>
      <c r="NHO2" s="409"/>
      <c r="NHP2" s="409"/>
      <c r="NHQ2" s="409"/>
      <c r="NHR2" s="409"/>
      <c r="NHS2" s="409"/>
      <c r="NHT2" s="409"/>
      <c r="NHU2" s="409"/>
      <c r="NHV2" s="409"/>
      <c r="NHW2" s="409"/>
      <c r="NHX2" s="409"/>
      <c r="NHY2" s="409"/>
      <c r="NHZ2" s="409"/>
      <c r="NIA2" s="409"/>
      <c r="NIB2" s="409"/>
      <c r="NIC2" s="409"/>
      <c r="NID2" s="409"/>
      <c r="NIE2" s="409"/>
      <c r="NIF2" s="409"/>
      <c r="NIG2" s="409"/>
      <c r="NIH2" s="409"/>
      <c r="NII2" s="409"/>
      <c r="NIJ2" s="409"/>
      <c r="NIK2" s="409"/>
      <c r="NIL2" s="409"/>
      <c r="NIM2" s="409"/>
      <c r="NIN2" s="409"/>
      <c r="NIO2" s="409"/>
      <c r="NIP2" s="409"/>
      <c r="NIQ2" s="409"/>
      <c r="NIR2" s="409"/>
      <c r="NIS2" s="409"/>
      <c r="NIT2" s="409"/>
      <c r="NIU2" s="409"/>
      <c r="NIV2" s="409"/>
      <c r="NIW2" s="409"/>
      <c r="NIX2" s="409"/>
      <c r="NIY2" s="409"/>
      <c r="NIZ2" s="409"/>
      <c r="NJA2" s="409"/>
      <c r="NJB2" s="409"/>
      <c r="NJC2" s="409"/>
      <c r="NJD2" s="409"/>
      <c r="NJE2" s="409"/>
      <c r="NJF2" s="409"/>
      <c r="NJG2" s="409"/>
      <c r="NJH2" s="409"/>
      <c r="NJI2" s="409"/>
      <c r="NJJ2" s="409"/>
      <c r="NJK2" s="409"/>
      <c r="NJL2" s="409"/>
      <c r="NJM2" s="409"/>
      <c r="NJN2" s="409"/>
      <c r="NJO2" s="409"/>
      <c r="NJP2" s="409"/>
      <c r="NJQ2" s="409"/>
      <c r="NJR2" s="409"/>
      <c r="NJS2" s="409"/>
      <c r="NJT2" s="409"/>
      <c r="NJU2" s="409"/>
      <c r="NJV2" s="409"/>
      <c r="NJW2" s="409"/>
      <c r="NJX2" s="409"/>
      <c r="NJY2" s="409"/>
      <c r="NJZ2" s="409"/>
      <c r="NKA2" s="409"/>
      <c r="NKB2" s="409"/>
      <c r="NKC2" s="409"/>
      <c r="NKD2" s="409"/>
      <c r="NKE2" s="409"/>
      <c r="NKF2" s="409"/>
      <c r="NKG2" s="409"/>
      <c r="NKH2" s="409"/>
      <c r="NKI2" s="409"/>
      <c r="NKJ2" s="409"/>
      <c r="NKK2" s="409"/>
      <c r="NKL2" s="409"/>
      <c r="NKM2" s="409"/>
      <c r="NKN2" s="409"/>
      <c r="NKO2" s="409"/>
      <c r="NKP2" s="409"/>
      <c r="NKQ2" s="409"/>
      <c r="NKR2" s="409"/>
      <c r="NKS2" s="409"/>
      <c r="NKT2" s="409"/>
      <c r="NKU2" s="409"/>
      <c r="NKV2" s="409"/>
      <c r="NKW2" s="409"/>
      <c r="NKX2" s="409"/>
      <c r="NKY2" s="409"/>
      <c r="NKZ2" s="409"/>
      <c r="NLA2" s="409"/>
      <c r="NLB2" s="409"/>
      <c r="NLC2" s="409"/>
      <c r="NLD2" s="409"/>
      <c r="NLE2" s="409"/>
      <c r="NLF2" s="409"/>
      <c r="NLG2" s="409"/>
      <c r="NLH2" s="409"/>
      <c r="NLI2" s="409"/>
      <c r="NLJ2" s="409"/>
      <c r="NLK2" s="409"/>
      <c r="NLL2" s="409"/>
      <c r="NLM2" s="409"/>
      <c r="NLN2" s="409"/>
      <c r="NLO2" s="409"/>
      <c r="NLP2" s="409"/>
      <c r="NLQ2" s="409"/>
      <c r="NLR2" s="409"/>
      <c r="NLS2" s="409"/>
      <c r="NLT2" s="409"/>
      <c r="NLU2" s="409"/>
      <c r="NLV2" s="409"/>
      <c r="NLW2" s="409"/>
      <c r="NLX2" s="409"/>
      <c r="NLY2" s="409"/>
      <c r="NLZ2" s="409"/>
      <c r="NMA2" s="409"/>
      <c r="NMB2" s="409"/>
      <c r="NMC2" s="409"/>
      <c r="NMD2" s="409"/>
      <c r="NME2" s="409"/>
      <c r="NMF2" s="409"/>
      <c r="NMG2" s="409"/>
      <c r="NMH2" s="409"/>
      <c r="NMI2" s="409"/>
      <c r="NMJ2" s="409"/>
      <c r="NMK2" s="409"/>
      <c r="NML2" s="409"/>
      <c r="NMM2" s="409"/>
      <c r="NMN2" s="409"/>
      <c r="NMO2" s="409"/>
      <c r="NMP2" s="409"/>
      <c r="NMQ2" s="409"/>
      <c r="NMR2" s="409"/>
      <c r="NMS2" s="409"/>
      <c r="NMT2" s="409"/>
      <c r="NMU2" s="409"/>
      <c r="NMV2" s="409"/>
      <c r="NMW2" s="409"/>
      <c r="NMX2" s="409"/>
      <c r="NMY2" s="409"/>
      <c r="NMZ2" s="409"/>
      <c r="NNA2" s="409"/>
      <c r="NNB2" s="409"/>
      <c r="NNC2" s="409"/>
      <c r="NND2" s="409"/>
      <c r="NNE2" s="409"/>
      <c r="NNF2" s="409"/>
      <c r="NNG2" s="409"/>
      <c r="NNH2" s="409"/>
      <c r="NNI2" s="409"/>
      <c r="NNJ2" s="409"/>
      <c r="NNK2" s="409"/>
      <c r="NNL2" s="409"/>
      <c r="NNM2" s="409"/>
      <c r="NNN2" s="409"/>
      <c r="NNO2" s="409"/>
      <c r="NNP2" s="409"/>
      <c r="NNQ2" s="409"/>
      <c r="NNR2" s="409"/>
      <c r="NNS2" s="409"/>
      <c r="NNT2" s="409"/>
      <c r="NNU2" s="409"/>
      <c r="NNV2" s="409"/>
      <c r="NNW2" s="409"/>
      <c r="NNX2" s="409"/>
      <c r="NNY2" s="409"/>
      <c r="NNZ2" s="409"/>
      <c r="NOA2" s="409"/>
      <c r="NOB2" s="409"/>
      <c r="NOC2" s="409"/>
      <c r="NOD2" s="409"/>
      <c r="NOE2" s="409"/>
      <c r="NOF2" s="409"/>
      <c r="NOG2" s="409"/>
      <c r="NOH2" s="409"/>
      <c r="NOI2" s="409"/>
      <c r="NOJ2" s="409"/>
      <c r="NOK2" s="409"/>
      <c r="NOL2" s="409"/>
      <c r="NOM2" s="409"/>
      <c r="NON2" s="409"/>
      <c r="NOO2" s="409"/>
      <c r="NOP2" s="409"/>
      <c r="NOQ2" s="409"/>
      <c r="NOR2" s="409"/>
      <c r="NOS2" s="409"/>
      <c r="NOT2" s="409"/>
      <c r="NOU2" s="409"/>
      <c r="NOV2" s="409"/>
      <c r="NOW2" s="409"/>
      <c r="NOX2" s="409"/>
      <c r="NOY2" s="409"/>
      <c r="NOZ2" s="409"/>
      <c r="NPA2" s="409"/>
      <c r="NPB2" s="409"/>
      <c r="NPC2" s="409"/>
      <c r="NPD2" s="409"/>
      <c r="NPE2" s="409"/>
      <c r="NPF2" s="409"/>
      <c r="NPG2" s="409"/>
      <c r="NPH2" s="409"/>
      <c r="NPI2" s="409"/>
      <c r="NPJ2" s="409"/>
      <c r="NPK2" s="409"/>
      <c r="NPL2" s="409"/>
      <c r="NPM2" s="409"/>
      <c r="NPN2" s="409"/>
      <c r="NPO2" s="409"/>
      <c r="NPP2" s="409"/>
      <c r="NPQ2" s="409"/>
      <c r="NPR2" s="409"/>
      <c r="NPS2" s="409"/>
      <c r="NPT2" s="409"/>
      <c r="NPU2" s="409"/>
      <c r="NPV2" s="409"/>
      <c r="NPW2" s="409"/>
      <c r="NPX2" s="409"/>
      <c r="NPY2" s="409"/>
      <c r="NPZ2" s="409"/>
      <c r="NQA2" s="409"/>
      <c r="NQB2" s="409"/>
      <c r="NQC2" s="409"/>
      <c r="NQD2" s="409"/>
      <c r="NQE2" s="409"/>
      <c r="NQF2" s="409"/>
      <c r="NQG2" s="409"/>
      <c r="NQH2" s="409"/>
      <c r="NQI2" s="409"/>
      <c r="NQJ2" s="409"/>
      <c r="NQK2" s="409"/>
      <c r="NQL2" s="409"/>
      <c r="NQM2" s="409"/>
      <c r="NQN2" s="409"/>
      <c r="NQO2" s="409"/>
      <c r="NQP2" s="409"/>
      <c r="NQQ2" s="409"/>
      <c r="NQR2" s="409"/>
      <c r="NQS2" s="409"/>
      <c r="NQT2" s="409"/>
      <c r="NQU2" s="409"/>
      <c r="NQV2" s="409"/>
      <c r="NQW2" s="409"/>
      <c r="NQX2" s="409"/>
      <c r="NQY2" s="409"/>
      <c r="NQZ2" s="409"/>
      <c r="NRA2" s="409"/>
      <c r="NRB2" s="409"/>
      <c r="NRC2" s="409"/>
      <c r="NRD2" s="409"/>
      <c r="NRE2" s="409"/>
      <c r="NRF2" s="409"/>
      <c r="NRG2" s="409"/>
      <c r="NRH2" s="409"/>
      <c r="NRI2" s="409"/>
      <c r="NRJ2" s="409"/>
      <c r="NRK2" s="409"/>
      <c r="NRL2" s="409"/>
      <c r="NRM2" s="409"/>
      <c r="NRN2" s="409"/>
      <c r="NRO2" s="409"/>
      <c r="NRP2" s="409"/>
      <c r="NRQ2" s="409"/>
      <c r="NRR2" s="409"/>
      <c r="NRS2" s="409"/>
      <c r="NRT2" s="409"/>
      <c r="NRU2" s="409"/>
      <c r="NRV2" s="409"/>
      <c r="NRW2" s="409"/>
      <c r="NRX2" s="409"/>
      <c r="NRY2" s="409"/>
      <c r="NRZ2" s="409"/>
      <c r="NSA2" s="409"/>
      <c r="NSB2" s="409"/>
      <c r="NSC2" s="409"/>
      <c r="NSD2" s="409"/>
      <c r="NSE2" s="409"/>
      <c r="NSF2" s="409"/>
      <c r="NSG2" s="409"/>
      <c r="NSH2" s="409"/>
      <c r="NSI2" s="409"/>
      <c r="NSJ2" s="409"/>
      <c r="NSK2" s="409"/>
      <c r="NSL2" s="409"/>
      <c r="NSM2" s="409"/>
      <c r="NSN2" s="409"/>
      <c r="NSO2" s="409"/>
      <c r="NSP2" s="409"/>
      <c r="NSQ2" s="409"/>
      <c r="NSR2" s="409"/>
      <c r="NSS2" s="409"/>
      <c r="NST2" s="409"/>
      <c r="NSU2" s="409"/>
      <c r="NSV2" s="409"/>
      <c r="NSW2" s="409"/>
      <c r="NSX2" s="409"/>
      <c r="NSY2" s="409"/>
      <c r="NSZ2" s="409"/>
      <c r="NTA2" s="409"/>
      <c r="NTB2" s="409"/>
      <c r="NTC2" s="409"/>
      <c r="NTD2" s="409"/>
      <c r="NTE2" s="409"/>
      <c r="NTF2" s="409"/>
      <c r="NTG2" s="409"/>
      <c r="NTH2" s="409"/>
      <c r="NTI2" s="409"/>
      <c r="NTJ2" s="409"/>
      <c r="NTK2" s="409"/>
      <c r="NTL2" s="409"/>
      <c r="NTM2" s="409"/>
      <c r="NTN2" s="409"/>
      <c r="NTO2" s="409"/>
      <c r="NTP2" s="409"/>
      <c r="NTQ2" s="409"/>
      <c r="NTR2" s="409"/>
      <c r="NTS2" s="409"/>
      <c r="NTT2" s="409"/>
      <c r="NTU2" s="409"/>
      <c r="NTV2" s="409"/>
      <c r="NTW2" s="409"/>
      <c r="NTX2" s="409"/>
      <c r="NTY2" s="409"/>
      <c r="NTZ2" s="409"/>
      <c r="NUA2" s="409"/>
      <c r="NUB2" s="409"/>
      <c r="NUC2" s="409"/>
      <c r="NUD2" s="409"/>
      <c r="NUE2" s="409"/>
      <c r="NUF2" s="409"/>
      <c r="NUG2" s="409"/>
      <c r="NUH2" s="409"/>
      <c r="NUI2" s="409"/>
      <c r="NUJ2" s="409"/>
      <c r="NUK2" s="409"/>
      <c r="NUL2" s="409"/>
      <c r="NUM2" s="409"/>
      <c r="NUN2" s="409"/>
      <c r="NUO2" s="409"/>
      <c r="NUP2" s="409"/>
      <c r="NUQ2" s="409"/>
      <c r="NUR2" s="409"/>
      <c r="NUS2" s="409"/>
      <c r="NUT2" s="409"/>
      <c r="NUU2" s="409"/>
      <c r="NUV2" s="409"/>
      <c r="NUW2" s="409"/>
      <c r="NUX2" s="409"/>
      <c r="NUY2" s="409"/>
      <c r="NUZ2" s="409"/>
      <c r="NVA2" s="409"/>
      <c r="NVB2" s="409"/>
      <c r="NVC2" s="409"/>
      <c r="NVD2" s="409"/>
      <c r="NVE2" s="409"/>
      <c r="NVF2" s="409"/>
      <c r="NVG2" s="409"/>
      <c r="NVH2" s="409"/>
      <c r="NVI2" s="409"/>
      <c r="NVJ2" s="409"/>
      <c r="NVK2" s="409"/>
      <c r="NVL2" s="409"/>
      <c r="NVM2" s="409"/>
      <c r="NVN2" s="409"/>
      <c r="NVO2" s="409"/>
      <c r="NVP2" s="409"/>
      <c r="NVQ2" s="409"/>
      <c r="NVR2" s="409"/>
      <c r="NVS2" s="409"/>
      <c r="NVT2" s="409"/>
      <c r="NVU2" s="409"/>
      <c r="NVV2" s="409"/>
      <c r="NVW2" s="409"/>
      <c r="NVX2" s="409"/>
      <c r="NVY2" s="409"/>
      <c r="NVZ2" s="409"/>
      <c r="NWA2" s="409"/>
      <c r="NWB2" s="409"/>
      <c r="NWC2" s="409"/>
      <c r="NWD2" s="409"/>
      <c r="NWE2" s="409"/>
      <c r="NWF2" s="409"/>
      <c r="NWG2" s="409"/>
      <c r="NWH2" s="409"/>
      <c r="NWI2" s="409"/>
      <c r="NWJ2" s="409"/>
      <c r="NWK2" s="409"/>
      <c r="NWL2" s="409"/>
      <c r="NWM2" s="409"/>
      <c r="NWN2" s="409"/>
      <c r="NWO2" s="409"/>
      <c r="NWP2" s="409"/>
      <c r="NWQ2" s="409"/>
      <c r="NWR2" s="409"/>
      <c r="NWS2" s="409"/>
      <c r="NWT2" s="409"/>
      <c r="NWU2" s="409"/>
      <c r="NWV2" s="409"/>
      <c r="NWW2" s="409"/>
      <c r="NWX2" s="409"/>
      <c r="NWY2" s="409"/>
      <c r="NWZ2" s="409"/>
      <c r="NXA2" s="409"/>
      <c r="NXB2" s="409"/>
      <c r="NXC2" s="409"/>
      <c r="NXD2" s="409"/>
      <c r="NXE2" s="409"/>
      <c r="NXF2" s="409"/>
      <c r="NXG2" s="409"/>
      <c r="NXH2" s="409"/>
      <c r="NXI2" s="409"/>
      <c r="NXJ2" s="409"/>
      <c r="NXK2" s="409"/>
      <c r="NXL2" s="409"/>
      <c r="NXM2" s="409"/>
      <c r="NXN2" s="409"/>
      <c r="NXO2" s="409"/>
      <c r="NXP2" s="409"/>
      <c r="NXQ2" s="409"/>
      <c r="NXR2" s="409"/>
      <c r="NXS2" s="409"/>
      <c r="NXT2" s="409"/>
      <c r="NXU2" s="409"/>
      <c r="NXV2" s="409"/>
      <c r="NXW2" s="409"/>
      <c r="NXX2" s="409"/>
      <c r="NXY2" s="409"/>
      <c r="NXZ2" s="409"/>
      <c r="NYA2" s="409"/>
      <c r="NYB2" s="409"/>
      <c r="NYC2" s="409"/>
      <c r="NYD2" s="409"/>
      <c r="NYE2" s="409"/>
      <c r="NYF2" s="409"/>
      <c r="NYG2" s="409"/>
      <c r="NYH2" s="409"/>
      <c r="NYI2" s="409"/>
      <c r="NYJ2" s="409"/>
      <c r="NYK2" s="409"/>
      <c r="NYL2" s="409"/>
      <c r="NYM2" s="409"/>
      <c r="NYN2" s="409"/>
      <c r="NYO2" s="409"/>
      <c r="NYP2" s="409"/>
      <c r="NYQ2" s="409"/>
      <c r="NYR2" s="409"/>
      <c r="NYS2" s="409"/>
      <c r="NYT2" s="409"/>
      <c r="NYU2" s="409"/>
      <c r="NYV2" s="409"/>
      <c r="NYW2" s="409"/>
      <c r="NYX2" s="409"/>
      <c r="NYY2" s="409"/>
      <c r="NYZ2" s="409"/>
      <c r="NZA2" s="409"/>
      <c r="NZB2" s="409"/>
      <c r="NZC2" s="409"/>
      <c r="NZD2" s="409"/>
      <c r="NZE2" s="409"/>
      <c r="NZF2" s="409"/>
      <c r="NZG2" s="409"/>
      <c r="NZH2" s="409"/>
      <c r="NZI2" s="409"/>
      <c r="NZJ2" s="409"/>
      <c r="NZK2" s="409"/>
      <c r="NZL2" s="409"/>
      <c r="NZM2" s="409"/>
      <c r="NZN2" s="409"/>
      <c r="NZO2" s="409"/>
      <c r="NZP2" s="409"/>
      <c r="NZQ2" s="409"/>
      <c r="NZR2" s="409"/>
      <c r="NZS2" s="409"/>
      <c r="NZT2" s="409"/>
      <c r="NZU2" s="409"/>
      <c r="NZV2" s="409"/>
      <c r="NZW2" s="409"/>
      <c r="NZX2" s="409"/>
      <c r="NZY2" s="409"/>
      <c r="NZZ2" s="409"/>
      <c r="OAA2" s="409"/>
      <c r="OAB2" s="409"/>
      <c r="OAC2" s="409"/>
      <c r="OAD2" s="409"/>
      <c r="OAE2" s="409"/>
      <c r="OAF2" s="409"/>
      <c r="OAG2" s="409"/>
      <c r="OAH2" s="409"/>
      <c r="OAI2" s="409"/>
      <c r="OAJ2" s="409"/>
      <c r="OAK2" s="409"/>
      <c r="OAL2" s="409"/>
      <c r="OAM2" s="409"/>
      <c r="OAN2" s="409"/>
      <c r="OAO2" s="409"/>
      <c r="OAP2" s="409"/>
      <c r="OAQ2" s="409"/>
      <c r="OAR2" s="409"/>
      <c r="OAS2" s="409"/>
      <c r="OAT2" s="409"/>
      <c r="OAU2" s="409"/>
      <c r="OAV2" s="409"/>
      <c r="OAW2" s="409"/>
      <c r="OAX2" s="409"/>
      <c r="OAY2" s="409"/>
      <c r="OAZ2" s="409"/>
      <c r="OBA2" s="409"/>
      <c r="OBB2" s="409"/>
      <c r="OBC2" s="409"/>
      <c r="OBD2" s="409"/>
      <c r="OBE2" s="409"/>
      <c r="OBF2" s="409"/>
      <c r="OBG2" s="409"/>
      <c r="OBH2" s="409"/>
      <c r="OBI2" s="409"/>
      <c r="OBJ2" s="409"/>
      <c r="OBK2" s="409"/>
      <c r="OBL2" s="409"/>
      <c r="OBM2" s="409"/>
      <c r="OBN2" s="409"/>
      <c r="OBO2" s="409"/>
      <c r="OBP2" s="409"/>
      <c r="OBQ2" s="409"/>
      <c r="OBR2" s="409"/>
      <c r="OBS2" s="409"/>
      <c r="OBT2" s="409"/>
      <c r="OBU2" s="409"/>
      <c r="OBV2" s="409"/>
      <c r="OBW2" s="409"/>
      <c r="OBX2" s="409"/>
      <c r="OBY2" s="409"/>
      <c r="OBZ2" s="409"/>
      <c r="OCA2" s="409"/>
      <c r="OCB2" s="409"/>
      <c r="OCC2" s="409"/>
      <c r="OCD2" s="409"/>
      <c r="OCE2" s="409"/>
      <c r="OCF2" s="409"/>
      <c r="OCG2" s="409"/>
      <c r="OCH2" s="409"/>
      <c r="OCI2" s="409"/>
      <c r="OCJ2" s="409"/>
      <c r="OCK2" s="409"/>
      <c r="OCL2" s="409"/>
      <c r="OCM2" s="409"/>
      <c r="OCN2" s="409"/>
      <c r="OCO2" s="409"/>
      <c r="OCP2" s="409"/>
      <c r="OCQ2" s="409"/>
      <c r="OCR2" s="409"/>
      <c r="OCS2" s="409"/>
      <c r="OCT2" s="409"/>
      <c r="OCU2" s="409"/>
      <c r="OCV2" s="409"/>
      <c r="OCW2" s="409"/>
      <c r="OCX2" s="409"/>
      <c r="OCY2" s="409"/>
      <c r="OCZ2" s="409"/>
      <c r="ODA2" s="409"/>
      <c r="ODB2" s="409"/>
      <c r="ODC2" s="409"/>
      <c r="ODD2" s="409"/>
      <c r="ODE2" s="409"/>
      <c r="ODF2" s="409"/>
      <c r="ODG2" s="409"/>
      <c r="ODH2" s="409"/>
      <c r="ODI2" s="409"/>
      <c r="ODJ2" s="409"/>
      <c r="ODK2" s="409"/>
      <c r="ODL2" s="409"/>
      <c r="ODM2" s="409"/>
      <c r="ODN2" s="409"/>
      <c r="ODO2" s="409"/>
      <c r="ODP2" s="409"/>
      <c r="ODQ2" s="409"/>
      <c r="ODR2" s="409"/>
      <c r="ODS2" s="409"/>
      <c r="ODT2" s="409"/>
      <c r="ODU2" s="409"/>
      <c r="ODV2" s="409"/>
      <c r="ODW2" s="409"/>
      <c r="ODX2" s="409"/>
      <c r="ODY2" s="409"/>
      <c r="ODZ2" s="409"/>
      <c r="OEA2" s="409"/>
      <c r="OEB2" s="409"/>
      <c r="OEC2" s="409"/>
      <c r="OED2" s="409"/>
      <c r="OEE2" s="409"/>
      <c r="OEF2" s="409"/>
      <c r="OEG2" s="409"/>
      <c r="OEH2" s="409"/>
      <c r="OEI2" s="409"/>
      <c r="OEJ2" s="409"/>
      <c r="OEK2" s="409"/>
      <c r="OEL2" s="409"/>
      <c r="OEM2" s="409"/>
      <c r="OEN2" s="409"/>
      <c r="OEO2" s="409"/>
      <c r="OEP2" s="409"/>
      <c r="OEQ2" s="409"/>
      <c r="OER2" s="409"/>
      <c r="OES2" s="409"/>
      <c r="OET2" s="409"/>
      <c r="OEU2" s="409"/>
      <c r="OEV2" s="409"/>
      <c r="OEW2" s="409"/>
      <c r="OEX2" s="409"/>
      <c r="OEY2" s="409"/>
      <c r="OEZ2" s="409"/>
      <c r="OFA2" s="409"/>
      <c r="OFB2" s="409"/>
      <c r="OFC2" s="409"/>
      <c r="OFD2" s="409"/>
      <c r="OFE2" s="409"/>
      <c r="OFF2" s="409"/>
      <c r="OFG2" s="409"/>
      <c r="OFH2" s="409"/>
      <c r="OFI2" s="409"/>
      <c r="OFJ2" s="409"/>
      <c r="OFK2" s="409"/>
      <c r="OFL2" s="409"/>
      <c r="OFM2" s="409"/>
      <c r="OFN2" s="409"/>
      <c r="OFO2" s="409"/>
      <c r="OFP2" s="409"/>
      <c r="OFQ2" s="409"/>
      <c r="OFR2" s="409"/>
      <c r="OFS2" s="409"/>
      <c r="OFT2" s="409"/>
      <c r="OFU2" s="409"/>
      <c r="OFV2" s="409"/>
      <c r="OFW2" s="409"/>
      <c r="OFX2" s="409"/>
      <c r="OFY2" s="409"/>
      <c r="OFZ2" s="409"/>
      <c r="OGA2" s="409"/>
      <c r="OGB2" s="409"/>
      <c r="OGC2" s="409"/>
      <c r="OGD2" s="409"/>
      <c r="OGE2" s="409"/>
      <c r="OGF2" s="409"/>
      <c r="OGG2" s="409"/>
      <c r="OGH2" s="409"/>
      <c r="OGI2" s="409"/>
      <c r="OGJ2" s="409"/>
      <c r="OGK2" s="409"/>
      <c r="OGL2" s="409"/>
      <c r="OGM2" s="409"/>
      <c r="OGN2" s="409"/>
      <c r="OGO2" s="409"/>
      <c r="OGP2" s="409"/>
      <c r="OGQ2" s="409"/>
      <c r="OGR2" s="409"/>
      <c r="OGS2" s="409"/>
      <c r="OGT2" s="409"/>
      <c r="OGU2" s="409"/>
      <c r="OGV2" s="409"/>
      <c r="OGW2" s="409"/>
      <c r="OGX2" s="409"/>
      <c r="OGY2" s="409"/>
      <c r="OGZ2" s="409"/>
      <c r="OHA2" s="409"/>
      <c r="OHB2" s="409"/>
      <c r="OHC2" s="409"/>
      <c r="OHD2" s="409"/>
      <c r="OHE2" s="409"/>
      <c r="OHF2" s="409"/>
      <c r="OHG2" s="409"/>
      <c r="OHH2" s="409"/>
      <c r="OHI2" s="409"/>
      <c r="OHJ2" s="409"/>
      <c r="OHK2" s="409"/>
      <c r="OHL2" s="409"/>
      <c r="OHM2" s="409"/>
      <c r="OHN2" s="409"/>
      <c r="OHO2" s="409"/>
      <c r="OHP2" s="409"/>
      <c r="OHQ2" s="409"/>
      <c r="OHR2" s="409"/>
      <c r="OHS2" s="409"/>
      <c r="OHT2" s="409"/>
      <c r="OHU2" s="409"/>
      <c r="OHV2" s="409"/>
      <c r="OHW2" s="409"/>
      <c r="OHX2" s="409"/>
      <c r="OHY2" s="409"/>
      <c r="OHZ2" s="409"/>
      <c r="OIA2" s="409"/>
      <c r="OIB2" s="409"/>
      <c r="OIC2" s="409"/>
      <c r="OID2" s="409"/>
      <c r="OIE2" s="409"/>
      <c r="OIF2" s="409"/>
      <c r="OIG2" s="409"/>
      <c r="OIH2" s="409"/>
      <c r="OII2" s="409"/>
      <c r="OIJ2" s="409"/>
      <c r="OIK2" s="409"/>
      <c r="OIL2" s="409"/>
      <c r="OIM2" s="409"/>
      <c r="OIN2" s="409"/>
      <c r="OIO2" s="409"/>
      <c r="OIP2" s="409"/>
      <c r="OIQ2" s="409"/>
      <c r="OIR2" s="409"/>
      <c r="OIS2" s="409"/>
      <c r="OIT2" s="409"/>
      <c r="OIU2" s="409"/>
      <c r="OIV2" s="409"/>
      <c r="OIW2" s="409"/>
      <c r="OIX2" s="409"/>
      <c r="OIY2" s="409"/>
      <c r="OIZ2" s="409"/>
      <c r="OJA2" s="409"/>
      <c r="OJB2" s="409"/>
      <c r="OJC2" s="409"/>
      <c r="OJD2" s="409"/>
      <c r="OJE2" s="409"/>
      <c r="OJF2" s="409"/>
      <c r="OJG2" s="409"/>
      <c r="OJH2" s="409"/>
      <c r="OJI2" s="409"/>
      <c r="OJJ2" s="409"/>
      <c r="OJK2" s="409"/>
      <c r="OJL2" s="409"/>
      <c r="OJM2" s="409"/>
      <c r="OJN2" s="409"/>
      <c r="OJO2" s="409"/>
      <c r="OJP2" s="409"/>
      <c r="OJQ2" s="409"/>
      <c r="OJR2" s="409"/>
      <c r="OJS2" s="409"/>
      <c r="OJT2" s="409"/>
      <c r="OJU2" s="409"/>
      <c r="OJV2" s="409"/>
      <c r="OJW2" s="409"/>
      <c r="OJX2" s="409"/>
      <c r="OJY2" s="409"/>
      <c r="OJZ2" s="409"/>
      <c r="OKA2" s="409"/>
      <c r="OKB2" s="409"/>
      <c r="OKC2" s="409"/>
      <c r="OKD2" s="409"/>
      <c r="OKE2" s="409"/>
      <c r="OKF2" s="409"/>
      <c r="OKG2" s="409"/>
      <c r="OKH2" s="409"/>
      <c r="OKI2" s="409"/>
      <c r="OKJ2" s="409"/>
      <c r="OKK2" s="409"/>
      <c r="OKL2" s="409"/>
      <c r="OKM2" s="409"/>
      <c r="OKN2" s="409"/>
      <c r="OKO2" s="409"/>
      <c r="OKP2" s="409"/>
      <c r="OKQ2" s="409"/>
      <c r="OKR2" s="409"/>
      <c r="OKS2" s="409"/>
      <c r="OKT2" s="409"/>
      <c r="OKU2" s="409"/>
      <c r="OKV2" s="409"/>
      <c r="OKW2" s="409"/>
      <c r="OKX2" s="409"/>
      <c r="OKY2" s="409"/>
      <c r="OKZ2" s="409"/>
      <c r="OLA2" s="409"/>
      <c r="OLB2" s="409"/>
      <c r="OLC2" s="409"/>
      <c r="OLD2" s="409"/>
      <c r="OLE2" s="409"/>
      <c r="OLF2" s="409"/>
      <c r="OLG2" s="409"/>
      <c r="OLH2" s="409"/>
      <c r="OLI2" s="409"/>
      <c r="OLJ2" s="409"/>
      <c r="OLK2" s="409"/>
      <c r="OLL2" s="409"/>
      <c r="OLM2" s="409"/>
      <c r="OLN2" s="409"/>
      <c r="OLO2" s="409"/>
      <c r="OLP2" s="409"/>
      <c r="OLQ2" s="409"/>
      <c r="OLR2" s="409"/>
      <c r="OLS2" s="409"/>
      <c r="OLT2" s="409"/>
      <c r="OLU2" s="409"/>
      <c r="OLV2" s="409"/>
      <c r="OLW2" s="409"/>
      <c r="OLX2" s="409"/>
      <c r="OLY2" s="409"/>
      <c r="OLZ2" s="409"/>
      <c r="OMA2" s="409"/>
      <c r="OMB2" s="409"/>
      <c r="OMC2" s="409"/>
      <c r="OMD2" s="409"/>
      <c r="OME2" s="409"/>
      <c r="OMF2" s="409"/>
      <c r="OMG2" s="409"/>
      <c r="OMH2" s="409"/>
      <c r="OMI2" s="409"/>
      <c r="OMJ2" s="409"/>
      <c r="OMK2" s="409"/>
      <c r="OML2" s="409"/>
      <c r="OMM2" s="409"/>
      <c r="OMN2" s="409"/>
      <c r="OMO2" s="409"/>
      <c r="OMP2" s="409"/>
      <c r="OMQ2" s="409"/>
      <c r="OMR2" s="409"/>
      <c r="OMS2" s="409"/>
      <c r="OMT2" s="409"/>
      <c r="OMU2" s="409"/>
      <c r="OMV2" s="409"/>
      <c r="OMW2" s="409"/>
      <c r="OMX2" s="409"/>
      <c r="OMY2" s="409"/>
      <c r="OMZ2" s="409"/>
      <c r="ONA2" s="409"/>
      <c r="ONB2" s="409"/>
      <c r="ONC2" s="409"/>
      <c r="OND2" s="409"/>
      <c r="ONE2" s="409"/>
      <c r="ONF2" s="409"/>
      <c r="ONG2" s="409"/>
      <c r="ONH2" s="409"/>
      <c r="ONI2" s="409"/>
      <c r="ONJ2" s="409"/>
      <c r="ONK2" s="409"/>
      <c r="ONL2" s="409"/>
      <c r="ONM2" s="409"/>
      <c r="ONN2" s="409"/>
      <c r="ONO2" s="409"/>
      <c r="ONP2" s="409"/>
      <c r="ONQ2" s="409"/>
      <c r="ONR2" s="409"/>
      <c r="ONS2" s="409"/>
      <c r="ONT2" s="409"/>
      <c r="ONU2" s="409"/>
      <c r="ONV2" s="409"/>
      <c r="ONW2" s="409"/>
      <c r="ONX2" s="409"/>
      <c r="ONY2" s="409"/>
      <c r="ONZ2" s="409"/>
      <c r="OOA2" s="409"/>
      <c r="OOB2" s="409"/>
      <c r="OOC2" s="409"/>
      <c r="OOD2" s="409"/>
      <c r="OOE2" s="409"/>
      <c r="OOF2" s="409"/>
      <c r="OOG2" s="409"/>
      <c r="OOH2" s="409"/>
      <c r="OOI2" s="409"/>
      <c r="OOJ2" s="409"/>
      <c r="OOK2" s="409"/>
      <c r="OOL2" s="409"/>
      <c r="OOM2" s="409"/>
      <c r="OON2" s="409"/>
      <c r="OOO2" s="409"/>
      <c r="OOP2" s="409"/>
      <c r="OOQ2" s="409"/>
      <c r="OOR2" s="409"/>
      <c r="OOS2" s="409"/>
      <c r="OOT2" s="409"/>
      <c r="OOU2" s="409"/>
      <c r="OOV2" s="409"/>
      <c r="OOW2" s="409"/>
      <c r="OOX2" s="409"/>
      <c r="OOY2" s="409"/>
      <c r="OOZ2" s="409"/>
      <c r="OPA2" s="409"/>
      <c r="OPB2" s="409"/>
      <c r="OPC2" s="409"/>
      <c r="OPD2" s="409"/>
      <c r="OPE2" s="409"/>
      <c r="OPF2" s="409"/>
      <c r="OPG2" s="409"/>
      <c r="OPH2" s="409"/>
      <c r="OPI2" s="409"/>
      <c r="OPJ2" s="409"/>
      <c r="OPK2" s="409"/>
      <c r="OPL2" s="409"/>
      <c r="OPM2" s="409"/>
      <c r="OPN2" s="409"/>
      <c r="OPO2" s="409"/>
      <c r="OPP2" s="409"/>
      <c r="OPQ2" s="409"/>
      <c r="OPR2" s="409"/>
      <c r="OPS2" s="409"/>
      <c r="OPT2" s="409"/>
      <c r="OPU2" s="409"/>
      <c r="OPV2" s="409"/>
      <c r="OPW2" s="409"/>
      <c r="OPX2" s="409"/>
      <c r="OPY2" s="409"/>
      <c r="OPZ2" s="409"/>
      <c r="OQA2" s="409"/>
      <c r="OQB2" s="409"/>
      <c r="OQC2" s="409"/>
      <c r="OQD2" s="409"/>
      <c r="OQE2" s="409"/>
      <c r="OQF2" s="409"/>
      <c r="OQG2" s="409"/>
      <c r="OQH2" s="409"/>
      <c r="OQI2" s="409"/>
      <c r="OQJ2" s="409"/>
      <c r="OQK2" s="409"/>
      <c r="OQL2" s="409"/>
      <c r="OQM2" s="409"/>
      <c r="OQN2" s="409"/>
      <c r="OQO2" s="409"/>
      <c r="OQP2" s="409"/>
      <c r="OQQ2" s="409"/>
      <c r="OQR2" s="409"/>
      <c r="OQS2" s="409"/>
      <c r="OQT2" s="409"/>
      <c r="OQU2" s="409"/>
      <c r="OQV2" s="409"/>
      <c r="OQW2" s="409"/>
      <c r="OQX2" s="409"/>
      <c r="OQY2" s="409"/>
      <c r="OQZ2" s="409"/>
      <c r="ORA2" s="409"/>
      <c r="ORB2" s="409"/>
      <c r="ORC2" s="409"/>
      <c r="ORD2" s="409"/>
      <c r="ORE2" s="409"/>
      <c r="ORF2" s="409"/>
      <c r="ORG2" s="409"/>
      <c r="ORH2" s="409"/>
      <c r="ORI2" s="409"/>
      <c r="ORJ2" s="409"/>
      <c r="ORK2" s="409"/>
      <c r="ORL2" s="409"/>
      <c r="ORM2" s="409"/>
      <c r="ORN2" s="409"/>
      <c r="ORO2" s="409"/>
      <c r="ORP2" s="409"/>
      <c r="ORQ2" s="409"/>
      <c r="ORR2" s="409"/>
      <c r="ORS2" s="409"/>
      <c r="ORT2" s="409"/>
      <c r="ORU2" s="409"/>
      <c r="ORV2" s="409"/>
      <c r="ORW2" s="409"/>
      <c r="ORX2" s="409"/>
      <c r="ORY2" s="409"/>
      <c r="ORZ2" s="409"/>
      <c r="OSA2" s="409"/>
      <c r="OSB2" s="409"/>
      <c r="OSC2" s="409"/>
      <c r="OSD2" s="409"/>
      <c r="OSE2" s="409"/>
      <c r="OSF2" s="409"/>
      <c r="OSG2" s="409"/>
      <c r="OSH2" s="409"/>
      <c r="OSI2" s="409"/>
      <c r="OSJ2" s="409"/>
      <c r="OSK2" s="409"/>
      <c r="OSL2" s="409"/>
      <c r="OSM2" s="409"/>
      <c r="OSN2" s="409"/>
      <c r="OSO2" s="409"/>
      <c r="OSP2" s="409"/>
      <c r="OSQ2" s="409"/>
      <c r="OSR2" s="409"/>
      <c r="OSS2" s="409"/>
      <c r="OST2" s="409"/>
      <c r="OSU2" s="409"/>
      <c r="OSV2" s="409"/>
      <c r="OSW2" s="409"/>
      <c r="OSX2" s="409"/>
      <c r="OSY2" s="409"/>
      <c r="OSZ2" s="409"/>
      <c r="OTA2" s="409"/>
      <c r="OTB2" s="409"/>
      <c r="OTC2" s="409"/>
      <c r="OTD2" s="409"/>
      <c r="OTE2" s="409"/>
      <c r="OTF2" s="409"/>
      <c r="OTG2" s="409"/>
      <c r="OTH2" s="409"/>
      <c r="OTI2" s="409"/>
      <c r="OTJ2" s="409"/>
      <c r="OTK2" s="409"/>
      <c r="OTL2" s="409"/>
      <c r="OTM2" s="409"/>
      <c r="OTN2" s="409"/>
      <c r="OTO2" s="409"/>
      <c r="OTP2" s="409"/>
      <c r="OTQ2" s="409"/>
      <c r="OTR2" s="409"/>
      <c r="OTS2" s="409"/>
      <c r="OTT2" s="409"/>
      <c r="OTU2" s="409"/>
      <c r="OTV2" s="409"/>
      <c r="OTW2" s="409"/>
      <c r="OTX2" s="409"/>
      <c r="OTY2" s="409"/>
      <c r="OTZ2" s="409"/>
      <c r="OUA2" s="409"/>
      <c r="OUB2" s="409"/>
      <c r="OUC2" s="409"/>
      <c r="OUD2" s="409"/>
      <c r="OUE2" s="409"/>
      <c r="OUF2" s="409"/>
      <c r="OUG2" s="409"/>
      <c r="OUH2" s="409"/>
      <c r="OUI2" s="409"/>
      <c r="OUJ2" s="409"/>
      <c r="OUK2" s="409"/>
      <c r="OUL2" s="409"/>
      <c r="OUM2" s="409"/>
      <c r="OUN2" s="409"/>
      <c r="OUO2" s="409"/>
      <c r="OUP2" s="409"/>
      <c r="OUQ2" s="409"/>
      <c r="OUR2" s="409"/>
      <c r="OUS2" s="409"/>
      <c r="OUT2" s="409"/>
      <c r="OUU2" s="409"/>
      <c r="OUV2" s="409"/>
      <c r="OUW2" s="409"/>
      <c r="OUX2" s="409"/>
      <c r="OUY2" s="409"/>
      <c r="OUZ2" s="409"/>
      <c r="OVA2" s="409"/>
      <c r="OVB2" s="409"/>
      <c r="OVC2" s="409"/>
      <c r="OVD2" s="409"/>
      <c r="OVE2" s="409"/>
      <c r="OVF2" s="409"/>
      <c r="OVG2" s="409"/>
      <c r="OVH2" s="409"/>
      <c r="OVI2" s="409"/>
      <c r="OVJ2" s="409"/>
      <c r="OVK2" s="409"/>
      <c r="OVL2" s="409"/>
      <c r="OVM2" s="409"/>
      <c r="OVN2" s="409"/>
      <c r="OVO2" s="409"/>
      <c r="OVP2" s="409"/>
      <c r="OVQ2" s="409"/>
      <c r="OVR2" s="409"/>
      <c r="OVS2" s="409"/>
      <c r="OVT2" s="409"/>
      <c r="OVU2" s="409"/>
      <c r="OVV2" s="409"/>
      <c r="OVW2" s="409"/>
      <c r="OVX2" s="409"/>
      <c r="OVY2" s="409"/>
      <c r="OVZ2" s="409"/>
      <c r="OWA2" s="409"/>
      <c r="OWB2" s="409"/>
      <c r="OWC2" s="409"/>
      <c r="OWD2" s="409"/>
      <c r="OWE2" s="409"/>
      <c r="OWF2" s="409"/>
      <c r="OWG2" s="409"/>
      <c r="OWH2" s="409"/>
      <c r="OWI2" s="409"/>
      <c r="OWJ2" s="409"/>
      <c r="OWK2" s="409"/>
      <c r="OWL2" s="409"/>
      <c r="OWM2" s="409"/>
      <c r="OWN2" s="409"/>
      <c r="OWO2" s="409"/>
      <c r="OWP2" s="409"/>
      <c r="OWQ2" s="409"/>
      <c r="OWR2" s="409"/>
      <c r="OWS2" s="409"/>
      <c r="OWT2" s="409"/>
      <c r="OWU2" s="409"/>
      <c r="OWV2" s="409"/>
      <c r="OWW2" s="409"/>
      <c r="OWX2" s="409"/>
      <c r="OWY2" s="409"/>
      <c r="OWZ2" s="409"/>
      <c r="OXA2" s="409"/>
      <c r="OXB2" s="409"/>
      <c r="OXC2" s="409"/>
      <c r="OXD2" s="409"/>
      <c r="OXE2" s="409"/>
      <c r="OXF2" s="409"/>
      <c r="OXG2" s="409"/>
      <c r="OXH2" s="409"/>
      <c r="OXI2" s="409"/>
      <c r="OXJ2" s="409"/>
      <c r="OXK2" s="409"/>
      <c r="OXL2" s="409"/>
      <c r="OXM2" s="409"/>
      <c r="OXN2" s="409"/>
      <c r="OXO2" s="409"/>
      <c r="OXP2" s="409"/>
      <c r="OXQ2" s="409"/>
      <c r="OXR2" s="409"/>
      <c r="OXS2" s="409"/>
      <c r="OXT2" s="409"/>
      <c r="OXU2" s="409"/>
      <c r="OXV2" s="409"/>
      <c r="OXW2" s="409"/>
      <c r="OXX2" s="409"/>
      <c r="OXY2" s="409"/>
      <c r="OXZ2" s="409"/>
      <c r="OYA2" s="409"/>
      <c r="OYB2" s="409"/>
      <c r="OYC2" s="409"/>
      <c r="OYD2" s="409"/>
      <c r="OYE2" s="409"/>
      <c r="OYF2" s="409"/>
      <c r="OYG2" s="409"/>
      <c r="OYH2" s="409"/>
      <c r="OYI2" s="409"/>
      <c r="OYJ2" s="409"/>
      <c r="OYK2" s="409"/>
      <c r="OYL2" s="409"/>
      <c r="OYM2" s="409"/>
      <c r="OYN2" s="409"/>
      <c r="OYO2" s="409"/>
      <c r="OYP2" s="409"/>
      <c r="OYQ2" s="409"/>
      <c r="OYR2" s="409"/>
      <c r="OYS2" s="409"/>
      <c r="OYT2" s="409"/>
      <c r="OYU2" s="409"/>
      <c r="OYV2" s="409"/>
      <c r="OYW2" s="409"/>
      <c r="OYX2" s="409"/>
      <c r="OYY2" s="409"/>
      <c r="OYZ2" s="409"/>
      <c r="OZA2" s="409"/>
      <c r="OZB2" s="409"/>
      <c r="OZC2" s="409"/>
      <c r="OZD2" s="409"/>
      <c r="OZE2" s="409"/>
      <c r="OZF2" s="409"/>
      <c r="OZG2" s="409"/>
      <c r="OZH2" s="409"/>
      <c r="OZI2" s="409"/>
      <c r="OZJ2" s="409"/>
      <c r="OZK2" s="409"/>
      <c r="OZL2" s="409"/>
      <c r="OZM2" s="409"/>
      <c r="OZN2" s="409"/>
      <c r="OZO2" s="409"/>
      <c r="OZP2" s="409"/>
      <c r="OZQ2" s="409"/>
      <c r="OZR2" s="409"/>
      <c r="OZS2" s="409"/>
      <c r="OZT2" s="409"/>
      <c r="OZU2" s="409"/>
      <c r="OZV2" s="409"/>
      <c r="OZW2" s="409"/>
      <c r="OZX2" s="409"/>
      <c r="OZY2" s="409"/>
      <c r="OZZ2" s="409"/>
      <c r="PAA2" s="409"/>
      <c r="PAB2" s="409"/>
      <c r="PAC2" s="409"/>
      <c r="PAD2" s="409"/>
      <c r="PAE2" s="409"/>
      <c r="PAF2" s="409"/>
      <c r="PAG2" s="409"/>
      <c r="PAH2" s="409"/>
      <c r="PAI2" s="409"/>
      <c r="PAJ2" s="409"/>
      <c r="PAK2" s="409"/>
      <c r="PAL2" s="409"/>
      <c r="PAM2" s="409"/>
      <c r="PAN2" s="409"/>
      <c r="PAO2" s="409"/>
      <c r="PAP2" s="409"/>
      <c r="PAQ2" s="409"/>
      <c r="PAR2" s="409"/>
      <c r="PAS2" s="409"/>
      <c r="PAT2" s="409"/>
      <c r="PAU2" s="409"/>
      <c r="PAV2" s="409"/>
      <c r="PAW2" s="409"/>
      <c r="PAX2" s="409"/>
      <c r="PAY2" s="409"/>
      <c r="PAZ2" s="409"/>
      <c r="PBA2" s="409"/>
      <c r="PBB2" s="409"/>
      <c r="PBC2" s="409"/>
      <c r="PBD2" s="409"/>
      <c r="PBE2" s="409"/>
      <c r="PBF2" s="409"/>
      <c r="PBG2" s="409"/>
      <c r="PBH2" s="409"/>
      <c r="PBI2" s="409"/>
      <c r="PBJ2" s="409"/>
      <c r="PBK2" s="409"/>
      <c r="PBL2" s="409"/>
      <c r="PBM2" s="409"/>
      <c r="PBN2" s="409"/>
      <c r="PBO2" s="409"/>
      <c r="PBP2" s="409"/>
      <c r="PBQ2" s="409"/>
      <c r="PBR2" s="409"/>
      <c r="PBS2" s="409"/>
      <c r="PBT2" s="409"/>
      <c r="PBU2" s="409"/>
      <c r="PBV2" s="409"/>
      <c r="PBW2" s="409"/>
      <c r="PBX2" s="409"/>
      <c r="PBY2" s="409"/>
      <c r="PBZ2" s="409"/>
      <c r="PCA2" s="409"/>
      <c r="PCB2" s="409"/>
      <c r="PCC2" s="409"/>
      <c r="PCD2" s="409"/>
      <c r="PCE2" s="409"/>
      <c r="PCF2" s="409"/>
      <c r="PCG2" s="409"/>
      <c r="PCH2" s="409"/>
      <c r="PCI2" s="409"/>
      <c r="PCJ2" s="409"/>
      <c r="PCK2" s="409"/>
      <c r="PCL2" s="409"/>
      <c r="PCM2" s="409"/>
      <c r="PCN2" s="409"/>
      <c r="PCO2" s="409"/>
      <c r="PCP2" s="409"/>
      <c r="PCQ2" s="409"/>
      <c r="PCR2" s="409"/>
      <c r="PCS2" s="409"/>
      <c r="PCT2" s="409"/>
      <c r="PCU2" s="409"/>
      <c r="PCV2" s="409"/>
      <c r="PCW2" s="409"/>
      <c r="PCX2" s="409"/>
      <c r="PCY2" s="409"/>
      <c r="PCZ2" s="409"/>
      <c r="PDA2" s="409"/>
      <c r="PDB2" s="409"/>
      <c r="PDC2" s="409"/>
      <c r="PDD2" s="409"/>
      <c r="PDE2" s="409"/>
      <c r="PDF2" s="409"/>
      <c r="PDG2" s="409"/>
      <c r="PDH2" s="409"/>
      <c r="PDI2" s="409"/>
      <c r="PDJ2" s="409"/>
      <c r="PDK2" s="409"/>
      <c r="PDL2" s="409"/>
      <c r="PDM2" s="409"/>
      <c r="PDN2" s="409"/>
      <c r="PDO2" s="409"/>
      <c r="PDP2" s="409"/>
      <c r="PDQ2" s="409"/>
      <c r="PDR2" s="409"/>
      <c r="PDS2" s="409"/>
      <c r="PDT2" s="409"/>
      <c r="PDU2" s="409"/>
      <c r="PDV2" s="409"/>
      <c r="PDW2" s="409"/>
      <c r="PDX2" s="409"/>
      <c r="PDY2" s="409"/>
      <c r="PDZ2" s="409"/>
      <c r="PEA2" s="409"/>
      <c r="PEB2" s="409"/>
      <c r="PEC2" s="409"/>
      <c r="PED2" s="409"/>
      <c r="PEE2" s="409"/>
      <c r="PEF2" s="409"/>
      <c r="PEG2" s="409"/>
      <c r="PEH2" s="409"/>
      <c r="PEI2" s="409"/>
      <c r="PEJ2" s="409"/>
      <c r="PEK2" s="409"/>
      <c r="PEL2" s="409"/>
      <c r="PEM2" s="409"/>
      <c r="PEN2" s="409"/>
      <c r="PEO2" s="409"/>
      <c r="PEP2" s="409"/>
      <c r="PEQ2" s="409"/>
      <c r="PER2" s="409"/>
      <c r="PES2" s="409"/>
      <c r="PET2" s="409"/>
      <c r="PEU2" s="409"/>
      <c r="PEV2" s="409"/>
      <c r="PEW2" s="409"/>
      <c r="PEX2" s="409"/>
      <c r="PEY2" s="409"/>
      <c r="PEZ2" s="409"/>
      <c r="PFA2" s="409"/>
      <c r="PFB2" s="409"/>
      <c r="PFC2" s="409"/>
      <c r="PFD2" s="409"/>
      <c r="PFE2" s="409"/>
      <c r="PFF2" s="409"/>
      <c r="PFG2" s="409"/>
      <c r="PFH2" s="409"/>
      <c r="PFI2" s="409"/>
      <c r="PFJ2" s="409"/>
      <c r="PFK2" s="409"/>
      <c r="PFL2" s="409"/>
      <c r="PFM2" s="409"/>
      <c r="PFN2" s="409"/>
      <c r="PFO2" s="409"/>
      <c r="PFP2" s="409"/>
      <c r="PFQ2" s="409"/>
      <c r="PFR2" s="409"/>
      <c r="PFS2" s="409"/>
      <c r="PFT2" s="409"/>
      <c r="PFU2" s="409"/>
      <c r="PFV2" s="409"/>
      <c r="PFW2" s="409"/>
      <c r="PFX2" s="409"/>
      <c r="PFY2" s="409"/>
      <c r="PFZ2" s="409"/>
      <c r="PGA2" s="409"/>
      <c r="PGB2" s="409"/>
      <c r="PGC2" s="409"/>
      <c r="PGD2" s="409"/>
      <c r="PGE2" s="409"/>
      <c r="PGF2" s="409"/>
      <c r="PGG2" s="409"/>
      <c r="PGH2" s="409"/>
      <c r="PGI2" s="409"/>
      <c r="PGJ2" s="409"/>
      <c r="PGK2" s="409"/>
      <c r="PGL2" s="409"/>
      <c r="PGM2" s="409"/>
      <c r="PGN2" s="409"/>
      <c r="PGO2" s="409"/>
      <c r="PGP2" s="409"/>
      <c r="PGQ2" s="409"/>
      <c r="PGR2" s="409"/>
      <c r="PGS2" s="409"/>
      <c r="PGT2" s="409"/>
      <c r="PGU2" s="409"/>
      <c r="PGV2" s="409"/>
      <c r="PGW2" s="409"/>
      <c r="PGX2" s="409"/>
      <c r="PGY2" s="409"/>
      <c r="PGZ2" s="409"/>
      <c r="PHA2" s="409"/>
      <c r="PHB2" s="409"/>
      <c r="PHC2" s="409"/>
      <c r="PHD2" s="409"/>
      <c r="PHE2" s="409"/>
      <c r="PHF2" s="409"/>
      <c r="PHG2" s="409"/>
      <c r="PHH2" s="409"/>
      <c r="PHI2" s="409"/>
      <c r="PHJ2" s="409"/>
      <c r="PHK2" s="409"/>
      <c r="PHL2" s="409"/>
      <c r="PHM2" s="409"/>
      <c r="PHN2" s="409"/>
      <c r="PHO2" s="409"/>
      <c r="PHP2" s="409"/>
      <c r="PHQ2" s="409"/>
      <c r="PHR2" s="409"/>
      <c r="PHS2" s="409"/>
      <c r="PHT2" s="409"/>
      <c r="PHU2" s="409"/>
      <c r="PHV2" s="409"/>
      <c r="PHW2" s="409"/>
      <c r="PHX2" s="409"/>
      <c r="PHY2" s="409"/>
      <c r="PHZ2" s="409"/>
      <c r="PIA2" s="409"/>
      <c r="PIB2" s="409"/>
      <c r="PIC2" s="409"/>
      <c r="PID2" s="409"/>
      <c r="PIE2" s="409"/>
      <c r="PIF2" s="409"/>
      <c r="PIG2" s="409"/>
      <c r="PIH2" s="409"/>
      <c r="PII2" s="409"/>
      <c r="PIJ2" s="409"/>
      <c r="PIK2" s="409"/>
      <c r="PIL2" s="409"/>
      <c r="PIM2" s="409"/>
      <c r="PIN2" s="409"/>
      <c r="PIO2" s="409"/>
      <c r="PIP2" s="409"/>
      <c r="PIQ2" s="409"/>
      <c r="PIR2" s="409"/>
      <c r="PIS2" s="409"/>
      <c r="PIT2" s="409"/>
      <c r="PIU2" s="409"/>
      <c r="PIV2" s="409"/>
      <c r="PIW2" s="409"/>
      <c r="PIX2" s="409"/>
      <c r="PIY2" s="409"/>
      <c r="PIZ2" s="409"/>
      <c r="PJA2" s="409"/>
      <c r="PJB2" s="409"/>
      <c r="PJC2" s="409"/>
      <c r="PJD2" s="409"/>
      <c r="PJE2" s="409"/>
      <c r="PJF2" s="409"/>
      <c r="PJG2" s="409"/>
      <c r="PJH2" s="409"/>
      <c r="PJI2" s="409"/>
      <c r="PJJ2" s="409"/>
      <c r="PJK2" s="409"/>
      <c r="PJL2" s="409"/>
      <c r="PJM2" s="409"/>
      <c r="PJN2" s="409"/>
      <c r="PJO2" s="409"/>
      <c r="PJP2" s="409"/>
      <c r="PJQ2" s="409"/>
      <c r="PJR2" s="409"/>
      <c r="PJS2" s="409"/>
      <c r="PJT2" s="409"/>
      <c r="PJU2" s="409"/>
      <c r="PJV2" s="409"/>
      <c r="PJW2" s="409"/>
      <c r="PJX2" s="409"/>
      <c r="PJY2" s="409"/>
      <c r="PJZ2" s="409"/>
      <c r="PKA2" s="409"/>
      <c r="PKB2" s="409"/>
      <c r="PKC2" s="409"/>
      <c r="PKD2" s="409"/>
      <c r="PKE2" s="409"/>
      <c r="PKF2" s="409"/>
      <c r="PKG2" s="409"/>
      <c r="PKH2" s="409"/>
      <c r="PKI2" s="409"/>
      <c r="PKJ2" s="409"/>
      <c r="PKK2" s="409"/>
      <c r="PKL2" s="409"/>
      <c r="PKM2" s="409"/>
      <c r="PKN2" s="409"/>
      <c r="PKO2" s="409"/>
      <c r="PKP2" s="409"/>
      <c r="PKQ2" s="409"/>
      <c r="PKR2" s="409"/>
      <c r="PKS2" s="409"/>
      <c r="PKT2" s="409"/>
      <c r="PKU2" s="409"/>
      <c r="PKV2" s="409"/>
      <c r="PKW2" s="409"/>
      <c r="PKX2" s="409"/>
      <c r="PKY2" s="409"/>
      <c r="PKZ2" s="409"/>
      <c r="PLA2" s="409"/>
      <c r="PLB2" s="409"/>
      <c r="PLC2" s="409"/>
      <c r="PLD2" s="409"/>
      <c r="PLE2" s="409"/>
      <c r="PLF2" s="409"/>
      <c r="PLG2" s="409"/>
      <c r="PLH2" s="409"/>
      <c r="PLI2" s="409"/>
      <c r="PLJ2" s="409"/>
      <c r="PLK2" s="409"/>
      <c r="PLL2" s="409"/>
      <c r="PLM2" s="409"/>
      <c r="PLN2" s="409"/>
      <c r="PLO2" s="409"/>
      <c r="PLP2" s="409"/>
      <c r="PLQ2" s="409"/>
      <c r="PLR2" s="409"/>
      <c r="PLS2" s="409"/>
      <c r="PLT2" s="409"/>
      <c r="PLU2" s="409"/>
      <c r="PLV2" s="409"/>
      <c r="PLW2" s="409"/>
      <c r="PLX2" s="409"/>
      <c r="PLY2" s="409"/>
      <c r="PLZ2" s="409"/>
      <c r="PMA2" s="409"/>
      <c r="PMB2" s="409"/>
      <c r="PMC2" s="409"/>
      <c r="PMD2" s="409"/>
      <c r="PME2" s="409"/>
      <c r="PMF2" s="409"/>
      <c r="PMG2" s="409"/>
      <c r="PMH2" s="409"/>
      <c r="PMI2" s="409"/>
      <c r="PMJ2" s="409"/>
      <c r="PMK2" s="409"/>
      <c r="PML2" s="409"/>
      <c r="PMM2" s="409"/>
      <c r="PMN2" s="409"/>
      <c r="PMO2" s="409"/>
      <c r="PMP2" s="409"/>
      <c r="PMQ2" s="409"/>
      <c r="PMR2" s="409"/>
      <c r="PMS2" s="409"/>
      <c r="PMT2" s="409"/>
      <c r="PMU2" s="409"/>
      <c r="PMV2" s="409"/>
      <c r="PMW2" s="409"/>
      <c r="PMX2" s="409"/>
      <c r="PMY2" s="409"/>
      <c r="PMZ2" s="409"/>
      <c r="PNA2" s="409"/>
      <c r="PNB2" s="409"/>
      <c r="PNC2" s="409"/>
      <c r="PND2" s="409"/>
      <c r="PNE2" s="409"/>
      <c r="PNF2" s="409"/>
      <c r="PNG2" s="409"/>
      <c r="PNH2" s="409"/>
      <c r="PNI2" s="409"/>
      <c r="PNJ2" s="409"/>
      <c r="PNK2" s="409"/>
      <c r="PNL2" s="409"/>
      <c r="PNM2" s="409"/>
      <c r="PNN2" s="409"/>
      <c r="PNO2" s="409"/>
      <c r="PNP2" s="409"/>
      <c r="PNQ2" s="409"/>
      <c r="PNR2" s="409"/>
      <c r="PNS2" s="409"/>
      <c r="PNT2" s="409"/>
      <c r="PNU2" s="409"/>
      <c r="PNV2" s="409"/>
      <c r="PNW2" s="409"/>
      <c r="PNX2" s="409"/>
      <c r="PNY2" s="409"/>
      <c r="PNZ2" s="409"/>
      <c r="POA2" s="409"/>
      <c r="POB2" s="409"/>
      <c r="POC2" s="409"/>
      <c r="POD2" s="409"/>
      <c r="POE2" s="409"/>
      <c r="POF2" s="409"/>
      <c r="POG2" s="409"/>
      <c r="POH2" s="409"/>
      <c r="POI2" s="409"/>
      <c r="POJ2" s="409"/>
      <c r="POK2" s="409"/>
      <c r="POL2" s="409"/>
      <c r="POM2" s="409"/>
      <c r="PON2" s="409"/>
      <c r="POO2" s="409"/>
      <c r="POP2" s="409"/>
      <c r="POQ2" s="409"/>
      <c r="POR2" s="409"/>
      <c r="POS2" s="409"/>
      <c r="POT2" s="409"/>
      <c r="POU2" s="409"/>
      <c r="POV2" s="409"/>
      <c r="POW2" s="409"/>
      <c r="POX2" s="409"/>
      <c r="POY2" s="409"/>
      <c r="POZ2" s="409"/>
      <c r="PPA2" s="409"/>
      <c r="PPB2" s="409"/>
      <c r="PPC2" s="409"/>
      <c r="PPD2" s="409"/>
      <c r="PPE2" s="409"/>
      <c r="PPF2" s="409"/>
      <c r="PPG2" s="409"/>
      <c r="PPH2" s="409"/>
      <c r="PPI2" s="409"/>
      <c r="PPJ2" s="409"/>
      <c r="PPK2" s="409"/>
      <c r="PPL2" s="409"/>
      <c r="PPM2" s="409"/>
      <c r="PPN2" s="409"/>
      <c r="PPO2" s="409"/>
      <c r="PPP2" s="409"/>
      <c r="PPQ2" s="409"/>
      <c r="PPR2" s="409"/>
      <c r="PPS2" s="409"/>
      <c r="PPT2" s="409"/>
      <c r="PPU2" s="409"/>
      <c r="PPV2" s="409"/>
      <c r="PPW2" s="409"/>
      <c r="PPX2" s="409"/>
      <c r="PPY2" s="409"/>
      <c r="PPZ2" s="409"/>
      <c r="PQA2" s="409"/>
      <c r="PQB2" s="409"/>
      <c r="PQC2" s="409"/>
      <c r="PQD2" s="409"/>
      <c r="PQE2" s="409"/>
      <c r="PQF2" s="409"/>
      <c r="PQG2" s="409"/>
      <c r="PQH2" s="409"/>
      <c r="PQI2" s="409"/>
      <c r="PQJ2" s="409"/>
      <c r="PQK2" s="409"/>
      <c r="PQL2" s="409"/>
      <c r="PQM2" s="409"/>
      <c r="PQN2" s="409"/>
      <c r="PQO2" s="409"/>
      <c r="PQP2" s="409"/>
      <c r="PQQ2" s="409"/>
      <c r="PQR2" s="409"/>
      <c r="PQS2" s="409"/>
      <c r="PQT2" s="409"/>
      <c r="PQU2" s="409"/>
      <c r="PQV2" s="409"/>
      <c r="PQW2" s="409"/>
      <c r="PQX2" s="409"/>
      <c r="PQY2" s="409"/>
      <c r="PQZ2" s="409"/>
      <c r="PRA2" s="409"/>
      <c r="PRB2" s="409"/>
      <c r="PRC2" s="409"/>
      <c r="PRD2" s="409"/>
      <c r="PRE2" s="409"/>
      <c r="PRF2" s="409"/>
      <c r="PRG2" s="409"/>
      <c r="PRH2" s="409"/>
      <c r="PRI2" s="409"/>
      <c r="PRJ2" s="409"/>
      <c r="PRK2" s="409"/>
      <c r="PRL2" s="409"/>
      <c r="PRM2" s="409"/>
      <c r="PRN2" s="409"/>
      <c r="PRO2" s="409"/>
      <c r="PRP2" s="409"/>
      <c r="PRQ2" s="409"/>
      <c r="PRR2" s="409"/>
      <c r="PRS2" s="409"/>
      <c r="PRT2" s="409"/>
      <c r="PRU2" s="409"/>
      <c r="PRV2" s="409"/>
      <c r="PRW2" s="409"/>
      <c r="PRX2" s="409"/>
      <c r="PRY2" s="409"/>
      <c r="PRZ2" s="409"/>
      <c r="PSA2" s="409"/>
      <c r="PSB2" s="409"/>
      <c r="PSC2" s="409"/>
      <c r="PSD2" s="409"/>
      <c r="PSE2" s="409"/>
      <c r="PSF2" s="409"/>
      <c r="PSG2" s="409"/>
      <c r="PSH2" s="409"/>
      <c r="PSI2" s="409"/>
      <c r="PSJ2" s="409"/>
      <c r="PSK2" s="409"/>
      <c r="PSL2" s="409"/>
      <c r="PSM2" s="409"/>
      <c r="PSN2" s="409"/>
      <c r="PSO2" s="409"/>
      <c r="PSP2" s="409"/>
      <c r="PSQ2" s="409"/>
      <c r="PSR2" s="409"/>
      <c r="PSS2" s="409"/>
      <c r="PST2" s="409"/>
      <c r="PSU2" s="409"/>
      <c r="PSV2" s="409"/>
      <c r="PSW2" s="409"/>
      <c r="PSX2" s="409"/>
      <c r="PSY2" s="409"/>
      <c r="PSZ2" s="409"/>
      <c r="PTA2" s="409"/>
      <c r="PTB2" s="409"/>
      <c r="PTC2" s="409"/>
      <c r="PTD2" s="409"/>
      <c r="PTE2" s="409"/>
      <c r="PTF2" s="409"/>
      <c r="PTG2" s="409"/>
      <c r="PTH2" s="409"/>
      <c r="PTI2" s="409"/>
      <c r="PTJ2" s="409"/>
      <c r="PTK2" s="409"/>
      <c r="PTL2" s="409"/>
      <c r="PTM2" s="409"/>
      <c r="PTN2" s="409"/>
      <c r="PTO2" s="409"/>
      <c r="PTP2" s="409"/>
      <c r="PTQ2" s="409"/>
      <c r="PTR2" s="409"/>
      <c r="PTS2" s="409"/>
      <c r="PTT2" s="409"/>
      <c r="PTU2" s="409"/>
      <c r="PTV2" s="409"/>
      <c r="PTW2" s="409"/>
      <c r="PTX2" s="409"/>
      <c r="PTY2" s="409"/>
      <c r="PTZ2" s="409"/>
      <c r="PUA2" s="409"/>
      <c r="PUB2" s="409"/>
      <c r="PUC2" s="409"/>
      <c r="PUD2" s="409"/>
      <c r="PUE2" s="409"/>
      <c r="PUF2" s="409"/>
      <c r="PUG2" s="409"/>
      <c r="PUH2" s="409"/>
      <c r="PUI2" s="409"/>
      <c r="PUJ2" s="409"/>
      <c r="PUK2" s="409"/>
      <c r="PUL2" s="409"/>
      <c r="PUM2" s="409"/>
      <c r="PUN2" s="409"/>
      <c r="PUO2" s="409"/>
      <c r="PUP2" s="409"/>
      <c r="PUQ2" s="409"/>
      <c r="PUR2" s="409"/>
      <c r="PUS2" s="409"/>
      <c r="PUT2" s="409"/>
      <c r="PUU2" s="409"/>
      <c r="PUV2" s="409"/>
      <c r="PUW2" s="409"/>
      <c r="PUX2" s="409"/>
      <c r="PUY2" s="409"/>
      <c r="PUZ2" s="409"/>
      <c r="PVA2" s="409"/>
      <c r="PVB2" s="409"/>
      <c r="PVC2" s="409"/>
      <c r="PVD2" s="409"/>
      <c r="PVE2" s="409"/>
      <c r="PVF2" s="409"/>
      <c r="PVG2" s="409"/>
      <c r="PVH2" s="409"/>
      <c r="PVI2" s="409"/>
      <c r="PVJ2" s="409"/>
      <c r="PVK2" s="409"/>
      <c r="PVL2" s="409"/>
      <c r="PVM2" s="409"/>
      <c r="PVN2" s="409"/>
      <c r="PVO2" s="409"/>
      <c r="PVP2" s="409"/>
      <c r="PVQ2" s="409"/>
      <c r="PVR2" s="409"/>
      <c r="PVS2" s="409"/>
      <c r="PVT2" s="409"/>
      <c r="PVU2" s="409"/>
      <c r="PVV2" s="409"/>
      <c r="PVW2" s="409"/>
      <c r="PVX2" s="409"/>
      <c r="PVY2" s="409"/>
      <c r="PVZ2" s="409"/>
      <c r="PWA2" s="409"/>
      <c r="PWB2" s="409"/>
      <c r="PWC2" s="409"/>
      <c r="PWD2" s="409"/>
      <c r="PWE2" s="409"/>
      <c r="PWF2" s="409"/>
      <c r="PWG2" s="409"/>
      <c r="PWH2" s="409"/>
      <c r="PWI2" s="409"/>
      <c r="PWJ2" s="409"/>
      <c r="PWK2" s="409"/>
      <c r="PWL2" s="409"/>
      <c r="PWM2" s="409"/>
      <c r="PWN2" s="409"/>
      <c r="PWO2" s="409"/>
      <c r="PWP2" s="409"/>
      <c r="PWQ2" s="409"/>
      <c r="PWR2" s="409"/>
      <c r="PWS2" s="409"/>
      <c r="PWT2" s="409"/>
      <c r="PWU2" s="409"/>
      <c r="PWV2" s="409"/>
      <c r="PWW2" s="409"/>
      <c r="PWX2" s="409"/>
      <c r="PWY2" s="409"/>
      <c r="PWZ2" s="409"/>
      <c r="PXA2" s="409"/>
      <c r="PXB2" s="409"/>
      <c r="PXC2" s="409"/>
      <c r="PXD2" s="409"/>
      <c r="PXE2" s="409"/>
      <c r="PXF2" s="409"/>
      <c r="PXG2" s="409"/>
      <c r="PXH2" s="409"/>
      <c r="PXI2" s="409"/>
      <c r="PXJ2" s="409"/>
      <c r="PXK2" s="409"/>
      <c r="PXL2" s="409"/>
      <c r="PXM2" s="409"/>
      <c r="PXN2" s="409"/>
      <c r="PXO2" s="409"/>
      <c r="PXP2" s="409"/>
      <c r="PXQ2" s="409"/>
      <c r="PXR2" s="409"/>
      <c r="PXS2" s="409"/>
      <c r="PXT2" s="409"/>
      <c r="PXU2" s="409"/>
      <c r="PXV2" s="409"/>
      <c r="PXW2" s="409"/>
      <c r="PXX2" s="409"/>
      <c r="PXY2" s="409"/>
      <c r="PXZ2" s="409"/>
      <c r="PYA2" s="409"/>
      <c r="PYB2" s="409"/>
      <c r="PYC2" s="409"/>
      <c r="PYD2" s="409"/>
      <c r="PYE2" s="409"/>
      <c r="PYF2" s="409"/>
      <c r="PYG2" s="409"/>
      <c r="PYH2" s="409"/>
      <c r="PYI2" s="409"/>
      <c r="PYJ2" s="409"/>
      <c r="PYK2" s="409"/>
      <c r="PYL2" s="409"/>
      <c r="PYM2" s="409"/>
      <c r="PYN2" s="409"/>
      <c r="PYO2" s="409"/>
      <c r="PYP2" s="409"/>
      <c r="PYQ2" s="409"/>
      <c r="PYR2" s="409"/>
      <c r="PYS2" s="409"/>
      <c r="PYT2" s="409"/>
      <c r="PYU2" s="409"/>
      <c r="PYV2" s="409"/>
      <c r="PYW2" s="409"/>
      <c r="PYX2" s="409"/>
      <c r="PYY2" s="409"/>
      <c r="PYZ2" s="409"/>
      <c r="PZA2" s="409"/>
      <c r="PZB2" s="409"/>
      <c r="PZC2" s="409"/>
      <c r="PZD2" s="409"/>
      <c r="PZE2" s="409"/>
      <c r="PZF2" s="409"/>
      <c r="PZG2" s="409"/>
      <c r="PZH2" s="409"/>
      <c r="PZI2" s="409"/>
      <c r="PZJ2" s="409"/>
      <c r="PZK2" s="409"/>
      <c r="PZL2" s="409"/>
      <c r="PZM2" s="409"/>
      <c r="PZN2" s="409"/>
      <c r="PZO2" s="409"/>
      <c r="PZP2" s="409"/>
      <c r="PZQ2" s="409"/>
      <c r="PZR2" s="409"/>
      <c r="PZS2" s="409"/>
      <c r="PZT2" s="409"/>
      <c r="PZU2" s="409"/>
      <c r="PZV2" s="409"/>
      <c r="PZW2" s="409"/>
      <c r="PZX2" s="409"/>
      <c r="PZY2" s="409"/>
      <c r="PZZ2" s="409"/>
      <c r="QAA2" s="409"/>
      <c r="QAB2" s="409"/>
      <c r="QAC2" s="409"/>
      <c r="QAD2" s="409"/>
      <c r="QAE2" s="409"/>
      <c r="QAF2" s="409"/>
      <c r="QAG2" s="409"/>
      <c r="QAH2" s="409"/>
      <c r="QAI2" s="409"/>
      <c r="QAJ2" s="409"/>
      <c r="QAK2" s="409"/>
      <c r="QAL2" s="409"/>
      <c r="QAM2" s="409"/>
      <c r="QAN2" s="409"/>
      <c r="QAO2" s="409"/>
      <c r="QAP2" s="409"/>
      <c r="QAQ2" s="409"/>
      <c r="QAR2" s="409"/>
      <c r="QAS2" s="409"/>
      <c r="QAT2" s="409"/>
      <c r="QAU2" s="409"/>
      <c r="QAV2" s="409"/>
      <c r="QAW2" s="409"/>
      <c r="QAX2" s="409"/>
      <c r="QAY2" s="409"/>
      <c r="QAZ2" s="409"/>
      <c r="QBA2" s="409"/>
      <c r="QBB2" s="409"/>
      <c r="QBC2" s="409"/>
      <c r="QBD2" s="409"/>
      <c r="QBE2" s="409"/>
      <c r="QBF2" s="409"/>
      <c r="QBG2" s="409"/>
      <c r="QBH2" s="409"/>
      <c r="QBI2" s="409"/>
      <c r="QBJ2" s="409"/>
      <c r="QBK2" s="409"/>
      <c r="QBL2" s="409"/>
      <c r="QBM2" s="409"/>
      <c r="QBN2" s="409"/>
      <c r="QBO2" s="409"/>
      <c r="QBP2" s="409"/>
      <c r="QBQ2" s="409"/>
      <c r="QBR2" s="409"/>
      <c r="QBS2" s="409"/>
      <c r="QBT2" s="409"/>
      <c r="QBU2" s="409"/>
      <c r="QBV2" s="409"/>
      <c r="QBW2" s="409"/>
      <c r="QBX2" s="409"/>
      <c r="QBY2" s="409"/>
      <c r="QBZ2" s="409"/>
      <c r="QCA2" s="409"/>
      <c r="QCB2" s="409"/>
      <c r="QCC2" s="409"/>
      <c r="QCD2" s="409"/>
      <c r="QCE2" s="409"/>
      <c r="QCF2" s="409"/>
      <c r="QCG2" s="409"/>
      <c r="QCH2" s="409"/>
      <c r="QCI2" s="409"/>
      <c r="QCJ2" s="409"/>
      <c r="QCK2" s="409"/>
      <c r="QCL2" s="409"/>
      <c r="QCM2" s="409"/>
      <c r="QCN2" s="409"/>
      <c r="QCO2" s="409"/>
      <c r="QCP2" s="409"/>
      <c r="QCQ2" s="409"/>
      <c r="QCR2" s="409"/>
      <c r="QCS2" s="409"/>
      <c r="QCT2" s="409"/>
      <c r="QCU2" s="409"/>
      <c r="QCV2" s="409"/>
      <c r="QCW2" s="409"/>
      <c r="QCX2" s="409"/>
      <c r="QCY2" s="409"/>
      <c r="QCZ2" s="409"/>
      <c r="QDA2" s="409"/>
      <c r="QDB2" s="409"/>
      <c r="QDC2" s="409"/>
      <c r="QDD2" s="409"/>
      <c r="QDE2" s="409"/>
      <c r="QDF2" s="409"/>
      <c r="QDG2" s="409"/>
      <c r="QDH2" s="409"/>
      <c r="QDI2" s="409"/>
      <c r="QDJ2" s="409"/>
      <c r="QDK2" s="409"/>
      <c r="QDL2" s="409"/>
      <c r="QDM2" s="409"/>
      <c r="QDN2" s="409"/>
      <c r="QDO2" s="409"/>
      <c r="QDP2" s="409"/>
      <c r="QDQ2" s="409"/>
      <c r="QDR2" s="409"/>
      <c r="QDS2" s="409"/>
      <c r="QDT2" s="409"/>
      <c r="QDU2" s="409"/>
      <c r="QDV2" s="409"/>
      <c r="QDW2" s="409"/>
      <c r="QDX2" s="409"/>
      <c r="QDY2" s="409"/>
      <c r="QDZ2" s="409"/>
      <c r="QEA2" s="409"/>
      <c r="QEB2" s="409"/>
      <c r="QEC2" s="409"/>
      <c r="QED2" s="409"/>
      <c r="QEE2" s="409"/>
      <c r="QEF2" s="409"/>
      <c r="QEG2" s="409"/>
      <c r="QEH2" s="409"/>
      <c r="QEI2" s="409"/>
      <c r="QEJ2" s="409"/>
      <c r="QEK2" s="409"/>
      <c r="QEL2" s="409"/>
      <c r="QEM2" s="409"/>
      <c r="QEN2" s="409"/>
      <c r="QEO2" s="409"/>
      <c r="QEP2" s="409"/>
      <c r="QEQ2" s="409"/>
      <c r="QER2" s="409"/>
      <c r="QES2" s="409"/>
      <c r="QET2" s="409"/>
      <c r="QEU2" s="409"/>
      <c r="QEV2" s="409"/>
      <c r="QEW2" s="409"/>
      <c r="QEX2" s="409"/>
      <c r="QEY2" s="409"/>
      <c r="QEZ2" s="409"/>
      <c r="QFA2" s="409"/>
      <c r="QFB2" s="409"/>
      <c r="QFC2" s="409"/>
      <c r="QFD2" s="409"/>
      <c r="QFE2" s="409"/>
      <c r="QFF2" s="409"/>
      <c r="QFG2" s="409"/>
      <c r="QFH2" s="409"/>
      <c r="QFI2" s="409"/>
      <c r="QFJ2" s="409"/>
      <c r="QFK2" s="409"/>
      <c r="QFL2" s="409"/>
      <c r="QFM2" s="409"/>
      <c r="QFN2" s="409"/>
      <c r="QFO2" s="409"/>
      <c r="QFP2" s="409"/>
      <c r="QFQ2" s="409"/>
      <c r="QFR2" s="409"/>
      <c r="QFS2" s="409"/>
      <c r="QFT2" s="409"/>
      <c r="QFU2" s="409"/>
      <c r="QFV2" s="409"/>
      <c r="QFW2" s="409"/>
      <c r="QFX2" s="409"/>
      <c r="QFY2" s="409"/>
      <c r="QFZ2" s="409"/>
      <c r="QGA2" s="409"/>
      <c r="QGB2" s="409"/>
      <c r="QGC2" s="409"/>
      <c r="QGD2" s="409"/>
      <c r="QGE2" s="409"/>
      <c r="QGF2" s="409"/>
      <c r="QGG2" s="409"/>
      <c r="QGH2" s="409"/>
      <c r="QGI2" s="409"/>
      <c r="QGJ2" s="409"/>
      <c r="QGK2" s="409"/>
      <c r="QGL2" s="409"/>
      <c r="QGM2" s="409"/>
      <c r="QGN2" s="409"/>
      <c r="QGO2" s="409"/>
      <c r="QGP2" s="409"/>
      <c r="QGQ2" s="409"/>
      <c r="QGR2" s="409"/>
      <c r="QGS2" s="409"/>
      <c r="QGT2" s="409"/>
      <c r="QGU2" s="409"/>
      <c r="QGV2" s="409"/>
      <c r="QGW2" s="409"/>
      <c r="QGX2" s="409"/>
      <c r="QGY2" s="409"/>
      <c r="QGZ2" s="409"/>
      <c r="QHA2" s="409"/>
      <c r="QHB2" s="409"/>
      <c r="QHC2" s="409"/>
      <c r="QHD2" s="409"/>
      <c r="QHE2" s="409"/>
      <c r="QHF2" s="409"/>
      <c r="QHG2" s="409"/>
      <c r="QHH2" s="409"/>
      <c r="QHI2" s="409"/>
      <c r="QHJ2" s="409"/>
      <c r="QHK2" s="409"/>
      <c r="QHL2" s="409"/>
      <c r="QHM2" s="409"/>
      <c r="QHN2" s="409"/>
      <c r="QHO2" s="409"/>
      <c r="QHP2" s="409"/>
      <c r="QHQ2" s="409"/>
      <c r="QHR2" s="409"/>
      <c r="QHS2" s="409"/>
      <c r="QHT2" s="409"/>
      <c r="QHU2" s="409"/>
      <c r="QHV2" s="409"/>
      <c r="QHW2" s="409"/>
      <c r="QHX2" s="409"/>
      <c r="QHY2" s="409"/>
      <c r="QHZ2" s="409"/>
      <c r="QIA2" s="409"/>
      <c r="QIB2" s="409"/>
      <c r="QIC2" s="409"/>
      <c r="QID2" s="409"/>
      <c r="QIE2" s="409"/>
      <c r="QIF2" s="409"/>
      <c r="QIG2" s="409"/>
      <c r="QIH2" s="409"/>
      <c r="QII2" s="409"/>
      <c r="QIJ2" s="409"/>
      <c r="QIK2" s="409"/>
      <c r="QIL2" s="409"/>
      <c r="QIM2" s="409"/>
      <c r="QIN2" s="409"/>
      <c r="QIO2" s="409"/>
      <c r="QIP2" s="409"/>
      <c r="QIQ2" s="409"/>
      <c r="QIR2" s="409"/>
      <c r="QIS2" s="409"/>
      <c r="QIT2" s="409"/>
      <c r="QIU2" s="409"/>
      <c r="QIV2" s="409"/>
      <c r="QIW2" s="409"/>
      <c r="QIX2" s="409"/>
      <c r="QIY2" s="409"/>
      <c r="QIZ2" s="409"/>
      <c r="QJA2" s="409"/>
      <c r="QJB2" s="409"/>
      <c r="QJC2" s="409"/>
      <c r="QJD2" s="409"/>
      <c r="QJE2" s="409"/>
      <c r="QJF2" s="409"/>
      <c r="QJG2" s="409"/>
      <c r="QJH2" s="409"/>
      <c r="QJI2" s="409"/>
      <c r="QJJ2" s="409"/>
      <c r="QJK2" s="409"/>
      <c r="QJL2" s="409"/>
      <c r="QJM2" s="409"/>
      <c r="QJN2" s="409"/>
      <c r="QJO2" s="409"/>
      <c r="QJP2" s="409"/>
      <c r="QJQ2" s="409"/>
      <c r="QJR2" s="409"/>
      <c r="QJS2" s="409"/>
      <c r="QJT2" s="409"/>
      <c r="QJU2" s="409"/>
      <c r="QJV2" s="409"/>
      <c r="QJW2" s="409"/>
      <c r="QJX2" s="409"/>
      <c r="QJY2" s="409"/>
      <c r="QJZ2" s="409"/>
      <c r="QKA2" s="409"/>
      <c r="QKB2" s="409"/>
      <c r="QKC2" s="409"/>
      <c r="QKD2" s="409"/>
      <c r="QKE2" s="409"/>
      <c r="QKF2" s="409"/>
      <c r="QKG2" s="409"/>
      <c r="QKH2" s="409"/>
      <c r="QKI2" s="409"/>
      <c r="QKJ2" s="409"/>
      <c r="QKK2" s="409"/>
      <c r="QKL2" s="409"/>
      <c r="QKM2" s="409"/>
      <c r="QKN2" s="409"/>
      <c r="QKO2" s="409"/>
      <c r="QKP2" s="409"/>
      <c r="QKQ2" s="409"/>
      <c r="QKR2" s="409"/>
      <c r="QKS2" s="409"/>
      <c r="QKT2" s="409"/>
      <c r="QKU2" s="409"/>
      <c r="QKV2" s="409"/>
      <c r="QKW2" s="409"/>
      <c r="QKX2" s="409"/>
      <c r="QKY2" s="409"/>
      <c r="QKZ2" s="409"/>
      <c r="QLA2" s="409"/>
      <c r="QLB2" s="409"/>
      <c r="QLC2" s="409"/>
      <c r="QLD2" s="409"/>
      <c r="QLE2" s="409"/>
      <c r="QLF2" s="409"/>
      <c r="QLG2" s="409"/>
      <c r="QLH2" s="409"/>
      <c r="QLI2" s="409"/>
      <c r="QLJ2" s="409"/>
      <c r="QLK2" s="409"/>
      <c r="QLL2" s="409"/>
      <c r="QLM2" s="409"/>
      <c r="QLN2" s="409"/>
      <c r="QLO2" s="409"/>
      <c r="QLP2" s="409"/>
      <c r="QLQ2" s="409"/>
      <c r="QLR2" s="409"/>
      <c r="QLS2" s="409"/>
      <c r="QLT2" s="409"/>
      <c r="QLU2" s="409"/>
      <c r="QLV2" s="409"/>
      <c r="QLW2" s="409"/>
      <c r="QLX2" s="409"/>
      <c r="QLY2" s="409"/>
      <c r="QLZ2" s="409"/>
      <c r="QMA2" s="409"/>
      <c r="QMB2" s="409"/>
      <c r="QMC2" s="409"/>
      <c r="QMD2" s="409"/>
      <c r="QME2" s="409"/>
      <c r="QMF2" s="409"/>
      <c r="QMG2" s="409"/>
      <c r="QMH2" s="409"/>
      <c r="QMI2" s="409"/>
      <c r="QMJ2" s="409"/>
      <c r="QMK2" s="409"/>
      <c r="QML2" s="409"/>
      <c r="QMM2" s="409"/>
      <c r="QMN2" s="409"/>
      <c r="QMO2" s="409"/>
      <c r="QMP2" s="409"/>
      <c r="QMQ2" s="409"/>
      <c r="QMR2" s="409"/>
      <c r="QMS2" s="409"/>
      <c r="QMT2" s="409"/>
      <c r="QMU2" s="409"/>
      <c r="QMV2" s="409"/>
      <c r="QMW2" s="409"/>
      <c r="QMX2" s="409"/>
      <c r="QMY2" s="409"/>
      <c r="QMZ2" s="409"/>
      <c r="QNA2" s="409"/>
      <c r="QNB2" s="409"/>
      <c r="QNC2" s="409"/>
      <c r="QND2" s="409"/>
      <c r="QNE2" s="409"/>
      <c r="QNF2" s="409"/>
      <c r="QNG2" s="409"/>
      <c r="QNH2" s="409"/>
      <c r="QNI2" s="409"/>
      <c r="QNJ2" s="409"/>
      <c r="QNK2" s="409"/>
      <c r="QNL2" s="409"/>
      <c r="QNM2" s="409"/>
      <c r="QNN2" s="409"/>
      <c r="QNO2" s="409"/>
      <c r="QNP2" s="409"/>
      <c r="QNQ2" s="409"/>
      <c r="QNR2" s="409"/>
      <c r="QNS2" s="409"/>
      <c r="QNT2" s="409"/>
      <c r="QNU2" s="409"/>
      <c r="QNV2" s="409"/>
      <c r="QNW2" s="409"/>
      <c r="QNX2" s="409"/>
      <c r="QNY2" s="409"/>
      <c r="QNZ2" s="409"/>
      <c r="QOA2" s="409"/>
      <c r="QOB2" s="409"/>
      <c r="QOC2" s="409"/>
      <c r="QOD2" s="409"/>
      <c r="QOE2" s="409"/>
      <c r="QOF2" s="409"/>
      <c r="QOG2" s="409"/>
      <c r="QOH2" s="409"/>
      <c r="QOI2" s="409"/>
      <c r="QOJ2" s="409"/>
      <c r="QOK2" s="409"/>
      <c r="QOL2" s="409"/>
      <c r="QOM2" s="409"/>
      <c r="QON2" s="409"/>
      <c r="QOO2" s="409"/>
      <c r="QOP2" s="409"/>
      <c r="QOQ2" s="409"/>
      <c r="QOR2" s="409"/>
      <c r="QOS2" s="409"/>
      <c r="QOT2" s="409"/>
      <c r="QOU2" s="409"/>
      <c r="QOV2" s="409"/>
      <c r="QOW2" s="409"/>
      <c r="QOX2" s="409"/>
      <c r="QOY2" s="409"/>
      <c r="QOZ2" s="409"/>
      <c r="QPA2" s="409"/>
      <c r="QPB2" s="409"/>
      <c r="QPC2" s="409"/>
      <c r="QPD2" s="409"/>
      <c r="QPE2" s="409"/>
      <c r="QPF2" s="409"/>
      <c r="QPG2" s="409"/>
      <c r="QPH2" s="409"/>
      <c r="QPI2" s="409"/>
      <c r="QPJ2" s="409"/>
      <c r="QPK2" s="409"/>
      <c r="QPL2" s="409"/>
      <c r="QPM2" s="409"/>
      <c r="QPN2" s="409"/>
      <c r="QPO2" s="409"/>
      <c r="QPP2" s="409"/>
      <c r="QPQ2" s="409"/>
      <c r="QPR2" s="409"/>
      <c r="QPS2" s="409"/>
      <c r="QPT2" s="409"/>
      <c r="QPU2" s="409"/>
      <c r="QPV2" s="409"/>
      <c r="QPW2" s="409"/>
      <c r="QPX2" s="409"/>
      <c r="QPY2" s="409"/>
      <c r="QPZ2" s="409"/>
      <c r="QQA2" s="409"/>
      <c r="QQB2" s="409"/>
      <c r="QQC2" s="409"/>
      <c r="QQD2" s="409"/>
      <c r="QQE2" s="409"/>
      <c r="QQF2" s="409"/>
      <c r="QQG2" s="409"/>
      <c r="QQH2" s="409"/>
      <c r="QQI2" s="409"/>
      <c r="QQJ2" s="409"/>
      <c r="QQK2" s="409"/>
      <c r="QQL2" s="409"/>
      <c r="QQM2" s="409"/>
      <c r="QQN2" s="409"/>
      <c r="QQO2" s="409"/>
      <c r="QQP2" s="409"/>
      <c r="QQQ2" s="409"/>
      <c r="QQR2" s="409"/>
      <c r="QQS2" s="409"/>
      <c r="QQT2" s="409"/>
      <c r="QQU2" s="409"/>
      <c r="QQV2" s="409"/>
      <c r="QQW2" s="409"/>
      <c r="QQX2" s="409"/>
      <c r="QQY2" s="409"/>
      <c r="QQZ2" s="409"/>
      <c r="QRA2" s="409"/>
      <c r="QRB2" s="409"/>
      <c r="QRC2" s="409"/>
      <c r="QRD2" s="409"/>
      <c r="QRE2" s="409"/>
      <c r="QRF2" s="409"/>
      <c r="QRG2" s="409"/>
      <c r="QRH2" s="409"/>
      <c r="QRI2" s="409"/>
      <c r="QRJ2" s="409"/>
      <c r="QRK2" s="409"/>
      <c r="QRL2" s="409"/>
      <c r="QRM2" s="409"/>
      <c r="QRN2" s="409"/>
      <c r="QRO2" s="409"/>
      <c r="QRP2" s="409"/>
      <c r="QRQ2" s="409"/>
      <c r="QRR2" s="409"/>
      <c r="QRS2" s="409"/>
      <c r="QRT2" s="409"/>
      <c r="QRU2" s="409"/>
      <c r="QRV2" s="409"/>
      <c r="QRW2" s="409"/>
      <c r="QRX2" s="409"/>
      <c r="QRY2" s="409"/>
      <c r="QRZ2" s="409"/>
      <c r="QSA2" s="409"/>
      <c r="QSB2" s="409"/>
      <c r="QSC2" s="409"/>
      <c r="QSD2" s="409"/>
      <c r="QSE2" s="409"/>
      <c r="QSF2" s="409"/>
      <c r="QSG2" s="409"/>
      <c r="QSH2" s="409"/>
      <c r="QSI2" s="409"/>
      <c r="QSJ2" s="409"/>
      <c r="QSK2" s="409"/>
      <c r="QSL2" s="409"/>
      <c r="QSM2" s="409"/>
      <c r="QSN2" s="409"/>
      <c r="QSO2" s="409"/>
      <c r="QSP2" s="409"/>
      <c r="QSQ2" s="409"/>
      <c r="QSR2" s="409"/>
      <c r="QSS2" s="409"/>
      <c r="QST2" s="409"/>
      <c r="QSU2" s="409"/>
      <c r="QSV2" s="409"/>
      <c r="QSW2" s="409"/>
      <c r="QSX2" s="409"/>
      <c r="QSY2" s="409"/>
      <c r="QSZ2" s="409"/>
      <c r="QTA2" s="409"/>
      <c r="QTB2" s="409"/>
      <c r="QTC2" s="409"/>
      <c r="QTD2" s="409"/>
      <c r="QTE2" s="409"/>
      <c r="QTF2" s="409"/>
      <c r="QTG2" s="409"/>
      <c r="QTH2" s="409"/>
      <c r="QTI2" s="409"/>
      <c r="QTJ2" s="409"/>
      <c r="QTK2" s="409"/>
      <c r="QTL2" s="409"/>
      <c r="QTM2" s="409"/>
      <c r="QTN2" s="409"/>
      <c r="QTO2" s="409"/>
      <c r="QTP2" s="409"/>
      <c r="QTQ2" s="409"/>
      <c r="QTR2" s="409"/>
      <c r="QTS2" s="409"/>
      <c r="QTT2" s="409"/>
      <c r="QTU2" s="409"/>
      <c r="QTV2" s="409"/>
      <c r="QTW2" s="409"/>
      <c r="QTX2" s="409"/>
      <c r="QTY2" s="409"/>
      <c r="QTZ2" s="409"/>
      <c r="QUA2" s="409"/>
      <c r="QUB2" s="409"/>
      <c r="QUC2" s="409"/>
      <c r="QUD2" s="409"/>
      <c r="QUE2" s="409"/>
      <c r="QUF2" s="409"/>
      <c r="QUG2" s="409"/>
      <c r="QUH2" s="409"/>
      <c r="QUI2" s="409"/>
      <c r="QUJ2" s="409"/>
      <c r="QUK2" s="409"/>
      <c r="QUL2" s="409"/>
      <c r="QUM2" s="409"/>
      <c r="QUN2" s="409"/>
      <c r="QUO2" s="409"/>
      <c r="QUP2" s="409"/>
      <c r="QUQ2" s="409"/>
      <c r="QUR2" s="409"/>
      <c r="QUS2" s="409"/>
      <c r="QUT2" s="409"/>
      <c r="QUU2" s="409"/>
      <c r="QUV2" s="409"/>
      <c r="QUW2" s="409"/>
      <c r="QUX2" s="409"/>
      <c r="QUY2" s="409"/>
      <c r="QUZ2" s="409"/>
      <c r="QVA2" s="409"/>
      <c r="QVB2" s="409"/>
      <c r="QVC2" s="409"/>
      <c r="QVD2" s="409"/>
      <c r="QVE2" s="409"/>
      <c r="QVF2" s="409"/>
      <c r="QVG2" s="409"/>
      <c r="QVH2" s="409"/>
      <c r="QVI2" s="409"/>
      <c r="QVJ2" s="409"/>
      <c r="QVK2" s="409"/>
      <c r="QVL2" s="409"/>
      <c r="QVM2" s="409"/>
      <c r="QVN2" s="409"/>
      <c r="QVO2" s="409"/>
      <c r="QVP2" s="409"/>
      <c r="QVQ2" s="409"/>
      <c r="QVR2" s="409"/>
      <c r="QVS2" s="409"/>
      <c r="QVT2" s="409"/>
      <c r="QVU2" s="409"/>
      <c r="QVV2" s="409"/>
      <c r="QVW2" s="409"/>
      <c r="QVX2" s="409"/>
      <c r="QVY2" s="409"/>
      <c r="QVZ2" s="409"/>
      <c r="QWA2" s="409"/>
      <c r="QWB2" s="409"/>
      <c r="QWC2" s="409"/>
      <c r="QWD2" s="409"/>
      <c r="QWE2" s="409"/>
      <c r="QWF2" s="409"/>
      <c r="QWG2" s="409"/>
      <c r="QWH2" s="409"/>
      <c r="QWI2" s="409"/>
      <c r="QWJ2" s="409"/>
      <c r="QWK2" s="409"/>
      <c r="QWL2" s="409"/>
      <c r="QWM2" s="409"/>
      <c r="QWN2" s="409"/>
      <c r="QWO2" s="409"/>
      <c r="QWP2" s="409"/>
      <c r="QWQ2" s="409"/>
      <c r="QWR2" s="409"/>
      <c r="QWS2" s="409"/>
      <c r="QWT2" s="409"/>
      <c r="QWU2" s="409"/>
      <c r="QWV2" s="409"/>
      <c r="QWW2" s="409"/>
      <c r="QWX2" s="409"/>
      <c r="QWY2" s="409"/>
      <c r="QWZ2" s="409"/>
      <c r="QXA2" s="409"/>
      <c r="QXB2" s="409"/>
      <c r="QXC2" s="409"/>
      <c r="QXD2" s="409"/>
      <c r="QXE2" s="409"/>
      <c r="QXF2" s="409"/>
      <c r="QXG2" s="409"/>
      <c r="QXH2" s="409"/>
      <c r="QXI2" s="409"/>
      <c r="QXJ2" s="409"/>
      <c r="QXK2" s="409"/>
      <c r="QXL2" s="409"/>
      <c r="QXM2" s="409"/>
      <c r="QXN2" s="409"/>
      <c r="QXO2" s="409"/>
      <c r="QXP2" s="409"/>
      <c r="QXQ2" s="409"/>
      <c r="QXR2" s="409"/>
      <c r="QXS2" s="409"/>
      <c r="QXT2" s="409"/>
      <c r="QXU2" s="409"/>
      <c r="QXV2" s="409"/>
      <c r="QXW2" s="409"/>
      <c r="QXX2" s="409"/>
      <c r="QXY2" s="409"/>
      <c r="QXZ2" s="409"/>
      <c r="QYA2" s="409"/>
      <c r="QYB2" s="409"/>
      <c r="QYC2" s="409"/>
      <c r="QYD2" s="409"/>
      <c r="QYE2" s="409"/>
      <c r="QYF2" s="409"/>
      <c r="QYG2" s="409"/>
      <c r="QYH2" s="409"/>
      <c r="QYI2" s="409"/>
      <c r="QYJ2" s="409"/>
      <c r="QYK2" s="409"/>
      <c r="QYL2" s="409"/>
      <c r="QYM2" s="409"/>
      <c r="QYN2" s="409"/>
      <c r="QYO2" s="409"/>
      <c r="QYP2" s="409"/>
      <c r="QYQ2" s="409"/>
      <c r="QYR2" s="409"/>
      <c r="QYS2" s="409"/>
      <c r="QYT2" s="409"/>
      <c r="QYU2" s="409"/>
      <c r="QYV2" s="409"/>
      <c r="QYW2" s="409"/>
      <c r="QYX2" s="409"/>
      <c r="QYY2" s="409"/>
      <c r="QYZ2" s="409"/>
      <c r="QZA2" s="409"/>
      <c r="QZB2" s="409"/>
      <c r="QZC2" s="409"/>
      <c r="QZD2" s="409"/>
      <c r="QZE2" s="409"/>
      <c r="QZF2" s="409"/>
      <c r="QZG2" s="409"/>
      <c r="QZH2" s="409"/>
      <c r="QZI2" s="409"/>
      <c r="QZJ2" s="409"/>
      <c r="QZK2" s="409"/>
      <c r="QZL2" s="409"/>
      <c r="QZM2" s="409"/>
      <c r="QZN2" s="409"/>
      <c r="QZO2" s="409"/>
      <c r="QZP2" s="409"/>
      <c r="QZQ2" s="409"/>
      <c r="QZR2" s="409"/>
      <c r="QZS2" s="409"/>
      <c r="QZT2" s="409"/>
      <c r="QZU2" s="409"/>
      <c r="QZV2" s="409"/>
      <c r="QZW2" s="409"/>
      <c r="QZX2" s="409"/>
      <c r="QZY2" s="409"/>
      <c r="QZZ2" s="409"/>
      <c r="RAA2" s="409"/>
      <c r="RAB2" s="409"/>
      <c r="RAC2" s="409"/>
      <c r="RAD2" s="409"/>
      <c r="RAE2" s="409"/>
      <c r="RAF2" s="409"/>
      <c r="RAG2" s="409"/>
      <c r="RAH2" s="409"/>
      <c r="RAI2" s="409"/>
      <c r="RAJ2" s="409"/>
      <c r="RAK2" s="409"/>
      <c r="RAL2" s="409"/>
      <c r="RAM2" s="409"/>
      <c r="RAN2" s="409"/>
      <c r="RAO2" s="409"/>
      <c r="RAP2" s="409"/>
      <c r="RAQ2" s="409"/>
      <c r="RAR2" s="409"/>
      <c r="RAS2" s="409"/>
      <c r="RAT2" s="409"/>
      <c r="RAU2" s="409"/>
      <c r="RAV2" s="409"/>
      <c r="RAW2" s="409"/>
      <c r="RAX2" s="409"/>
      <c r="RAY2" s="409"/>
      <c r="RAZ2" s="409"/>
      <c r="RBA2" s="409"/>
      <c r="RBB2" s="409"/>
      <c r="RBC2" s="409"/>
      <c r="RBD2" s="409"/>
      <c r="RBE2" s="409"/>
      <c r="RBF2" s="409"/>
      <c r="RBG2" s="409"/>
      <c r="RBH2" s="409"/>
      <c r="RBI2" s="409"/>
      <c r="RBJ2" s="409"/>
      <c r="RBK2" s="409"/>
      <c r="RBL2" s="409"/>
      <c r="RBM2" s="409"/>
      <c r="RBN2" s="409"/>
      <c r="RBO2" s="409"/>
      <c r="RBP2" s="409"/>
      <c r="RBQ2" s="409"/>
      <c r="RBR2" s="409"/>
      <c r="RBS2" s="409"/>
      <c r="RBT2" s="409"/>
      <c r="RBU2" s="409"/>
      <c r="RBV2" s="409"/>
      <c r="RBW2" s="409"/>
      <c r="RBX2" s="409"/>
      <c r="RBY2" s="409"/>
      <c r="RBZ2" s="409"/>
      <c r="RCA2" s="409"/>
      <c r="RCB2" s="409"/>
      <c r="RCC2" s="409"/>
      <c r="RCD2" s="409"/>
      <c r="RCE2" s="409"/>
      <c r="RCF2" s="409"/>
      <c r="RCG2" s="409"/>
      <c r="RCH2" s="409"/>
      <c r="RCI2" s="409"/>
      <c r="RCJ2" s="409"/>
      <c r="RCK2" s="409"/>
      <c r="RCL2" s="409"/>
      <c r="RCM2" s="409"/>
      <c r="RCN2" s="409"/>
      <c r="RCO2" s="409"/>
      <c r="RCP2" s="409"/>
      <c r="RCQ2" s="409"/>
      <c r="RCR2" s="409"/>
      <c r="RCS2" s="409"/>
      <c r="RCT2" s="409"/>
      <c r="RCU2" s="409"/>
      <c r="RCV2" s="409"/>
      <c r="RCW2" s="409"/>
      <c r="RCX2" s="409"/>
      <c r="RCY2" s="409"/>
      <c r="RCZ2" s="409"/>
      <c r="RDA2" s="409"/>
      <c r="RDB2" s="409"/>
      <c r="RDC2" s="409"/>
      <c r="RDD2" s="409"/>
      <c r="RDE2" s="409"/>
      <c r="RDF2" s="409"/>
      <c r="RDG2" s="409"/>
      <c r="RDH2" s="409"/>
      <c r="RDI2" s="409"/>
      <c r="RDJ2" s="409"/>
      <c r="RDK2" s="409"/>
      <c r="RDL2" s="409"/>
      <c r="RDM2" s="409"/>
      <c r="RDN2" s="409"/>
      <c r="RDO2" s="409"/>
      <c r="RDP2" s="409"/>
      <c r="RDQ2" s="409"/>
      <c r="RDR2" s="409"/>
      <c r="RDS2" s="409"/>
      <c r="RDT2" s="409"/>
      <c r="RDU2" s="409"/>
      <c r="RDV2" s="409"/>
      <c r="RDW2" s="409"/>
      <c r="RDX2" s="409"/>
      <c r="RDY2" s="409"/>
      <c r="RDZ2" s="409"/>
      <c r="REA2" s="409"/>
      <c r="REB2" s="409"/>
      <c r="REC2" s="409"/>
      <c r="RED2" s="409"/>
      <c r="REE2" s="409"/>
      <c r="REF2" s="409"/>
      <c r="REG2" s="409"/>
      <c r="REH2" s="409"/>
      <c r="REI2" s="409"/>
      <c r="REJ2" s="409"/>
      <c r="REK2" s="409"/>
      <c r="REL2" s="409"/>
      <c r="REM2" s="409"/>
      <c r="REN2" s="409"/>
      <c r="REO2" s="409"/>
      <c r="REP2" s="409"/>
      <c r="REQ2" s="409"/>
      <c r="RER2" s="409"/>
      <c r="RES2" s="409"/>
      <c r="RET2" s="409"/>
      <c r="REU2" s="409"/>
      <c r="REV2" s="409"/>
      <c r="REW2" s="409"/>
      <c r="REX2" s="409"/>
      <c r="REY2" s="409"/>
      <c r="REZ2" s="409"/>
      <c r="RFA2" s="409"/>
      <c r="RFB2" s="409"/>
      <c r="RFC2" s="409"/>
      <c r="RFD2" s="409"/>
      <c r="RFE2" s="409"/>
      <c r="RFF2" s="409"/>
      <c r="RFG2" s="409"/>
      <c r="RFH2" s="409"/>
      <c r="RFI2" s="409"/>
      <c r="RFJ2" s="409"/>
      <c r="RFK2" s="409"/>
      <c r="RFL2" s="409"/>
      <c r="RFM2" s="409"/>
      <c r="RFN2" s="409"/>
      <c r="RFO2" s="409"/>
      <c r="RFP2" s="409"/>
      <c r="RFQ2" s="409"/>
      <c r="RFR2" s="409"/>
      <c r="RFS2" s="409"/>
      <c r="RFT2" s="409"/>
      <c r="RFU2" s="409"/>
      <c r="RFV2" s="409"/>
      <c r="RFW2" s="409"/>
      <c r="RFX2" s="409"/>
      <c r="RFY2" s="409"/>
      <c r="RFZ2" s="409"/>
      <c r="RGA2" s="409"/>
      <c r="RGB2" s="409"/>
      <c r="RGC2" s="409"/>
      <c r="RGD2" s="409"/>
      <c r="RGE2" s="409"/>
      <c r="RGF2" s="409"/>
      <c r="RGG2" s="409"/>
      <c r="RGH2" s="409"/>
      <c r="RGI2" s="409"/>
      <c r="RGJ2" s="409"/>
      <c r="RGK2" s="409"/>
      <c r="RGL2" s="409"/>
      <c r="RGM2" s="409"/>
      <c r="RGN2" s="409"/>
      <c r="RGO2" s="409"/>
      <c r="RGP2" s="409"/>
      <c r="RGQ2" s="409"/>
      <c r="RGR2" s="409"/>
      <c r="RGS2" s="409"/>
      <c r="RGT2" s="409"/>
      <c r="RGU2" s="409"/>
      <c r="RGV2" s="409"/>
      <c r="RGW2" s="409"/>
      <c r="RGX2" s="409"/>
      <c r="RGY2" s="409"/>
      <c r="RGZ2" s="409"/>
      <c r="RHA2" s="409"/>
      <c r="RHB2" s="409"/>
      <c r="RHC2" s="409"/>
      <c r="RHD2" s="409"/>
      <c r="RHE2" s="409"/>
      <c r="RHF2" s="409"/>
      <c r="RHG2" s="409"/>
      <c r="RHH2" s="409"/>
      <c r="RHI2" s="409"/>
      <c r="RHJ2" s="409"/>
      <c r="RHK2" s="409"/>
      <c r="RHL2" s="409"/>
      <c r="RHM2" s="409"/>
      <c r="RHN2" s="409"/>
      <c r="RHO2" s="409"/>
      <c r="RHP2" s="409"/>
      <c r="RHQ2" s="409"/>
      <c r="RHR2" s="409"/>
      <c r="RHS2" s="409"/>
      <c r="RHT2" s="409"/>
      <c r="RHU2" s="409"/>
      <c r="RHV2" s="409"/>
      <c r="RHW2" s="409"/>
      <c r="RHX2" s="409"/>
      <c r="RHY2" s="409"/>
      <c r="RHZ2" s="409"/>
      <c r="RIA2" s="409"/>
      <c r="RIB2" s="409"/>
      <c r="RIC2" s="409"/>
      <c r="RID2" s="409"/>
      <c r="RIE2" s="409"/>
      <c r="RIF2" s="409"/>
      <c r="RIG2" s="409"/>
      <c r="RIH2" s="409"/>
      <c r="RII2" s="409"/>
      <c r="RIJ2" s="409"/>
      <c r="RIK2" s="409"/>
      <c r="RIL2" s="409"/>
      <c r="RIM2" s="409"/>
      <c r="RIN2" s="409"/>
      <c r="RIO2" s="409"/>
      <c r="RIP2" s="409"/>
      <c r="RIQ2" s="409"/>
      <c r="RIR2" s="409"/>
      <c r="RIS2" s="409"/>
      <c r="RIT2" s="409"/>
      <c r="RIU2" s="409"/>
      <c r="RIV2" s="409"/>
      <c r="RIW2" s="409"/>
      <c r="RIX2" s="409"/>
      <c r="RIY2" s="409"/>
      <c r="RIZ2" s="409"/>
      <c r="RJA2" s="409"/>
      <c r="RJB2" s="409"/>
      <c r="RJC2" s="409"/>
      <c r="RJD2" s="409"/>
      <c r="RJE2" s="409"/>
      <c r="RJF2" s="409"/>
      <c r="RJG2" s="409"/>
      <c r="RJH2" s="409"/>
      <c r="RJI2" s="409"/>
      <c r="RJJ2" s="409"/>
      <c r="RJK2" s="409"/>
      <c r="RJL2" s="409"/>
      <c r="RJM2" s="409"/>
      <c r="RJN2" s="409"/>
      <c r="RJO2" s="409"/>
      <c r="RJP2" s="409"/>
      <c r="RJQ2" s="409"/>
      <c r="RJR2" s="409"/>
      <c r="RJS2" s="409"/>
      <c r="RJT2" s="409"/>
      <c r="RJU2" s="409"/>
      <c r="RJV2" s="409"/>
      <c r="RJW2" s="409"/>
      <c r="RJX2" s="409"/>
      <c r="RJY2" s="409"/>
      <c r="RJZ2" s="409"/>
      <c r="RKA2" s="409"/>
      <c r="RKB2" s="409"/>
      <c r="RKC2" s="409"/>
      <c r="RKD2" s="409"/>
      <c r="RKE2" s="409"/>
      <c r="RKF2" s="409"/>
      <c r="RKG2" s="409"/>
      <c r="RKH2" s="409"/>
      <c r="RKI2" s="409"/>
      <c r="RKJ2" s="409"/>
      <c r="RKK2" s="409"/>
      <c r="RKL2" s="409"/>
      <c r="RKM2" s="409"/>
      <c r="RKN2" s="409"/>
      <c r="RKO2" s="409"/>
      <c r="RKP2" s="409"/>
      <c r="RKQ2" s="409"/>
      <c r="RKR2" s="409"/>
      <c r="RKS2" s="409"/>
      <c r="RKT2" s="409"/>
      <c r="RKU2" s="409"/>
      <c r="RKV2" s="409"/>
      <c r="RKW2" s="409"/>
      <c r="RKX2" s="409"/>
      <c r="RKY2" s="409"/>
      <c r="RKZ2" s="409"/>
      <c r="RLA2" s="409"/>
      <c r="RLB2" s="409"/>
      <c r="RLC2" s="409"/>
      <c r="RLD2" s="409"/>
      <c r="RLE2" s="409"/>
      <c r="RLF2" s="409"/>
      <c r="RLG2" s="409"/>
      <c r="RLH2" s="409"/>
      <c r="RLI2" s="409"/>
      <c r="RLJ2" s="409"/>
      <c r="RLK2" s="409"/>
      <c r="RLL2" s="409"/>
      <c r="RLM2" s="409"/>
      <c r="RLN2" s="409"/>
      <c r="RLO2" s="409"/>
      <c r="RLP2" s="409"/>
      <c r="RLQ2" s="409"/>
      <c r="RLR2" s="409"/>
      <c r="RLS2" s="409"/>
      <c r="RLT2" s="409"/>
      <c r="RLU2" s="409"/>
      <c r="RLV2" s="409"/>
      <c r="RLW2" s="409"/>
      <c r="RLX2" s="409"/>
      <c r="RLY2" s="409"/>
      <c r="RLZ2" s="409"/>
      <c r="RMA2" s="409"/>
      <c r="RMB2" s="409"/>
      <c r="RMC2" s="409"/>
      <c r="RMD2" s="409"/>
      <c r="RME2" s="409"/>
      <c r="RMF2" s="409"/>
      <c r="RMG2" s="409"/>
      <c r="RMH2" s="409"/>
      <c r="RMI2" s="409"/>
      <c r="RMJ2" s="409"/>
      <c r="RMK2" s="409"/>
      <c r="RML2" s="409"/>
      <c r="RMM2" s="409"/>
      <c r="RMN2" s="409"/>
      <c r="RMO2" s="409"/>
      <c r="RMP2" s="409"/>
      <c r="RMQ2" s="409"/>
      <c r="RMR2" s="409"/>
      <c r="RMS2" s="409"/>
      <c r="RMT2" s="409"/>
      <c r="RMU2" s="409"/>
      <c r="RMV2" s="409"/>
      <c r="RMW2" s="409"/>
      <c r="RMX2" s="409"/>
      <c r="RMY2" s="409"/>
      <c r="RMZ2" s="409"/>
      <c r="RNA2" s="409"/>
      <c r="RNB2" s="409"/>
      <c r="RNC2" s="409"/>
      <c r="RND2" s="409"/>
      <c r="RNE2" s="409"/>
      <c r="RNF2" s="409"/>
      <c r="RNG2" s="409"/>
      <c r="RNH2" s="409"/>
      <c r="RNI2" s="409"/>
      <c r="RNJ2" s="409"/>
      <c r="RNK2" s="409"/>
      <c r="RNL2" s="409"/>
      <c r="RNM2" s="409"/>
      <c r="RNN2" s="409"/>
      <c r="RNO2" s="409"/>
      <c r="RNP2" s="409"/>
      <c r="RNQ2" s="409"/>
      <c r="RNR2" s="409"/>
      <c r="RNS2" s="409"/>
      <c r="RNT2" s="409"/>
      <c r="RNU2" s="409"/>
      <c r="RNV2" s="409"/>
      <c r="RNW2" s="409"/>
      <c r="RNX2" s="409"/>
      <c r="RNY2" s="409"/>
      <c r="RNZ2" s="409"/>
      <c r="ROA2" s="409"/>
      <c r="ROB2" s="409"/>
      <c r="ROC2" s="409"/>
      <c r="ROD2" s="409"/>
      <c r="ROE2" s="409"/>
      <c r="ROF2" s="409"/>
      <c r="ROG2" s="409"/>
      <c r="ROH2" s="409"/>
      <c r="ROI2" s="409"/>
      <c r="ROJ2" s="409"/>
      <c r="ROK2" s="409"/>
      <c r="ROL2" s="409"/>
      <c r="ROM2" s="409"/>
      <c r="RON2" s="409"/>
      <c r="ROO2" s="409"/>
      <c r="ROP2" s="409"/>
      <c r="ROQ2" s="409"/>
      <c r="ROR2" s="409"/>
      <c r="ROS2" s="409"/>
      <c r="ROT2" s="409"/>
      <c r="ROU2" s="409"/>
      <c r="ROV2" s="409"/>
      <c r="ROW2" s="409"/>
      <c r="ROX2" s="409"/>
      <c r="ROY2" s="409"/>
      <c r="ROZ2" s="409"/>
      <c r="RPA2" s="409"/>
      <c r="RPB2" s="409"/>
      <c r="RPC2" s="409"/>
      <c r="RPD2" s="409"/>
      <c r="RPE2" s="409"/>
      <c r="RPF2" s="409"/>
      <c r="RPG2" s="409"/>
      <c r="RPH2" s="409"/>
      <c r="RPI2" s="409"/>
      <c r="RPJ2" s="409"/>
      <c r="RPK2" s="409"/>
      <c r="RPL2" s="409"/>
      <c r="RPM2" s="409"/>
      <c r="RPN2" s="409"/>
      <c r="RPO2" s="409"/>
      <c r="RPP2" s="409"/>
      <c r="RPQ2" s="409"/>
      <c r="RPR2" s="409"/>
      <c r="RPS2" s="409"/>
      <c r="RPT2" s="409"/>
      <c r="RPU2" s="409"/>
      <c r="RPV2" s="409"/>
      <c r="RPW2" s="409"/>
      <c r="RPX2" s="409"/>
      <c r="RPY2" s="409"/>
      <c r="RPZ2" s="409"/>
      <c r="RQA2" s="409"/>
      <c r="RQB2" s="409"/>
      <c r="RQC2" s="409"/>
      <c r="RQD2" s="409"/>
      <c r="RQE2" s="409"/>
      <c r="RQF2" s="409"/>
      <c r="RQG2" s="409"/>
      <c r="RQH2" s="409"/>
      <c r="RQI2" s="409"/>
      <c r="RQJ2" s="409"/>
      <c r="RQK2" s="409"/>
      <c r="RQL2" s="409"/>
      <c r="RQM2" s="409"/>
      <c r="RQN2" s="409"/>
      <c r="RQO2" s="409"/>
      <c r="RQP2" s="409"/>
      <c r="RQQ2" s="409"/>
      <c r="RQR2" s="409"/>
      <c r="RQS2" s="409"/>
      <c r="RQT2" s="409"/>
      <c r="RQU2" s="409"/>
      <c r="RQV2" s="409"/>
      <c r="RQW2" s="409"/>
      <c r="RQX2" s="409"/>
      <c r="RQY2" s="409"/>
      <c r="RQZ2" s="409"/>
      <c r="RRA2" s="409"/>
      <c r="RRB2" s="409"/>
      <c r="RRC2" s="409"/>
      <c r="RRD2" s="409"/>
      <c r="RRE2" s="409"/>
      <c r="RRF2" s="409"/>
      <c r="RRG2" s="409"/>
      <c r="RRH2" s="409"/>
      <c r="RRI2" s="409"/>
      <c r="RRJ2" s="409"/>
      <c r="RRK2" s="409"/>
      <c r="RRL2" s="409"/>
      <c r="RRM2" s="409"/>
      <c r="RRN2" s="409"/>
      <c r="RRO2" s="409"/>
      <c r="RRP2" s="409"/>
      <c r="RRQ2" s="409"/>
      <c r="RRR2" s="409"/>
      <c r="RRS2" s="409"/>
      <c r="RRT2" s="409"/>
      <c r="RRU2" s="409"/>
      <c r="RRV2" s="409"/>
      <c r="RRW2" s="409"/>
      <c r="RRX2" s="409"/>
      <c r="RRY2" s="409"/>
      <c r="RRZ2" s="409"/>
      <c r="RSA2" s="409"/>
      <c r="RSB2" s="409"/>
      <c r="RSC2" s="409"/>
      <c r="RSD2" s="409"/>
      <c r="RSE2" s="409"/>
      <c r="RSF2" s="409"/>
      <c r="RSG2" s="409"/>
      <c r="RSH2" s="409"/>
      <c r="RSI2" s="409"/>
      <c r="RSJ2" s="409"/>
      <c r="RSK2" s="409"/>
      <c r="RSL2" s="409"/>
      <c r="RSM2" s="409"/>
      <c r="RSN2" s="409"/>
      <c r="RSO2" s="409"/>
      <c r="RSP2" s="409"/>
      <c r="RSQ2" s="409"/>
      <c r="RSR2" s="409"/>
      <c r="RSS2" s="409"/>
      <c r="RST2" s="409"/>
      <c r="RSU2" s="409"/>
      <c r="RSV2" s="409"/>
      <c r="RSW2" s="409"/>
      <c r="RSX2" s="409"/>
      <c r="RSY2" s="409"/>
      <c r="RSZ2" s="409"/>
      <c r="RTA2" s="409"/>
      <c r="RTB2" s="409"/>
      <c r="RTC2" s="409"/>
      <c r="RTD2" s="409"/>
      <c r="RTE2" s="409"/>
      <c r="RTF2" s="409"/>
      <c r="RTG2" s="409"/>
      <c r="RTH2" s="409"/>
      <c r="RTI2" s="409"/>
      <c r="RTJ2" s="409"/>
      <c r="RTK2" s="409"/>
      <c r="RTL2" s="409"/>
      <c r="RTM2" s="409"/>
      <c r="RTN2" s="409"/>
      <c r="RTO2" s="409"/>
      <c r="RTP2" s="409"/>
      <c r="RTQ2" s="409"/>
      <c r="RTR2" s="409"/>
      <c r="RTS2" s="409"/>
      <c r="RTT2" s="409"/>
      <c r="RTU2" s="409"/>
      <c r="RTV2" s="409"/>
      <c r="RTW2" s="409"/>
      <c r="RTX2" s="409"/>
      <c r="RTY2" s="409"/>
      <c r="RTZ2" s="409"/>
      <c r="RUA2" s="409"/>
      <c r="RUB2" s="409"/>
      <c r="RUC2" s="409"/>
      <c r="RUD2" s="409"/>
      <c r="RUE2" s="409"/>
      <c r="RUF2" s="409"/>
      <c r="RUG2" s="409"/>
      <c r="RUH2" s="409"/>
      <c r="RUI2" s="409"/>
      <c r="RUJ2" s="409"/>
      <c r="RUK2" s="409"/>
      <c r="RUL2" s="409"/>
      <c r="RUM2" s="409"/>
      <c r="RUN2" s="409"/>
      <c r="RUO2" s="409"/>
      <c r="RUP2" s="409"/>
      <c r="RUQ2" s="409"/>
      <c r="RUR2" s="409"/>
      <c r="RUS2" s="409"/>
      <c r="RUT2" s="409"/>
      <c r="RUU2" s="409"/>
      <c r="RUV2" s="409"/>
      <c r="RUW2" s="409"/>
      <c r="RUX2" s="409"/>
      <c r="RUY2" s="409"/>
      <c r="RUZ2" s="409"/>
      <c r="RVA2" s="409"/>
      <c r="RVB2" s="409"/>
      <c r="RVC2" s="409"/>
      <c r="RVD2" s="409"/>
      <c r="RVE2" s="409"/>
      <c r="RVF2" s="409"/>
      <c r="RVG2" s="409"/>
      <c r="RVH2" s="409"/>
      <c r="RVI2" s="409"/>
      <c r="RVJ2" s="409"/>
      <c r="RVK2" s="409"/>
      <c r="RVL2" s="409"/>
      <c r="RVM2" s="409"/>
      <c r="RVN2" s="409"/>
      <c r="RVO2" s="409"/>
      <c r="RVP2" s="409"/>
      <c r="RVQ2" s="409"/>
      <c r="RVR2" s="409"/>
      <c r="RVS2" s="409"/>
      <c r="RVT2" s="409"/>
      <c r="RVU2" s="409"/>
      <c r="RVV2" s="409"/>
      <c r="RVW2" s="409"/>
      <c r="RVX2" s="409"/>
      <c r="RVY2" s="409"/>
      <c r="RVZ2" s="409"/>
      <c r="RWA2" s="409"/>
      <c r="RWB2" s="409"/>
      <c r="RWC2" s="409"/>
      <c r="RWD2" s="409"/>
      <c r="RWE2" s="409"/>
      <c r="RWF2" s="409"/>
      <c r="RWG2" s="409"/>
      <c r="RWH2" s="409"/>
      <c r="RWI2" s="409"/>
      <c r="RWJ2" s="409"/>
      <c r="RWK2" s="409"/>
      <c r="RWL2" s="409"/>
      <c r="RWM2" s="409"/>
      <c r="RWN2" s="409"/>
      <c r="RWO2" s="409"/>
      <c r="RWP2" s="409"/>
      <c r="RWQ2" s="409"/>
      <c r="RWR2" s="409"/>
      <c r="RWS2" s="409"/>
      <c r="RWT2" s="409"/>
      <c r="RWU2" s="409"/>
      <c r="RWV2" s="409"/>
      <c r="RWW2" s="409"/>
      <c r="RWX2" s="409"/>
      <c r="RWY2" s="409"/>
      <c r="RWZ2" s="409"/>
      <c r="RXA2" s="409"/>
      <c r="RXB2" s="409"/>
      <c r="RXC2" s="409"/>
      <c r="RXD2" s="409"/>
      <c r="RXE2" s="409"/>
      <c r="RXF2" s="409"/>
      <c r="RXG2" s="409"/>
      <c r="RXH2" s="409"/>
      <c r="RXI2" s="409"/>
      <c r="RXJ2" s="409"/>
      <c r="RXK2" s="409"/>
      <c r="RXL2" s="409"/>
      <c r="RXM2" s="409"/>
      <c r="RXN2" s="409"/>
      <c r="RXO2" s="409"/>
      <c r="RXP2" s="409"/>
      <c r="RXQ2" s="409"/>
      <c r="RXR2" s="409"/>
      <c r="RXS2" s="409"/>
      <c r="RXT2" s="409"/>
      <c r="RXU2" s="409"/>
      <c r="RXV2" s="409"/>
      <c r="RXW2" s="409"/>
      <c r="RXX2" s="409"/>
      <c r="RXY2" s="409"/>
      <c r="RXZ2" s="409"/>
      <c r="RYA2" s="409"/>
      <c r="RYB2" s="409"/>
      <c r="RYC2" s="409"/>
      <c r="RYD2" s="409"/>
      <c r="RYE2" s="409"/>
      <c r="RYF2" s="409"/>
      <c r="RYG2" s="409"/>
      <c r="RYH2" s="409"/>
      <c r="RYI2" s="409"/>
      <c r="RYJ2" s="409"/>
      <c r="RYK2" s="409"/>
      <c r="RYL2" s="409"/>
      <c r="RYM2" s="409"/>
      <c r="RYN2" s="409"/>
      <c r="RYO2" s="409"/>
      <c r="RYP2" s="409"/>
      <c r="RYQ2" s="409"/>
      <c r="RYR2" s="409"/>
      <c r="RYS2" s="409"/>
      <c r="RYT2" s="409"/>
      <c r="RYU2" s="409"/>
      <c r="RYV2" s="409"/>
      <c r="RYW2" s="409"/>
      <c r="RYX2" s="409"/>
      <c r="RYY2" s="409"/>
      <c r="RYZ2" s="409"/>
      <c r="RZA2" s="409"/>
      <c r="RZB2" s="409"/>
      <c r="RZC2" s="409"/>
      <c r="RZD2" s="409"/>
      <c r="RZE2" s="409"/>
      <c r="RZF2" s="409"/>
      <c r="RZG2" s="409"/>
      <c r="RZH2" s="409"/>
      <c r="RZI2" s="409"/>
      <c r="RZJ2" s="409"/>
      <c r="RZK2" s="409"/>
      <c r="RZL2" s="409"/>
      <c r="RZM2" s="409"/>
      <c r="RZN2" s="409"/>
      <c r="RZO2" s="409"/>
      <c r="RZP2" s="409"/>
      <c r="RZQ2" s="409"/>
      <c r="RZR2" s="409"/>
      <c r="RZS2" s="409"/>
      <c r="RZT2" s="409"/>
      <c r="RZU2" s="409"/>
      <c r="RZV2" s="409"/>
      <c r="RZW2" s="409"/>
      <c r="RZX2" s="409"/>
      <c r="RZY2" s="409"/>
      <c r="RZZ2" s="409"/>
      <c r="SAA2" s="409"/>
      <c r="SAB2" s="409"/>
      <c r="SAC2" s="409"/>
      <c r="SAD2" s="409"/>
      <c r="SAE2" s="409"/>
      <c r="SAF2" s="409"/>
      <c r="SAG2" s="409"/>
      <c r="SAH2" s="409"/>
      <c r="SAI2" s="409"/>
      <c r="SAJ2" s="409"/>
      <c r="SAK2" s="409"/>
      <c r="SAL2" s="409"/>
      <c r="SAM2" s="409"/>
      <c r="SAN2" s="409"/>
      <c r="SAO2" s="409"/>
      <c r="SAP2" s="409"/>
      <c r="SAQ2" s="409"/>
      <c r="SAR2" s="409"/>
      <c r="SAS2" s="409"/>
      <c r="SAT2" s="409"/>
      <c r="SAU2" s="409"/>
      <c r="SAV2" s="409"/>
      <c r="SAW2" s="409"/>
      <c r="SAX2" s="409"/>
      <c r="SAY2" s="409"/>
      <c r="SAZ2" s="409"/>
      <c r="SBA2" s="409"/>
      <c r="SBB2" s="409"/>
      <c r="SBC2" s="409"/>
      <c r="SBD2" s="409"/>
      <c r="SBE2" s="409"/>
      <c r="SBF2" s="409"/>
      <c r="SBG2" s="409"/>
      <c r="SBH2" s="409"/>
      <c r="SBI2" s="409"/>
      <c r="SBJ2" s="409"/>
      <c r="SBK2" s="409"/>
      <c r="SBL2" s="409"/>
      <c r="SBM2" s="409"/>
      <c r="SBN2" s="409"/>
      <c r="SBO2" s="409"/>
      <c r="SBP2" s="409"/>
      <c r="SBQ2" s="409"/>
      <c r="SBR2" s="409"/>
      <c r="SBS2" s="409"/>
      <c r="SBT2" s="409"/>
      <c r="SBU2" s="409"/>
      <c r="SBV2" s="409"/>
      <c r="SBW2" s="409"/>
      <c r="SBX2" s="409"/>
      <c r="SBY2" s="409"/>
      <c r="SBZ2" s="409"/>
      <c r="SCA2" s="409"/>
      <c r="SCB2" s="409"/>
      <c r="SCC2" s="409"/>
      <c r="SCD2" s="409"/>
      <c r="SCE2" s="409"/>
      <c r="SCF2" s="409"/>
      <c r="SCG2" s="409"/>
      <c r="SCH2" s="409"/>
      <c r="SCI2" s="409"/>
      <c r="SCJ2" s="409"/>
      <c r="SCK2" s="409"/>
      <c r="SCL2" s="409"/>
      <c r="SCM2" s="409"/>
      <c r="SCN2" s="409"/>
      <c r="SCO2" s="409"/>
      <c r="SCP2" s="409"/>
      <c r="SCQ2" s="409"/>
      <c r="SCR2" s="409"/>
      <c r="SCS2" s="409"/>
      <c r="SCT2" s="409"/>
      <c r="SCU2" s="409"/>
      <c r="SCV2" s="409"/>
      <c r="SCW2" s="409"/>
      <c r="SCX2" s="409"/>
      <c r="SCY2" s="409"/>
      <c r="SCZ2" s="409"/>
      <c r="SDA2" s="409"/>
      <c r="SDB2" s="409"/>
      <c r="SDC2" s="409"/>
      <c r="SDD2" s="409"/>
      <c r="SDE2" s="409"/>
      <c r="SDF2" s="409"/>
      <c r="SDG2" s="409"/>
      <c r="SDH2" s="409"/>
      <c r="SDI2" s="409"/>
      <c r="SDJ2" s="409"/>
      <c r="SDK2" s="409"/>
      <c r="SDL2" s="409"/>
      <c r="SDM2" s="409"/>
      <c r="SDN2" s="409"/>
      <c r="SDO2" s="409"/>
      <c r="SDP2" s="409"/>
      <c r="SDQ2" s="409"/>
      <c r="SDR2" s="409"/>
      <c r="SDS2" s="409"/>
      <c r="SDT2" s="409"/>
      <c r="SDU2" s="409"/>
      <c r="SDV2" s="409"/>
      <c r="SDW2" s="409"/>
      <c r="SDX2" s="409"/>
      <c r="SDY2" s="409"/>
      <c r="SDZ2" s="409"/>
      <c r="SEA2" s="409"/>
      <c r="SEB2" s="409"/>
      <c r="SEC2" s="409"/>
      <c r="SED2" s="409"/>
      <c r="SEE2" s="409"/>
      <c r="SEF2" s="409"/>
      <c r="SEG2" s="409"/>
      <c r="SEH2" s="409"/>
      <c r="SEI2" s="409"/>
      <c r="SEJ2" s="409"/>
      <c r="SEK2" s="409"/>
      <c r="SEL2" s="409"/>
      <c r="SEM2" s="409"/>
      <c r="SEN2" s="409"/>
      <c r="SEO2" s="409"/>
      <c r="SEP2" s="409"/>
      <c r="SEQ2" s="409"/>
      <c r="SER2" s="409"/>
      <c r="SES2" s="409"/>
      <c r="SET2" s="409"/>
      <c r="SEU2" s="409"/>
      <c r="SEV2" s="409"/>
      <c r="SEW2" s="409"/>
      <c r="SEX2" s="409"/>
      <c r="SEY2" s="409"/>
      <c r="SEZ2" s="409"/>
      <c r="SFA2" s="409"/>
      <c r="SFB2" s="409"/>
      <c r="SFC2" s="409"/>
      <c r="SFD2" s="409"/>
      <c r="SFE2" s="409"/>
      <c r="SFF2" s="409"/>
      <c r="SFG2" s="409"/>
      <c r="SFH2" s="409"/>
      <c r="SFI2" s="409"/>
      <c r="SFJ2" s="409"/>
      <c r="SFK2" s="409"/>
      <c r="SFL2" s="409"/>
      <c r="SFM2" s="409"/>
      <c r="SFN2" s="409"/>
      <c r="SFO2" s="409"/>
      <c r="SFP2" s="409"/>
      <c r="SFQ2" s="409"/>
      <c r="SFR2" s="409"/>
      <c r="SFS2" s="409"/>
      <c r="SFT2" s="409"/>
      <c r="SFU2" s="409"/>
      <c r="SFV2" s="409"/>
      <c r="SFW2" s="409"/>
      <c r="SFX2" s="409"/>
      <c r="SFY2" s="409"/>
      <c r="SFZ2" s="409"/>
      <c r="SGA2" s="409"/>
      <c r="SGB2" s="409"/>
      <c r="SGC2" s="409"/>
      <c r="SGD2" s="409"/>
      <c r="SGE2" s="409"/>
      <c r="SGF2" s="409"/>
      <c r="SGG2" s="409"/>
      <c r="SGH2" s="409"/>
      <c r="SGI2" s="409"/>
      <c r="SGJ2" s="409"/>
      <c r="SGK2" s="409"/>
      <c r="SGL2" s="409"/>
      <c r="SGM2" s="409"/>
      <c r="SGN2" s="409"/>
      <c r="SGO2" s="409"/>
      <c r="SGP2" s="409"/>
      <c r="SGQ2" s="409"/>
      <c r="SGR2" s="409"/>
      <c r="SGS2" s="409"/>
      <c r="SGT2" s="409"/>
      <c r="SGU2" s="409"/>
      <c r="SGV2" s="409"/>
      <c r="SGW2" s="409"/>
      <c r="SGX2" s="409"/>
      <c r="SGY2" s="409"/>
      <c r="SGZ2" s="409"/>
      <c r="SHA2" s="409"/>
      <c r="SHB2" s="409"/>
      <c r="SHC2" s="409"/>
      <c r="SHD2" s="409"/>
      <c r="SHE2" s="409"/>
      <c r="SHF2" s="409"/>
      <c r="SHG2" s="409"/>
      <c r="SHH2" s="409"/>
      <c r="SHI2" s="409"/>
      <c r="SHJ2" s="409"/>
      <c r="SHK2" s="409"/>
      <c r="SHL2" s="409"/>
      <c r="SHM2" s="409"/>
      <c r="SHN2" s="409"/>
      <c r="SHO2" s="409"/>
      <c r="SHP2" s="409"/>
      <c r="SHQ2" s="409"/>
      <c r="SHR2" s="409"/>
      <c r="SHS2" s="409"/>
      <c r="SHT2" s="409"/>
      <c r="SHU2" s="409"/>
      <c r="SHV2" s="409"/>
      <c r="SHW2" s="409"/>
      <c r="SHX2" s="409"/>
      <c r="SHY2" s="409"/>
      <c r="SHZ2" s="409"/>
      <c r="SIA2" s="409"/>
      <c r="SIB2" s="409"/>
      <c r="SIC2" s="409"/>
      <c r="SID2" s="409"/>
      <c r="SIE2" s="409"/>
      <c r="SIF2" s="409"/>
      <c r="SIG2" s="409"/>
      <c r="SIH2" s="409"/>
      <c r="SII2" s="409"/>
      <c r="SIJ2" s="409"/>
      <c r="SIK2" s="409"/>
      <c r="SIL2" s="409"/>
      <c r="SIM2" s="409"/>
      <c r="SIN2" s="409"/>
      <c r="SIO2" s="409"/>
      <c r="SIP2" s="409"/>
      <c r="SIQ2" s="409"/>
      <c r="SIR2" s="409"/>
      <c r="SIS2" s="409"/>
      <c r="SIT2" s="409"/>
      <c r="SIU2" s="409"/>
      <c r="SIV2" s="409"/>
      <c r="SIW2" s="409"/>
      <c r="SIX2" s="409"/>
      <c r="SIY2" s="409"/>
      <c r="SIZ2" s="409"/>
      <c r="SJA2" s="409"/>
      <c r="SJB2" s="409"/>
      <c r="SJC2" s="409"/>
      <c r="SJD2" s="409"/>
      <c r="SJE2" s="409"/>
      <c r="SJF2" s="409"/>
      <c r="SJG2" s="409"/>
      <c r="SJH2" s="409"/>
      <c r="SJI2" s="409"/>
      <c r="SJJ2" s="409"/>
      <c r="SJK2" s="409"/>
      <c r="SJL2" s="409"/>
      <c r="SJM2" s="409"/>
      <c r="SJN2" s="409"/>
      <c r="SJO2" s="409"/>
      <c r="SJP2" s="409"/>
      <c r="SJQ2" s="409"/>
      <c r="SJR2" s="409"/>
      <c r="SJS2" s="409"/>
      <c r="SJT2" s="409"/>
      <c r="SJU2" s="409"/>
      <c r="SJV2" s="409"/>
      <c r="SJW2" s="409"/>
      <c r="SJX2" s="409"/>
      <c r="SJY2" s="409"/>
      <c r="SJZ2" s="409"/>
      <c r="SKA2" s="409"/>
      <c r="SKB2" s="409"/>
      <c r="SKC2" s="409"/>
      <c r="SKD2" s="409"/>
      <c r="SKE2" s="409"/>
      <c r="SKF2" s="409"/>
      <c r="SKG2" s="409"/>
      <c r="SKH2" s="409"/>
      <c r="SKI2" s="409"/>
      <c r="SKJ2" s="409"/>
      <c r="SKK2" s="409"/>
      <c r="SKL2" s="409"/>
      <c r="SKM2" s="409"/>
      <c r="SKN2" s="409"/>
      <c r="SKO2" s="409"/>
      <c r="SKP2" s="409"/>
      <c r="SKQ2" s="409"/>
      <c r="SKR2" s="409"/>
      <c r="SKS2" s="409"/>
      <c r="SKT2" s="409"/>
      <c r="SKU2" s="409"/>
      <c r="SKV2" s="409"/>
      <c r="SKW2" s="409"/>
      <c r="SKX2" s="409"/>
      <c r="SKY2" s="409"/>
      <c r="SKZ2" s="409"/>
      <c r="SLA2" s="409"/>
      <c r="SLB2" s="409"/>
      <c r="SLC2" s="409"/>
      <c r="SLD2" s="409"/>
      <c r="SLE2" s="409"/>
      <c r="SLF2" s="409"/>
      <c r="SLG2" s="409"/>
      <c r="SLH2" s="409"/>
      <c r="SLI2" s="409"/>
      <c r="SLJ2" s="409"/>
      <c r="SLK2" s="409"/>
      <c r="SLL2" s="409"/>
      <c r="SLM2" s="409"/>
      <c r="SLN2" s="409"/>
      <c r="SLO2" s="409"/>
      <c r="SLP2" s="409"/>
      <c r="SLQ2" s="409"/>
      <c r="SLR2" s="409"/>
      <c r="SLS2" s="409"/>
      <c r="SLT2" s="409"/>
      <c r="SLU2" s="409"/>
      <c r="SLV2" s="409"/>
      <c r="SLW2" s="409"/>
      <c r="SLX2" s="409"/>
      <c r="SLY2" s="409"/>
      <c r="SLZ2" s="409"/>
      <c r="SMA2" s="409"/>
      <c r="SMB2" s="409"/>
      <c r="SMC2" s="409"/>
      <c r="SMD2" s="409"/>
      <c r="SME2" s="409"/>
      <c r="SMF2" s="409"/>
      <c r="SMG2" s="409"/>
      <c r="SMH2" s="409"/>
      <c r="SMI2" s="409"/>
      <c r="SMJ2" s="409"/>
      <c r="SMK2" s="409"/>
      <c r="SML2" s="409"/>
      <c r="SMM2" s="409"/>
      <c r="SMN2" s="409"/>
      <c r="SMO2" s="409"/>
      <c r="SMP2" s="409"/>
      <c r="SMQ2" s="409"/>
      <c r="SMR2" s="409"/>
      <c r="SMS2" s="409"/>
      <c r="SMT2" s="409"/>
      <c r="SMU2" s="409"/>
      <c r="SMV2" s="409"/>
      <c r="SMW2" s="409"/>
      <c r="SMX2" s="409"/>
      <c r="SMY2" s="409"/>
      <c r="SMZ2" s="409"/>
      <c r="SNA2" s="409"/>
      <c r="SNB2" s="409"/>
      <c r="SNC2" s="409"/>
      <c r="SND2" s="409"/>
      <c r="SNE2" s="409"/>
      <c r="SNF2" s="409"/>
      <c r="SNG2" s="409"/>
      <c r="SNH2" s="409"/>
      <c r="SNI2" s="409"/>
      <c r="SNJ2" s="409"/>
      <c r="SNK2" s="409"/>
      <c r="SNL2" s="409"/>
      <c r="SNM2" s="409"/>
      <c r="SNN2" s="409"/>
      <c r="SNO2" s="409"/>
      <c r="SNP2" s="409"/>
      <c r="SNQ2" s="409"/>
      <c r="SNR2" s="409"/>
      <c r="SNS2" s="409"/>
      <c r="SNT2" s="409"/>
      <c r="SNU2" s="409"/>
      <c r="SNV2" s="409"/>
      <c r="SNW2" s="409"/>
      <c r="SNX2" s="409"/>
      <c r="SNY2" s="409"/>
      <c r="SNZ2" s="409"/>
      <c r="SOA2" s="409"/>
      <c r="SOB2" s="409"/>
      <c r="SOC2" s="409"/>
      <c r="SOD2" s="409"/>
      <c r="SOE2" s="409"/>
      <c r="SOF2" s="409"/>
      <c r="SOG2" s="409"/>
      <c r="SOH2" s="409"/>
      <c r="SOI2" s="409"/>
      <c r="SOJ2" s="409"/>
      <c r="SOK2" s="409"/>
      <c r="SOL2" s="409"/>
      <c r="SOM2" s="409"/>
      <c r="SON2" s="409"/>
      <c r="SOO2" s="409"/>
      <c r="SOP2" s="409"/>
      <c r="SOQ2" s="409"/>
      <c r="SOR2" s="409"/>
      <c r="SOS2" s="409"/>
      <c r="SOT2" s="409"/>
      <c r="SOU2" s="409"/>
      <c r="SOV2" s="409"/>
      <c r="SOW2" s="409"/>
      <c r="SOX2" s="409"/>
      <c r="SOY2" s="409"/>
      <c r="SOZ2" s="409"/>
      <c r="SPA2" s="409"/>
      <c r="SPB2" s="409"/>
      <c r="SPC2" s="409"/>
      <c r="SPD2" s="409"/>
      <c r="SPE2" s="409"/>
      <c r="SPF2" s="409"/>
      <c r="SPG2" s="409"/>
      <c r="SPH2" s="409"/>
      <c r="SPI2" s="409"/>
      <c r="SPJ2" s="409"/>
      <c r="SPK2" s="409"/>
      <c r="SPL2" s="409"/>
      <c r="SPM2" s="409"/>
      <c r="SPN2" s="409"/>
      <c r="SPO2" s="409"/>
      <c r="SPP2" s="409"/>
      <c r="SPQ2" s="409"/>
      <c r="SPR2" s="409"/>
      <c r="SPS2" s="409"/>
      <c r="SPT2" s="409"/>
      <c r="SPU2" s="409"/>
      <c r="SPV2" s="409"/>
      <c r="SPW2" s="409"/>
      <c r="SPX2" s="409"/>
      <c r="SPY2" s="409"/>
      <c r="SPZ2" s="409"/>
      <c r="SQA2" s="409"/>
      <c r="SQB2" s="409"/>
      <c r="SQC2" s="409"/>
      <c r="SQD2" s="409"/>
      <c r="SQE2" s="409"/>
      <c r="SQF2" s="409"/>
      <c r="SQG2" s="409"/>
      <c r="SQH2" s="409"/>
      <c r="SQI2" s="409"/>
      <c r="SQJ2" s="409"/>
      <c r="SQK2" s="409"/>
      <c r="SQL2" s="409"/>
      <c r="SQM2" s="409"/>
      <c r="SQN2" s="409"/>
      <c r="SQO2" s="409"/>
      <c r="SQP2" s="409"/>
      <c r="SQQ2" s="409"/>
      <c r="SQR2" s="409"/>
      <c r="SQS2" s="409"/>
      <c r="SQT2" s="409"/>
      <c r="SQU2" s="409"/>
      <c r="SQV2" s="409"/>
      <c r="SQW2" s="409"/>
      <c r="SQX2" s="409"/>
      <c r="SQY2" s="409"/>
      <c r="SQZ2" s="409"/>
      <c r="SRA2" s="409"/>
      <c r="SRB2" s="409"/>
      <c r="SRC2" s="409"/>
      <c r="SRD2" s="409"/>
      <c r="SRE2" s="409"/>
      <c r="SRF2" s="409"/>
      <c r="SRG2" s="409"/>
      <c r="SRH2" s="409"/>
      <c r="SRI2" s="409"/>
      <c r="SRJ2" s="409"/>
      <c r="SRK2" s="409"/>
      <c r="SRL2" s="409"/>
      <c r="SRM2" s="409"/>
      <c r="SRN2" s="409"/>
      <c r="SRO2" s="409"/>
      <c r="SRP2" s="409"/>
      <c r="SRQ2" s="409"/>
      <c r="SRR2" s="409"/>
      <c r="SRS2" s="409"/>
      <c r="SRT2" s="409"/>
      <c r="SRU2" s="409"/>
      <c r="SRV2" s="409"/>
      <c r="SRW2" s="409"/>
      <c r="SRX2" s="409"/>
      <c r="SRY2" s="409"/>
      <c r="SRZ2" s="409"/>
      <c r="SSA2" s="409"/>
      <c r="SSB2" s="409"/>
      <c r="SSC2" s="409"/>
      <c r="SSD2" s="409"/>
      <c r="SSE2" s="409"/>
      <c r="SSF2" s="409"/>
      <c r="SSG2" s="409"/>
      <c r="SSH2" s="409"/>
      <c r="SSI2" s="409"/>
      <c r="SSJ2" s="409"/>
      <c r="SSK2" s="409"/>
      <c r="SSL2" s="409"/>
      <c r="SSM2" s="409"/>
      <c r="SSN2" s="409"/>
      <c r="SSO2" s="409"/>
      <c r="SSP2" s="409"/>
      <c r="SSQ2" s="409"/>
      <c r="SSR2" s="409"/>
      <c r="SSS2" s="409"/>
      <c r="SST2" s="409"/>
      <c r="SSU2" s="409"/>
      <c r="SSV2" s="409"/>
      <c r="SSW2" s="409"/>
      <c r="SSX2" s="409"/>
      <c r="SSY2" s="409"/>
      <c r="SSZ2" s="409"/>
      <c r="STA2" s="409"/>
      <c r="STB2" s="409"/>
      <c r="STC2" s="409"/>
      <c r="STD2" s="409"/>
      <c r="STE2" s="409"/>
      <c r="STF2" s="409"/>
      <c r="STG2" s="409"/>
      <c r="STH2" s="409"/>
      <c r="STI2" s="409"/>
      <c r="STJ2" s="409"/>
      <c r="STK2" s="409"/>
      <c r="STL2" s="409"/>
      <c r="STM2" s="409"/>
      <c r="STN2" s="409"/>
      <c r="STO2" s="409"/>
      <c r="STP2" s="409"/>
      <c r="STQ2" s="409"/>
      <c r="STR2" s="409"/>
      <c r="STS2" s="409"/>
      <c r="STT2" s="409"/>
      <c r="STU2" s="409"/>
      <c r="STV2" s="409"/>
      <c r="STW2" s="409"/>
      <c r="STX2" s="409"/>
      <c r="STY2" s="409"/>
      <c r="STZ2" s="409"/>
      <c r="SUA2" s="409"/>
      <c r="SUB2" s="409"/>
      <c r="SUC2" s="409"/>
      <c r="SUD2" s="409"/>
      <c r="SUE2" s="409"/>
      <c r="SUF2" s="409"/>
      <c r="SUG2" s="409"/>
      <c r="SUH2" s="409"/>
      <c r="SUI2" s="409"/>
      <c r="SUJ2" s="409"/>
      <c r="SUK2" s="409"/>
      <c r="SUL2" s="409"/>
      <c r="SUM2" s="409"/>
      <c r="SUN2" s="409"/>
      <c r="SUO2" s="409"/>
      <c r="SUP2" s="409"/>
      <c r="SUQ2" s="409"/>
      <c r="SUR2" s="409"/>
      <c r="SUS2" s="409"/>
      <c r="SUT2" s="409"/>
      <c r="SUU2" s="409"/>
      <c r="SUV2" s="409"/>
      <c r="SUW2" s="409"/>
      <c r="SUX2" s="409"/>
      <c r="SUY2" s="409"/>
      <c r="SUZ2" s="409"/>
      <c r="SVA2" s="409"/>
      <c r="SVB2" s="409"/>
      <c r="SVC2" s="409"/>
      <c r="SVD2" s="409"/>
      <c r="SVE2" s="409"/>
      <c r="SVF2" s="409"/>
      <c r="SVG2" s="409"/>
      <c r="SVH2" s="409"/>
      <c r="SVI2" s="409"/>
      <c r="SVJ2" s="409"/>
      <c r="SVK2" s="409"/>
      <c r="SVL2" s="409"/>
      <c r="SVM2" s="409"/>
      <c r="SVN2" s="409"/>
      <c r="SVO2" s="409"/>
      <c r="SVP2" s="409"/>
      <c r="SVQ2" s="409"/>
      <c r="SVR2" s="409"/>
      <c r="SVS2" s="409"/>
      <c r="SVT2" s="409"/>
      <c r="SVU2" s="409"/>
      <c r="SVV2" s="409"/>
      <c r="SVW2" s="409"/>
      <c r="SVX2" s="409"/>
      <c r="SVY2" s="409"/>
      <c r="SVZ2" s="409"/>
      <c r="SWA2" s="409"/>
      <c r="SWB2" s="409"/>
      <c r="SWC2" s="409"/>
      <c r="SWD2" s="409"/>
      <c r="SWE2" s="409"/>
      <c r="SWF2" s="409"/>
      <c r="SWG2" s="409"/>
      <c r="SWH2" s="409"/>
      <c r="SWI2" s="409"/>
      <c r="SWJ2" s="409"/>
      <c r="SWK2" s="409"/>
      <c r="SWL2" s="409"/>
      <c r="SWM2" s="409"/>
      <c r="SWN2" s="409"/>
      <c r="SWO2" s="409"/>
      <c r="SWP2" s="409"/>
      <c r="SWQ2" s="409"/>
      <c r="SWR2" s="409"/>
      <c r="SWS2" s="409"/>
      <c r="SWT2" s="409"/>
      <c r="SWU2" s="409"/>
      <c r="SWV2" s="409"/>
      <c r="SWW2" s="409"/>
      <c r="SWX2" s="409"/>
      <c r="SWY2" s="409"/>
      <c r="SWZ2" s="409"/>
      <c r="SXA2" s="409"/>
      <c r="SXB2" s="409"/>
      <c r="SXC2" s="409"/>
      <c r="SXD2" s="409"/>
      <c r="SXE2" s="409"/>
      <c r="SXF2" s="409"/>
      <c r="SXG2" s="409"/>
      <c r="SXH2" s="409"/>
      <c r="SXI2" s="409"/>
      <c r="SXJ2" s="409"/>
      <c r="SXK2" s="409"/>
      <c r="SXL2" s="409"/>
      <c r="SXM2" s="409"/>
      <c r="SXN2" s="409"/>
      <c r="SXO2" s="409"/>
      <c r="SXP2" s="409"/>
      <c r="SXQ2" s="409"/>
      <c r="SXR2" s="409"/>
      <c r="SXS2" s="409"/>
      <c r="SXT2" s="409"/>
      <c r="SXU2" s="409"/>
      <c r="SXV2" s="409"/>
      <c r="SXW2" s="409"/>
      <c r="SXX2" s="409"/>
      <c r="SXY2" s="409"/>
      <c r="SXZ2" s="409"/>
      <c r="SYA2" s="409"/>
      <c r="SYB2" s="409"/>
      <c r="SYC2" s="409"/>
      <c r="SYD2" s="409"/>
      <c r="SYE2" s="409"/>
      <c r="SYF2" s="409"/>
      <c r="SYG2" s="409"/>
      <c r="SYH2" s="409"/>
      <c r="SYI2" s="409"/>
      <c r="SYJ2" s="409"/>
      <c r="SYK2" s="409"/>
      <c r="SYL2" s="409"/>
      <c r="SYM2" s="409"/>
      <c r="SYN2" s="409"/>
      <c r="SYO2" s="409"/>
      <c r="SYP2" s="409"/>
      <c r="SYQ2" s="409"/>
      <c r="SYR2" s="409"/>
      <c r="SYS2" s="409"/>
      <c r="SYT2" s="409"/>
      <c r="SYU2" s="409"/>
      <c r="SYV2" s="409"/>
      <c r="SYW2" s="409"/>
      <c r="SYX2" s="409"/>
      <c r="SYY2" s="409"/>
      <c r="SYZ2" s="409"/>
      <c r="SZA2" s="409"/>
      <c r="SZB2" s="409"/>
      <c r="SZC2" s="409"/>
      <c r="SZD2" s="409"/>
      <c r="SZE2" s="409"/>
      <c r="SZF2" s="409"/>
      <c r="SZG2" s="409"/>
      <c r="SZH2" s="409"/>
      <c r="SZI2" s="409"/>
      <c r="SZJ2" s="409"/>
      <c r="SZK2" s="409"/>
      <c r="SZL2" s="409"/>
      <c r="SZM2" s="409"/>
      <c r="SZN2" s="409"/>
      <c r="SZO2" s="409"/>
      <c r="SZP2" s="409"/>
      <c r="SZQ2" s="409"/>
      <c r="SZR2" s="409"/>
      <c r="SZS2" s="409"/>
      <c r="SZT2" s="409"/>
      <c r="SZU2" s="409"/>
      <c r="SZV2" s="409"/>
      <c r="SZW2" s="409"/>
      <c r="SZX2" s="409"/>
      <c r="SZY2" s="409"/>
      <c r="SZZ2" s="409"/>
      <c r="TAA2" s="409"/>
      <c r="TAB2" s="409"/>
      <c r="TAC2" s="409"/>
      <c r="TAD2" s="409"/>
      <c r="TAE2" s="409"/>
      <c r="TAF2" s="409"/>
      <c r="TAG2" s="409"/>
      <c r="TAH2" s="409"/>
      <c r="TAI2" s="409"/>
      <c r="TAJ2" s="409"/>
      <c r="TAK2" s="409"/>
      <c r="TAL2" s="409"/>
      <c r="TAM2" s="409"/>
      <c r="TAN2" s="409"/>
      <c r="TAO2" s="409"/>
      <c r="TAP2" s="409"/>
      <c r="TAQ2" s="409"/>
      <c r="TAR2" s="409"/>
      <c r="TAS2" s="409"/>
      <c r="TAT2" s="409"/>
      <c r="TAU2" s="409"/>
      <c r="TAV2" s="409"/>
      <c r="TAW2" s="409"/>
      <c r="TAX2" s="409"/>
      <c r="TAY2" s="409"/>
      <c r="TAZ2" s="409"/>
      <c r="TBA2" s="409"/>
      <c r="TBB2" s="409"/>
      <c r="TBC2" s="409"/>
      <c r="TBD2" s="409"/>
      <c r="TBE2" s="409"/>
      <c r="TBF2" s="409"/>
      <c r="TBG2" s="409"/>
      <c r="TBH2" s="409"/>
      <c r="TBI2" s="409"/>
      <c r="TBJ2" s="409"/>
      <c r="TBK2" s="409"/>
      <c r="TBL2" s="409"/>
      <c r="TBM2" s="409"/>
      <c r="TBN2" s="409"/>
      <c r="TBO2" s="409"/>
      <c r="TBP2" s="409"/>
      <c r="TBQ2" s="409"/>
      <c r="TBR2" s="409"/>
      <c r="TBS2" s="409"/>
      <c r="TBT2" s="409"/>
      <c r="TBU2" s="409"/>
      <c r="TBV2" s="409"/>
      <c r="TBW2" s="409"/>
      <c r="TBX2" s="409"/>
      <c r="TBY2" s="409"/>
      <c r="TBZ2" s="409"/>
      <c r="TCA2" s="409"/>
      <c r="TCB2" s="409"/>
      <c r="TCC2" s="409"/>
      <c r="TCD2" s="409"/>
      <c r="TCE2" s="409"/>
      <c r="TCF2" s="409"/>
      <c r="TCG2" s="409"/>
      <c r="TCH2" s="409"/>
      <c r="TCI2" s="409"/>
      <c r="TCJ2" s="409"/>
      <c r="TCK2" s="409"/>
      <c r="TCL2" s="409"/>
      <c r="TCM2" s="409"/>
      <c r="TCN2" s="409"/>
      <c r="TCO2" s="409"/>
      <c r="TCP2" s="409"/>
      <c r="TCQ2" s="409"/>
      <c r="TCR2" s="409"/>
      <c r="TCS2" s="409"/>
      <c r="TCT2" s="409"/>
      <c r="TCU2" s="409"/>
      <c r="TCV2" s="409"/>
      <c r="TCW2" s="409"/>
      <c r="TCX2" s="409"/>
      <c r="TCY2" s="409"/>
      <c r="TCZ2" s="409"/>
      <c r="TDA2" s="409"/>
      <c r="TDB2" s="409"/>
      <c r="TDC2" s="409"/>
      <c r="TDD2" s="409"/>
      <c r="TDE2" s="409"/>
      <c r="TDF2" s="409"/>
      <c r="TDG2" s="409"/>
      <c r="TDH2" s="409"/>
      <c r="TDI2" s="409"/>
      <c r="TDJ2" s="409"/>
      <c r="TDK2" s="409"/>
      <c r="TDL2" s="409"/>
      <c r="TDM2" s="409"/>
      <c r="TDN2" s="409"/>
      <c r="TDO2" s="409"/>
      <c r="TDP2" s="409"/>
      <c r="TDQ2" s="409"/>
      <c r="TDR2" s="409"/>
      <c r="TDS2" s="409"/>
      <c r="TDT2" s="409"/>
      <c r="TDU2" s="409"/>
      <c r="TDV2" s="409"/>
      <c r="TDW2" s="409"/>
      <c r="TDX2" s="409"/>
      <c r="TDY2" s="409"/>
      <c r="TDZ2" s="409"/>
      <c r="TEA2" s="409"/>
      <c r="TEB2" s="409"/>
      <c r="TEC2" s="409"/>
      <c r="TED2" s="409"/>
      <c r="TEE2" s="409"/>
      <c r="TEF2" s="409"/>
      <c r="TEG2" s="409"/>
      <c r="TEH2" s="409"/>
      <c r="TEI2" s="409"/>
      <c r="TEJ2" s="409"/>
      <c r="TEK2" s="409"/>
      <c r="TEL2" s="409"/>
      <c r="TEM2" s="409"/>
      <c r="TEN2" s="409"/>
      <c r="TEO2" s="409"/>
      <c r="TEP2" s="409"/>
      <c r="TEQ2" s="409"/>
      <c r="TER2" s="409"/>
      <c r="TES2" s="409"/>
      <c r="TET2" s="409"/>
      <c r="TEU2" s="409"/>
      <c r="TEV2" s="409"/>
      <c r="TEW2" s="409"/>
      <c r="TEX2" s="409"/>
      <c r="TEY2" s="409"/>
      <c r="TEZ2" s="409"/>
      <c r="TFA2" s="409"/>
      <c r="TFB2" s="409"/>
      <c r="TFC2" s="409"/>
      <c r="TFD2" s="409"/>
      <c r="TFE2" s="409"/>
      <c r="TFF2" s="409"/>
      <c r="TFG2" s="409"/>
      <c r="TFH2" s="409"/>
      <c r="TFI2" s="409"/>
      <c r="TFJ2" s="409"/>
      <c r="TFK2" s="409"/>
      <c r="TFL2" s="409"/>
      <c r="TFM2" s="409"/>
      <c r="TFN2" s="409"/>
      <c r="TFO2" s="409"/>
      <c r="TFP2" s="409"/>
      <c r="TFQ2" s="409"/>
      <c r="TFR2" s="409"/>
      <c r="TFS2" s="409"/>
      <c r="TFT2" s="409"/>
      <c r="TFU2" s="409"/>
      <c r="TFV2" s="409"/>
      <c r="TFW2" s="409"/>
      <c r="TFX2" s="409"/>
      <c r="TFY2" s="409"/>
      <c r="TFZ2" s="409"/>
      <c r="TGA2" s="409"/>
      <c r="TGB2" s="409"/>
      <c r="TGC2" s="409"/>
      <c r="TGD2" s="409"/>
      <c r="TGE2" s="409"/>
      <c r="TGF2" s="409"/>
      <c r="TGG2" s="409"/>
      <c r="TGH2" s="409"/>
      <c r="TGI2" s="409"/>
      <c r="TGJ2" s="409"/>
      <c r="TGK2" s="409"/>
      <c r="TGL2" s="409"/>
      <c r="TGM2" s="409"/>
      <c r="TGN2" s="409"/>
      <c r="TGO2" s="409"/>
      <c r="TGP2" s="409"/>
      <c r="TGQ2" s="409"/>
      <c r="TGR2" s="409"/>
      <c r="TGS2" s="409"/>
      <c r="TGT2" s="409"/>
      <c r="TGU2" s="409"/>
      <c r="TGV2" s="409"/>
      <c r="TGW2" s="409"/>
      <c r="TGX2" s="409"/>
      <c r="TGY2" s="409"/>
      <c r="TGZ2" s="409"/>
      <c r="THA2" s="409"/>
      <c r="THB2" s="409"/>
      <c r="THC2" s="409"/>
      <c r="THD2" s="409"/>
      <c r="THE2" s="409"/>
      <c r="THF2" s="409"/>
      <c r="THG2" s="409"/>
      <c r="THH2" s="409"/>
      <c r="THI2" s="409"/>
      <c r="THJ2" s="409"/>
      <c r="THK2" s="409"/>
      <c r="THL2" s="409"/>
      <c r="THM2" s="409"/>
      <c r="THN2" s="409"/>
      <c r="THO2" s="409"/>
      <c r="THP2" s="409"/>
      <c r="THQ2" s="409"/>
      <c r="THR2" s="409"/>
      <c r="THS2" s="409"/>
      <c r="THT2" s="409"/>
      <c r="THU2" s="409"/>
      <c r="THV2" s="409"/>
      <c r="THW2" s="409"/>
      <c r="THX2" s="409"/>
      <c r="THY2" s="409"/>
      <c r="THZ2" s="409"/>
      <c r="TIA2" s="409"/>
      <c r="TIB2" s="409"/>
      <c r="TIC2" s="409"/>
      <c r="TID2" s="409"/>
      <c r="TIE2" s="409"/>
      <c r="TIF2" s="409"/>
      <c r="TIG2" s="409"/>
      <c r="TIH2" s="409"/>
      <c r="TII2" s="409"/>
      <c r="TIJ2" s="409"/>
      <c r="TIK2" s="409"/>
      <c r="TIL2" s="409"/>
      <c r="TIM2" s="409"/>
      <c r="TIN2" s="409"/>
      <c r="TIO2" s="409"/>
      <c r="TIP2" s="409"/>
      <c r="TIQ2" s="409"/>
      <c r="TIR2" s="409"/>
      <c r="TIS2" s="409"/>
      <c r="TIT2" s="409"/>
      <c r="TIU2" s="409"/>
      <c r="TIV2" s="409"/>
      <c r="TIW2" s="409"/>
      <c r="TIX2" s="409"/>
      <c r="TIY2" s="409"/>
      <c r="TIZ2" s="409"/>
      <c r="TJA2" s="409"/>
      <c r="TJB2" s="409"/>
      <c r="TJC2" s="409"/>
      <c r="TJD2" s="409"/>
      <c r="TJE2" s="409"/>
      <c r="TJF2" s="409"/>
      <c r="TJG2" s="409"/>
      <c r="TJH2" s="409"/>
      <c r="TJI2" s="409"/>
      <c r="TJJ2" s="409"/>
      <c r="TJK2" s="409"/>
      <c r="TJL2" s="409"/>
      <c r="TJM2" s="409"/>
      <c r="TJN2" s="409"/>
      <c r="TJO2" s="409"/>
      <c r="TJP2" s="409"/>
      <c r="TJQ2" s="409"/>
      <c r="TJR2" s="409"/>
      <c r="TJS2" s="409"/>
      <c r="TJT2" s="409"/>
      <c r="TJU2" s="409"/>
      <c r="TJV2" s="409"/>
      <c r="TJW2" s="409"/>
      <c r="TJX2" s="409"/>
      <c r="TJY2" s="409"/>
      <c r="TJZ2" s="409"/>
      <c r="TKA2" s="409"/>
      <c r="TKB2" s="409"/>
      <c r="TKC2" s="409"/>
      <c r="TKD2" s="409"/>
      <c r="TKE2" s="409"/>
      <c r="TKF2" s="409"/>
      <c r="TKG2" s="409"/>
      <c r="TKH2" s="409"/>
      <c r="TKI2" s="409"/>
      <c r="TKJ2" s="409"/>
      <c r="TKK2" s="409"/>
      <c r="TKL2" s="409"/>
      <c r="TKM2" s="409"/>
      <c r="TKN2" s="409"/>
      <c r="TKO2" s="409"/>
      <c r="TKP2" s="409"/>
      <c r="TKQ2" s="409"/>
      <c r="TKR2" s="409"/>
      <c r="TKS2" s="409"/>
      <c r="TKT2" s="409"/>
      <c r="TKU2" s="409"/>
      <c r="TKV2" s="409"/>
      <c r="TKW2" s="409"/>
      <c r="TKX2" s="409"/>
      <c r="TKY2" s="409"/>
      <c r="TKZ2" s="409"/>
      <c r="TLA2" s="409"/>
      <c r="TLB2" s="409"/>
      <c r="TLC2" s="409"/>
      <c r="TLD2" s="409"/>
      <c r="TLE2" s="409"/>
      <c r="TLF2" s="409"/>
      <c r="TLG2" s="409"/>
      <c r="TLH2" s="409"/>
      <c r="TLI2" s="409"/>
      <c r="TLJ2" s="409"/>
      <c r="TLK2" s="409"/>
      <c r="TLL2" s="409"/>
      <c r="TLM2" s="409"/>
      <c r="TLN2" s="409"/>
      <c r="TLO2" s="409"/>
      <c r="TLP2" s="409"/>
      <c r="TLQ2" s="409"/>
      <c r="TLR2" s="409"/>
      <c r="TLS2" s="409"/>
      <c r="TLT2" s="409"/>
      <c r="TLU2" s="409"/>
      <c r="TLV2" s="409"/>
      <c r="TLW2" s="409"/>
      <c r="TLX2" s="409"/>
      <c r="TLY2" s="409"/>
      <c r="TLZ2" s="409"/>
      <c r="TMA2" s="409"/>
      <c r="TMB2" s="409"/>
      <c r="TMC2" s="409"/>
      <c r="TMD2" s="409"/>
      <c r="TME2" s="409"/>
      <c r="TMF2" s="409"/>
      <c r="TMG2" s="409"/>
      <c r="TMH2" s="409"/>
      <c r="TMI2" s="409"/>
      <c r="TMJ2" s="409"/>
      <c r="TMK2" s="409"/>
      <c r="TML2" s="409"/>
      <c r="TMM2" s="409"/>
      <c r="TMN2" s="409"/>
      <c r="TMO2" s="409"/>
      <c r="TMP2" s="409"/>
      <c r="TMQ2" s="409"/>
      <c r="TMR2" s="409"/>
      <c r="TMS2" s="409"/>
      <c r="TMT2" s="409"/>
      <c r="TMU2" s="409"/>
      <c r="TMV2" s="409"/>
      <c r="TMW2" s="409"/>
      <c r="TMX2" s="409"/>
      <c r="TMY2" s="409"/>
      <c r="TMZ2" s="409"/>
      <c r="TNA2" s="409"/>
      <c r="TNB2" s="409"/>
      <c r="TNC2" s="409"/>
      <c r="TND2" s="409"/>
      <c r="TNE2" s="409"/>
      <c r="TNF2" s="409"/>
      <c r="TNG2" s="409"/>
      <c r="TNH2" s="409"/>
      <c r="TNI2" s="409"/>
      <c r="TNJ2" s="409"/>
      <c r="TNK2" s="409"/>
      <c r="TNL2" s="409"/>
      <c r="TNM2" s="409"/>
      <c r="TNN2" s="409"/>
      <c r="TNO2" s="409"/>
      <c r="TNP2" s="409"/>
      <c r="TNQ2" s="409"/>
      <c r="TNR2" s="409"/>
      <c r="TNS2" s="409"/>
      <c r="TNT2" s="409"/>
      <c r="TNU2" s="409"/>
      <c r="TNV2" s="409"/>
      <c r="TNW2" s="409"/>
      <c r="TNX2" s="409"/>
      <c r="TNY2" s="409"/>
      <c r="TNZ2" s="409"/>
      <c r="TOA2" s="409"/>
      <c r="TOB2" s="409"/>
      <c r="TOC2" s="409"/>
      <c r="TOD2" s="409"/>
      <c r="TOE2" s="409"/>
      <c r="TOF2" s="409"/>
      <c r="TOG2" s="409"/>
      <c r="TOH2" s="409"/>
      <c r="TOI2" s="409"/>
      <c r="TOJ2" s="409"/>
      <c r="TOK2" s="409"/>
      <c r="TOL2" s="409"/>
      <c r="TOM2" s="409"/>
      <c r="TON2" s="409"/>
      <c r="TOO2" s="409"/>
      <c r="TOP2" s="409"/>
      <c r="TOQ2" s="409"/>
      <c r="TOR2" s="409"/>
      <c r="TOS2" s="409"/>
      <c r="TOT2" s="409"/>
      <c r="TOU2" s="409"/>
      <c r="TOV2" s="409"/>
      <c r="TOW2" s="409"/>
      <c r="TOX2" s="409"/>
      <c r="TOY2" s="409"/>
      <c r="TOZ2" s="409"/>
      <c r="TPA2" s="409"/>
      <c r="TPB2" s="409"/>
      <c r="TPC2" s="409"/>
      <c r="TPD2" s="409"/>
      <c r="TPE2" s="409"/>
      <c r="TPF2" s="409"/>
      <c r="TPG2" s="409"/>
      <c r="TPH2" s="409"/>
      <c r="TPI2" s="409"/>
      <c r="TPJ2" s="409"/>
      <c r="TPK2" s="409"/>
      <c r="TPL2" s="409"/>
      <c r="TPM2" s="409"/>
      <c r="TPN2" s="409"/>
      <c r="TPO2" s="409"/>
      <c r="TPP2" s="409"/>
      <c r="TPQ2" s="409"/>
      <c r="TPR2" s="409"/>
      <c r="TPS2" s="409"/>
      <c r="TPT2" s="409"/>
      <c r="TPU2" s="409"/>
      <c r="TPV2" s="409"/>
      <c r="TPW2" s="409"/>
      <c r="TPX2" s="409"/>
      <c r="TPY2" s="409"/>
      <c r="TPZ2" s="409"/>
      <c r="TQA2" s="409"/>
      <c r="TQB2" s="409"/>
      <c r="TQC2" s="409"/>
      <c r="TQD2" s="409"/>
      <c r="TQE2" s="409"/>
      <c r="TQF2" s="409"/>
      <c r="TQG2" s="409"/>
      <c r="TQH2" s="409"/>
      <c r="TQI2" s="409"/>
      <c r="TQJ2" s="409"/>
      <c r="TQK2" s="409"/>
      <c r="TQL2" s="409"/>
      <c r="TQM2" s="409"/>
      <c r="TQN2" s="409"/>
      <c r="TQO2" s="409"/>
      <c r="TQP2" s="409"/>
      <c r="TQQ2" s="409"/>
      <c r="TQR2" s="409"/>
      <c r="TQS2" s="409"/>
      <c r="TQT2" s="409"/>
      <c r="TQU2" s="409"/>
      <c r="TQV2" s="409"/>
      <c r="TQW2" s="409"/>
      <c r="TQX2" s="409"/>
      <c r="TQY2" s="409"/>
      <c r="TQZ2" s="409"/>
      <c r="TRA2" s="409"/>
      <c r="TRB2" s="409"/>
      <c r="TRC2" s="409"/>
      <c r="TRD2" s="409"/>
      <c r="TRE2" s="409"/>
      <c r="TRF2" s="409"/>
      <c r="TRG2" s="409"/>
      <c r="TRH2" s="409"/>
      <c r="TRI2" s="409"/>
      <c r="TRJ2" s="409"/>
      <c r="TRK2" s="409"/>
      <c r="TRL2" s="409"/>
      <c r="TRM2" s="409"/>
      <c r="TRN2" s="409"/>
      <c r="TRO2" s="409"/>
      <c r="TRP2" s="409"/>
      <c r="TRQ2" s="409"/>
      <c r="TRR2" s="409"/>
      <c r="TRS2" s="409"/>
      <c r="TRT2" s="409"/>
      <c r="TRU2" s="409"/>
      <c r="TRV2" s="409"/>
      <c r="TRW2" s="409"/>
      <c r="TRX2" s="409"/>
      <c r="TRY2" s="409"/>
      <c r="TRZ2" s="409"/>
      <c r="TSA2" s="409"/>
      <c r="TSB2" s="409"/>
      <c r="TSC2" s="409"/>
      <c r="TSD2" s="409"/>
      <c r="TSE2" s="409"/>
      <c r="TSF2" s="409"/>
      <c r="TSG2" s="409"/>
      <c r="TSH2" s="409"/>
      <c r="TSI2" s="409"/>
      <c r="TSJ2" s="409"/>
      <c r="TSK2" s="409"/>
      <c r="TSL2" s="409"/>
      <c r="TSM2" s="409"/>
      <c r="TSN2" s="409"/>
      <c r="TSO2" s="409"/>
      <c r="TSP2" s="409"/>
      <c r="TSQ2" s="409"/>
      <c r="TSR2" s="409"/>
      <c r="TSS2" s="409"/>
      <c r="TST2" s="409"/>
      <c r="TSU2" s="409"/>
      <c r="TSV2" s="409"/>
      <c r="TSW2" s="409"/>
      <c r="TSX2" s="409"/>
      <c r="TSY2" s="409"/>
      <c r="TSZ2" s="409"/>
      <c r="TTA2" s="409"/>
      <c r="TTB2" s="409"/>
      <c r="TTC2" s="409"/>
      <c r="TTD2" s="409"/>
      <c r="TTE2" s="409"/>
      <c r="TTF2" s="409"/>
      <c r="TTG2" s="409"/>
      <c r="TTH2" s="409"/>
      <c r="TTI2" s="409"/>
      <c r="TTJ2" s="409"/>
      <c r="TTK2" s="409"/>
      <c r="TTL2" s="409"/>
      <c r="TTM2" s="409"/>
      <c r="TTN2" s="409"/>
      <c r="TTO2" s="409"/>
      <c r="TTP2" s="409"/>
      <c r="TTQ2" s="409"/>
      <c r="TTR2" s="409"/>
      <c r="TTS2" s="409"/>
      <c r="TTT2" s="409"/>
      <c r="TTU2" s="409"/>
      <c r="TTV2" s="409"/>
      <c r="TTW2" s="409"/>
      <c r="TTX2" s="409"/>
      <c r="TTY2" s="409"/>
      <c r="TTZ2" s="409"/>
      <c r="TUA2" s="409"/>
      <c r="TUB2" s="409"/>
      <c r="TUC2" s="409"/>
      <c r="TUD2" s="409"/>
      <c r="TUE2" s="409"/>
      <c r="TUF2" s="409"/>
      <c r="TUG2" s="409"/>
      <c r="TUH2" s="409"/>
      <c r="TUI2" s="409"/>
      <c r="TUJ2" s="409"/>
      <c r="TUK2" s="409"/>
      <c r="TUL2" s="409"/>
      <c r="TUM2" s="409"/>
      <c r="TUN2" s="409"/>
      <c r="TUO2" s="409"/>
      <c r="TUP2" s="409"/>
      <c r="TUQ2" s="409"/>
      <c r="TUR2" s="409"/>
      <c r="TUS2" s="409"/>
      <c r="TUT2" s="409"/>
      <c r="TUU2" s="409"/>
      <c r="TUV2" s="409"/>
      <c r="TUW2" s="409"/>
      <c r="TUX2" s="409"/>
      <c r="TUY2" s="409"/>
      <c r="TUZ2" s="409"/>
      <c r="TVA2" s="409"/>
      <c r="TVB2" s="409"/>
      <c r="TVC2" s="409"/>
      <c r="TVD2" s="409"/>
      <c r="TVE2" s="409"/>
      <c r="TVF2" s="409"/>
      <c r="TVG2" s="409"/>
      <c r="TVH2" s="409"/>
      <c r="TVI2" s="409"/>
      <c r="TVJ2" s="409"/>
      <c r="TVK2" s="409"/>
      <c r="TVL2" s="409"/>
      <c r="TVM2" s="409"/>
      <c r="TVN2" s="409"/>
      <c r="TVO2" s="409"/>
      <c r="TVP2" s="409"/>
      <c r="TVQ2" s="409"/>
      <c r="TVR2" s="409"/>
      <c r="TVS2" s="409"/>
      <c r="TVT2" s="409"/>
      <c r="TVU2" s="409"/>
      <c r="TVV2" s="409"/>
      <c r="TVW2" s="409"/>
      <c r="TVX2" s="409"/>
      <c r="TVY2" s="409"/>
      <c r="TVZ2" s="409"/>
      <c r="TWA2" s="409"/>
      <c r="TWB2" s="409"/>
      <c r="TWC2" s="409"/>
      <c r="TWD2" s="409"/>
      <c r="TWE2" s="409"/>
      <c r="TWF2" s="409"/>
      <c r="TWG2" s="409"/>
      <c r="TWH2" s="409"/>
      <c r="TWI2" s="409"/>
      <c r="TWJ2" s="409"/>
      <c r="TWK2" s="409"/>
      <c r="TWL2" s="409"/>
      <c r="TWM2" s="409"/>
      <c r="TWN2" s="409"/>
      <c r="TWO2" s="409"/>
      <c r="TWP2" s="409"/>
      <c r="TWQ2" s="409"/>
      <c r="TWR2" s="409"/>
      <c r="TWS2" s="409"/>
      <c r="TWT2" s="409"/>
      <c r="TWU2" s="409"/>
      <c r="TWV2" s="409"/>
      <c r="TWW2" s="409"/>
      <c r="TWX2" s="409"/>
      <c r="TWY2" s="409"/>
      <c r="TWZ2" s="409"/>
      <c r="TXA2" s="409"/>
      <c r="TXB2" s="409"/>
      <c r="TXC2" s="409"/>
      <c r="TXD2" s="409"/>
      <c r="TXE2" s="409"/>
      <c r="TXF2" s="409"/>
      <c r="TXG2" s="409"/>
      <c r="TXH2" s="409"/>
      <c r="TXI2" s="409"/>
      <c r="TXJ2" s="409"/>
      <c r="TXK2" s="409"/>
      <c r="TXL2" s="409"/>
      <c r="TXM2" s="409"/>
      <c r="TXN2" s="409"/>
      <c r="TXO2" s="409"/>
      <c r="TXP2" s="409"/>
      <c r="TXQ2" s="409"/>
      <c r="TXR2" s="409"/>
      <c r="TXS2" s="409"/>
      <c r="TXT2" s="409"/>
      <c r="TXU2" s="409"/>
      <c r="TXV2" s="409"/>
      <c r="TXW2" s="409"/>
      <c r="TXX2" s="409"/>
      <c r="TXY2" s="409"/>
      <c r="TXZ2" s="409"/>
      <c r="TYA2" s="409"/>
      <c r="TYB2" s="409"/>
      <c r="TYC2" s="409"/>
      <c r="TYD2" s="409"/>
      <c r="TYE2" s="409"/>
      <c r="TYF2" s="409"/>
      <c r="TYG2" s="409"/>
      <c r="TYH2" s="409"/>
      <c r="TYI2" s="409"/>
      <c r="TYJ2" s="409"/>
      <c r="TYK2" s="409"/>
      <c r="TYL2" s="409"/>
      <c r="TYM2" s="409"/>
      <c r="TYN2" s="409"/>
      <c r="TYO2" s="409"/>
      <c r="TYP2" s="409"/>
      <c r="TYQ2" s="409"/>
      <c r="TYR2" s="409"/>
      <c r="TYS2" s="409"/>
      <c r="TYT2" s="409"/>
      <c r="TYU2" s="409"/>
      <c r="TYV2" s="409"/>
      <c r="TYW2" s="409"/>
      <c r="TYX2" s="409"/>
      <c r="TYY2" s="409"/>
      <c r="TYZ2" s="409"/>
      <c r="TZA2" s="409"/>
      <c r="TZB2" s="409"/>
      <c r="TZC2" s="409"/>
      <c r="TZD2" s="409"/>
      <c r="TZE2" s="409"/>
      <c r="TZF2" s="409"/>
      <c r="TZG2" s="409"/>
      <c r="TZH2" s="409"/>
      <c r="TZI2" s="409"/>
      <c r="TZJ2" s="409"/>
      <c r="TZK2" s="409"/>
      <c r="TZL2" s="409"/>
      <c r="TZM2" s="409"/>
      <c r="TZN2" s="409"/>
      <c r="TZO2" s="409"/>
      <c r="TZP2" s="409"/>
      <c r="TZQ2" s="409"/>
      <c r="TZR2" s="409"/>
      <c r="TZS2" s="409"/>
      <c r="TZT2" s="409"/>
      <c r="TZU2" s="409"/>
      <c r="TZV2" s="409"/>
      <c r="TZW2" s="409"/>
      <c r="TZX2" s="409"/>
      <c r="TZY2" s="409"/>
      <c r="TZZ2" s="409"/>
      <c r="UAA2" s="409"/>
      <c r="UAB2" s="409"/>
      <c r="UAC2" s="409"/>
      <c r="UAD2" s="409"/>
      <c r="UAE2" s="409"/>
      <c r="UAF2" s="409"/>
      <c r="UAG2" s="409"/>
      <c r="UAH2" s="409"/>
      <c r="UAI2" s="409"/>
      <c r="UAJ2" s="409"/>
      <c r="UAK2" s="409"/>
      <c r="UAL2" s="409"/>
      <c r="UAM2" s="409"/>
      <c r="UAN2" s="409"/>
      <c r="UAO2" s="409"/>
      <c r="UAP2" s="409"/>
      <c r="UAQ2" s="409"/>
      <c r="UAR2" s="409"/>
      <c r="UAS2" s="409"/>
      <c r="UAT2" s="409"/>
      <c r="UAU2" s="409"/>
      <c r="UAV2" s="409"/>
      <c r="UAW2" s="409"/>
      <c r="UAX2" s="409"/>
      <c r="UAY2" s="409"/>
      <c r="UAZ2" s="409"/>
      <c r="UBA2" s="409"/>
      <c r="UBB2" s="409"/>
      <c r="UBC2" s="409"/>
      <c r="UBD2" s="409"/>
      <c r="UBE2" s="409"/>
      <c r="UBF2" s="409"/>
      <c r="UBG2" s="409"/>
      <c r="UBH2" s="409"/>
      <c r="UBI2" s="409"/>
      <c r="UBJ2" s="409"/>
      <c r="UBK2" s="409"/>
      <c r="UBL2" s="409"/>
      <c r="UBM2" s="409"/>
      <c r="UBN2" s="409"/>
      <c r="UBO2" s="409"/>
      <c r="UBP2" s="409"/>
      <c r="UBQ2" s="409"/>
      <c r="UBR2" s="409"/>
      <c r="UBS2" s="409"/>
      <c r="UBT2" s="409"/>
      <c r="UBU2" s="409"/>
      <c r="UBV2" s="409"/>
      <c r="UBW2" s="409"/>
      <c r="UBX2" s="409"/>
      <c r="UBY2" s="409"/>
      <c r="UBZ2" s="409"/>
      <c r="UCA2" s="409"/>
      <c r="UCB2" s="409"/>
      <c r="UCC2" s="409"/>
      <c r="UCD2" s="409"/>
      <c r="UCE2" s="409"/>
      <c r="UCF2" s="409"/>
      <c r="UCG2" s="409"/>
      <c r="UCH2" s="409"/>
      <c r="UCI2" s="409"/>
      <c r="UCJ2" s="409"/>
      <c r="UCK2" s="409"/>
      <c r="UCL2" s="409"/>
      <c r="UCM2" s="409"/>
      <c r="UCN2" s="409"/>
      <c r="UCO2" s="409"/>
      <c r="UCP2" s="409"/>
      <c r="UCQ2" s="409"/>
      <c r="UCR2" s="409"/>
      <c r="UCS2" s="409"/>
      <c r="UCT2" s="409"/>
      <c r="UCU2" s="409"/>
      <c r="UCV2" s="409"/>
      <c r="UCW2" s="409"/>
      <c r="UCX2" s="409"/>
      <c r="UCY2" s="409"/>
      <c r="UCZ2" s="409"/>
      <c r="UDA2" s="409"/>
      <c r="UDB2" s="409"/>
      <c r="UDC2" s="409"/>
      <c r="UDD2" s="409"/>
      <c r="UDE2" s="409"/>
      <c r="UDF2" s="409"/>
      <c r="UDG2" s="409"/>
      <c r="UDH2" s="409"/>
      <c r="UDI2" s="409"/>
      <c r="UDJ2" s="409"/>
      <c r="UDK2" s="409"/>
      <c r="UDL2" s="409"/>
      <c r="UDM2" s="409"/>
      <c r="UDN2" s="409"/>
      <c r="UDO2" s="409"/>
      <c r="UDP2" s="409"/>
      <c r="UDQ2" s="409"/>
      <c r="UDR2" s="409"/>
      <c r="UDS2" s="409"/>
      <c r="UDT2" s="409"/>
      <c r="UDU2" s="409"/>
      <c r="UDV2" s="409"/>
      <c r="UDW2" s="409"/>
      <c r="UDX2" s="409"/>
      <c r="UDY2" s="409"/>
      <c r="UDZ2" s="409"/>
      <c r="UEA2" s="409"/>
      <c r="UEB2" s="409"/>
      <c r="UEC2" s="409"/>
      <c r="UED2" s="409"/>
      <c r="UEE2" s="409"/>
      <c r="UEF2" s="409"/>
      <c r="UEG2" s="409"/>
      <c r="UEH2" s="409"/>
      <c r="UEI2" s="409"/>
      <c r="UEJ2" s="409"/>
      <c r="UEK2" s="409"/>
      <c r="UEL2" s="409"/>
      <c r="UEM2" s="409"/>
      <c r="UEN2" s="409"/>
      <c r="UEO2" s="409"/>
      <c r="UEP2" s="409"/>
      <c r="UEQ2" s="409"/>
      <c r="UER2" s="409"/>
      <c r="UES2" s="409"/>
      <c r="UET2" s="409"/>
      <c r="UEU2" s="409"/>
      <c r="UEV2" s="409"/>
      <c r="UEW2" s="409"/>
      <c r="UEX2" s="409"/>
      <c r="UEY2" s="409"/>
      <c r="UEZ2" s="409"/>
      <c r="UFA2" s="409"/>
      <c r="UFB2" s="409"/>
      <c r="UFC2" s="409"/>
      <c r="UFD2" s="409"/>
      <c r="UFE2" s="409"/>
      <c r="UFF2" s="409"/>
      <c r="UFG2" s="409"/>
      <c r="UFH2" s="409"/>
      <c r="UFI2" s="409"/>
      <c r="UFJ2" s="409"/>
      <c r="UFK2" s="409"/>
      <c r="UFL2" s="409"/>
      <c r="UFM2" s="409"/>
      <c r="UFN2" s="409"/>
      <c r="UFO2" s="409"/>
      <c r="UFP2" s="409"/>
      <c r="UFQ2" s="409"/>
      <c r="UFR2" s="409"/>
      <c r="UFS2" s="409"/>
      <c r="UFT2" s="409"/>
      <c r="UFU2" s="409"/>
      <c r="UFV2" s="409"/>
      <c r="UFW2" s="409"/>
      <c r="UFX2" s="409"/>
      <c r="UFY2" s="409"/>
      <c r="UFZ2" s="409"/>
      <c r="UGA2" s="409"/>
      <c r="UGB2" s="409"/>
      <c r="UGC2" s="409"/>
      <c r="UGD2" s="409"/>
      <c r="UGE2" s="409"/>
      <c r="UGF2" s="409"/>
      <c r="UGG2" s="409"/>
      <c r="UGH2" s="409"/>
      <c r="UGI2" s="409"/>
      <c r="UGJ2" s="409"/>
      <c r="UGK2" s="409"/>
      <c r="UGL2" s="409"/>
      <c r="UGM2" s="409"/>
      <c r="UGN2" s="409"/>
      <c r="UGO2" s="409"/>
      <c r="UGP2" s="409"/>
      <c r="UGQ2" s="409"/>
      <c r="UGR2" s="409"/>
      <c r="UGS2" s="409"/>
      <c r="UGT2" s="409"/>
      <c r="UGU2" s="409"/>
      <c r="UGV2" s="409"/>
      <c r="UGW2" s="409"/>
      <c r="UGX2" s="409"/>
      <c r="UGY2" s="409"/>
      <c r="UGZ2" s="409"/>
      <c r="UHA2" s="409"/>
      <c r="UHB2" s="409"/>
      <c r="UHC2" s="409"/>
      <c r="UHD2" s="409"/>
      <c r="UHE2" s="409"/>
      <c r="UHF2" s="409"/>
      <c r="UHG2" s="409"/>
      <c r="UHH2" s="409"/>
      <c r="UHI2" s="409"/>
      <c r="UHJ2" s="409"/>
      <c r="UHK2" s="409"/>
      <c r="UHL2" s="409"/>
      <c r="UHM2" s="409"/>
      <c r="UHN2" s="409"/>
      <c r="UHO2" s="409"/>
      <c r="UHP2" s="409"/>
      <c r="UHQ2" s="409"/>
      <c r="UHR2" s="409"/>
      <c r="UHS2" s="409"/>
      <c r="UHT2" s="409"/>
      <c r="UHU2" s="409"/>
      <c r="UHV2" s="409"/>
      <c r="UHW2" s="409"/>
      <c r="UHX2" s="409"/>
      <c r="UHY2" s="409"/>
      <c r="UHZ2" s="409"/>
      <c r="UIA2" s="409"/>
      <c r="UIB2" s="409"/>
      <c r="UIC2" s="409"/>
      <c r="UID2" s="409"/>
      <c r="UIE2" s="409"/>
      <c r="UIF2" s="409"/>
      <c r="UIG2" s="409"/>
      <c r="UIH2" s="409"/>
      <c r="UII2" s="409"/>
      <c r="UIJ2" s="409"/>
      <c r="UIK2" s="409"/>
      <c r="UIL2" s="409"/>
      <c r="UIM2" s="409"/>
      <c r="UIN2" s="409"/>
      <c r="UIO2" s="409"/>
      <c r="UIP2" s="409"/>
      <c r="UIQ2" s="409"/>
      <c r="UIR2" s="409"/>
      <c r="UIS2" s="409"/>
      <c r="UIT2" s="409"/>
      <c r="UIU2" s="409"/>
      <c r="UIV2" s="409"/>
      <c r="UIW2" s="409"/>
      <c r="UIX2" s="409"/>
      <c r="UIY2" s="409"/>
      <c r="UIZ2" s="409"/>
      <c r="UJA2" s="409"/>
      <c r="UJB2" s="409"/>
      <c r="UJC2" s="409"/>
      <c r="UJD2" s="409"/>
      <c r="UJE2" s="409"/>
      <c r="UJF2" s="409"/>
      <c r="UJG2" s="409"/>
      <c r="UJH2" s="409"/>
      <c r="UJI2" s="409"/>
      <c r="UJJ2" s="409"/>
      <c r="UJK2" s="409"/>
      <c r="UJL2" s="409"/>
      <c r="UJM2" s="409"/>
      <c r="UJN2" s="409"/>
      <c r="UJO2" s="409"/>
      <c r="UJP2" s="409"/>
      <c r="UJQ2" s="409"/>
      <c r="UJR2" s="409"/>
      <c r="UJS2" s="409"/>
      <c r="UJT2" s="409"/>
      <c r="UJU2" s="409"/>
      <c r="UJV2" s="409"/>
      <c r="UJW2" s="409"/>
      <c r="UJX2" s="409"/>
      <c r="UJY2" s="409"/>
      <c r="UJZ2" s="409"/>
      <c r="UKA2" s="409"/>
      <c r="UKB2" s="409"/>
      <c r="UKC2" s="409"/>
      <c r="UKD2" s="409"/>
      <c r="UKE2" s="409"/>
      <c r="UKF2" s="409"/>
      <c r="UKG2" s="409"/>
      <c r="UKH2" s="409"/>
      <c r="UKI2" s="409"/>
      <c r="UKJ2" s="409"/>
      <c r="UKK2" s="409"/>
      <c r="UKL2" s="409"/>
      <c r="UKM2" s="409"/>
      <c r="UKN2" s="409"/>
      <c r="UKO2" s="409"/>
      <c r="UKP2" s="409"/>
      <c r="UKQ2" s="409"/>
      <c r="UKR2" s="409"/>
      <c r="UKS2" s="409"/>
      <c r="UKT2" s="409"/>
      <c r="UKU2" s="409"/>
      <c r="UKV2" s="409"/>
      <c r="UKW2" s="409"/>
      <c r="UKX2" s="409"/>
      <c r="UKY2" s="409"/>
      <c r="UKZ2" s="409"/>
      <c r="ULA2" s="409"/>
      <c r="ULB2" s="409"/>
      <c r="ULC2" s="409"/>
      <c r="ULD2" s="409"/>
      <c r="ULE2" s="409"/>
      <c r="ULF2" s="409"/>
      <c r="ULG2" s="409"/>
      <c r="ULH2" s="409"/>
      <c r="ULI2" s="409"/>
      <c r="ULJ2" s="409"/>
      <c r="ULK2" s="409"/>
      <c r="ULL2" s="409"/>
      <c r="ULM2" s="409"/>
      <c r="ULN2" s="409"/>
      <c r="ULO2" s="409"/>
      <c r="ULP2" s="409"/>
      <c r="ULQ2" s="409"/>
      <c r="ULR2" s="409"/>
      <c r="ULS2" s="409"/>
      <c r="ULT2" s="409"/>
      <c r="ULU2" s="409"/>
      <c r="ULV2" s="409"/>
      <c r="ULW2" s="409"/>
      <c r="ULX2" s="409"/>
      <c r="ULY2" s="409"/>
      <c r="ULZ2" s="409"/>
      <c r="UMA2" s="409"/>
      <c r="UMB2" s="409"/>
      <c r="UMC2" s="409"/>
      <c r="UMD2" s="409"/>
      <c r="UME2" s="409"/>
      <c r="UMF2" s="409"/>
      <c r="UMG2" s="409"/>
      <c r="UMH2" s="409"/>
      <c r="UMI2" s="409"/>
      <c r="UMJ2" s="409"/>
      <c r="UMK2" s="409"/>
      <c r="UML2" s="409"/>
      <c r="UMM2" s="409"/>
      <c r="UMN2" s="409"/>
      <c r="UMO2" s="409"/>
      <c r="UMP2" s="409"/>
      <c r="UMQ2" s="409"/>
      <c r="UMR2" s="409"/>
      <c r="UMS2" s="409"/>
      <c r="UMT2" s="409"/>
      <c r="UMU2" s="409"/>
      <c r="UMV2" s="409"/>
      <c r="UMW2" s="409"/>
      <c r="UMX2" s="409"/>
      <c r="UMY2" s="409"/>
      <c r="UMZ2" s="409"/>
      <c r="UNA2" s="409"/>
      <c r="UNB2" s="409"/>
      <c r="UNC2" s="409"/>
      <c r="UND2" s="409"/>
      <c r="UNE2" s="409"/>
      <c r="UNF2" s="409"/>
      <c r="UNG2" s="409"/>
      <c r="UNH2" s="409"/>
      <c r="UNI2" s="409"/>
      <c r="UNJ2" s="409"/>
      <c r="UNK2" s="409"/>
      <c r="UNL2" s="409"/>
      <c r="UNM2" s="409"/>
      <c r="UNN2" s="409"/>
      <c r="UNO2" s="409"/>
      <c r="UNP2" s="409"/>
      <c r="UNQ2" s="409"/>
      <c r="UNR2" s="409"/>
      <c r="UNS2" s="409"/>
      <c r="UNT2" s="409"/>
      <c r="UNU2" s="409"/>
      <c r="UNV2" s="409"/>
      <c r="UNW2" s="409"/>
      <c r="UNX2" s="409"/>
      <c r="UNY2" s="409"/>
      <c r="UNZ2" s="409"/>
      <c r="UOA2" s="409"/>
      <c r="UOB2" s="409"/>
      <c r="UOC2" s="409"/>
      <c r="UOD2" s="409"/>
      <c r="UOE2" s="409"/>
      <c r="UOF2" s="409"/>
      <c r="UOG2" s="409"/>
      <c r="UOH2" s="409"/>
      <c r="UOI2" s="409"/>
      <c r="UOJ2" s="409"/>
      <c r="UOK2" s="409"/>
      <c r="UOL2" s="409"/>
      <c r="UOM2" s="409"/>
      <c r="UON2" s="409"/>
      <c r="UOO2" s="409"/>
      <c r="UOP2" s="409"/>
      <c r="UOQ2" s="409"/>
      <c r="UOR2" s="409"/>
      <c r="UOS2" s="409"/>
      <c r="UOT2" s="409"/>
      <c r="UOU2" s="409"/>
      <c r="UOV2" s="409"/>
      <c r="UOW2" s="409"/>
      <c r="UOX2" s="409"/>
      <c r="UOY2" s="409"/>
      <c r="UOZ2" s="409"/>
      <c r="UPA2" s="409"/>
      <c r="UPB2" s="409"/>
      <c r="UPC2" s="409"/>
      <c r="UPD2" s="409"/>
      <c r="UPE2" s="409"/>
      <c r="UPF2" s="409"/>
      <c r="UPG2" s="409"/>
      <c r="UPH2" s="409"/>
      <c r="UPI2" s="409"/>
      <c r="UPJ2" s="409"/>
      <c r="UPK2" s="409"/>
      <c r="UPL2" s="409"/>
      <c r="UPM2" s="409"/>
      <c r="UPN2" s="409"/>
      <c r="UPO2" s="409"/>
      <c r="UPP2" s="409"/>
      <c r="UPQ2" s="409"/>
      <c r="UPR2" s="409"/>
      <c r="UPS2" s="409"/>
      <c r="UPT2" s="409"/>
      <c r="UPU2" s="409"/>
      <c r="UPV2" s="409"/>
      <c r="UPW2" s="409"/>
      <c r="UPX2" s="409"/>
      <c r="UPY2" s="409"/>
      <c r="UPZ2" s="409"/>
      <c r="UQA2" s="409"/>
      <c r="UQB2" s="409"/>
      <c r="UQC2" s="409"/>
      <c r="UQD2" s="409"/>
      <c r="UQE2" s="409"/>
      <c r="UQF2" s="409"/>
      <c r="UQG2" s="409"/>
      <c r="UQH2" s="409"/>
      <c r="UQI2" s="409"/>
      <c r="UQJ2" s="409"/>
      <c r="UQK2" s="409"/>
      <c r="UQL2" s="409"/>
      <c r="UQM2" s="409"/>
      <c r="UQN2" s="409"/>
      <c r="UQO2" s="409"/>
      <c r="UQP2" s="409"/>
      <c r="UQQ2" s="409"/>
      <c r="UQR2" s="409"/>
      <c r="UQS2" s="409"/>
      <c r="UQT2" s="409"/>
      <c r="UQU2" s="409"/>
      <c r="UQV2" s="409"/>
      <c r="UQW2" s="409"/>
      <c r="UQX2" s="409"/>
      <c r="UQY2" s="409"/>
      <c r="UQZ2" s="409"/>
      <c r="URA2" s="409"/>
      <c r="URB2" s="409"/>
      <c r="URC2" s="409"/>
      <c r="URD2" s="409"/>
      <c r="URE2" s="409"/>
      <c r="URF2" s="409"/>
      <c r="URG2" s="409"/>
      <c r="URH2" s="409"/>
      <c r="URI2" s="409"/>
      <c r="URJ2" s="409"/>
      <c r="URK2" s="409"/>
      <c r="URL2" s="409"/>
      <c r="URM2" s="409"/>
      <c r="URN2" s="409"/>
      <c r="URO2" s="409"/>
      <c r="URP2" s="409"/>
      <c r="URQ2" s="409"/>
      <c r="URR2" s="409"/>
      <c r="URS2" s="409"/>
      <c r="URT2" s="409"/>
      <c r="URU2" s="409"/>
      <c r="URV2" s="409"/>
      <c r="URW2" s="409"/>
      <c r="URX2" s="409"/>
      <c r="URY2" s="409"/>
      <c r="URZ2" s="409"/>
      <c r="USA2" s="409"/>
      <c r="USB2" s="409"/>
      <c r="USC2" s="409"/>
      <c r="USD2" s="409"/>
      <c r="USE2" s="409"/>
      <c r="USF2" s="409"/>
      <c r="USG2" s="409"/>
      <c r="USH2" s="409"/>
      <c r="USI2" s="409"/>
      <c r="USJ2" s="409"/>
      <c r="USK2" s="409"/>
      <c r="USL2" s="409"/>
      <c r="USM2" s="409"/>
      <c r="USN2" s="409"/>
      <c r="USO2" s="409"/>
      <c r="USP2" s="409"/>
      <c r="USQ2" s="409"/>
      <c r="USR2" s="409"/>
      <c r="USS2" s="409"/>
      <c r="UST2" s="409"/>
      <c r="USU2" s="409"/>
      <c r="USV2" s="409"/>
      <c r="USW2" s="409"/>
      <c r="USX2" s="409"/>
      <c r="USY2" s="409"/>
      <c r="USZ2" s="409"/>
      <c r="UTA2" s="409"/>
      <c r="UTB2" s="409"/>
      <c r="UTC2" s="409"/>
      <c r="UTD2" s="409"/>
      <c r="UTE2" s="409"/>
      <c r="UTF2" s="409"/>
      <c r="UTG2" s="409"/>
      <c r="UTH2" s="409"/>
      <c r="UTI2" s="409"/>
      <c r="UTJ2" s="409"/>
      <c r="UTK2" s="409"/>
      <c r="UTL2" s="409"/>
      <c r="UTM2" s="409"/>
      <c r="UTN2" s="409"/>
      <c r="UTO2" s="409"/>
      <c r="UTP2" s="409"/>
      <c r="UTQ2" s="409"/>
      <c r="UTR2" s="409"/>
      <c r="UTS2" s="409"/>
      <c r="UTT2" s="409"/>
      <c r="UTU2" s="409"/>
      <c r="UTV2" s="409"/>
      <c r="UTW2" s="409"/>
      <c r="UTX2" s="409"/>
      <c r="UTY2" s="409"/>
      <c r="UTZ2" s="409"/>
      <c r="UUA2" s="409"/>
      <c r="UUB2" s="409"/>
      <c r="UUC2" s="409"/>
      <c r="UUD2" s="409"/>
      <c r="UUE2" s="409"/>
      <c r="UUF2" s="409"/>
      <c r="UUG2" s="409"/>
      <c r="UUH2" s="409"/>
      <c r="UUI2" s="409"/>
      <c r="UUJ2" s="409"/>
      <c r="UUK2" s="409"/>
      <c r="UUL2" s="409"/>
      <c r="UUM2" s="409"/>
      <c r="UUN2" s="409"/>
      <c r="UUO2" s="409"/>
      <c r="UUP2" s="409"/>
      <c r="UUQ2" s="409"/>
      <c r="UUR2" s="409"/>
      <c r="UUS2" s="409"/>
      <c r="UUT2" s="409"/>
      <c r="UUU2" s="409"/>
      <c r="UUV2" s="409"/>
      <c r="UUW2" s="409"/>
      <c r="UUX2" s="409"/>
      <c r="UUY2" s="409"/>
      <c r="UUZ2" s="409"/>
      <c r="UVA2" s="409"/>
      <c r="UVB2" s="409"/>
      <c r="UVC2" s="409"/>
      <c r="UVD2" s="409"/>
      <c r="UVE2" s="409"/>
      <c r="UVF2" s="409"/>
      <c r="UVG2" s="409"/>
      <c r="UVH2" s="409"/>
      <c r="UVI2" s="409"/>
      <c r="UVJ2" s="409"/>
      <c r="UVK2" s="409"/>
      <c r="UVL2" s="409"/>
      <c r="UVM2" s="409"/>
      <c r="UVN2" s="409"/>
      <c r="UVO2" s="409"/>
      <c r="UVP2" s="409"/>
      <c r="UVQ2" s="409"/>
      <c r="UVR2" s="409"/>
      <c r="UVS2" s="409"/>
      <c r="UVT2" s="409"/>
      <c r="UVU2" s="409"/>
      <c r="UVV2" s="409"/>
      <c r="UVW2" s="409"/>
      <c r="UVX2" s="409"/>
      <c r="UVY2" s="409"/>
      <c r="UVZ2" s="409"/>
      <c r="UWA2" s="409"/>
      <c r="UWB2" s="409"/>
      <c r="UWC2" s="409"/>
      <c r="UWD2" s="409"/>
      <c r="UWE2" s="409"/>
      <c r="UWF2" s="409"/>
      <c r="UWG2" s="409"/>
      <c r="UWH2" s="409"/>
      <c r="UWI2" s="409"/>
      <c r="UWJ2" s="409"/>
      <c r="UWK2" s="409"/>
      <c r="UWL2" s="409"/>
      <c r="UWM2" s="409"/>
      <c r="UWN2" s="409"/>
      <c r="UWO2" s="409"/>
      <c r="UWP2" s="409"/>
      <c r="UWQ2" s="409"/>
      <c r="UWR2" s="409"/>
      <c r="UWS2" s="409"/>
      <c r="UWT2" s="409"/>
      <c r="UWU2" s="409"/>
      <c r="UWV2" s="409"/>
      <c r="UWW2" s="409"/>
      <c r="UWX2" s="409"/>
      <c r="UWY2" s="409"/>
      <c r="UWZ2" s="409"/>
      <c r="UXA2" s="409"/>
      <c r="UXB2" s="409"/>
      <c r="UXC2" s="409"/>
      <c r="UXD2" s="409"/>
      <c r="UXE2" s="409"/>
      <c r="UXF2" s="409"/>
      <c r="UXG2" s="409"/>
      <c r="UXH2" s="409"/>
      <c r="UXI2" s="409"/>
      <c r="UXJ2" s="409"/>
      <c r="UXK2" s="409"/>
      <c r="UXL2" s="409"/>
      <c r="UXM2" s="409"/>
      <c r="UXN2" s="409"/>
      <c r="UXO2" s="409"/>
      <c r="UXP2" s="409"/>
      <c r="UXQ2" s="409"/>
      <c r="UXR2" s="409"/>
      <c r="UXS2" s="409"/>
      <c r="UXT2" s="409"/>
      <c r="UXU2" s="409"/>
      <c r="UXV2" s="409"/>
      <c r="UXW2" s="409"/>
      <c r="UXX2" s="409"/>
      <c r="UXY2" s="409"/>
      <c r="UXZ2" s="409"/>
      <c r="UYA2" s="409"/>
      <c r="UYB2" s="409"/>
      <c r="UYC2" s="409"/>
      <c r="UYD2" s="409"/>
      <c r="UYE2" s="409"/>
      <c r="UYF2" s="409"/>
      <c r="UYG2" s="409"/>
      <c r="UYH2" s="409"/>
      <c r="UYI2" s="409"/>
      <c r="UYJ2" s="409"/>
      <c r="UYK2" s="409"/>
      <c r="UYL2" s="409"/>
      <c r="UYM2" s="409"/>
      <c r="UYN2" s="409"/>
      <c r="UYO2" s="409"/>
      <c r="UYP2" s="409"/>
      <c r="UYQ2" s="409"/>
      <c r="UYR2" s="409"/>
      <c r="UYS2" s="409"/>
      <c r="UYT2" s="409"/>
      <c r="UYU2" s="409"/>
      <c r="UYV2" s="409"/>
      <c r="UYW2" s="409"/>
      <c r="UYX2" s="409"/>
      <c r="UYY2" s="409"/>
      <c r="UYZ2" s="409"/>
      <c r="UZA2" s="409"/>
      <c r="UZB2" s="409"/>
      <c r="UZC2" s="409"/>
      <c r="UZD2" s="409"/>
      <c r="UZE2" s="409"/>
      <c r="UZF2" s="409"/>
      <c r="UZG2" s="409"/>
      <c r="UZH2" s="409"/>
      <c r="UZI2" s="409"/>
      <c r="UZJ2" s="409"/>
      <c r="UZK2" s="409"/>
      <c r="UZL2" s="409"/>
      <c r="UZM2" s="409"/>
      <c r="UZN2" s="409"/>
      <c r="UZO2" s="409"/>
      <c r="UZP2" s="409"/>
      <c r="UZQ2" s="409"/>
      <c r="UZR2" s="409"/>
      <c r="UZS2" s="409"/>
      <c r="UZT2" s="409"/>
      <c r="UZU2" s="409"/>
      <c r="UZV2" s="409"/>
      <c r="UZW2" s="409"/>
      <c r="UZX2" s="409"/>
      <c r="UZY2" s="409"/>
      <c r="UZZ2" s="409"/>
      <c r="VAA2" s="409"/>
      <c r="VAB2" s="409"/>
      <c r="VAC2" s="409"/>
      <c r="VAD2" s="409"/>
      <c r="VAE2" s="409"/>
      <c r="VAF2" s="409"/>
      <c r="VAG2" s="409"/>
      <c r="VAH2" s="409"/>
      <c r="VAI2" s="409"/>
      <c r="VAJ2" s="409"/>
      <c r="VAK2" s="409"/>
      <c r="VAL2" s="409"/>
      <c r="VAM2" s="409"/>
      <c r="VAN2" s="409"/>
      <c r="VAO2" s="409"/>
      <c r="VAP2" s="409"/>
      <c r="VAQ2" s="409"/>
      <c r="VAR2" s="409"/>
      <c r="VAS2" s="409"/>
      <c r="VAT2" s="409"/>
      <c r="VAU2" s="409"/>
      <c r="VAV2" s="409"/>
      <c r="VAW2" s="409"/>
      <c r="VAX2" s="409"/>
      <c r="VAY2" s="409"/>
      <c r="VAZ2" s="409"/>
      <c r="VBA2" s="409"/>
      <c r="VBB2" s="409"/>
      <c r="VBC2" s="409"/>
      <c r="VBD2" s="409"/>
      <c r="VBE2" s="409"/>
      <c r="VBF2" s="409"/>
      <c r="VBG2" s="409"/>
      <c r="VBH2" s="409"/>
      <c r="VBI2" s="409"/>
      <c r="VBJ2" s="409"/>
      <c r="VBK2" s="409"/>
      <c r="VBL2" s="409"/>
      <c r="VBM2" s="409"/>
      <c r="VBN2" s="409"/>
      <c r="VBO2" s="409"/>
      <c r="VBP2" s="409"/>
      <c r="VBQ2" s="409"/>
      <c r="VBR2" s="409"/>
      <c r="VBS2" s="409"/>
      <c r="VBT2" s="409"/>
      <c r="VBU2" s="409"/>
      <c r="VBV2" s="409"/>
      <c r="VBW2" s="409"/>
      <c r="VBX2" s="409"/>
      <c r="VBY2" s="409"/>
      <c r="VBZ2" s="409"/>
      <c r="VCA2" s="409"/>
      <c r="VCB2" s="409"/>
      <c r="VCC2" s="409"/>
      <c r="VCD2" s="409"/>
      <c r="VCE2" s="409"/>
      <c r="VCF2" s="409"/>
      <c r="VCG2" s="409"/>
      <c r="VCH2" s="409"/>
      <c r="VCI2" s="409"/>
      <c r="VCJ2" s="409"/>
      <c r="VCK2" s="409"/>
      <c r="VCL2" s="409"/>
      <c r="VCM2" s="409"/>
      <c r="VCN2" s="409"/>
      <c r="VCO2" s="409"/>
      <c r="VCP2" s="409"/>
      <c r="VCQ2" s="409"/>
      <c r="VCR2" s="409"/>
      <c r="VCS2" s="409"/>
      <c r="VCT2" s="409"/>
      <c r="VCU2" s="409"/>
      <c r="VCV2" s="409"/>
      <c r="VCW2" s="409"/>
      <c r="VCX2" s="409"/>
      <c r="VCY2" s="409"/>
      <c r="VCZ2" s="409"/>
      <c r="VDA2" s="409"/>
      <c r="VDB2" s="409"/>
      <c r="VDC2" s="409"/>
      <c r="VDD2" s="409"/>
      <c r="VDE2" s="409"/>
      <c r="VDF2" s="409"/>
      <c r="VDG2" s="409"/>
      <c r="VDH2" s="409"/>
      <c r="VDI2" s="409"/>
      <c r="VDJ2" s="409"/>
      <c r="VDK2" s="409"/>
      <c r="VDL2" s="409"/>
      <c r="VDM2" s="409"/>
      <c r="VDN2" s="409"/>
      <c r="VDO2" s="409"/>
      <c r="VDP2" s="409"/>
      <c r="VDQ2" s="409"/>
      <c r="VDR2" s="409"/>
      <c r="VDS2" s="409"/>
      <c r="VDT2" s="409"/>
      <c r="VDU2" s="409"/>
      <c r="VDV2" s="409"/>
      <c r="VDW2" s="409"/>
      <c r="VDX2" s="409"/>
      <c r="VDY2" s="409"/>
      <c r="VDZ2" s="409"/>
      <c r="VEA2" s="409"/>
      <c r="VEB2" s="409"/>
      <c r="VEC2" s="409"/>
      <c r="VED2" s="409"/>
      <c r="VEE2" s="409"/>
      <c r="VEF2" s="409"/>
      <c r="VEG2" s="409"/>
      <c r="VEH2" s="409"/>
      <c r="VEI2" s="409"/>
      <c r="VEJ2" s="409"/>
      <c r="VEK2" s="409"/>
      <c r="VEL2" s="409"/>
      <c r="VEM2" s="409"/>
      <c r="VEN2" s="409"/>
      <c r="VEO2" s="409"/>
      <c r="VEP2" s="409"/>
      <c r="VEQ2" s="409"/>
      <c r="VER2" s="409"/>
      <c r="VES2" s="409"/>
      <c r="VET2" s="409"/>
      <c r="VEU2" s="409"/>
      <c r="VEV2" s="409"/>
      <c r="VEW2" s="409"/>
      <c r="VEX2" s="409"/>
      <c r="VEY2" s="409"/>
      <c r="VEZ2" s="409"/>
      <c r="VFA2" s="409"/>
      <c r="VFB2" s="409"/>
      <c r="VFC2" s="409"/>
      <c r="VFD2" s="409"/>
      <c r="VFE2" s="409"/>
      <c r="VFF2" s="409"/>
      <c r="VFG2" s="409"/>
      <c r="VFH2" s="409"/>
      <c r="VFI2" s="409"/>
      <c r="VFJ2" s="409"/>
      <c r="VFK2" s="409"/>
      <c r="VFL2" s="409"/>
      <c r="VFM2" s="409"/>
      <c r="VFN2" s="409"/>
      <c r="VFO2" s="409"/>
      <c r="VFP2" s="409"/>
      <c r="VFQ2" s="409"/>
      <c r="VFR2" s="409"/>
      <c r="VFS2" s="409"/>
      <c r="VFT2" s="409"/>
      <c r="VFU2" s="409"/>
      <c r="VFV2" s="409"/>
      <c r="VFW2" s="409"/>
      <c r="VFX2" s="409"/>
      <c r="VFY2" s="409"/>
      <c r="VFZ2" s="409"/>
      <c r="VGA2" s="409"/>
      <c r="VGB2" s="409"/>
      <c r="VGC2" s="409"/>
      <c r="VGD2" s="409"/>
      <c r="VGE2" s="409"/>
      <c r="VGF2" s="409"/>
      <c r="VGG2" s="409"/>
      <c r="VGH2" s="409"/>
      <c r="VGI2" s="409"/>
      <c r="VGJ2" s="409"/>
      <c r="VGK2" s="409"/>
      <c r="VGL2" s="409"/>
      <c r="VGM2" s="409"/>
      <c r="VGN2" s="409"/>
      <c r="VGO2" s="409"/>
      <c r="VGP2" s="409"/>
      <c r="VGQ2" s="409"/>
      <c r="VGR2" s="409"/>
      <c r="VGS2" s="409"/>
      <c r="VGT2" s="409"/>
      <c r="VGU2" s="409"/>
      <c r="VGV2" s="409"/>
      <c r="VGW2" s="409"/>
      <c r="VGX2" s="409"/>
      <c r="VGY2" s="409"/>
      <c r="VGZ2" s="409"/>
      <c r="VHA2" s="409"/>
      <c r="VHB2" s="409"/>
      <c r="VHC2" s="409"/>
      <c r="VHD2" s="409"/>
      <c r="VHE2" s="409"/>
      <c r="VHF2" s="409"/>
      <c r="VHG2" s="409"/>
      <c r="VHH2" s="409"/>
      <c r="VHI2" s="409"/>
      <c r="VHJ2" s="409"/>
      <c r="VHK2" s="409"/>
      <c r="VHL2" s="409"/>
      <c r="VHM2" s="409"/>
      <c r="VHN2" s="409"/>
      <c r="VHO2" s="409"/>
      <c r="VHP2" s="409"/>
      <c r="VHQ2" s="409"/>
      <c r="VHR2" s="409"/>
      <c r="VHS2" s="409"/>
      <c r="VHT2" s="409"/>
      <c r="VHU2" s="409"/>
      <c r="VHV2" s="409"/>
      <c r="VHW2" s="409"/>
      <c r="VHX2" s="409"/>
      <c r="VHY2" s="409"/>
      <c r="VHZ2" s="409"/>
      <c r="VIA2" s="409"/>
      <c r="VIB2" s="409"/>
      <c r="VIC2" s="409"/>
      <c r="VID2" s="409"/>
      <c r="VIE2" s="409"/>
      <c r="VIF2" s="409"/>
      <c r="VIG2" s="409"/>
      <c r="VIH2" s="409"/>
      <c r="VII2" s="409"/>
      <c r="VIJ2" s="409"/>
      <c r="VIK2" s="409"/>
      <c r="VIL2" s="409"/>
      <c r="VIM2" s="409"/>
      <c r="VIN2" s="409"/>
      <c r="VIO2" s="409"/>
      <c r="VIP2" s="409"/>
      <c r="VIQ2" s="409"/>
      <c r="VIR2" s="409"/>
      <c r="VIS2" s="409"/>
      <c r="VIT2" s="409"/>
      <c r="VIU2" s="409"/>
      <c r="VIV2" s="409"/>
      <c r="VIW2" s="409"/>
      <c r="VIX2" s="409"/>
      <c r="VIY2" s="409"/>
      <c r="VIZ2" s="409"/>
      <c r="VJA2" s="409"/>
      <c r="VJB2" s="409"/>
      <c r="VJC2" s="409"/>
      <c r="VJD2" s="409"/>
      <c r="VJE2" s="409"/>
      <c r="VJF2" s="409"/>
      <c r="VJG2" s="409"/>
      <c r="VJH2" s="409"/>
      <c r="VJI2" s="409"/>
      <c r="VJJ2" s="409"/>
      <c r="VJK2" s="409"/>
      <c r="VJL2" s="409"/>
      <c r="VJM2" s="409"/>
      <c r="VJN2" s="409"/>
      <c r="VJO2" s="409"/>
      <c r="VJP2" s="409"/>
      <c r="VJQ2" s="409"/>
      <c r="VJR2" s="409"/>
      <c r="VJS2" s="409"/>
      <c r="VJT2" s="409"/>
      <c r="VJU2" s="409"/>
      <c r="VJV2" s="409"/>
      <c r="VJW2" s="409"/>
      <c r="VJX2" s="409"/>
      <c r="VJY2" s="409"/>
      <c r="VJZ2" s="409"/>
      <c r="VKA2" s="409"/>
      <c r="VKB2" s="409"/>
      <c r="VKC2" s="409"/>
      <c r="VKD2" s="409"/>
      <c r="VKE2" s="409"/>
      <c r="VKF2" s="409"/>
      <c r="VKG2" s="409"/>
      <c r="VKH2" s="409"/>
      <c r="VKI2" s="409"/>
      <c r="VKJ2" s="409"/>
      <c r="VKK2" s="409"/>
      <c r="VKL2" s="409"/>
      <c r="VKM2" s="409"/>
      <c r="VKN2" s="409"/>
      <c r="VKO2" s="409"/>
      <c r="VKP2" s="409"/>
      <c r="VKQ2" s="409"/>
      <c r="VKR2" s="409"/>
      <c r="VKS2" s="409"/>
      <c r="VKT2" s="409"/>
      <c r="VKU2" s="409"/>
      <c r="VKV2" s="409"/>
      <c r="VKW2" s="409"/>
      <c r="VKX2" s="409"/>
      <c r="VKY2" s="409"/>
      <c r="VKZ2" s="409"/>
      <c r="VLA2" s="409"/>
      <c r="VLB2" s="409"/>
      <c r="VLC2" s="409"/>
      <c r="VLD2" s="409"/>
      <c r="VLE2" s="409"/>
      <c r="VLF2" s="409"/>
      <c r="VLG2" s="409"/>
      <c r="VLH2" s="409"/>
      <c r="VLI2" s="409"/>
      <c r="VLJ2" s="409"/>
      <c r="VLK2" s="409"/>
      <c r="VLL2" s="409"/>
      <c r="VLM2" s="409"/>
      <c r="VLN2" s="409"/>
      <c r="VLO2" s="409"/>
      <c r="VLP2" s="409"/>
      <c r="VLQ2" s="409"/>
      <c r="VLR2" s="409"/>
      <c r="VLS2" s="409"/>
      <c r="VLT2" s="409"/>
      <c r="VLU2" s="409"/>
      <c r="VLV2" s="409"/>
      <c r="VLW2" s="409"/>
      <c r="VLX2" s="409"/>
      <c r="VLY2" s="409"/>
      <c r="VLZ2" s="409"/>
      <c r="VMA2" s="409"/>
      <c r="VMB2" s="409"/>
      <c r="VMC2" s="409"/>
      <c r="VMD2" s="409"/>
      <c r="VME2" s="409"/>
      <c r="VMF2" s="409"/>
      <c r="VMG2" s="409"/>
      <c r="VMH2" s="409"/>
      <c r="VMI2" s="409"/>
      <c r="VMJ2" s="409"/>
      <c r="VMK2" s="409"/>
      <c r="VML2" s="409"/>
      <c r="VMM2" s="409"/>
      <c r="VMN2" s="409"/>
      <c r="VMO2" s="409"/>
      <c r="VMP2" s="409"/>
      <c r="VMQ2" s="409"/>
      <c r="VMR2" s="409"/>
      <c r="VMS2" s="409"/>
      <c r="VMT2" s="409"/>
      <c r="VMU2" s="409"/>
      <c r="VMV2" s="409"/>
      <c r="VMW2" s="409"/>
      <c r="VMX2" s="409"/>
      <c r="VMY2" s="409"/>
      <c r="VMZ2" s="409"/>
      <c r="VNA2" s="409"/>
      <c r="VNB2" s="409"/>
      <c r="VNC2" s="409"/>
      <c r="VND2" s="409"/>
      <c r="VNE2" s="409"/>
      <c r="VNF2" s="409"/>
      <c r="VNG2" s="409"/>
      <c r="VNH2" s="409"/>
      <c r="VNI2" s="409"/>
      <c r="VNJ2" s="409"/>
      <c r="VNK2" s="409"/>
      <c r="VNL2" s="409"/>
      <c r="VNM2" s="409"/>
      <c r="VNN2" s="409"/>
      <c r="VNO2" s="409"/>
      <c r="VNP2" s="409"/>
      <c r="VNQ2" s="409"/>
      <c r="VNR2" s="409"/>
      <c r="VNS2" s="409"/>
      <c r="VNT2" s="409"/>
      <c r="VNU2" s="409"/>
      <c r="VNV2" s="409"/>
      <c r="VNW2" s="409"/>
      <c r="VNX2" s="409"/>
      <c r="VNY2" s="409"/>
      <c r="VNZ2" s="409"/>
      <c r="VOA2" s="409"/>
      <c r="VOB2" s="409"/>
      <c r="VOC2" s="409"/>
      <c r="VOD2" s="409"/>
      <c r="VOE2" s="409"/>
      <c r="VOF2" s="409"/>
      <c r="VOG2" s="409"/>
      <c r="VOH2" s="409"/>
      <c r="VOI2" s="409"/>
      <c r="VOJ2" s="409"/>
      <c r="VOK2" s="409"/>
      <c r="VOL2" s="409"/>
      <c r="VOM2" s="409"/>
      <c r="VON2" s="409"/>
      <c r="VOO2" s="409"/>
      <c r="VOP2" s="409"/>
      <c r="VOQ2" s="409"/>
      <c r="VOR2" s="409"/>
      <c r="VOS2" s="409"/>
      <c r="VOT2" s="409"/>
      <c r="VOU2" s="409"/>
      <c r="VOV2" s="409"/>
      <c r="VOW2" s="409"/>
      <c r="VOX2" s="409"/>
      <c r="VOY2" s="409"/>
      <c r="VOZ2" s="409"/>
      <c r="VPA2" s="409"/>
      <c r="VPB2" s="409"/>
      <c r="VPC2" s="409"/>
      <c r="VPD2" s="409"/>
      <c r="VPE2" s="409"/>
      <c r="VPF2" s="409"/>
      <c r="VPG2" s="409"/>
      <c r="VPH2" s="409"/>
      <c r="VPI2" s="409"/>
      <c r="VPJ2" s="409"/>
      <c r="VPK2" s="409"/>
      <c r="VPL2" s="409"/>
      <c r="VPM2" s="409"/>
      <c r="VPN2" s="409"/>
      <c r="VPO2" s="409"/>
      <c r="VPP2" s="409"/>
      <c r="VPQ2" s="409"/>
      <c r="VPR2" s="409"/>
      <c r="VPS2" s="409"/>
      <c r="VPT2" s="409"/>
      <c r="VPU2" s="409"/>
      <c r="VPV2" s="409"/>
      <c r="VPW2" s="409"/>
      <c r="VPX2" s="409"/>
      <c r="VPY2" s="409"/>
      <c r="VPZ2" s="409"/>
      <c r="VQA2" s="409"/>
      <c r="VQB2" s="409"/>
      <c r="VQC2" s="409"/>
      <c r="VQD2" s="409"/>
      <c r="VQE2" s="409"/>
      <c r="VQF2" s="409"/>
      <c r="VQG2" s="409"/>
      <c r="VQH2" s="409"/>
      <c r="VQI2" s="409"/>
      <c r="VQJ2" s="409"/>
      <c r="VQK2" s="409"/>
      <c r="VQL2" s="409"/>
      <c r="VQM2" s="409"/>
      <c r="VQN2" s="409"/>
      <c r="VQO2" s="409"/>
      <c r="VQP2" s="409"/>
      <c r="VQQ2" s="409"/>
      <c r="VQR2" s="409"/>
      <c r="VQS2" s="409"/>
      <c r="VQT2" s="409"/>
      <c r="VQU2" s="409"/>
      <c r="VQV2" s="409"/>
      <c r="VQW2" s="409"/>
      <c r="VQX2" s="409"/>
      <c r="VQY2" s="409"/>
      <c r="VQZ2" s="409"/>
      <c r="VRA2" s="409"/>
      <c r="VRB2" s="409"/>
      <c r="VRC2" s="409"/>
      <c r="VRD2" s="409"/>
      <c r="VRE2" s="409"/>
      <c r="VRF2" s="409"/>
      <c r="VRG2" s="409"/>
      <c r="VRH2" s="409"/>
      <c r="VRI2" s="409"/>
      <c r="VRJ2" s="409"/>
      <c r="VRK2" s="409"/>
      <c r="VRL2" s="409"/>
      <c r="VRM2" s="409"/>
      <c r="VRN2" s="409"/>
      <c r="VRO2" s="409"/>
      <c r="VRP2" s="409"/>
      <c r="VRQ2" s="409"/>
      <c r="VRR2" s="409"/>
      <c r="VRS2" s="409"/>
      <c r="VRT2" s="409"/>
      <c r="VRU2" s="409"/>
      <c r="VRV2" s="409"/>
      <c r="VRW2" s="409"/>
      <c r="VRX2" s="409"/>
      <c r="VRY2" s="409"/>
      <c r="VRZ2" s="409"/>
      <c r="VSA2" s="409"/>
      <c r="VSB2" s="409"/>
      <c r="VSC2" s="409"/>
      <c r="VSD2" s="409"/>
      <c r="VSE2" s="409"/>
      <c r="VSF2" s="409"/>
      <c r="VSG2" s="409"/>
      <c r="VSH2" s="409"/>
      <c r="VSI2" s="409"/>
      <c r="VSJ2" s="409"/>
      <c r="VSK2" s="409"/>
      <c r="VSL2" s="409"/>
      <c r="VSM2" s="409"/>
      <c r="VSN2" s="409"/>
      <c r="VSO2" s="409"/>
      <c r="VSP2" s="409"/>
      <c r="VSQ2" s="409"/>
      <c r="VSR2" s="409"/>
      <c r="VSS2" s="409"/>
      <c r="VST2" s="409"/>
      <c r="VSU2" s="409"/>
      <c r="VSV2" s="409"/>
      <c r="VSW2" s="409"/>
      <c r="VSX2" s="409"/>
      <c r="VSY2" s="409"/>
      <c r="VSZ2" s="409"/>
      <c r="VTA2" s="409"/>
      <c r="VTB2" s="409"/>
      <c r="VTC2" s="409"/>
      <c r="VTD2" s="409"/>
      <c r="VTE2" s="409"/>
      <c r="VTF2" s="409"/>
      <c r="VTG2" s="409"/>
      <c r="VTH2" s="409"/>
      <c r="VTI2" s="409"/>
      <c r="VTJ2" s="409"/>
      <c r="VTK2" s="409"/>
      <c r="VTL2" s="409"/>
      <c r="VTM2" s="409"/>
      <c r="VTN2" s="409"/>
      <c r="VTO2" s="409"/>
      <c r="VTP2" s="409"/>
      <c r="VTQ2" s="409"/>
      <c r="VTR2" s="409"/>
      <c r="VTS2" s="409"/>
      <c r="VTT2" s="409"/>
      <c r="VTU2" s="409"/>
      <c r="VTV2" s="409"/>
      <c r="VTW2" s="409"/>
      <c r="VTX2" s="409"/>
      <c r="VTY2" s="409"/>
      <c r="VTZ2" s="409"/>
      <c r="VUA2" s="409"/>
      <c r="VUB2" s="409"/>
      <c r="VUC2" s="409"/>
      <c r="VUD2" s="409"/>
      <c r="VUE2" s="409"/>
      <c r="VUF2" s="409"/>
      <c r="VUG2" s="409"/>
      <c r="VUH2" s="409"/>
      <c r="VUI2" s="409"/>
      <c r="VUJ2" s="409"/>
      <c r="VUK2" s="409"/>
      <c r="VUL2" s="409"/>
      <c r="VUM2" s="409"/>
      <c r="VUN2" s="409"/>
      <c r="VUO2" s="409"/>
      <c r="VUP2" s="409"/>
      <c r="VUQ2" s="409"/>
      <c r="VUR2" s="409"/>
      <c r="VUS2" s="409"/>
      <c r="VUT2" s="409"/>
      <c r="VUU2" s="409"/>
      <c r="VUV2" s="409"/>
      <c r="VUW2" s="409"/>
      <c r="VUX2" s="409"/>
      <c r="VUY2" s="409"/>
      <c r="VUZ2" s="409"/>
      <c r="VVA2" s="409"/>
      <c r="VVB2" s="409"/>
      <c r="VVC2" s="409"/>
      <c r="VVD2" s="409"/>
      <c r="VVE2" s="409"/>
      <c r="VVF2" s="409"/>
      <c r="VVG2" s="409"/>
      <c r="VVH2" s="409"/>
      <c r="VVI2" s="409"/>
      <c r="VVJ2" s="409"/>
      <c r="VVK2" s="409"/>
      <c r="VVL2" s="409"/>
      <c r="VVM2" s="409"/>
      <c r="VVN2" s="409"/>
      <c r="VVO2" s="409"/>
      <c r="VVP2" s="409"/>
      <c r="VVQ2" s="409"/>
      <c r="VVR2" s="409"/>
      <c r="VVS2" s="409"/>
      <c r="VVT2" s="409"/>
      <c r="VVU2" s="409"/>
      <c r="VVV2" s="409"/>
      <c r="VVW2" s="409"/>
      <c r="VVX2" s="409"/>
      <c r="VVY2" s="409"/>
      <c r="VVZ2" s="409"/>
      <c r="VWA2" s="409"/>
      <c r="VWB2" s="409"/>
      <c r="VWC2" s="409"/>
      <c r="VWD2" s="409"/>
      <c r="VWE2" s="409"/>
      <c r="VWF2" s="409"/>
      <c r="VWG2" s="409"/>
      <c r="VWH2" s="409"/>
      <c r="VWI2" s="409"/>
      <c r="VWJ2" s="409"/>
      <c r="VWK2" s="409"/>
      <c r="VWL2" s="409"/>
      <c r="VWM2" s="409"/>
      <c r="VWN2" s="409"/>
      <c r="VWO2" s="409"/>
      <c r="VWP2" s="409"/>
      <c r="VWQ2" s="409"/>
      <c r="VWR2" s="409"/>
      <c r="VWS2" s="409"/>
      <c r="VWT2" s="409"/>
      <c r="VWU2" s="409"/>
      <c r="VWV2" s="409"/>
      <c r="VWW2" s="409"/>
      <c r="VWX2" s="409"/>
      <c r="VWY2" s="409"/>
      <c r="VWZ2" s="409"/>
      <c r="VXA2" s="409"/>
      <c r="VXB2" s="409"/>
      <c r="VXC2" s="409"/>
      <c r="VXD2" s="409"/>
      <c r="VXE2" s="409"/>
      <c r="VXF2" s="409"/>
      <c r="VXG2" s="409"/>
      <c r="VXH2" s="409"/>
      <c r="VXI2" s="409"/>
      <c r="VXJ2" s="409"/>
      <c r="VXK2" s="409"/>
      <c r="VXL2" s="409"/>
      <c r="VXM2" s="409"/>
      <c r="VXN2" s="409"/>
      <c r="VXO2" s="409"/>
      <c r="VXP2" s="409"/>
      <c r="VXQ2" s="409"/>
      <c r="VXR2" s="409"/>
      <c r="VXS2" s="409"/>
      <c r="VXT2" s="409"/>
      <c r="VXU2" s="409"/>
      <c r="VXV2" s="409"/>
      <c r="VXW2" s="409"/>
      <c r="VXX2" s="409"/>
      <c r="VXY2" s="409"/>
      <c r="VXZ2" s="409"/>
      <c r="VYA2" s="409"/>
      <c r="VYB2" s="409"/>
      <c r="VYC2" s="409"/>
      <c r="VYD2" s="409"/>
      <c r="VYE2" s="409"/>
      <c r="VYF2" s="409"/>
      <c r="VYG2" s="409"/>
      <c r="VYH2" s="409"/>
      <c r="VYI2" s="409"/>
      <c r="VYJ2" s="409"/>
      <c r="VYK2" s="409"/>
      <c r="VYL2" s="409"/>
      <c r="VYM2" s="409"/>
      <c r="VYN2" s="409"/>
      <c r="VYO2" s="409"/>
      <c r="VYP2" s="409"/>
      <c r="VYQ2" s="409"/>
      <c r="VYR2" s="409"/>
      <c r="VYS2" s="409"/>
      <c r="VYT2" s="409"/>
      <c r="VYU2" s="409"/>
      <c r="VYV2" s="409"/>
      <c r="VYW2" s="409"/>
      <c r="VYX2" s="409"/>
      <c r="VYY2" s="409"/>
      <c r="VYZ2" s="409"/>
      <c r="VZA2" s="409"/>
      <c r="VZB2" s="409"/>
      <c r="VZC2" s="409"/>
      <c r="VZD2" s="409"/>
      <c r="VZE2" s="409"/>
      <c r="VZF2" s="409"/>
      <c r="VZG2" s="409"/>
      <c r="VZH2" s="409"/>
      <c r="VZI2" s="409"/>
      <c r="VZJ2" s="409"/>
      <c r="VZK2" s="409"/>
      <c r="VZL2" s="409"/>
      <c r="VZM2" s="409"/>
      <c r="VZN2" s="409"/>
      <c r="VZO2" s="409"/>
      <c r="VZP2" s="409"/>
      <c r="VZQ2" s="409"/>
      <c r="VZR2" s="409"/>
      <c r="VZS2" s="409"/>
      <c r="VZT2" s="409"/>
      <c r="VZU2" s="409"/>
      <c r="VZV2" s="409"/>
      <c r="VZW2" s="409"/>
      <c r="VZX2" s="409"/>
      <c r="VZY2" s="409"/>
      <c r="VZZ2" s="409"/>
      <c r="WAA2" s="409"/>
      <c r="WAB2" s="409"/>
      <c r="WAC2" s="409"/>
      <c r="WAD2" s="409"/>
      <c r="WAE2" s="409"/>
      <c r="WAF2" s="409"/>
      <c r="WAG2" s="409"/>
      <c r="WAH2" s="409"/>
      <c r="WAI2" s="409"/>
      <c r="WAJ2" s="409"/>
      <c r="WAK2" s="409"/>
      <c r="WAL2" s="409"/>
      <c r="WAM2" s="409"/>
      <c r="WAN2" s="409"/>
      <c r="WAO2" s="409"/>
      <c r="WAP2" s="409"/>
      <c r="WAQ2" s="409"/>
      <c r="WAR2" s="409"/>
      <c r="WAS2" s="409"/>
      <c r="WAT2" s="409"/>
      <c r="WAU2" s="409"/>
      <c r="WAV2" s="409"/>
      <c r="WAW2" s="409"/>
      <c r="WAX2" s="409"/>
      <c r="WAY2" s="409"/>
      <c r="WAZ2" s="409"/>
      <c r="WBA2" s="409"/>
      <c r="WBB2" s="409"/>
      <c r="WBC2" s="409"/>
      <c r="WBD2" s="409"/>
      <c r="WBE2" s="409"/>
      <c r="WBF2" s="409"/>
      <c r="WBG2" s="409"/>
      <c r="WBH2" s="409"/>
      <c r="WBI2" s="409"/>
      <c r="WBJ2" s="409"/>
      <c r="WBK2" s="409"/>
      <c r="WBL2" s="409"/>
      <c r="WBM2" s="409"/>
      <c r="WBN2" s="409"/>
      <c r="WBO2" s="409"/>
      <c r="WBP2" s="409"/>
      <c r="WBQ2" s="409"/>
      <c r="WBR2" s="409"/>
      <c r="WBS2" s="409"/>
      <c r="WBT2" s="409"/>
      <c r="WBU2" s="409"/>
      <c r="WBV2" s="409"/>
      <c r="WBW2" s="409"/>
      <c r="WBX2" s="409"/>
      <c r="WBY2" s="409"/>
      <c r="WBZ2" s="409"/>
      <c r="WCA2" s="409"/>
      <c r="WCB2" s="409"/>
      <c r="WCC2" s="409"/>
      <c r="WCD2" s="409"/>
      <c r="WCE2" s="409"/>
      <c r="WCF2" s="409"/>
      <c r="WCG2" s="409"/>
      <c r="WCH2" s="409"/>
      <c r="WCI2" s="409"/>
      <c r="WCJ2" s="409"/>
      <c r="WCK2" s="409"/>
      <c r="WCL2" s="409"/>
      <c r="WCM2" s="409"/>
      <c r="WCN2" s="409"/>
      <c r="WCO2" s="409"/>
      <c r="WCP2" s="409"/>
      <c r="WCQ2" s="409"/>
      <c r="WCR2" s="409"/>
      <c r="WCS2" s="409"/>
      <c r="WCT2" s="409"/>
      <c r="WCU2" s="409"/>
      <c r="WCV2" s="409"/>
      <c r="WCW2" s="409"/>
      <c r="WCX2" s="409"/>
      <c r="WCY2" s="409"/>
      <c r="WCZ2" s="409"/>
      <c r="WDA2" s="409"/>
      <c r="WDB2" s="409"/>
      <c r="WDC2" s="409"/>
      <c r="WDD2" s="409"/>
      <c r="WDE2" s="409"/>
      <c r="WDF2" s="409"/>
      <c r="WDG2" s="409"/>
      <c r="WDH2" s="409"/>
      <c r="WDI2" s="409"/>
      <c r="WDJ2" s="409"/>
      <c r="WDK2" s="409"/>
      <c r="WDL2" s="409"/>
      <c r="WDM2" s="409"/>
      <c r="WDN2" s="409"/>
      <c r="WDO2" s="409"/>
      <c r="WDP2" s="409"/>
      <c r="WDQ2" s="409"/>
      <c r="WDR2" s="409"/>
      <c r="WDS2" s="409"/>
      <c r="WDT2" s="409"/>
      <c r="WDU2" s="409"/>
      <c r="WDV2" s="409"/>
      <c r="WDW2" s="409"/>
      <c r="WDX2" s="409"/>
      <c r="WDY2" s="409"/>
      <c r="WDZ2" s="409"/>
      <c r="WEA2" s="409"/>
      <c r="WEB2" s="409"/>
      <c r="WEC2" s="409"/>
      <c r="WED2" s="409"/>
      <c r="WEE2" s="409"/>
      <c r="WEF2" s="409"/>
      <c r="WEG2" s="409"/>
      <c r="WEH2" s="409"/>
      <c r="WEI2" s="409"/>
      <c r="WEJ2" s="409"/>
      <c r="WEK2" s="409"/>
      <c r="WEL2" s="409"/>
      <c r="WEM2" s="409"/>
      <c r="WEN2" s="409"/>
      <c r="WEO2" s="409"/>
      <c r="WEP2" s="409"/>
      <c r="WEQ2" s="409"/>
      <c r="WER2" s="409"/>
      <c r="WES2" s="409"/>
      <c r="WET2" s="409"/>
      <c r="WEU2" s="409"/>
      <c r="WEV2" s="409"/>
      <c r="WEW2" s="409"/>
      <c r="WEX2" s="409"/>
      <c r="WEY2" s="409"/>
      <c r="WEZ2" s="409"/>
      <c r="WFA2" s="409"/>
      <c r="WFB2" s="409"/>
      <c r="WFC2" s="409"/>
      <c r="WFD2" s="409"/>
      <c r="WFE2" s="409"/>
      <c r="WFF2" s="409"/>
      <c r="WFG2" s="409"/>
      <c r="WFH2" s="409"/>
      <c r="WFI2" s="409"/>
      <c r="WFJ2" s="409"/>
      <c r="WFK2" s="409"/>
      <c r="WFL2" s="409"/>
      <c r="WFM2" s="409"/>
      <c r="WFN2" s="409"/>
      <c r="WFO2" s="409"/>
      <c r="WFP2" s="409"/>
      <c r="WFQ2" s="409"/>
      <c r="WFR2" s="409"/>
      <c r="WFS2" s="409"/>
      <c r="WFT2" s="409"/>
      <c r="WFU2" s="409"/>
      <c r="WFV2" s="409"/>
      <c r="WFW2" s="409"/>
      <c r="WFX2" s="409"/>
      <c r="WFY2" s="409"/>
      <c r="WFZ2" s="409"/>
      <c r="WGA2" s="409"/>
      <c r="WGB2" s="409"/>
      <c r="WGC2" s="409"/>
      <c r="WGD2" s="409"/>
      <c r="WGE2" s="409"/>
      <c r="WGF2" s="409"/>
      <c r="WGG2" s="409"/>
      <c r="WGH2" s="409"/>
      <c r="WGI2" s="409"/>
      <c r="WGJ2" s="409"/>
      <c r="WGK2" s="409"/>
      <c r="WGL2" s="409"/>
      <c r="WGM2" s="409"/>
      <c r="WGN2" s="409"/>
      <c r="WGO2" s="409"/>
      <c r="WGP2" s="409"/>
      <c r="WGQ2" s="409"/>
      <c r="WGR2" s="409"/>
      <c r="WGS2" s="409"/>
      <c r="WGT2" s="409"/>
      <c r="WGU2" s="409"/>
      <c r="WGV2" s="409"/>
      <c r="WGW2" s="409"/>
      <c r="WGX2" s="409"/>
      <c r="WGY2" s="409"/>
      <c r="WGZ2" s="409"/>
      <c r="WHA2" s="409"/>
      <c r="WHB2" s="409"/>
      <c r="WHC2" s="409"/>
      <c r="WHD2" s="409"/>
      <c r="WHE2" s="409"/>
      <c r="WHF2" s="409"/>
      <c r="WHG2" s="409"/>
      <c r="WHH2" s="409"/>
      <c r="WHI2" s="409"/>
      <c r="WHJ2" s="409"/>
      <c r="WHK2" s="409"/>
      <c r="WHL2" s="409"/>
      <c r="WHM2" s="409"/>
      <c r="WHN2" s="409"/>
      <c r="WHO2" s="409"/>
      <c r="WHP2" s="409"/>
      <c r="WHQ2" s="409"/>
      <c r="WHR2" s="409"/>
      <c r="WHS2" s="409"/>
      <c r="WHT2" s="409"/>
      <c r="WHU2" s="409"/>
      <c r="WHV2" s="409"/>
      <c r="WHW2" s="409"/>
      <c r="WHX2" s="409"/>
      <c r="WHY2" s="409"/>
      <c r="WHZ2" s="409"/>
      <c r="WIA2" s="409"/>
      <c r="WIB2" s="409"/>
      <c r="WIC2" s="409"/>
      <c r="WID2" s="409"/>
      <c r="WIE2" s="409"/>
      <c r="WIF2" s="409"/>
      <c r="WIG2" s="409"/>
      <c r="WIH2" s="409"/>
      <c r="WII2" s="409"/>
      <c r="WIJ2" s="409"/>
      <c r="WIK2" s="409"/>
      <c r="WIL2" s="409"/>
      <c r="WIM2" s="409"/>
      <c r="WIN2" s="409"/>
      <c r="WIO2" s="409"/>
      <c r="WIP2" s="409"/>
      <c r="WIQ2" s="409"/>
      <c r="WIR2" s="409"/>
      <c r="WIS2" s="409"/>
      <c r="WIT2" s="409"/>
      <c r="WIU2" s="409"/>
      <c r="WIV2" s="409"/>
      <c r="WIW2" s="409"/>
      <c r="WIX2" s="409"/>
      <c r="WIY2" s="409"/>
      <c r="WIZ2" s="409"/>
      <c r="WJA2" s="409"/>
      <c r="WJB2" s="409"/>
      <c r="WJC2" s="409"/>
      <c r="WJD2" s="409"/>
      <c r="WJE2" s="409"/>
      <c r="WJF2" s="409"/>
      <c r="WJG2" s="409"/>
      <c r="WJH2" s="409"/>
      <c r="WJI2" s="409"/>
      <c r="WJJ2" s="409"/>
      <c r="WJK2" s="409"/>
      <c r="WJL2" s="409"/>
      <c r="WJM2" s="409"/>
      <c r="WJN2" s="409"/>
      <c r="WJO2" s="409"/>
      <c r="WJP2" s="409"/>
      <c r="WJQ2" s="409"/>
      <c r="WJR2" s="409"/>
      <c r="WJS2" s="409"/>
      <c r="WJT2" s="409"/>
      <c r="WJU2" s="409"/>
      <c r="WJV2" s="409"/>
      <c r="WJW2" s="409"/>
      <c r="WJX2" s="409"/>
      <c r="WJY2" s="409"/>
      <c r="WJZ2" s="409"/>
      <c r="WKA2" s="409"/>
      <c r="WKB2" s="409"/>
      <c r="WKC2" s="409"/>
      <c r="WKD2" s="409"/>
      <c r="WKE2" s="409"/>
      <c r="WKF2" s="409"/>
      <c r="WKG2" s="409"/>
      <c r="WKH2" s="409"/>
      <c r="WKI2" s="409"/>
      <c r="WKJ2" s="409"/>
      <c r="WKK2" s="409"/>
      <c r="WKL2" s="409"/>
      <c r="WKM2" s="409"/>
      <c r="WKN2" s="409"/>
      <c r="WKO2" s="409"/>
      <c r="WKP2" s="409"/>
      <c r="WKQ2" s="409"/>
      <c r="WKR2" s="409"/>
      <c r="WKS2" s="409"/>
      <c r="WKT2" s="409"/>
      <c r="WKU2" s="409"/>
      <c r="WKV2" s="409"/>
      <c r="WKW2" s="409"/>
      <c r="WKX2" s="409"/>
      <c r="WKY2" s="409"/>
      <c r="WKZ2" s="409"/>
      <c r="WLA2" s="409"/>
      <c r="WLB2" s="409"/>
      <c r="WLC2" s="409"/>
      <c r="WLD2" s="409"/>
      <c r="WLE2" s="409"/>
      <c r="WLF2" s="409"/>
      <c r="WLG2" s="409"/>
      <c r="WLH2" s="409"/>
      <c r="WLI2" s="409"/>
      <c r="WLJ2" s="409"/>
      <c r="WLK2" s="409"/>
      <c r="WLL2" s="409"/>
      <c r="WLM2" s="409"/>
      <c r="WLN2" s="409"/>
      <c r="WLO2" s="409"/>
      <c r="WLP2" s="409"/>
      <c r="WLQ2" s="409"/>
      <c r="WLR2" s="409"/>
      <c r="WLS2" s="409"/>
      <c r="WLT2" s="409"/>
      <c r="WLU2" s="409"/>
      <c r="WLV2" s="409"/>
      <c r="WLW2" s="409"/>
      <c r="WLX2" s="409"/>
      <c r="WLY2" s="409"/>
      <c r="WLZ2" s="409"/>
      <c r="WMA2" s="409"/>
      <c r="WMB2" s="409"/>
      <c r="WMC2" s="409"/>
      <c r="WMD2" s="409"/>
      <c r="WME2" s="409"/>
      <c r="WMF2" s="409"/>
      <c r="WMG2" s="409"/>
      <c r="WMH2" s="409"/>
      <c r="WMI2" s="409"/>
      <c r="WMJ2" s="409"/>
      <c r="WMK2" s="409"/>
      <c r="WML2" s="409"/>
      <c r="WMM2" s="409"/>
      <c r="WMN2" s="409"/>
      <c r="WMO2" s="409"/>
      <c r="WMP2" s="409"/>
      <c r="WMQ2" s="409"/>
      <c r="WMR2" s="409"/>
      <c r="WMS2" s="409"/>
      <c r="WMT2" s="409"/>
      <c r="WMU2" s="409"/>
      <c r="WMV2" s="409"/>
      <c r="WMW2" s="409"/>
      <c r="WMX2" s="409"/>
      <c r="WMY2" s="409"/>
      <c r="WMZ2" s="409"/>
      <c r="WNA2" s="409"/>
      <c r="WNB2" s="409"/>
      <c r="WNC2" s="409"/>
      <c r="WND2" s="409"/>
      <c r="WNE2" s="409"/>
      <c r="WNF2" s="409"/>
      <c r="WNG2" s="409"/>
      <c r="WNH2" s="409"/>
      <c r="WNI2" s="409"/>
      <c r="WNJ2" s="409"/>
      <c r="WNK2" s="409"/>
      <c r="WNL2" s="409"/>
      <c r="WNM2" s="409"/>
      <c r="WNN2" s="409"/>
      <c r="WNO2" s="409"/>
      <c r="WNP2" s="409"/>
      <c r="WNQ2" s="409"/>
      <c r="WNR2" s="409"/>
      <c r="WNS2" s="409"/>
      <c r="WNT2" s="409"/>
      <c r="WNU2" s="409"/>
      <c r="WNV2" s="409"/>
      <c r="WNW2" s="409"/>
      <c r="WNX2" s="409"/>
      <c r="WNY2" s="409"/>
      <c r="WNZ2" s="409"/>
      <c r="WOA2" s="409"/>
      <c r="WOB2" s="409"/>
      <c r="WOC2" s="409"/>
      <c r="WOD2" s="409"/>
      <c r="WOE2" s="409"/>
      <c r="WOF2" s="409"/>
      <c r="WOG2" s="409"/>
      <c r="WOH2" s="409"/>
      <c r="WOI2" s="409"/>
      <c r="WOJ2" s="409"/>
      <c r="WOK2" s="409"/>
      <c r="WOL2" s="409"/>
      <c r="WOM2" s="409"/>
      <c r="WON2" s="409"/>
      <c r="WOO2" s="409"/>
      <c r="WOP2" s="409"/>
      <c r="WOQ2" s="409"/>
      <c r="WOR2" s="409"/>
      <c r="WOS2" s="409"/>
      <c r="WOT2" s="409"/>
      <c r="WOU2" s="409"/>
      <c r="WOV2" s="409"/>
      <c r="WOW2" s="409"/>
      <c r="WOX2" s="409"/>
      <c r="WOY2" s="409"/>
      <c r="WOZ2" s="409"/>
      <c r="WPA2" s="409"/>
      <c r="WPB2" s="409"/>
      <c r="WPC2" s="409"/>
      <c r="WPD2" s="409"/>
      <c r="WPE2" s="409"/>
      <c r="WPF2" s="409"/>
      <c r="WPG2" s="409"/>
      <c r="WPH2" s="409"/>
      <c r="WPI2" s="409"/>
      <c r="WPJ2" s="409"/>
      <c r="WPK2" s="409"/>
      <c r="WPL2" s="409"/>
      <c r="WPM2" s="409"/>
      <c r="WPN2" s="409"/>
      <c r="WPO2" s="409"/>
      <c r="WPP2" s="409"/>
      <c r="WPQ2" s="409"/>
      <c r="WPR2" s="409"/>
      <c r="WPS2" s="409"/>
      <c r="WPT2" s="409"/>
      <c r="WPU2" s="409"/>
      <c r="WPV2" s="409"/>
      <c r="WPW2" s="409"/>
      <c r="WPX2" s="409"/>
      <c r="WPY2" s="409"/>
      <c r="WPZ2" s="409"/>
      <c r="WQA2" s="409"/>
      <c r="WQB2" s="409"/>
      <c r="WQC2" s="409"/>
      <c r="WQD2" s="409"/>
      <c r="WQE2" s="409"/>
      <c r="WQF2" s="409"/>
      <c r="WQG2" s="409"/>
      <c r="WQH2" s="409"/>
      <c r="WQI2" s="409"/>
      <c r="WQJ2" s="409"/>
      <c r="WQK2" s="409"/>
      <c r="WQL2" s="409"/>
      <c r="WQM2" s="409"/>
      <c r="WQN2" s="409"/>
      <c r="WQO2" s="409"/>
      <c r="WQP2" s="409"/>
      <c r="WQQ2" s="409"/>
      <c r="WQR2" s="409"/>
      <c r="WQS2" s="409"/>
      <c r="WQT2" s="409"/>
      <c r="WQU2" s="409"/>
      <c r="WQV2" s="409"/>
      <c r="WQW2" s="409"/>
      <c r="WQX2" s="409"/>
      <c r="WQY2" s="409"/>
      <c r="WQZ2" s="409"/>
      <c r="WRA2" s="409"/>
      <c r="WRB2" s="409"/>
      <c r="WRC2" s="409"/>
      <c r="WRD2" s="409"/>
      <c r="WRE2" s="409"/>
      <c r="WRF2" s="409"/>
      <c r="WRG2" s="409"/>
      <c r="WRH2" s="409"/>
      <c r="WRI2" s="409"/>
      <c r="WRJ2" s="409"/>
      <c r="WRK2" s="409"/>
      <c r="WRL2" s="409"/>
      <c r="WRM2" s="409"/>
      <c r="WRN2" s="409"/>
      <c r="WRO2" s="409"/>
      <c r="WRP2" s="409"/>
      <c r="WRQ2" s="409"/>
      <c r="WRR2" s="409"/>
      <c r="WRS2" s="409"/>
      <c r="WRT2" s="409"/>
      <c r="WRU2" s="409"/>
      <c r="WRV2" s="409"/>
      <c r="WRW2" s="409"/>
      <c r="WRX2" s="409"/>
      <c r="WRY2" s="409"/>
      <c r="WRZ2" s="409"/>
      <c r="WSA2" s="409"/>
      <c r="WSB2" s="409"/>
      <c r="WSC2" s="409"/>
      <c r="WSD2" s="409"/>
      <c r="WSE2" s="409"/>
      <c r="WSF2" s="409"/>
      <c r="WSG2" s="409"/>
      <c r="WSH2" s="409"/>
      <c r="WSI2" s="409"/>
      <c r="WSJ2" s="409"/>
      <c r="WSK2" s="409"/>
      <c r="WSL2" s="409"/>
      <c r="WSM2" s="409"/>
      <c r="WSN2" s="409"/>
      <c r="WSO2" s="409"/>
      <c r="WSP2" s="409"/>
      <c r="WSQ2" s="409"/>
      <c r="WSR2" s="409"/>
      <c r="WSS2" s="409"/>
      <c r="WST2" s="409"/>
      <c r="WSU2" s="409"/>
      <c r="WSV2" s="409"/>
      <c r="WSW2" s="409"/>
      <c r="WSX2" s="409"/>
      <c r="WSY2" s="409"/>
      <c r="WSZ2" s="409"/>
      <c r="WTA2" s="409"/>
      <c r="WTB2" s="409"/>
      <c r="WTC2" s="409"/>
      <c r="WTD2" s="409"/>
      <c r="WTE2" s="409"/>
      <c r="WTF2" s="409"/>
      <c r="WTG2" s="409"/>
      <c r="WTH2" s="409"/>
      <c r="WTI2" s="409"/>
      <c r="WTJ2" s="409"/>
      <c r="WTK2" s="409"/>
      <c r="WTL2" s="409"/>
      <c r="WTM2" s="409"/>
      <c r="WTN2" s="409"/>
      <c r="WTO2" s="409"/>
      <c r="WTP2" s="409"/>
      <c r="WTQ2" s="409"/>
      <c r="WTR2" s="409"/>
      <c r="WTS2" s="409"/>
      <c r="WTT2" s="409"/>
      <c r="WTU2" s="409"/>
      <c r="WTV2" s="409"/>
      <c r="WTW2" s="409"/>
      <c r="WTX2" s="409"/>
      <c r="WTY2" s="409"/>
      <c r="WTZ2" s="409"/>
      <c r="WUA2" s="409"/>
      <c r="WUB2" s="409"/>
      <c r="WUC2" s="409"/>
      <c r="WUD2" s="409"/>
      <c r="WUE2" s="409"/>
      <c r="WUF2" s="409"/>
      <c r="WUG2" s="409"/>
      <c r="WUH2" s="409"/>
      <c r="WUI2" s="409"/>
      <c r="WUJ2" s="409"/>
      <c r="WUK2" s="409"/>
      <c r="WUL2" s="409"/>
      <c r="WUM2" s="409"/>
      <c r="WUN2" s="409"/>
      <c r="WUO2" s="409"/>
      <c r="WUP2" s="409"/>
      <c r="WUQ2" s="409"/>
      <c r="WUR2" s="409"/>
      <c r="WUS2" s="409"/>
      <c r="WUT2" s="409"/>
      <c r="WUU2" s="409"/>
      <c r="WUV2" s="409"/>
      <c r="WUW2" s="409"/>
      <c r="WUX2" s="409"/>
      <c r="WUY2" s="409"/>
      <c r="WUZ2" s="409"/>
      <c r="WVA2" s="409"/>
      <c r="WVB2" s="409"/>
      <c r="WVC2" s="409"/>
      <c r="WVD2" s="409"/>
      <c r="WVE2" s="409"/>
      <c r="WVF2" s="409"/>
      <c r="WVG2" s="409"/>
      <c r="WVH2" s="409"/>
      <c r="WVI2" s="409"/>
      <c r="WVJ2" s="409"/>
      <c r="WVK2" s="409"/>
      <c r="WVL2" s="409"/>
      <c r="WVM2" s="409"/>
      <c r="WVN2" s="409"/>
      <c r="WVO2" s="409"/>
      <c r="WVP2" s="409"/>
      <c r="WVQ2" s="409"/>
      <c r="WVR2" s="409"/>
      <c r="WVS2" s="409"/>
      <c r="WVT2" s="409"/>
      <c r="WVU2" s="409"/>
      <c r="WVV2" s="409"/>
      <c r="WVW2" s="409"/>
      <c r="WVX2" s="409"/>
      <c r="WVY2" s="409"/>
      <c r="WVZ2" s="409"/>
      <c r="WWA2" s="409"/>
      <c r="WWB2" s="409"/>
      <c r="WWC2" s="409"/>
      <c r="WWD2" s="409"/>
      <c r="WWE2" s="409"/>
      <c r="WWF2" s="409"/>
      <c r="WWG2" s="409"/>
      <c r="WWH2" s="409"/>
      <c r="WWI2" s="409"/>
      <c r="WWJ2" s="409"/>
      <c r="WWK2" s="409"/>
      <c r="WWL2" s="409"/>
      <c r="WWM2" s="409"/>
      <c r="WWN2" s="409"/>
      <c r="WWO2" s="409"/>
      <c r="WWP2" s="409"/>
      <c r="WWQ2" s="409"/>
      <c r="WWR2" s="409"/>
      <c r="WWS2" s="409"/>
      <c r="WWT2" s="409"/>
      <c r="WWU2" s="409"/>
      <c r="WWV2" s="409"/>
      <c r="WWW2" s="409"/>
      <c r="WWX2" s="409"/>
      <c r="WWY2" s="409"/>
      <c r="WWZ2" s="409"/>
      <c r="WXA2" s="409"/>
      <c r="WXB2" s="409"/>
      <c r="WXC2" s="409"/>
      <c r="WXD2" s="409"/>
      <c r="WXE2" s="409"/>
      <c r="WXF2" s="409"/>
      <c r="WXG2" s="409"/>
      <c r="WXH2" s="409"/>
      <c r="WXI2" s="409"/>
      <c r="WXJ2" s="409"/>
      <c r="WXK2" s="409"/>
      <c r="WXL2" s="409"/>
      <c r="WXM2" s="409"/>
      <c r="WXN2" s="409"/>
      <c r="WXO2" s="409"/>
      <c r="WXP2" s="409"/>
      <c r="WXQ2" s="409"/>
      <c r="WXR2" s="409"/>
      <c r="WXS2" s="409"/>
      <c r="WXT2" s="409"/>
      <c r="WXU2" s="409"/>
      <c r="WXV2" s="409"/>
      <c r="WXW2" s="409"/>
      <c r="WXX2" s="409"/>
      <c r="WXY2" s="409"/>
      <c r="WXZ2" s="409"/>
      <c r="WYA2" s="409"/>
      <c r="WYB2" s="409"/>
      <c r="WYC2" s="409"/>
      <c r="WYD2" s="409"/>
      <c r="WYE2" s="409"/>
      <c r="WYF2" s="409"/>
      <c r="WYG2" s="409"/>
      <c r="WYH2" s="409"/>
      <c r="WYI2" s="409"/>
      <c r="WYJ2" s="409"/>
      <c r="WYK2" s="409"/>
      <c r="WYL2" s="409"/>
      <c r="WYM2" s="409"/>
      <c r="WYN2" s="409"/>
      <c r="WYO2" s="409"/>
      <c r="WYP2" s="409"/>
      <c r="WYQ2" s="409"/>
      <c r="WYR2" s="409"/>
      <c r="WYS2" s="409"/>
      <c r="WYT2" s="409"/>
      <c r="WYU2" s="409"/>
      <c r="WYV2" s="409"/>
      <c r="WYW2" s="409"/>
      <c r="WYX2" s="409"/>
      <c r="WYY2" s="409"/>
      <c r="WYZ2" s="409"/>
      <c r="WZA2" s="409"/>
      <c r="WZB2" s="409"/>
      <c r="WZC2" s="409"/>
      <c r="WZD2" s="409"/>
      <c r="WZE2" s="409"/>
      <c r="WZF2" s="409"/>
      <c r="WZG2" s="409"/>
      <c r="WZH2" s="409"/>
      <c r="WZI2" s="409"/>
      <c r="WZJ2" s="409"/>
      <c r="WZK2" s="409"/>
      <c r="WZL2" s="409"/>
      <c r="WZM2" s="409"/>
      <c r="WZN2" s="409"/>
      <c r="WZO2" s="409"/>
      <c r="WZP2" s="409"/>
      <c r="WZQ2" s="409"/>
      <c r="WZR2" s="409"/>
      <c r="WZS2" s="409"/>
      <c r="WZT2" s="409"/>
      <c r="WZU2" s="409"/>
      <c r="WZV2" s="409"/>
      <c r="WZW2" s="409"/>
      <c r="WZX2" s="409"/>
      <c r="WZY2" s="409"/>
      <c r="WZZ2" s="409"/>
      <c r="XAA2" s="409"/>
      <c r="XAB2" s="409"/>
      <c r="XAC2" s="409"/>
      <c r="XAD2" s="409"/>
      <c r="XAE2" s="409"/>
      <c r="XAF2" s="409"/>
      <c r="XAG2" s="409"/>
      <c r="XAH2" s="409"/>
      <c r="XAI2" s="409"/>
      <c r="XAJ2" s="409"/>
      <c r="XAK2" s="409"/>
      <c r="XAL2" s="409"/>
      <c r="XAM2" s="409"/>
      <c r="XAN2" s="409"/>
      <c r="XAO2" s="409"/>
      <c r="XAP2" s="409"/>
      <c r="XAQ2" s="409"/>
      <c r="XAR2" s="409"/>
      <c r="XAS2" s="409"/>
      <c r="XAT2" s="409"/>
      <c r="XAU2" s="409"/>
      <c r="XAV2" s="409"/>
      <c r="XAW2" s="409"/>
      <c r="XAX2" s="409"/>
      <c r="XAY2" s="409"/>
      <c r="XAZ2" s="409"/>
      <c r="XBA2" s="409"/>
      <c r="XBB2" s="409"/>
      <c r="XBC2" s="409"/>
      <c r="XBD2" s="409"/>
      <c r="XBE2" s="409"/>
      <c r="XBF2" s="409"/>
      <c r="XBG2" s="409"/>
      <c r="XBH2" s="409"/>
      <c r="XBI2" s="409"/>
      <c r="XBJ2" s="409"/>
      <c r="XBK2" s="409"/>
      <c r="XBL2" s="409"/>
      <c r="XBM2" s="409"/>
      <c r="XBN2" s="409"/>
      <c r="XBO2" s="409"/>
      <c r="XBP2" s="409"/>
      <c r="XBQ2" s="409"/>
      <c r="XBR2" s="409"/>
      <c r="XBS2" s="409"/>
      <c r="XBT2" s="409"/>
      <c r="XBU2" s="409"/>
      <c r="XBV2" s="409"/>
      <c r="XBW2" s="409"/>
      <c r="XBX2" s="409"/>
      <c r="XBY2" s="409"/>
      <c r="XBZ2" s="409"/>
      <c r="XCA2" s="409"/>
      <c r="XCB2" s="409"/>
      <c r="XCC2" s="409"/>
      <c r="XCD2" s="409"/>
      <c r="XCE2" s="409"/>
      <c r="XCF2" s="409"/>
      <c r="XCG2" s="409"/>
      <c r="XCH2" s="409"/>
      <c r="XCI2" s="409"/>
      <c r="XCJ2" s="409"/>
      <c r="XCK2" s="409"/>
      <c r="XCL2" s="409"/>
      <c r="XCM2" s="409"/>
      <c r="XCN2" s="409"/>
      <c r="XCO2" s="409"/>
      <c r="XCP2" s="409"/>
      <c r="XCQ2" s="409"/>
      <c r="XCR2" s="409"/>
      <c r="XCS2" s="409"/>
      <c r="XCT2" s="409"/>
      <c r="XCU2" s="409"/>
      <c r="XCV2" s="409"/>
      <c r="XCW2" s="409"/>
      <c r="XCX2" s="409"/>
      <c r="XCY2" s="409"/>
      <c r="XCZ2" s="409"/>
      <c r="XDA2" s="409"/>
      <c r="XDB2" s="409"/>
      <c r="XDC2" s="409"/>
      <c r="XDD2" s="409"/>
      <c r="XDE2" s="409"/>
      <c r="XDF2" s="409"/>
      <c r="XDG2" s="409"/>
      <c r="XDH2" s="409"/>
      <c r="XDI2" s="409"/>
      <c r="XDJ2" s="409"/>
      <c r="XDK2" s="409"/>
      <c r="XDL2" s="409"/>
      <c r="XDM2" s="409"/>
      <c r="XDN2" s="409"/>
      <c r="XDO2" s="409"/>
      <c r="XDP2" s="409"/>
      <c r="XDQ2" s="409"/>
      <c r="XDR2" s="409"/>
      <c r="XDS2" s="409"/>
      <c r="XDT2" s="409"/>
      <c r="XDU2" s="409"/>
      <c r="XDV2" s="409"/>
      <c r="XDW2" s="409"/>
      <c r="XDX2" s="409"/>
      <c r="XDY2" s="409"/>
      <c r="XDZ2" s="409"/>
      <c r="XEA2" s="409"/>
      <c r="XEB2" s="409"/>
      <c r="XEC2" s="409"/>
      <c r="XED2" s="409"/>
      <c r="XEE2" s="409"/>
      <c r="XEF2" s="409"/>
      <c r="XEG2" s="409"/>
      <c r="XEH2" s="409"/>
      <c r="XEI2" s="409"/>
      <c r="XEJ2" s="409"/>
      <c r="XEK2" s="409"/>
      <c r="XEL2" s="409"/>
      <c r="XEM2" s="409"/>
      <c r="XEN2" s="409"/>
      <c r="XEO2" s="409"/>
      <c r="XEP2" s="409"/>
      <c r="XEQ2" s="409"/>
      <c r="XER2" s="409"/>
      <c r="XES2" s="409"/>
      <c r="XET2" s="409"/>
      <c r="XEU2" s="409"/>
      <c r="XEV2" s="409"/>
      <c r="XEW2" s="409"/>
      <c r="XEX2" s="409"/>
      <c r="XEY2" s="409"/>
      <c r="XEZ2" s="409"/>
      <c r="XFA2" s="409"/>
      <c r="XFB2" s="409"/>
      <c r="XFC2" s="409"/>
      <c r="XFD2" s="409"/>
    </row>
    <row r="3" spans="1:16384" s="191" customFormat="1" ht="7.5" customHeight="1" x14ac:dyDescent="0.2">
      <c r="A3" s="409"/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409"/>
      <c r="S3" s="409"/>
      <c r="T3" s="409"/>
      <c r="U3" s="409"/>
      <c r="V3" s="409"/>
      <c r="W3" s="409"/>
      <c r="X3" s="409"/>
      <c r="Y3" s="409"/>
      <c r="Z3" s="409"/>
      <c r="AA3" s="409"/>
      <c r="AB3" s="409"/>
      <c r="AC3" s="409"/>
      <c r="AD3" s="409"/>
      <c r="AE3" s="409"/>
      <c r="AF3" s="409"/>
      <c r="AG3" s="409"/>
      <c r="AH3" s="409"/>
      <c r="AI3" s="409"/>
      <c r="AJ3" s="409"/>
      <c r="AK3" s="409"/>
      <c r="AL3" s="409"/>
      <c r="AM3" s="409"/>
      <c r="AN3" s="409"/>
      <c r="AO3" s="409"/>
      <c r="AP3" s="409"/>
      <c r="AQ3" s="409"/>
      <c r="AR3" s="409"/>
      <c r="AS3" s="409"/>
      <c r="AT3" s="409"/>
      <c r="AU3" s="409"/>
      <c r="AV3" s="409"/>
      <c r="AW3" s="409"/>
      <c r="AX3" s="409"/>
      <c r="AY3" s="409"/>
      <c r="AZ3" s="409"/>
      <c r="BA3" s="409"/>
      <c r="BB3" s="409"/>
      <c r="BC3" s="409"/>
      <c r="BD3" s="409"/>
      <c r="BE3" s="409"/>
      <c r="BF3" s="409"/>
      <c r="BG3" s="409"/>
      <c r="BH3" s="409"/>
      <c r="BI3" s="409"/>
      <c r="BJ3" s="409"/>
      <c r="BK3" s="409"/>
      <c r="BL3" s="409"/>
      <c r="BM3" s="409"/>
      <c r="BN3" s="409"/>
      <c r="BO3" s="409"/>
      <c r="BP3" s="409"/>
      <c r="BQ3" s="409"/>
      <c r="BR3" s="409"/>
      <c r="BS3" s="409"/>
      <c r="BT3" s="409"/>
      <c r="BU3" s="409"/>
      <c r="BV3" s="409"/>
      <c r="BW3" s="409"/>
      <c r="BX3" s="409"/>
      <c r="BY3" s="409"/>
      <c r="BZ3" s="409"/>
      <c r="CA3" s="409"/>
      <c r="CB3" s="409"/>
      <c r="CC3" s="409"/>
      <c r="CD3" s="409"/>
      <c r="CE3" s="409"/>
      <c r="CF3" s="409"/>
      <c r="CG3" s="409"/>
      <c r="CH3" s="409"/>
      <c r="CI3" s="409"/>
      <c r="CJ3" s="409"/>
      <c r="CK3" s="409"/>
      <c r="CL3" s="409"/>
      <c r="CM3" s="409"/>
      <c r="CN3" s="409"/>
      <c r="CO3" s="409"/>
      <c r="CP3" s="409"/>
      <c r="CQ3" s="409"/>
      <c r="CR3" s="409"/>
      <c r="CS3" s="409"/>
      <c r="CT3" s="409"/>
      <c r="CU3" s="409"/>
      <c r="CV3" s="409"/>
      <c r="CW3" s="409"/>
      <c r="CX3" s="409"/>
      <c r="CY3" s="409"/>
      <c r="CZ3" s="409"/>
      <c r="DA3" s="409"/>
      <c r="DB3" s="409"/>
      <c r="DC3" s="409"/>
      <c r="DD3" s="409"/>
      <c r="DE3" s="409"/>
      <c r="DF3" s="409"/>
      <c r="DG3" s="409"/>
      <c r="DH3" s="409"/>
      <c r="DI3" s="409"/>
      <c r="DJ3" s="409"/>
      <c r="DK3" s="409"/>
      <c r="DL3" s="409"/>
      <c r="DM3" s="409"/>
      <c r="DN3" s="409"/>
      <c r="DO3" s="409"/>
      <c r="DP3" s="409"/>
      <c r="DQ3" s="409"/>
      <c r="DR3" s="409"/>
      <c r="DS3" s="409"/>
      <c r="DT3" s="409"/>
      <c r="DU3" s="409"/>
      <c r="DV3" s="409"/>
      <c r="DW3" s="409"/>
      <c r="DX3" s="409"/>
      <c r="DY3" s="409"/>
      <c r="DZ3" s="409"/>
      <c r="EA3" s="409"/>
      <c r="EB3" s="409"/>
      <c r="EC3" s="409"/>
      <c r="ED3" s="409"/>
      <c r="EE3" s="409"/>
      <c r="EF3" s="409"/>
      <c r="EG3" s="409"/>
      <c r="EH3" s="409"/>
      <c r="EI3" s="409"/>
      <c r="EJ3" s="409"/>
      <c r="EK3" s="409"/>
      <c r="EL3" s="409"/>
      <c r="EM3" s="409"/>
      <c r="EN3" s="409"/>
      <c r="EO3" s="409"/>
      <c r="EP3" s="409"/>
      <c r="EQ3" s="409"/>
      <c r="ER3" s="409"/>
      <c r="ES3" s="409"/>
      <c r="ET3" s="409"/>
      <c r="EU3" s="409"/>
      <c r="EV3" s="409"/>
      <c r="EW3" s="409"/>
      <c r="EX3" s="409"/>
      <c r="EY3" s="409"/>
      <c r="EZ3" s="409"/>
      <c r="FA3" s="409"/>
      <c r="FB3" s="409"/>
      <c r="FC3" s="409"/>
      <c r="FD3" s="409"/>
      <c r="FE3" s="409"/>
      <c r="FF3" s="409"/>
      <c r="FG3" s="409"/>
      <c r="FH3" s="409"/>
      <c r="FI3" s="409"/>
      <c r="FJ3" s="409"/>
      <c r="FK3" s="409"/>
      <c r="FL3" s="409"/>
      <c r="FM3" s="409"/>
      <c r="FN3" s="409"/>
      <c r="FO3" s="409"/>
      <c r="FP3" s="409"/>
      <c r="FQ3" s="409"/>
      <c r="FR3" s="409"/>
      <c r="FS3" s="409"/>
      <c r="FT3" s="409"/>
      <c r="FU3" s="409"/>
      <c r="FV3" s="409"/>
      <c r="FW3" s="409"/>
      <c r="FX3" s="409"/>
      <c r="FY3" s="409"/>
      <c r="FZ3" s="409"/>
      <c r="GA3" s="409"/>
      <c r="GB3" s="409"/>
      <c r="GC3" s="409"/>
      <c r="GD3" s="409"/>
      <c r="GE3" s="409"/>
      <c r="GF3" s="409"/>
      <c r="GG3" s="409"/>
      <c r="GH3" s="409"/>
      <c r="GI3" s="409"/>
      <c r="GJ3" s="409"/>
      <c r="GK3" s="409"/>
      <c r="GL3" s="409"/>
      <c r="GM3" s="409"/>
      <c r="GN3" s="409"/>
      <c r="GO3" s="409"/>
      <c r="GP3" s="409"/>
      <c r="GQ3" s="409"/>
      <c r="GR3" s="409"/>
      <c r="GS3" s="409"/>
      <c r="GT3" s="409"/>
      <c r="GU3" s="409"/>
      <c r="GV3" s="409"/>
      <c r="GW3" s="409"/>
      <c r="GX3" s="409"/>
      <c r="GY3" s="409"/>
      <c r="GZ3" s="409"/>
      <c r="HA3" s="409"/>
      <c r="HB3" s="409"/>
      <c r="HC3" s="409"/>
      <c r="HD3" s="409"/>
      <c r="HE3" s="409"/>
      <c r="HF3" s="409"/>
      <c r="HG3" s="409"/>
      <c r="HH3" s="409"/>
      <c r="HI3" s="409"/>
      <c r="HJ3" s="409"/>
      <c r="HK3" s="409"/>
      <c r="HL3" s="409"/>
      <c r="HM3" s="409"/>
      <c r="HN3" s="409"/>
      <c r="HO3" s="409"/>
      <c r="HP3" s="409"/>
      <c r="HQ3" s="409"/>
      <c r="HR3" s="409"/>
      <c r="HS3" s="409"/>
      <c r="HT3" s="409"/>
      <c r="HU3" s="409"/>
      <c r="HV3" s="409"/>
      <c r="HW3" s="409"/>
      <c r="HX3" s="409"/>
      <c r="HY3" s="409"/>
      <c r="HZ3" s="409"/>
      <c r="IA3" s="409"/>
      <c r="IB3" s="409"/>
      <c r="IC3" s="409"/>
      <c r="ID3" s="409"/>
      <c r="IE3" s="409"/>
      <c r="IF3" s="409"/>
      <c r="IG3" s="409"/>
      <c r="IH3" s="409"/>
      <c r="II3" s="409"/>
      <c r="IJ3" s="409"/>
      <c r="IK3" s="409"/>
      <c r="IL3" s="409"/>
      <c r="IM3" s="409"/>
      <c r="IN3" s="409"/>
      <c r="IO3" s="409"/>
      <c r="IP3" s="409"/>
      <c r="IQ3" s="409"/>
      <c r="IR3" s="409"/>
      <c r="IS3" s="409"/>
      <c r="IT3" s="409"/>
      <c r="IU3" s="409"/>
      <c r="IV3" s="409"/>
      <c r="IW3" s="409"/>
      <c r="IX3" s="409"/>
      <c r="IY3" s="409"/>
      <c r="IZ3" s="409"/>
      <c r="JA3" s="409"/>
      <c r="JB3" s="409"/>
      <c r="JC3" s="409"/>
      <c r="JD3" s="409"/>
      <c r="JE3" s="409"/>
      <c r="JF3" s="409"/>
      <c r="JG3" s="409"/>
      <c r="JH3" s="409"/>
      <c r="JI3" s="409"/>
      <c r="JJ3" s="409"/>
      <c r="JK3" s="409"/>
      <c r="JL3" s="409"/>
      <c r="JM3" s="409"/>
      <c r="JN3" s="409"/>
      <c r="JO3" s="409"/>
      <c r="JP3" s="409"/>
      <c r="JQ3" s="409"/>
      <c r="JR3" s="409"/>
      <c r="JS3" s="409"/>
      <c r="JT3" s="409"/>
      <c r="JU3" s="409"/>
      <c r="JV3" s="409"/>
      <c r="JW3" s="409"/>
      <c r="JX3" s="409"/>
      <c r="JY3" s="409"/>
      <c r="JZ3" s="409"/>
      <c r="KA3" s="409"/>
      <c r="KB3" s="409"/>
      <c r="KC3" s="409"/>
      <c r="KD3" s="409"/>
      <c r="KE3" s="409"/>
      <c r="KF3" s="409"/>
      <c r="KG3" s="409"/>
      <c r="KH3" s="409"/>
      <c r="KI3" s="409"/>
      <c r="KJ3" s="409"/>
      <c r="KK3" s="409"/>
      <c r="KL3" s="409"/>
      <c r="KM3" s="409"/>
      <c r="KN3" s="409"/>
      <c r="KO3" s="409"/>
      <c r="KP3" s="409"/>
      <c r="KQ3" s="409"/>
      <c r="KR3" s="409"/>
      <c r="KS3" s="409"/>
      <c r="KT3" s="409"/>
      <c r="KU3" s="409"/>
      <c r="KV3" s="409"/>
      <c r="KW3" s="409"/>
      <c r="KX3" s="409"/>
      <c r="KY3" s="409"/>
      <c r="KZ3" s="409"/>
      <c r="LA3" s="409"/>
      <c r="LB3" s="409"/>
      <c r="LC3" s="409"/>
      <c r="LD3" s="409"/>
      <c r="LE3" s="409"/>
      <c r="LF3" s="409"/>
      <c r="LG3" s="409"/>
      <c r="LH3" s="409"/>
      <c r="LI3" s="409"/>
      <c r="LJ3" s="409"/>
      <c r="LK3" s="409"/>
      <c r="LL3" s="409"/>
      <c r="LM3" s="409"/>
      <c r="LN3" s="409"/>
      <c r="LO3" s="409"/>
      <c r="LP3" s="409"/>
      <c r="LQ3" s="409"/>
      <c r="LR3" s="409"/>
      <c r="LS3" s="409"/>
      <c r="LT3" s="409"/>
      <c r="LU3" s="409"/>
      <c r="LV3" s="409"/>
      <c r="LW3" s="409"/>
      <c r="LX3" s="409"/>
      <c r="LY3" s="409"/>
      <c r="LZ3" s="409"/>
      <c r="MA3" s="409"/>
      <c r="MB3" s="409"/>
      <c r="MC3" s="409"/>
      <c r="MD3" s="409"/>
      <c r="ME3" s="409"/>
      <c r="MF3" s="409"/>
      <c r="MG3" s="409"/>
      <c r="MH3" s="409"/>
      <c r="MI3" s="409"/>
      <c r="MJ3" s="409"/>
      <c r="MK3" s="409"/>
      <c r="ML3" s="409"/>
      <c r="MM3" s="409"/>
      <c r="MN3" s="409"/>
      <c r="MO3" s="409"/>
      <c r="MP3" s="409"/>
      <c r="MQ3" s="409"/>
      <c r="MR3" s="409"/>
      <c r="MS3" s="409"/>
      <c r="MT3" s="409"/>
      <c r="MU3" s="409"/>
      <c r="MV3" s="409"/>
      <c r="MW3" s="409"/>
      <c r="MX3" s="409"/>
      <c r="MY3" s="409"/>
      <c r="MZ3" s="409"/>
      <c r="NA3" s="409"/>
      <c r="NB3" s="409"/>
      <c r="NC3" s="409"/>
      <c r="ND3" s="409"/>
      <c r="NE3" s="409"/>
      <c r="NF3" s="409"/>
      <c r="NG3" s="409"/>
      <c r="NH3" s="409"/>
      <c r="NI3" s="409"/>
      <c r="NJ3" s="409"/>
      <c r="NK3" s="409"/>
      <c r="NL3" s="409"/>
      <c r="NM3" s="409"/>
      <c r="NN3" s="409"/>
      <c r="NO3" s="409"/>
      <c r="NP3" s="409"/>
      <c r="NQ3" s="409"/>
      <c r="NR3" s="409"/>
      <c r="NS3" s="409"/>
      <c r="NT3" s="409"/>
      <c r="NU3" s="409"/>
      <c r="NV3" s="409"/>
      <c r="NW3" s="409"/>
      <c r="NX3" s="409"/>
      <c r="NY3" s="409"/>
      <c r="NZ3" s="409"/>
      <c r="OA3" s="409"/>
      <c r="OB3" s="409"/>
      <c r="OC3" s="409"/>
      <c r="OD3" s="409"/>
      <c r="OE3" s="409"/>
      <c r="OF3" s="409"/>
      <c r="OG3" s="409"/>
      <c r="OH3" s="409"/>
      <c r="OI3" s="409"/>
      <c r="OJ3" s="409"/>
      <c r="OK3" s="409"/>
      <c r="OL3" s="409"/>
      <c r="OM3" s="409"/>
      <c r="ON3" s="409"/>
      <c r="OO3" s="409"/>
      <c r="OP3" s="409"/>
      <c r="OQ3" s="409"/>
      <c r="OR3" s="409"/>
      <c r="OS3" s="409"/>
      <c r="OT3" s="409"/>
      <c r="OU3" s="409"/>
      <c r="OV3" s="409"/>
      <c r="OW3" s="409"/>
      <c r="OX3" s="409"/>
      <c r="OY3" s="409"/>
      <c r="OZ3" s="409"/>
      <c r="PA3" s="409"/>
      <c r="PB3" s="409"/>
      <c r="PC3" s="409"/>
      <c r="PD3" s="409"/>
      <c r="PE3" s="409"/>
      <c r="PF3" s="409"/>
      <c r="PG3" s="409"/>
      <c r="PH3" s="409"/>
      <c r="PI3" s="409"/>
      <c r="PJ3" s="409"/>
      <c r="PK3" s="409"/>
      <c r="PL3" s="409"/>
      <c r="PM3" s="409"/>
      <c r="PN3" s="409"/>
      <c r="PO3" s="409"/>
      <c r="PP3" s="409"/>
      <c r="PQ3" s="409"/>
      <c r="PR3" s="409"/>
      <c r="PS3" s="409"/>
      <c r="PT3" s="409"/>
      <c r="PU3" s="409"/>
      <c r="PV3" s="409"/>
      <c r="PW3" s="409"/>
      <c r="PX3" s="409"/>
      <c r="PY3" s="409"/>
      <c r="PZ3" s="409"/>
      <c r="QA3" s="409"/>
      <c r="QB3" s="409"/>
      <c r="QC3" s="409"/>
      <c r="QD3" s="409"/>
      <c r="QE3" s="409"/>
      <c r="QF3" s="409"/>
      <c r="QG3" s="409"/>
      <c r="QH3" s="409"/>
      <c r="QI3" s="409"/>
      <c r="QJ3" s="409"/>
      <c r="QK3" s="409"/>
      <c r="QL3" s="409"/>
      <c r="QM3" s="409"/>
      <c r="QN3" s="409"/>
      <c r="QO3" s="409"/>
      <c r="QP3" s="409"/>
      <c r="QQ3" s="409"/>
      <c r="QR3" s="409"/>
      <c r="QS3" s="409"/>
      <c r="QT3" s="409"/>
      <c r="QU3" s="409"/>
      <c r="QV3" s="409"/>
      <c r="QW3" s="409"/>
      <c r="QX3" s="409"/>
      <c r="QY3" s="409"/>
      <c r="QZ3" s="409"/>
      <c r="RA3" s="409"/>
      <c r="RB3" s="409"/>
      <c r="RC3" s="409"/>
      <c r="RD3" s="409"/>
      <c r="RE3" s="409"/>
      <c r="RF3" s="409"/>
      <c r="RG3" s="409"/>
      <c r="RH3" s="409"/>
      <c r="RI3" s="409"/>
      <c r="RJ3" s="409"/>
      <c r="RK3" s="409"/>
      <c r="RL3" s="409"/>
      <c r="RM3" s="409"/>
      <c r="RN3" s="409"/>
      <c r="RO3" s="409"/>
      <c r="RP3" s="409"/>
      <c r="RQ3" s="409"/>
      <c r="RR3" s="409"/>
      <c r="RS3" s="409"/>
      <c r="RT3" s="409"/>
      <c r="RU3" s="409"/>
      <c r="RV3" s="409"/>
      <c r="RW3" s="409"/>
      <c r="RX3" s="409"/>
      <c r="RY3" s="409"/>
      <c r="RZ3" s="409"/>
      <c r="SA3" s="409"/>
      <c r="SB3" s="409"/>
      <c r="SC3" s="409"/>
      <c r="SD3" s="409"/>
      <c r="SE3" s="409"/>
      <c r="SF3" s="409"/>
      <c r="SG3" s="409"/>
      <c r="SH3" s="409"/>
      <c r="SI3" s="409"/>
      <c r="SJ3" s="409"/>
      <c r="SK3" s="409"/>
      <c r="SL3" s="409"/>
      <c r="SM3" s="409"/>
      <c r="SN3" s="409"/>
      <c r="SO3" s="409"/>
      <c r="SP3" s="409"/>
      <c r="SQ3" s="409"/>
      <c r="SR3" s="409"/>
      <c r="SS3" s="409"/>
      <c r="ST3" s="409"/>
      <c r="SU3" s="409"/>
      <c r="SV3" s="409"/>
      <c r="SW3" s="409"/>
      <c r="SX3" s="409"/>
      <c r="SY3" s="409"/>
      <c r="SZ3" s="409"/>
      <c r="TA3" s="409"/>
      <c r="TB3" s="409"/>
      <c r="TC3" s="409"/>
      <c r="TD3" s="409"/>
      <c r="TE3" s="409"/>
      <c r="TF3" s="409"/>
      <c r="TG3" s="409"/>
      <c r="TH3" s="409"/>
      <c r="TI3" s="409"/>
      <c r="TJ3" s="409"/>
      <c r="TK3" s="409"/>
      <c r="TL3" s="409"/>
      <c r="TM3" s="409"/>
      <c r="TN3" s="409"/>
      <c r="TO3" s="409"/>
      <c r="TP3" s="409"/>
      <c r="TQ3" s="409"/>
      <c r="TR3" s="409"/>
      <c r="TS3" s="409"/>
      <c r="TT3" s="409"/>
      <c r="TU3" s="409"/>
      <c r="TV3" s="409"/>
      <c r="TW3" s="409"/>
      <c r="TX3" s="409"/>
      <c r="TY3" s="409"/>
      <c r="TZ3" s="409"/>
      <c r="UA3" s="409"/>
      <c r="UB3" s="409"/>
      <c r="UC3" s="409"/>
      <c r="UD3" s="409"/>
      <c r="UE3" s="409"/>
      <c r="UF3" s="409"/>
      <c r="UG3" s="409"/>
      <c r="UH3" s="409"/>
      <c r="UI3" s="409"/>
      <c r="UJ3" s="409"/>
      <c r="UK3" s="409"/>
      <c r="UL3" s="409"/>
      <c r="UM3" s="409"/>
      <c r="UN3" s="409"/>
      <c r="UO3" s="409"/>
      <c r="UP3" s="409"/>
      <c r="UQ3" s="409"/>
      <c r="UR3" s="409"/>
      <c r="US3" s="409"/>
      <c r="UT3" s="409"/>
      <c r="UU3" s="409"/>
      <c r="UV3" s="409"/>
      <c r="UW3" s="409"/>
      <c r="UX3" s="409"/>
      <c r="UY3" s="409"/>
      <c r="UZ3" s="409"/>
      <c r="VA3" s="409"/>
      <c r="VB3" s="409"/>
      <c r="VC3" s="409"/>
      <c r="VD3" s="409"/>
      <c r="VE3" s="409"/>
      <c r="VF3" s="409"/>
      <c r="VG3" s="409"/>
      <c r="VH3" s="409"/>
      <c r="VI3" s="409"/>
      <c r="VJ3" s="409"/>
      <c r="VK3" s="409"/>
      <c r="VL3" s="409"/>
      <c r="VM3" s="409"/>
      <c r="VN3" s="409"/>
      <c r="VO3" s="409"/>
      <c r="VP3" s="409"/>
      <c r="VQ3" s="409"/>
      <c r="VR3" s="409"/>
      <c r="VS3" s="409"/>
      <c r="VT3" s="409"/>
      <c r="VU3" s="409"/>
      <c r="VV3" s="409"/>
      <c r="VW3" s="409"/>
      <c r="VX3" s="409"/>
      <c r="VY3" s="409"/>
      <c r="VZ3" s="409"/>
      <c r="WA3" s="409"/>
      <c r="WB3" s="409"/>
      <c r="WC3" s="409"/>
      <c r="WD3" s="409"/>
      <c r="WE3" s="409"/>
      <c r="WF3" s="409"/>
      <c r="WG3" s="409"/>
      <c r="WH3" s="409"/>
      <c r="WI3" s="409"/>
      <c r="WJ3" s="409"/>
      <c r="WK3" s="409"/>
      <c r="WL3" s="409"/>
      <c r="WM3" s="409"/>
      <c r="WN3" s="409"/>
      <c r="WO3" s="409"/>
      <c r="WP3" s="409"/>
      <c r="WQ3" s="409"/>
      <c r="WR3" s="409"/>
      <c r="WS3" s="409"/>
      <c r="WT3" s="409"/>
      <c r="WU3" s="409"/>
      <c r="WV3" s="409"/>
      <c r="WW3" s="409"/>
      <c r="WX3" s="409"/>
      <c r="WY3" s="409"/>
      <c r="WZ3" s="409"/>
      <c r="XA3" s="409"/>
      <c r="XB3" s="409"/>
      <c r="XC3" s="409"/>
      <c r="XD3" s="409"/>
      <c r="XE3" s="409"/>
      <c r="XF3" s="409"/>
      <c r="XG3" s="409"/>
      <c r="XH3" s="409"/>
      <c r="XI3" s="409"/>
      <c r="XJ3" s="409"/>
      <c r="XK3" s="409"/>
      <c r="XL3" s="409"/>
      <c r="XM3" s="409"/>
      <c r="XN3" s="409"/>
      <c r="XO3" s="409"/>
      <c r="XP3" s="409"/>
      <c r="XQ3" s="409"/>
      <c r="XR3" s="409"/>
      <c r="XS3" s="409"/>
      <c r="XT3" s="409"/>
      <c r="XU3" s="409"/>
      <c r="XV3" s="409"/>
      <c r="XW3" s="409"/>
      <c r="XX3" s="409"/>
      <c r="XY3" s="409"/>
      <c r="XZ3" s="409"/>
      <c r="YA3" s="409"/>
      <c r="YB3" s="409"/>
      <c r="YC3" s="409"/>
      <c r="YD3" s="409"/>
      <c r="YE3" s="409"/>
      <c r="YF3" s="409"/>
      <c r="YG3" s="409"/>
      <c r="YH3" s="409"/>
      <c r="YI3" s="409"/>
      <c r="YJ3" s="409"/>
      <c r="YK3" s="409"/>
      <c r="YL3" s="409"/>
      <c r="YM3" s="409"/>
      <c r="YN3" s="409"/>
      <c r="YO3" s="409"/>
      <c r="YP3" s="409"/>
      <c r="YQ3" s="409"/>
      <c r="YR3" s="409"/>
      <c r="YS3" s="409"/>
      <c r="YT3" s="409"/>
      <c r="YU3" s="409"/>
      <c r="YV3" s="409"/>
      <c r="YW3" s="409"/>
      <c r="YX3" s="409"/>
      <c r="YY3" s="409"/>
      <c r="YZ3" s="409"/>
      <c r="ZA3" s="409"/>
      <c r="ZB3" s="409"/>
      <c r="ZC3" s="409"/>
      <c r="ZD3" s="409"/>
      <c r="ZE3" s="409"/>
      <c r="ZF3" s="409"/>
      <c r="ZG3" s="409"/>
      <c r="ZH3" s="409"/>
      <c r="ZI3" s="409"/>
      <c r="ZJ3" s="409"/>
      <c r="ZK3" s="409"/>
      <c r="ZL3" s="409"/>
      <c r="ZM3" s="409"/>
      <c r="ZN3" s="409"/>
      <c r="ZO3" s="409"/>
      <c r="ZP3" s="409"/>
      <c r="ZQ3" s="409"/>
      <c r="ZR3" s="409"/>
      <c r="ZS3" s="409"/>
      <c r="ZT3" s="409"/>
      <c r="ZU3" s="409"/>
      <c r="ZV3" s="409"/>
      <c r="ZW3" s="409"/>
      <c r="ZX3" s="409"/>
      <c r="ZY3" s="409"/>
      <c r="ZZ3" s="409"/>
      <c r="AAA3" s="409"/>
      <c r="AAB3" s="409"/>
      <c r="AAC3" s="409"/>
      <c r="AAD3" s="409"/>
      <c r="AAE3" s="409"/>
      <c r="AAF3" s="409"/>
      <c r="AAG3" s="409"/>
      <c r="AAH3" s="409"/>
      <c r="AAI3" s="409"/>
      <c r="AAJ3" s="409"/>
      <c r="AAK3" s="409"/>
      <c r="AAL3" s="409"/>
      <c r="AAM3" s="409"/>
      <c r="AAN3" s="409"/>
      <c r="AAO3" s="409"/>
      <c r="AAP3" s="409"/>
      <c r="AAQ3" s="409"/>
      <c r="AAR3" s="409"/>
      <c r="AAS3" s="409"/>
      <c r="AAT3" s="409"/>
      <c r="AAU3" s="409"/>
      <c r="AAV3" s="409"/>
      <c r="AAW3" s="409"/>
      <c r="AAX3" s="409"/>
      <c r="AAY3" s="409"/>
      <c r="AAZ3" s="409"/>
      <c r="ABA3" s="409"/>
      <c r="ABB3" s="409"/>
      <c r="ABC3" s="409"/>
      <c r="ABD3" s="409"/>
      <c r="ABE3" s="409"/>
      <c r="ABF3" s="409"/>
      <c r="ABG3" s="409"/>
      <c r="ABH3" s="409"/>
      <c r="ABI3" s="409"/>
      <c r="ABJ3" s="409"/>
      <c r="ABK3" s="409"/>
      <c r="ABL3" s="409"/>
      <c r="ABM3" s="409"/>
      <c r="ABN3" s="409"/>
      <c r="ABO3" s="409"/>
      <c r="ABP3" s="409"/>
      <c r="ABQ3" s="409"/>
      <c r="ABR3" s="409"/>
      <c r="ABS3" s="409"/>
      <c r="ABT3" s="409"/>
      <c r="ABU3" s="409"/>
      <c r="ABV3" s="409"/>
      <c r="ABW3" s="409"/>
      <c r="ABX3" s="409"/>
      <c r="ABY3" s="409"/>
      <c r="ABZ3" s="409"/>
      <c r="ACA3" s="409"/>
      <c r="ACB3" s="409"/>
      <c r="ACC3" s="409"/>
      <c r="ACD3" s="409"/>
      <c r="ACE3" s="409"/>
      <c r="ACF3" s="409"/>
      <c r="ACG3" s="409"/>
      <c r="ACH3" s="409"/>
      <c r="ACI3" s="409"/>
      <c r="ACJ3" s="409"/>
      <c r="ACK3" s="409"/>
      <c r="ACL3" s="409"/>
      <c r="ACM3" s="409"/>
      <c r="ACN3" s="409"/>
      <c r="ACO3" s="409"/>
      <c r="ACP3" s="409"/>
      <c r="ACQ3" s="409"/>
      <c r="ACR3" s="409"/>
      <c r="ACS3" s="409"/>
      <c r="ACT3" s="409"/>
      <c r="ACU3" s="409"/>
      <c r="ACV3" s="409"/>
      <c r="ACW3" s="409"/>
      <c r="ACX3" s="409"/>
      <c r="ACY3" s="409"/>
      <c r="ACZ3" s="409"/>
      <c r="ADA3" s="409"/>
      <c r="ADB3" s="409"/>
      <c r="ADC3" s="409"/>
      <c r="ADD3" s="409"/>
      <c r="ADE3" s="409"/>
      <c r="ADF3" s="409"/>
      <c r="ADG3" s="409"/>
      <c r="ADH3" s="409"/>
      <c r="ADI3" s="409"/>
      <c r="ADJ3" s="409"/>
      <c r="ADK3" s="409"/>
      <c r="ADL3" s="409"/>
      <c r="ADM3" s="409"/>
      <c r="ADN3" s="409"/>
      <c r="ADO3" s="409"/>
      <c r="ADP3" s="409"/>
      <c r="ADQ3" s="409"/>
      <c r="ADR3" s="409"/>
      <c r="ADS3" s="409"/>
      <c r="ADT3" s="409"/>
      <c r="ADU3" s="409"/>
      <c r="ADV3" s="409"/>
      <c r="ADW3" s="409"/>
      <c r="ADX3" s="409"/>
      <c r="ADY3" s="409"/>
      <c r="ADZ3" s="409"/>
      <c r="AEA3" s="409"/>
      <c r="AEB3" s="409"/>
      <c r="AEC3" s="409"/>
      <c r="AED3" s="409"/>
      <c r="AEE3" s="409"/>
      <c r="AEF3" s="409"/>
      <c r="AEG3" s="409"/>
      <c r="AEH3" s="409"/>
      <c r="AEI3" s="409"/>
      <c r="AEJ3" s="409"/>
      <c r="AEK3" s="409"/>
      <c r="AEL3" s="409"/>
      <c r="AEM3" s="409"/>
      <c r="AEN3" s="409"/>
      <c r="AEO3" s="409"/>
      <c r="AEP3" s="409"/>
      <c r="AEQ3" s="409"/>
      <c r="AER3" s="409"/>
      <c r="AES3" s="409"/>
      <c r="AET3" s="409"/>
      <c r="AEU3" s="409"/>
      <c r="AEV3" s="409"/>
      <c r="AEW3" s="409"/>
      <c r="AEX3" s="409"/>
      <c r="AEY3" s="409"/>
      <c r="AEZ3" s="409"/>
      <c r="AFA3" s="409"/>
      <c r="AFB3" s="409"/>
      <c r="AFC3" s="409"/>
      <c r="AFD3" s="409"/>
      <c r="AFE3" s="409"/>
      <c r="AFF3" s="409"/>
      <c r="AFG3" s="409"/>
      <c r="AFH3" s="409"/>
      <c r="AFI3" s="409"/>
      <c r="AFJ3" s="409"/>
      <c r="AFK3" s="409"/>
      <c r="AFL3" s="409"/>
      <c r="AFM3" s="409"/>
      <c r="AFN3" s="409"/>
      <c r="AFO3" s="409"/>
      <c r="AFP3" s="409"/>
      <c r="AFQ3" s="409"/>
      <c r="AFR3" s="409"/>
      <c r="AFS3" s="409"/>
      <c r="AFT3" s="409"/>
      <c r="AFU3" s="409"/>
      <c r="AFV3" s="409"/>
      <c r="AFW3" s="409"/>
      <c r="AFX3" s="409"/>
      <c r="AFY3" s="409"/>
      <c r="AFZ3" s="409"/>
      <c r="AGA3" s="409"/>
      <c r="AGB3" s="409"/>
      <c r="AGC3" s="409"/>
      <c r="AGD3" s="409"/>
      <c r="AGE3" s="409"/>
      <c r="AGF3" s="409"/>
      <c r="AGG3" s="409"/>
      <c r="AGH3" s="409"/>
      <c r="AGI3" s="409"/>
      <c r="AGJ3" s="409"/>
      <c r="AGK3" s="409"/>
      <c r="AGL3" s="409"/>
      <c r="AGM3" s="409"/>
      <c r="AGN3" s="409"/>
      <c r="AGO3" s="409"/>
      <c r="AGP3" s="409"/>
      <c r="AGQ3" s="409"/>
      <c r="AGR3" s="409"/>
      <c r="AGS3" s="409"/>
      <c r="AGT3" s="409"/>
      <c r="AGU3" s="409"/>
      <c r="AGV3" s="409"/>
      <c r="AGW3" s="409"/>
      <c r="AGX3" s="409"/>
      <c r="AGY3" s="409"/>
      <c r="AGZ3" s="409"/>
      <c r="AHA3" s="409"/>
      <c r="AHB3" s="409"/>
      <c r="AHC3" s="409"/>
      <c r="AHD3" s="409"/>
      <c r="AHE3" s="409"/>
      <c r="AHF3" s="409"/>
      <c r="AHG3" s="409"/>
      <c r="AHH3" s="409"/>
      <c r="AHI3" s="409"/>
      <c r="AHJ3" s="409"/>
      <c r="AHK3" s="409"/>
      <c r="AHL3" s="409"/>
      <c r="AHM3" s="409"/>
      <c r="AHN3" s="409"/>
      <c r="AHO3" s="409"/>
      <c r="AHP3" s="409"/>
      <c r="AHQ3" s="409"/>
      <c r="AHR3" s="409"/>
      <c r="AHS3" s="409"/>
      <c r="AHT3" s="409"/>
      <c r="AHU3" s="409"/>
      <c r="AHV3" s="409"/>
      <c r="AHW3" s="409"/>
      <c r="AHX3" s="409"/>
      <c r="AHY3" s="409"/>
      <c r="AHZ3" s="409"/>
      <c r="AIA3" s="409"/>
      <c r="AIB3" s="409"/>
      <c r="AIC3" s="409"/>
      <c r="AID3" s="409"/>
      <c r="AIE3" s="409"/>
      <c r="AIF3" s="409"/>
      <c r="AIG3" s="409"/>
      <c r="AIH3" s="409"/>
      <c r="AII3" s="409"/>
      <c r="AIJ3" s="409"/>
      <c r="AIK3" s="409"/>
      <c r="AIL3" s="409"/>
      <c r="AIM3" s="409"/>
      <c r="AIN3" s="409"/>
      <c r="AIO3" s="409"/>
      <c r="AIP3" s="409"/>
      <c r="AIQ3" s="409"/>
      <c r="AIR3" s="409"/>
      <c r="AIS3" s="409"/>
      <c r="AIT3" s="409"/>
      <c r="AIU3" s="409"/>
      <c r="AIV3" s="409"/>
      <c r="AIW3" s="409"/>
      <c r="AIX3" s="409"/>
      <c r="AIY3" s="409"/>
      <c r="AIZ3" s="409"/>
      <c r="AJA3" s="409"/>
      <c r="AJB3" s="409"/>
      <c r="AJC3" s="409"/>
      <c r="AJD3" s="409"/>
      <c r="AJE3" s="409"/>
      <c r="AJF3" s="409"/>
      <c r="AJG3" s="409"/>
      <c r="AJH3" s="409"/>
      <c r="AJI3" s="409"/>
      <c r="AJJ3" s="409"/>
      <c r="AJK3" s="409"/>
      <c r="AJL3" s="409"/>
      <c r="AJM3" s="409"/>
      <c r="AJN3" s="409"/>
      <c r="AJO3" s="409"/>
      <c r="AJP3" s="409"/>
      <c r="AJQ3" s="409"/>
      <c r="AJR3" s="409"/>
      <c r="AJS3" s="409"/>
      <c r="AJT3" s="409"/>
      <c r="AJU3" s="409"/>
      <c r="AJV3" s="409"/>
      <c r="AJW3" s="409"/>
      <c r="AJX3" s="409"/>
      <c r="AJY3" s="409"/>
      <c r="AJZ3" s="409"/>
      <c r="AKA3" s="409"/>
      <c r="AKB3" s="409"/>
      <c r="AKC3" s="409"/>
      <c r="AKD3" s="409"/>
      <c r="AKE3" s="409"/>
      <c r="AKF3" s="409"/>
      <c r="AKG3" s="409"/>
      <c r="AKH3" s="409"/>
      <c r="AKI3" s="409"/>
      <c r="AKJ3" s="409"/>
      <c r="AKK3" s="409"/>
      <c r="AKL3" s="409"/>
      <c r="AKM3" s="409"/>
      <c r="AKN3" s="409"/>
      <c r="AKO3" s="409"/>
      <c r="AKP3" s="409"/>
      <c r="AKQ3" s="409"/>
      <c r="AKR3" s="409"/>
      <c r="AKS3" s="409"/>
      <c r="AKT3" s="409"/>
      <c r="AKU3" s="409"/>
      <c r="AKV3" s="409"/>
      <c r="AKW3" s="409"/>
      <c r="AKX3" s="409"/>
      <c r="AKY3" s="409"/>
      <c r="AKZ3" s="409"/>
      <c r="ALA3" s="409"/>
      <c r="ALB3" s="409"/>
      <c r="ALC3" s="409"/>
      <c r="ALD3" s="409"/>
      <c r="ALE3" s="409"/>
      <c r="ALF3" s="409"/>
      <c r="ALG3" s="409"/>
      <c r="ALH3" s="409"/>
      <c r="ALI3" s="409"/>
      <c r="ALJ3" s="409"/>
      <c r="ALK3" s="409"/>
      <c r="ALL3" s="409"/>
      <c r="ALM3" s="409"/>
      <c r="ALN3" s="409"/>
      <c r="ALO3" s="409"/>
      <c r="ALP3" s="409"/>
      <c r="ALQ3" s="409"/>
      <c r="ALR3" s="409"/>
      <c r="ALS3" s="409"/>
      <c r="ALT3" s="409"/>
      <c r="ALU3" s="409"/>
      <c r="ALV3" s="409"/>
      <c r="ALW3" s="409"/>
      <c r="ALX3" s="409"/>
      <c r="ALY3" s="409"/>
      <c r="ALZ3" s="409"/>
      <c r="AMA3" s="409"/>
      <c r="AMB3" s="409"/>
      <c r="AMC3" s="409"/>
      <c r="AMD3" s="409"/>
      <c r="AME3" s="409"/>
      <c r="AMF3" s="409"/>
      <c r="AMG3" s="409"/>
      <c r="AMH3" s="409"/>
      <c r="AMI3" s="409"/>
      <c r="AMJ3" s="409"/>
      <c r="AMK3" s="409"/>
      <c r="AML3" s="409"/>
      <c r="AMM3" s="409"/>
      <c r="AMN3" s="409"/>
      <c r="AMO3" s="409"/>
      <c r="AMP3" s="409"/>
      <c r="AMQ3" s="409"/>
      <c r="AMR3" s="409"/>
      <c r="AMS3" s="409"/>
      <c r="AMT3" s="409"/>
      <c r="AMU3" s="409"/>
      <c r="AMV3" s="409"/>
      <c r="AMW3" s="409"/>
      <c r="AMX3" s="409"/>
      <c r="AMY3" s="409"/>
      <c r="AMZ3" s="409"/>
      <c r="ANA3" s="409"/>
      <c r="ANB3" s="409"/>
      <c r="ANC3" s="409"/>
      <c r="AND3" s="409"/>
      <c r="ANE3" s="409"/>
      <c r="ANF3" s="409"/>
      <c r="ANG3" s="409"/>
      <c r="ANH3" s="409"/>
      <c r="ANI3" s="409"/>
      <c r="ANJ3" s="409"/>
      <c r="ANK3" s="409"/>
      <c r="ANL3" s="409"/>
      <c r="ANM3" s="409"/>
      <c r="ANN3" s="409"/>
      <c r="ANO3" s="409"/>
      <c r="ANP3" s="409"/>
      <c r="ANQ3" s="409"/>
      <c r="ANR3" s="409"/>
      <c r="ANS3" s="409"/>
      <c r="ANT3" s="409"/>
      <c r="ANU3" s="409"/>
      <c r="ANV3" s="409"/>
      <c r="ANW3" s="409"/>
      <c r="ANX3" s="409"/>
      <c r="ANY3" s="409"/>
      <c r="ANZ3" s="409"/>
      <c r="AOA3" s="409"/>
      <c r="AOB3" s="409"/>
      <c r="AOC3" s="409"/>
      <c r="AOD3" s="409"/>
      <c r="AOE3" s="409"/>
      <c r="AOF3" s="409"/>
      <c r="AOG3" s="409"/>
      <c r="AOH3" s="409"/>
      <c r="AOI3" s="409"/>
      <c r="AOJ3" s="409"/>
      <c r="AOK3" s="409"/>
      <c r="AOL3" s="409"/>
      <c r="AOM3" s="409"/>
      <c r="AON3" s="409"/>
      <c r="AOO3" s="409"/>
      <c r="AOP3" s="409"/>
      <c r="AOQ3" s="409"/>
      <c r="AOR3" s="409"/>
      <c r="AOS3" s="409"/>
      <c r="AOT3" s="409"/>
      <c r="AOU3" s="409"/>
      <c r="AOV3" s="409"/>
      <c r="AOW3" s="409"/>
      <c r="AOX3" s="409"/>
      <c r="AOY3" s="409"/>
      <c r="AOZ3" s="409"/>
      <c r="APA3" s="409"/>
      <c r="APB3" s="409"/>
      <c r="APC3" s="409"/>
      <c r="APD3" s="409"/>
      <c r="APE3" s="409"/>
      <c r="APF3" s="409"/>
      <c r="APG3" s="409"/>
      <c r="APH3" s="409"/>
      <c r="API3" s="409"/>
      <c r="APJ3" s="409"/>
      <c r="APK3" s="409"/>
      <c r="APL3" s="409"/>
      <c r="APM3" s="409"/>
      <c r="APN3" s="409"/>
      <c r="APO3" s="409"/>
      <c r="APP3" s="409"/>
      <c r="APQ3" s="409"/>
      <c r="APR3" s="409"/>
      <c r="APS3" s="409"/>
      <c r="APT3" s="409"/>
      <c r="APU3" s="409"/>
      <c r="APV3" s="409"/>
      <c r="APW3" s="409"/>
      <c r="APX3" s="409"/>
      <c r="APY3" s="409"/>
      <c r="APZ3" s="409"/>
      <c r="AQA3" s="409"/>
      <c r="AQB3" s="409"/>
      <c r="AQC3" s="409"/>
      <c r="AQD3" s="409"/>
      <c r="AQE3" s="409"/>
      <c r="AQF3" s="409"/>
      <c r="AQG3" s="409"/>
      <c r="AQH3" s="409"/>
      <c r="AQI3" s="409"/>
      <c r="AQJ3" s="409"/>
      <c r="AQK3" s="409"/>
      <c r="AQL3" s="409"/>
      <c r="AQM3" s="409"/>
      <c r="AQN3" s="409"/>
      <c r="AQO3" s="409"/>
      <c r="AQP3" s="409"/>
      <c r="AQQ3" s="409"/>
      <c r="AQR3" s="409"/>
      <c r="AQS3" s="409"/>
      <c r="AQT3" s="409"/>
      <c r="AQU3" s="409"/>
      <c r="AQV3" s="409"/>
      <c r="AQW3" s="409"/>
      <c r="AQX3" s="409"/>
      <c r="AQY3" s="409"/>
      <c r="AQZ3" s="409"/>
      <c r="ARA3" s="409"/>
      <c r="ARB3" s="409"/>
      <c r="ARC3" s="409"/>
      <c r="ARD3" s="409"/>
      <c r="ARE3" s="409"/>
      <c r="ARF3" s="409"/>
      <c r="ARG3" s="409"/>
      <c r="ARH3" s="409"/>
      <c r="ARI3" s="409"/>
      <c r="ARJ3" s="409"/>
      <c r="ARK3" s="409"/>
      <c r="ARL3" s="409"/>
      <c r="ARM3" s="409"/>
      <c r="ARN3" s="409"/>
      <c r="ARO3" s="409"/>
      <c r="ARP3" s="409"/>
      <c r="ARQ3" s="409"/>
      <c r="ARR3" s="409"/>
      <c r="ARS3" s="409"/>
      <c r="ART3" s="409"/>
      <c r="ARU3" s="409"/>
      <c r="ARV3" s="409"/>
      <c r="ARW3" s="409"/>
      <c r="ARX3" s="409"/>
      <c r="ARY3" s="409"/>
      <c r="ARZ3" s="409"/>
      <c r="ASA3" s="409"/>
      <c r="ASB3" s="409"/>
      <c r="ASC3" s="409"/>
      <c r="ASD3" s="409"/>
      <c r="ASE3" s="409"/>
      <c r="ASF3" s="409"/>
      <c r="ASG3" s="409"/>
      <c r="ASH3" s="409"/>
      <c r="ASI3" s="409"/>
      <c r="ASJ3" s="409"/>
      <c r="ASK3" s="409"/>
      <c r="ASL3" s="409"/>
      <c r="ASM3" s="409"/>
      <c r="ASN3" s="409"/>
      <c r="ASO3" s="409"/>
      <c r="ASP3" s="409"/>
      <c r="ASQ3" s="409"/>
      <c r="ASR3" s="409"/>
      <c r="ASS3" s="409"/>
      <c r="AST3" s="409"/>
      <c r="ASU3" s="409"/>
      <c r="ASV3" s="409"/>
      <c r="ASW3" s="409"/>
      <c r="ASX3" s="409"/>
      <c r="ASY3" s="409"/>
      <c r="ASZ3" s="409"/>
      <c r="ATA3" s="409"/>
      <c r="ATB3" s="409"/>
      <c r="ATC3" s="409"/>
      <c r="ATD3" s="409"/>
      <c r="ATE3" s="409"/>
      <c r="ATF3" s="409"/>
      <c r="ATG3" s="409"/>
      <c r="ATH3" s="409"/>
      <c r="ATI3" s="409"/>
      <c r="ATJ3" s="409"/>
      <c r="ATK3" s="409"/>
      <c r="ATL3" s="409"/>
      <c r="ATM3" s="409"/>
      <c r="ATN3" s="409"/>
      <c r="ATO3" s="409"/>
      <c r="ATP3" s="409"/>
      <c r="ATQ3" s="409"/>
      <c r="ATR3" s="409"/>
      <c r="ATS3" s="409"/>
      <c r="ATT3" s="409"/>
      <c r="ATU3" s="409"/>
      <c r="ATV3" s="409"/>
      <c r="ATW3" s="409"/>
      <c r="ATX3" s="409"/>
      <c r="ATY3" s="409"/>
      <c r="ATZ3" s="409"/>
      <c r="AUA3" s="409"/>
      <c r="AUB3" s="409"/>
      <c r="AUC3" s="409"/>
      <c r="AUD3" s="409"/>
      <c r="AUE3" s="409"/>
      <c r="AUF3" s="409"/>
      <c r="AUG3" s="409"/>
      <c r="AUH3" s="409"/>
      <c r="AUI3" s="409"/>
      <c r="AUJ3" s="409"/>
      <c r="AUK3" s="409"/>
      <c r="AUL3" s="409"/>
      <c r="AUM3" s="409"/>
      <c r="AUN3" s="409"/>
      <c r="AUO3" s="409"/>
      <c r="AUP3" s="409"/>
      <c r="AUQ3" s="409"/>
      <c r="AUR3" s="409"/>
      <c r="AUS3" s="409"/>
      <c r="AUT3" s="409"/>
      <c r="AUU3" s="409"/>
      <c r="AUV3" s="409"/>
      <c r="AUW3" s="409"/>
      <c r="AUX3" s="409"/>
      <c r="AUY3" s="409"/>
      <c r="AUZ3" s="409"/>
      <c r="AVA3" s="409"/>
      <c r="AVB3" s="409"/>
      <c r="AVC3" s="409"/>
      <c r="AVD3" s="409"/>
      <c r="AVE3" s="409"/>
      <c r="AVF3" s="409"/>
      <c r="AVG3" s="409"/>
      <c r="AVH3" s="409"/>
      <c r="AVI3" s="409"/>
      <c r="AVJ3" s="409"/>
      <c r="AVK3" s="409"/>
      <c r="AVL3" s="409"/>
      <c r="AVM3" s="409"/>
      <c r="AVN3" s="409"/>
      <c r="AVO3" s="409"/>
      <c r="AVP3" s="409"/>
      <c r="AVQ3" s="409"/>
      <c r="AVR3" s="409"/>
      <c r="AVS3" s="409"/>
      <c r="AVT3" s="409"/>
      <c r="AVU3" s="409"/>
      <c r="AVV3" s="409"/>
      <c r="AVW3" s="409"/>
      <c r="AVX3" s="409"/>
      <c r="AVY3" s="409"/>
      <c r="AVZ3" s="409"/>
      <c r="AWA3" s="409"/>
      <c r="AWB3" s="409"/>
      <c r="AWC3" s="409"/>
      <c r="AWD3" s="409"/>
      <c r="AWE3" s="409"/>
      <c r="AWF3" s="409"/>
      <c r="AWG3" s="409"/>
      <c r="AWH3" s="409"/>
      <c r="AWI3" s="409"/>
      <c r="AWJ3" s="409"/>
      <c r="AWK3" s="409"/>
      <c r="AWL3" s="409"/>
      <c r="AWM3" s="409"/>
      <c r="AWN3" s="409"/>
      <c r="AWO3" s="409"/>
      <c r="AWP3" s="409"/>
      <c r="AWQ3" s="409"/>
      <c r="AWR3" s="409"/>
      <c r="AWS3" s="409"/>
      <c r="AWT3" s="409"/>
      <c r="AWU3" s="409"/>
      <c r="AWV3" s="409"/>
      <c r="AWW3" s="409"/>
      <c r="AWX3" s="409"/>
      <c r="AWY3" s="409"/>
      <c r="AWZ3" s="409"/>
      <c r="AXA3" s="409"/>
      <c r="AXB3" s="409"/>
      <c r="AXC3" s="409"/>
      <c r="AXD3" s="409"/>
      <c r="AXE3" s="409"/>
      <c r="AXF3" s="409"/>
      <c r="AXG3" s="409"/>
      <c r="AXH3" s="409"/>
      <c r="AXI3" s="409"/>
      <c r="AXJ3" s="409"/>
      <c r="AXK3" s="409"/>
      <c r="AXL3" s="409"/>
      <c r="AXM3" s="409"/>
      <c r="AXN3" s="409"/>
      <c r="AXO3" s="409"/>
      <c r="AXP3" s="409"/>
      <c r="AXQ3" s="409"/>
      <c r="AXR3" s="409"/>
      <c r="AXS3" s="409"/>
      <c r="AXT3" s="409"/>
      <c r="AXU3" s="409"/>
      <c r="AXV3" s="409"/>
      <c r="AXW3" s="409"/>
      <c r="AXX3" s="409"/>
      <c r="AXY3" s="409"/>
      <c r="AXZ3" s="409"/>
      <c r="AYA3" s="409"/>
      <c r="AYB3" s="409"/>
      <c r="AYC3" s="409"/>
      <c r="AYD3" s="409"/>
      <c r="AYE3" s="409"/>
      <c r="AYF3" s="409"/>
      <c r="AYG3" s="409"/>
      <c r="AYH3" s="409"/>
      <c r="AYI3" s="409"/>
      <c r="AYJ3" s="409"/>
      <c r="AYK3" s="409"/>
      <c r="AYL3" s="409"/>
      <c r="AYM3" s="409"/>
      <c r="AYN3" s="409"/>
      <c r="AYO3" s="409"/>
      <c r="AYP3" s="409"/>
      <c r="AYQ3" s="409"/>
      <c r="AYR3" s="409"/>
      <c r="AYS3" s="409"/>
      <c r="AYT3" s="409"/>
      <c r="AYU3" s="409"/>
      <c r="AYV3" s="409"/>
      <c r="AYW3" s="409"/>
      <c r="AYX3" s="409"/>
      <c r="AYY3" s="409"/>
      <c r="AYZ3" s="409"/>
      <c r="AZA3" s="409"/>
      <c r="AZB3" s="409"/>
      <c r="AZC3" s="409"/>
      <c r="AZD3" s="409"/>
      <c r="AZE3" s="409"/>
      <c r="AZF3" s="409"/>
      <c r="AZG3" s="409"/>
      <c r="AZH3" s="409"/>
      <c r="AZI3" s="409"/>
      <c r="AZJ3" s="409"/>
      <c r="AZK3" s="409"/>
      <c r="AZL3" s="409"/>
      <c r="AZM3" s="409"/>
      <c r="AZN3" s="409"/>
      <c r="AZO3" s="409"/>
      <c r="AZP3" s="409"/>
      <c r="AZQ3" s="409"/>
      <c r="AZR3" s="409"/>
      <c r="AZS3" s="409"/>
      <c r="AZT3" s="409"/>
      <c r="AZU3" s="409"/>
      <c r="AZV3" s="409"/>
      <c r="AZW3" s="409"/>
      <c r="AZX3" s="409"/>
      <c r="AZY3" s="409"/>
      <c r="AZZ3" s="409"/>
      <c r="BAA3" s="409"/>
      <c r="BAB3" s="409"/>
      <c r="BAC3" s="409"/>
      <c r="BAD3" s="409"/>
      <c r="BAE3" s="409"/>
      <c r="BAF3" s="409"/>
      <c r="BAG3" s="409"/>
      <c r="BAH3" s="409"/>
      <c r="BAI3" s="409"/>
      <c r="BAJ3" s="409"/>
      <c r="BAK3" s="409"/>
      <c r="BAL3" s="409"/>
      <c r="BAM3" s="409"/>
      <c r="BAN3" s="409"/>
      <c r="BAO3" s="409"/>
      <c r="BAP3" s="409"/>
      <c r="BAQ3" s="409"/>
      <c r="BAR3" s="409"/>
      <c r="BAS3" s="409"/>
      <c r="BAT3" s="409"/>
      <c r="BAU3" s="409"/>
      <c r="BAV3" s="409"/>
      <c r="BAW3" s="409"/>
      <c r="BAX3" s="409"/>
      <c r="BAY3" s="409"/>
      <c r="BAZ3" s="409"/>
      <c r="BBA3" s="409"/>
      <c r="BBB3" s="409"/>
      <c r="BBC3" s="409"/>
      <c r="BBD3" s="409"/>
      <c r="BBE3" s="409"/>
      <c r="BBF3" s="409"/>
      <c r="BBG3" s="409"/>
      <c r="BBH3" s="409"/>
      <c r="BBI3" s="409"/>
      <c r="BBJ3" s="409"/>
      <c r="BBK3" s="409"/>
      <c r="BBL3" s="409"/>
      <c r="BBM3" s="409"/>
      <c r="BBN3" s="409"/>
      <c r="BBO3" s="409"/>
      <c r="BBP3" s="409"/>
      <c r="BBQ3" s="409"/>
      <c r="BBR3" s="409"/>
      <c r="BBS3" s="409"/>
      <c r="BBT3" s="409"/>
      <c r="BBU3" s="409"/>
      <c r="BBV3" s="409"/>
      <c r="BBW3" s="409"/>
      <c r="BBX3" s="409"/>
      <c r="BBY3" s="409"/>
      <c r="BBZ3" s="409"/>
      <c r="BCA3" s="409"/>
      <c r="BCB3" s="409"/>
      <c r="BCC3" s="409"/>
      <c r="BCD3" s="409"/>
      <c r="BCE3" s="409"/>
      <c r="BCF3" s="409"/>
      <c r="BCG3" s="409"/>
      <c r="BCH3" s="409"/>
      <c r="BCI3" s="409"/>
      <c r="BCJ3" s="409"/>
      <c r="BCK3" s="409"/>
      <c r="BCL3" s="409"/>
      <c r="BCM3" s="409"/>
      <c r="BCN3" s="409"/>
      <c r="BCO3" s="409"/>
      <c r="BCP3" s="409"/>
      <c r="BCQ3" s="409"/>
      <c r="BCR3" s="409"/>
      <c r="BCS3" s="409"/>
      <c r="BCT3" s="409"/>
      <c r="BCU3" s="409"/>
      <c r="BCV3" s="409"/>
      <c r="BCW3" s="409"/>
      <c r="BCX3" s="409"/>
      <c r="BCY3" s="409"/>
      <c r="BCZ3" s="409"/>
      <c r="BDA3" s="409"/>
      <c r="BDB3" s="409"/>
      <c r="BDC3" s="409"/>
      <c r="BDD3" s="409"/>
      <c r="BDE3" s="409"/>
      <c r="BDF3" s="409"/>
      <c r="BDG3" s="409"/>
      <c r="BDH3" s="409"/>
      <c r="BDI3" s="409"/>
      <c r="BDJ3" s="409"/>
      <c r="BDK3" s="409"/>
      <c r="BDL3" s="409"/>
      <c r="BDM3" s="409"/>
      <c r="BDN3" s="409"/>
      <c r="BDO3" s="409"/>
      <c r="BDP3" s="409"/>
      <c r="BDQ3" s="409"/>
      <c r="BDR3" s="409"/>
      <c r="BDS3" s="409"/>
      <c r="BDT3" s="409"/>
      <c r="BDU3" s="409"/>
      <c r="BDV3" s="409"/>
      <c r="BDW3" s="409"/>
      <c r="BDX3" s="409"/>
      <c r="BDY3" s="409"/>
      <c r="BDZ3" s="409"/>
      <c r="BEA3" s="409"/>
      <c r="BEB3" s="409"/>
      <c r="BEC3" s="409"/>
      <c r="BED3" s="409"/>
      <c r="BEE3" s="409"/>
      <c r="BEF3" s="409"/>
      <c r="BEG3" s="409"/>
      <c r="BEH3" s="409"/>
      <c r="BEI3" s="409"/>
      <c r="BEJ3" s="409"/>
      <c r="BEK3" s="409"/>
      <c r="BEL3" s="409"/>
      <c r="BEM3" s="409"/>
      <c r="BEN3" s="409"/>
      <c r="BEO3" s="409"/>
      <c r="BEP3" s="409"/>
      <c r="BEQ3" s="409"/>
      <c r="BER3" s="409"/>
      <c r="BES3" s="409"/>
      <c r="BET3" s="409"/>
      <c r="BEU3" s="409"/>
      <c r="BEV3" s="409"/>
      <c r="BEW3" s="409"/>
      <c r="BEX3" s="409"/>
      <c r="BEY3" s="409"/>
      <c r="BEZ3" s="409"/>
      <c r="BFA3" s="409"/>
      <c r="BFB3" s="409"/>
      <c r="BFC3" s="409"/>
      <c r="BFD3" s="409"/>
      <c r="BFE3" s="409"/>
      <c r="BFF3" s="409"/>
      <c r="BFG3" s="409"/>
      <c r="BFH3" s="409"/>
      <c r="BFI3" s="409"/>
      <c r="BFJ3" s="409"/>
      <c r="BFK3" s="409"/>
      <c r="BFL3" s="409"/>
      <c r="BFM3" s="409"/>
      <c r="BFN3" s="409"/>
      <c r="BFO3" s="409"/>
      <c r="BFP3" s="409"/>
      <c r="BFQ3" s="409"/>
      <c r="BFR3" s="409"/>
      <c r="BFS3" s="409"/>
      <c r="BFT3" s="409"/>
      <c r="BFU3" s="409"/>
      <c r="BFV3" s="409"/>
      <c r="BFW3" s="409"/>
      <c r="BFX3" s="409"/>
      <c r="BFY3" s="409"/>
      <c r="BFZ3" s="409"/>
      <c r="BGA3" s="409"/>
      <c r="BGB3" s="409"/>
      <c r="BGC3" s="409"/>
      <c r="BGD3" s="409"/>
      <c r="BGE3" s="409"/>
      <c r="BGF3" s="409"/>
      <c r="BGG3" s="409"/>
      <c r="BGH3" s="409"/>
      <c r="BGI3" s="409"/>
      <c r="BGJ3" s="409"/>
      <c r="BGK3" s="409"/>
      <c r="BGL3" s="409"/>
      <c r="BGM3" s="409"/>
      <c r="BGN3" s="409"/>
      <c r="BGO3" s="409"/>
      <c r="BGP3" s="409"/>
      <c r="BGQ3" s="409"/>
      <c r="BGR3" s="409"/>
      <c r="BGS3" s="409"/>
      <c r="BGT3" s="409"/>
      <c r="BGU3" s="409"/>
      <c r="BGV3" s="409"/>
      <c r="BGW3" s="409"/>
      <c r="BGX3" s="409"/>
      <c r="BGY3" s="409"/>
      <c r="BGZ3" s="409"/>
      <c r="BHA3" s="409"/>
      <c r="BHB3" s="409"/>
      <c r="BHC3" s="409"/>
      <c r="BHD3" s="409"/>
      <c r="BHE3" s="409"/>
      <c r="BHF3" s="409"/>
      <c r="BHG3" s="409"/>
      <c r="BHH3" s="409"/>
      <c r="BHI3" s="409"/>
      <c r="BHJ3" s="409"/>
      <c r="BHK3" s="409"/>
      <c r="BHL3" s="409"/>
      <c r="BHM3" s="409"/>
      <c r="BHN3" s="409"/>
      <c r="BHO3" s="409"/>
      <c r="BHP3" s="409"/>
      <c r="BHQ3" s="409"/>
      <c r="BHR3" s="409"/>
      <c r="BHS3" s="409"/>
      <c r="BHT3" s="409"/>
      <c r="BHU3" s="409"/>
      <c r="BHV3" s="409"/>
      <c r="BHW3" s="409"/>
      <c r="BHX3" s="409"/>
      <c r="BHY3" s="409"/>
      <c r="BHZ3" s="409"/>
      <c r="BIA3" s="409"/>
      <c r="BIB3" s="409"/>
      <c r="BIC3" s="409"/>
      <c r="BID3" s="409"/>
      <c r="BIE3" s="409"/>
      <c r="BIF3" s="409"/>
      <c r="BIG3" s="409"/>
      <c r="BIH3" s="409"/>
      <c r="BII3" s="409"/>
      <c r="BIJ3" s="409"/>
      <c r="BIK3" s="409"/>
      <c r="BIL3" s="409"/>
      <c r="BIM3" s="409"/>
      <c r="BIN3" s="409"/>
      <c r="BIO3" s="409"/>
      <c r="BIP3" s="409"/>
      <c r="BIQ3" s="409"/>
      <c r="BIR3" s="409"/>
      <c r="BIS3" s="409"/>
      <c r="BIT3" s="409"/>
      <c r="BIU3" s="409"/>
      <c r="BIV3" s="409"/>
      <c r="BIW3" s="409"/>
      <c r="BIX3" s="409"/>
      <c r="BIY3" s="409"/>
      <c r="BIZ3" s="409"/>
      <c r="BJA3" s="409"/>
      <c r="BJB3" s="409"/>
      <c r="BJC3" s="409"/>
      <c r="BJD3" s="409"/>
      <c r="BJE3" s="409"/>
      <c r="BJF3" s="409"/>
      <c r="BJG3" s="409"/>
      <c r="BJH3" s="409"/>
      <c r="BJI3" s="409"/>
      <c r="BJJ3" s="409"/>
      <c r="BJK3" s="409"/>
      <c r="BJL3" s="409"/>
      <c r="BJM3" s="409"/>
      <c r="BJN3" s="409"/>
      <c r="BJO3" s="409"/>
      <c r="BJP3" s="409"/>
      <c r="BJQ3" s="409"/>
      <c r="BJR3" s="409"/>
      <c r="BJS3" s="409"/>
      <c r="BJT3" s="409"/>
      <c r="BJU3" s="409"/>
      <c r="BJV3" s="409"/>
      <c r="BJW3" s="409"/>
      <c r="BJX3" s="409"/>
      <c r="BJY3" s="409"/>
      <c r="BJZ3" s="409"/>
      <c r="BKA3" s="409"/>
      <c r="BKB3" s="409"/>
      <c r="BKC3" s="409"/>
      <c r="BKD3" s="409"/>
      <c r="BKE3" s="409"/>
      <c r="BKF3" s="409"/>
      <c r="BKG3" s="409"/>
      <c r="BKH3" s="409"/>
      <c r="BKI3" s="409"/>
      <c r="BKJ3" s="409"/>
      <c r="BKK3" s="409"/>
      <c r="BKL3" s="409"/>
      <c r="BKM3" s="409"/>
      <c r="BKN3" s="409"/>
      <c r="BKO3" s="409"/>
      <c r="BKP3" s="409"/>
      <c r="BKQ3" s="409"/>
      <c r="BKR3" s="409"/>
      <c r="BKS3" s="409"/>
      <c r="BKT3" s="409"/>
      <c r="BKU3" s="409"/>
      <c r="BKV3" s="409"/>
      <c r="BKW3" s="409"/>
      <c r="BKX3" s="409"/>
      <c r="BKY3" s="409"/>
      <c r="BKZ3" s="409"/>
      <c r="BLA3" s="409"/>
      <c r="BLB3" s="409"/>
      <c r="BLC3" s="409"/>
      <c r="BLD3" s="409"/>
      <c r="BLE3" s="409"/>
      <c r="BLF3" s="409"/>
      <c r="BLG3" s="409"/>
      <c r="BLH3" s="409"/>
      <c r="BLI3" s="409"/>
      <c r="BLJ3" s="409"/>
      <c r="BLK3" s="409"/>
      <c r="BLL3" s="409"/>
      <c r="BLM3" s="409"/>
      <c r="BLN3" s="409"/>
      <c r="BLO3" s="409"/>
      <c r="BLP3" s="409"/>
      <c r="BLQ3" s="409"/>
      <c r="BLR3" s="409"/>
      <c r="BLS3" s="409"/>
      <c r="BLT3" s="409"/>
      <c r="BLU3" s="409"/>
      <c r="BLV3" s="409"/>
      <c r="BLW3" s="409"/>
      <c r="BLX3" s="409"/>
      <c r="BLY3" s="409"/>
      <c r="BLZ3" s="409"/>
      <c r="BMA3" s="409"/>
      <c r="BMB3" s="409"/>
      <c r="BMC3" s="409"/>
      <c r="BMD3" s="409"/>
      <c r="BME3" s="409"/>
      <c r="BMF3" s="409"/>
      <c r="BMG3" s="409"/>
      <c r="BMH3" s="409"/>
      <c r="BMI3" s="409"/>
      <c r="BMJ3" s="409"/>
      <c r="BMK3" s="409"/>
      <c r="BML3" s="409"/>
      <c r="BMM3" s="409"/>
      <c r="BMN3" s="409"/>
      <c r="BMO3" s="409"/>
      <c r="BMP3" s="409"/>
      <c r="BMQ3" s="409"/>
      <c r="BMR3" s="409"/>
      <c r="BMS3" s="409"/>
      <c r="BMT3" s="409"/>
      <c r="BMU3" s="409"/>
      <c r="BMV3" s="409"/>
      <c r="BMW3" s="409"/>
      <c r="BMX3" s="409"/>
      <c r="BMY3" s="409"/>
      <c r="BMZ3" s="409"/>
      <c r="BNA3" s="409"/>
      <c r="BNB3" s="409"/>
      <c r="BNC3" s="409"/>
      <c r="BND3" s="409"/>
      <c r="BNE3" s="409"/>
      <c r="BNF3" s="409"/>
      <c r="BNG3" s="409"/>
      <c r="BNH3" s="409"/>
      <c r="BNI3" s="409"/>
      <c r="BNJ3" s="409"/>
      <c r="BNK3" s="409"/>
      <c r="BNL3" s="409"/>
      <c r="BNM3" s="409"/>
      <c r="BNN3" s="409"/>
      <c r="BNO3" s="409"/>
      <c r="BNP3" s="409"/>
      <c r="BNQ3" s="409"/>
      <c r="BNR3" s="409"/>
      <c r="BNS3" s="409"/>
      <c r="BNT3" s="409"/>
      <c r="BNU3" s="409"/>
      <c r="BNV3" s="409"/>
      <c r="BNW3" s="409"/>
      <c r="BNX3" s="409"/>
      <c r="BNY3" s="409"/>
      <c r="BNZ3" s="409"/>
      <c r="BOA3" s="409"/>
      <c r="BOB3" s="409"/>
      <c r="BOC3" s="409"/>
      <c r="BOD3" s="409"/>
      <c r="BOE3" s="409"/>
      <c r="BOF3" s="409"/>
      <c r="BOG3" s="409"/>
      <c r="BOH3" s="409"/>
      <c r="BOI3" s="409"/>
      <c r="BOJ3" s="409"/>
      <c r="BOK3" s="409"/>
      <c r="BOL3" s="409"/>
      <c r="BOM3" s="409"/>
      <c r="BON3" s="409"/>
      <c r="BOO3" s="409"/>
      <c r="BOP3" s="409"/>
      <c r="BOQ3" s="409"/>
      <c r="BOR3" s="409"/>
      <c r="BOS3" s="409"/>
      <c r="BOT3" s="409"/>
      <c r="BOU3" s="409"/>
      <c r="BOV3" s="409"/>
      <c r="BOW3" s="409"/>
      <c r="BOX3" s="409"/>
      <c r="BOY3" s="409"/>
      <c r="BOZ3" s="409"/>
      <c r="BPA3" s="409"/>
      <c r="BPB3" s="409"/>
      <c r="BPC3" s="409"/>
      <c r="BPD3" s="409"/>
      <c r="BPE3" s="409"/>
      <c r="BPF3" s="409"/>
      <c r="BPG3" s="409"/>
      <c r="BPH3" s="409"/>
      <c r="BPI3" s="409"/>
      <c r="BPJ3" s="409"/>
      <c r="BPK3" s="409"/>
      <c r="BPL3" s="409"/>
      <c r="BPM3" s="409"/>
      <c r="BPN3" s="409"/>
      <c r="BPO3" s="409"/>
      <c r="BPP3" s="409"/>
      <c r="BPQ3" s="409"/>
      <c r="BPR3" s="409"/>
      <c r="BPS3" s="409"/>
      <c r="BPT3" s="409"/>
      <c r="BPU3" s="409"/>
      <c r="BPV3" s="409"/>
      <c r="BPW3" s="409"/>
      <c r="BPX3" s="409"/>
      <c r="BPY3" s="409"/>
      <c r="BPZ3" s="409"/>
      <c r="BQA3" s="409"/>
      <c r="BQB3" s="409"/>
      <c r="BQC3" s="409"/>
      <c r="BQD3" s="409"/>
      <c r="BQE3" s="409"/>
      <c r="BQF3" s="409"/>
      <c r="BQG3" s="409"/>
      <c r="BQH3" s="409"/>
      <c r="BQI3" s="409"/>
      <c r="BQJ3" s="409"/>
      <c r="BQK3" s="409"/>
      <c r="BQL3" s="409"/>
      <c r="BQM3" s="409"/>
      <c r="BQN3" s="409"/>
      <c r="BQO3" s="409"/>
      <c r="BQP3" s="409"/>
      <c r="BQQ3" s="409"/>
      <c r="BQR3" s="409"/>
      <c r="BQS3" s="409"/>
      <c r="BQT3" s="409"/>
      <c r="BQU3" s="409"/>
      <c r="BQV3" s="409"/>
      <c r="BQW3" s="409"/>
      <c r="BQX3" s="409"/>
      <c r="BQY3" s="409"/>
      <c r="BQZ3" s="409"/>
      <c r="BRA3" s="409"/>
      <c r="BRB3" s="409"/>
      <c r="BRC3" s="409"/>
      <c r="BRD3" s="409"/>
      <c r="BRE3" s="409"/>
      <c r="BRF3" s="409"/>
      <c r="BRG3" s="409"/>
      <c r="BRH3" s="409"/>
      <c r="BRI3" s="409"/>
      <c r="BRJ3" s="409"/>
      <c r="BRK3" s="409"/>
      <c r="BRL3" s="409"/>
      <c r="BRM3" s="409"/>
      <c r="BRN3" s="409"/>
      <c r="BRO3" s="409"/>
      <c r="BRP3" s="409"/>
      <c r="BRQ3" s="409"/>
      <c r="BRR3" s="409"/>
      <c r="BRS3" s="409"/>
      <c r="BRT3" s="409"/>
      <c r="BRU3" s="409"/>
      <c r="BRV3" s="409"/>
      <c r="BRW3" s="409"/>
      <c r="BRX3" s="409"/>
      <c r="BRY3" s="409"/>
      <c r="BRZ3" s="409"/>
      <c r="BSA3" s="409"/>
      <c r="BSB3" s="409"/>
      <c r="BSC3" s="409"/>
      <c r="BSD3" s="409"/>
      <c r="BSE3" s="409"/>
      <c r="BSF3" s="409"/>
      <c r="BSG3" s="409"/>
      <c r="BSH3" s="409"/>
      <c r="BSI3" s="409"/>
      <c r="BSJ3" s="409"/>
      <c r="BSK3" s="409"/>
      <c r="BSL3" s="409"/>
      <c r="BSM3" s="409"/>
      <c r="BSN3" s="409"/>
      <c r="BSO3" s="409"/>
      <c r="BSP3" s="409"/>
      <c r="BSQ3" s="409"/>
      <c r="BSR3" s="409"/>
      <c r="BSS3" s="409"/>
      <c r="BST3" s="409"/>
      <c r="BSU3" s="409"/>
      <c r="BSV3" s="409"/>
      <c r="BSW3" s="409"/>
      <c r="BSX3" s="409"/>
      <c r="BSY3" s="409"/>
      <c r="BSZ3" s="409"/>
      <c r="BTA3" s="409"/>
      <c r="BTB3" s="409"/>
      <c r="BTC3" s="409"/>
      <c r="BTD3" s="409"/>
      <c r="BTE3" s="409"/>
      <c r="BTF3" s="409"/>
      <c r="BTG3" s="409"/>
      <c r="BTH3" s="409"/>
      <c r="BTI3" s="409"/>
      <c r="BTJ3" s="409"/>
      <c r="BTK3" s="409"/>
      <c r="BTL3" s="409"/>
      <c r="BTM3" s="409"/>
      <c r="BTN3" s="409"/>
      <c r="BTO3" s="409"/>
      <c r="BTP3" s="409"/>
      <c r="BTQ3" s="409"/>
      <c r="BTR3" s="409"/>
      <c r="BTS3" s="409"/>
      <c r="BTT3" s="409"/>
      <c r="BTU3" s="409"/>
      <c r="BTV3" s="409"/>
      <c r="BTW3" s="409"/>
      <c r="BTX3" s="409"/>
      <c r="BTY3" s="409"/>
      <c r="BTZ3" s="409"/>
      <c r="BUA3" s="409"/>
      <c r="BUB3" s="409"/>
      <c r="BUC3" s="409"/>
      <c r="BUD3" s="409"/>
      <c r="BUE3" s="409"/>
      <c r="BUF3" s="409"/>
      <c r="BUG3" s="409"/>
      <c r="BUH3" s="409"/>
      <c r="BUI3" s="409"/>
      <c r="BUJ3" s="409"/>
      <c r="BUK3" s="409"/>
      <c r="BUL3" s="409"/>
      <c r="BUM3" s="409"/>
      <c r="BUN3" s="409"/>
      <c r="BUO3" s="409"/>
      <c r="BUP3" s="409"/>
      <c r="BUQ3" s="409"/>
      <c r="BUR3" s="409"/>
      <c r="BUS3" s="409"/>
      <c r="BUT3" s="409"/>
      <c r="BUU3" s="409"/>
      <c r="BUV3" s="409"/>
      <c r="BUW3" s="409"/>
      <c r="BUX3" s="409"/>
      <c r="BUY3" s="409"/>
      <c r="BUZ3" s="409"/>
      <c r="BVA3" s="409"/>
      <c r="BVB3" s="409"/>
      <c r="BVC3" s="409"/>
      <c r="BVD3" s="409"/>
      <c r="BVE3" s="409"/>
      <c r="BVF3" s="409"/>
      <c r="BVG3" s="409"/>
      <c r="BVH3" s="409"/>
      <c r="BVI3" s="409"/>
      <c r="BVJ3" s="409"/>
      <c r="BVK3" s="409"/>
      <c r="BVL3" s="409"/>
      <c r="BVM3" s="409"/>
      <c r="BVN3" s="409"/>
      <c r="BVO3" s="409"/>
      <c r="BVP3" s="409"/>
      <c r="BVQ3" s="409"/>
      <c r="BVR3" s="409"/>
      <c r="BVS3" s="409"/>
      <c r="BVT3" s="409"/>
      <c r="BVU3" s="409"/>
      <c r="BVV3" s="409"/>
      <c r="BVW3" s="409"/>
      <c r="BVX3" s="409"/>
      <c r="BVY3" s="409"/>
      <c r="BVZ3" s="409"/>
      <c r="BWA3" s="409"/>
      <c r="BWB3" s="409"/>
      <c r="BWC3" s="409"/>
      <c r="BWD3" s="409"/>
      <c r="BWE3" s="409"/>
      <c r="BWF3" s="409"/>
      <c r="BWG3" s="409"/>
      <c r="BWH3" s="409"/>
      <c r="BWI3" s="409"/>
      <c r="BWJ3" s="409"/>
      <c r="BWK3" s="409"/>
      <c r="BWL3" s="409"/>
      <c r="BWM3" s="409"/>
      <c r="BWN3" s="409"/>
      <c r="BWO3" s="409"/>
      <c r="BWP3" s="409"/>
      <c r="BWQ3" s="409"/>
      <c r="BWR3" s="409"/>
      <c r="BWS3" s="409"/>
      <c r="BWT3" s="409"/>
      <c r="BWU3" s="409"/>
      <c r="BWV3" s="409"/>
      <c r="BWW3" s="409"/>
      <c r="BWX3" s="409"/>
      <c r="BWY3" s="409"/>
      <c r="BWZ3" s="409"/>
      <c r="BXA3" s="409"/>
      <c r="BXB3" s="409"/>
      <c r="BXC3" s="409"/>
      <c r="BXD3" s="409"/>
      <c r="BXE3" s="409"/>
      <c r="BXF3" s="409"/>
      <c r="BXG3" s="409"/>
      <c r="BXH3" s="409"/>
      <c r="BXI3" s="409"/>
      <c r="BXJ3" s="409"/>
      <c r="BXK3" s="409"/>
      <c r="BXL3" s="409"/>
      <c r="BXM3" s="409"/>
      <c r="BXN3" s="409"/>
      <c r="BXO3" s="409"/>
      <c r="BXP3" s="409"/>
      <c r="BXQ3" s="409"/>
      <c r="BXR3" s="409"/>
      <c r="BXS3" s="409"/>
      <c r="BXT3" s="409"/>
      <c r="BXU3" s="409"/>
      <c r="BXV3" s="409"/>
      <c r="BXW3" s="409"/>
      <c r="BXX3" s="409"/>
      <c r="BXY3" s="409"/>
      <c r="BXZ3" s="409"/>
      <c r="BYA3" s="409"/>
      <c r="BYB3" s="409"/>
      <c r="BYC3" s="409"/>
      <c r="BYD3" s="409"/>
      <c r="BYE3" s="409"/>
      <c r="BYF3" s="409"/>
      <c r="BYG3" s="409"/>
      <c r="BYH3" s="409"/>
      <c r="BYI3" s="409"/>
      <c r="BYJ3" s="409"/>
      <c r="BYK3" s="409"/>
      <c r="BYL3" s="409"/>
      <c r="BYM3" s="409"/>
      <c r="BYN3" s="409"/>
      <c r="BYO3" s="409"/>
      <c r="BYP3" s="409"/>
      <c r="BYQ3" s="409"/>
      <c r="BYR3" s="409"/>
      <c r="BYS3" s="409"/>
      <c r="BYT3" s="409"/>
      <c r="BYU3" s="409"/>
      <c r="BYV3" s="409"/>
      <c r="BYW3" s="409"/>
      <c r="BYX3" s="409"/>
      <c r="BYY3" s="409"/>
      <c r="BYZ3" s="409"/>
      <c r="BZA3" s="409"/>
      <c r="BZB3" s="409"/>
      <c r="BZC3" s="409"/>
      <c r="BZD3" s="409"/>
      <c r="BZE3" s="409"/>
      <c r="BZF3" s="409"/>
      <c r="BZG3" s="409"/>
      <c r="BZH3" s="409"/>
      <c r="BZI3" s="409"/>
      <c r="BZJ3" s="409"/>
      <c r="BZK3" s="409"/>
      <c r="BZL3" s="409"/>
      <c r="BZM3" s="409"/>
      <c r="BZN3" s="409"/>
      <c r="BZO3" s="409"/>
      <c r="BZP3" s="409"/>
      <c r="BZQ3" s="409"/>
      <c r="BZR3" s="409"/>
      <c r="BZS3" s="409"/>
      <c r="BZT3" s="409"/>
      <c r="BZU3" s="409"/>
      <c r="BZV3" s="409"/>
      <c r="BZW3" s="409"/>
      <c r="BZX3" s="409"/>
      <c r="BZY3" s="409"/>
      <c r="BZZ3" s="409"/>
      <c r="CAA3" s="409"/>
      <c r="CAB3" s="409"/>
      <c r="CAC3" s="409"/>
      <c r="CAD3" s="409"/>
      <c r="CAE3" s="409"/>
      <c r="CAF3" s="409"/>
      <c r="CAG3" s="409"/>
      <c r="CAH3" s="409"/>
      <c r="CAI3" s="409"/>
      <c r="CAJ3" s="409"/>
      <c r="CAK3" s="409"/>
      <c r="CAL3" s="409"/>
      <c r="CAM3" s="409"/>
      <c r="CAN3" s="409"/>
      <c r="CAO3" s="409"/>
      <c r="CAP3" s="409"/>
      <c r="CAQ3" s="409"/>
      <c r="CAR3" s="409"/>
      <c r="CAS3" s="409"/>
      <c r="CAT3" s="409"/>
      <c r="CAU3" s="409"/>
      <c r="CAV3" s="409"/>
      <c r="CAW3" s="409"/>
      <c r="CAX3" s="409"/>
      <c r="CAY3" s="409"/>
      <c r="CAZ3" s="409"/>
      <c r="CBA3" s="409"/>
      <c r="CBB3" s="409"/>
      <c r="CBC3" s="409"/>
      <c r="CBD3" s="409"/>
      <c r="CBE3" s="409"/>
      <c r="CBF3" s="409"/>
      <c r="CBG3" s="409"/>
      <c r="CBH3" s="409"/>
      <c r="CBI3" s="409"/>
      <c r="CBJ3" s="409"/>
      <c r="CBK3" s="409"/>
      <c r="CBL3" s="409"/>
      <c r="CBM3" s="409"/>
      <c r="CBN3" s="409"/>
      <c r="CBO3" s="409"/>
      <c r="CBP3" s="409"/>
      <c r="CBQ3" s="409"/>
      <c r="CBR3" s="409"/>
      <c r="CBS3" s="409"/>
      <c r="CBT3" s="409"/>
      <c r="CBU3" s="409"/>
      <c r="CBV3" s="409"/>
      <c r="CBW3" s="409"/>
      <c r="CBX3" s="409"/>
      <c r="CBY3" s="409"/>
      <c r="CBZ3" s="409"/>
      <c r="CCA3" s="409"/>
      <c r="CCB3" s="409"/>
      <c r="CCC3" s="409"/>
      <c r="CCD3" s="409"/>
      <c r="CCE3" s="409"/>
      <c r="CCF3" s="409"/>
      <c r="CCG3" s="409"/>
      <c r="CCH3" s="409"/>
      <c r="CCI3" s="409"/>
      <c r="CCJ3" s="409"/>
      <c r="CCK3" s="409"/>
      <c r="CCL3" s="409"/>
      <c r="CCM3" s="409"/>
      <c r="CCN3" s="409"/>
      <c r="CCO3" s="409"/>
      <c r="CCP3" s="409"/>
      <c r="CCQ3" s="409"/>
      <c r="CCR3" s="409"/>
      <c r="CCS3" s="409"/>
      <c r="CCT3" s="409"/>
      <c r="CCU3" s="409"/>
      <c r="CCV3" s="409"/>
      <c r="CCW3" s="409"/>
      <c r="CCX3" s="409"/>
      <c r="CCY3" s="409"/>
      <c r="CCZ3" s="409"/>
      <c r="CDA3" s="409"/>
      <c r="CDB3" s="409"/>
      <c r="CDC3" s="409"/>
      <c r="CDD3" s="409"/>
      <c r="CDE3" s="409"/>
      <c r="CDF3" s="409"/>
      <c r="CDG3" s="409"/>
      <c r="CDH3" s="409"/>
      <c r="CDI3" s="409"/>
      <c r="CDJ3" s="409"/>
      <c r="CDK3" s="409"/>
      <c r="CDL3" s="409"/>
      <c r="CDM3" s="409"/>
      <c r="CDN3" s="409"/>
      <c r="CDO3" s="409"/>
      <c r="CDP3" s="409"/>
      <c r="CDQ3" s="409"/>
      <c r="CDR3" s="409"/>
      <c r="CDS3" s="409"/>
      <c r="CDT3" s="409"/>
      <c r="CDU3" s="409"/>
      <c r="CDV3" s="409"/>
      <c r="CDW3" s="409"/>
      <c r="CDX3" s="409"/>
      <c r="CDY3" s="409"/>
      <c r="CDZ3" s="409"/>
      <c r="CEA3" s="409"/>
      <c r="CEB3" s="409"/>
      <c r="CEC3" s="409"/>
      <c r="CED3" s="409"/>
      <c r="CEE3" s="409"/>
      <c r="CEF3" s="409"/>
      <c r="CEG3" s="409"/>
      <c r="CEH3" s="409"/>
      <c r="CEI3" s="409"/>
      <c r="CEJ3" s="409"/>
      <c r="CEK3" s="409"/>
      <c r="CEL3" s="409"/>
      <c r="CEM3" s="409"/>
      <c r="CEN3" s="409"/>
      <c r="CEO3" s="409"/>
      <c r="CEP3" s="409"/>
      <c r="CEQ3" s="409"/>
      <c r="CER3" s="409"/>
      <c r="CES3" s="409"/>
      <c r="CET3" s="409"/>
      <c r="CEU3" s="409"/>
      <c r="CEV3" s="409"/>
      <c r="CEW3" s="409"/>
      <c r="CEX3" s="409"/>
      <c r="CEY3" s="409"/>
      <c r="CEZ3" s="409"/>
      <c r="CFA3" s="409"/>
      <c r="CFB3" s="409"/>
      <c r="CFC3" s="409"/>
      <c r="CFD3" s="409"/>
      <c r="CFE3" s="409"/>
      <c r="CFF3" s="409"/>
      <c r="CFG3" s="409"/>
      <c r="CFH3" s="409"/>
      <c r="CFI3" s="409"/>
      <c r="CFJ3" s="409"/>
      <c r="CFK3" s="409"/>
      <c r="CFL3" s="409"/>
      <c r="CFM3" s="409"/>
      <c r="CFN3" s="409"/>
      <c r="CFO3" s="409"/>
      <c r="CFP3" s="409"/>
      <c r="CFQ3" s="409"/>
      <c r="CFR3" s="409"/>
      <c r="CFS3" s="409"/>
      <c r="CFT3" s="409"/>
      <c r="CFU3" s="409"/>
      <c r="CFV3" s="409"/>
      <c r="CFW3" s="409"/>
      <c r="CFX3" s="409"/>
      <c r="CFY3" s="409"/>
      <c r="CFZ3" s="409"/>
      <c r="CGA3" s="409"/>
      <c r="CGB3" s="409"/>
      <c r="CGC3" s="409"/>
      <c r="CGD3" s="409"/>
      <c r="CGE3" s="409"/>
      <c r="CGF3" s="409"/>
      <c r="CGG3" s="409"/>
      <c r="CGH3" s="409"/>
      <c r="CGI3" s="409"/>
      <c r="CGJ3" s="409"/>
      <c r="CGK3" s="409"/>
      <c r="CGL3" s="409"/>
      <c r="CGM3" s="409"/>
      <c r="CGN3" s="409"/>
      <c r="CGO3" s="409"/>
      <c r="CGP3" s="409"/>
      <c r="CGQ3" s="409"/>
      <c r="CGR3" s="409"/>
      <c r="CGS3" s="409"/>
      <c r="CGT3" s="409"/>
      <c r="CGU3" s="409"/>
      <c r="CGV3" s="409"/>
      <c r="CGW3" s="409"/>
      <c r="CGX3" s="409"/>
      <c r="CGY3" s="409"/>
      <c r="CGZ3" s="409"/>
      <c r="CHA3" s="409"/>
      <c r="CHB3" s="409"/>
      <c r="CHC3" s="409"/>
      <c r="CHD3" s="409"/>
      <c r="CHE3" s="409"/>
      <c r="CHF3" s="409"/>
      <c r="CHG3" s="409"/>
      <c r="CHH3" s="409"/>
      <c r="CHI3" s="409"/>
      <c r="CHJ3" s="409"/>
      <c r="CHK3" s="409"/>
      <c r="CHL3" s="409"/>
      <c r="CHM3" s="409"/>
      <c r="CHN3" s="409"/>
      <c r="CHO3" s="409"/>
      <c r="CHP3" s="409"/>
      <c r="CHQ3" s="409"/>
      <c r="CHR3" s="409"/>
      <c r="CHS3" s="409"/>
      <c r="CHT3" s="409"/>
      <c r="CHU3" s="409"/>
      <c r="CHV3" s="409"/>
      <c r="CHW3" s="409"/>
      <c r="CHX3" s="409"/>
      <c r="CHY3" s="409"/>
      <c r="CHZ3" s="409"/>
      <c r="CIA3" s="409"/>
      <c r="CIB3" s="409"/>
      <c r="CIC3" s="409"/>
      <c r="CID3" s="409"/>
      <c r="CIE3" s="409"/>
      <c r="CIF3" s="409"/>
      <c r="CIG3" s="409"/>
      <c r="CIH3" s="409"/>
      <c r="CII3" s="409"/>
      <c r="CIJ3" s="409"/>
      <c r="CIK3" s="409"/>
      <c r="CIL3" s="409"/>
      <c r="CIM3" s="409"/>
      <c r="CIN3" s="409"/>
      <c r="CIO3" s="409"/>
      <c r="CIP3" s="409"/>
      <c r="CIQ3" s="409"/>
      <c r="CIR3" s="409"/>
      <c r="CIS3" s="409"/>
      <c r="CIT3" s="409"/>
      <c r="CIU3" s="409"/>
      <c r="CIV3" s="409"/>
      <c r="CIW3" s="409"/>
      <c r="CIX3" s="409"/>
      <c r="CIY3" s="409"/>
      <c r="CIZ3" s="409"/>
      <c r="CJA3" s="409"/>
      <c r="CJB3" s="409"/>
      <c r="CJC3" s="409"/>
      <c r="CJD3" s="409"/>
      <c r="CJE3" s="409"/>
      <c r="CJF3" s="409"/>
      <c r="CJG3" s="409"/>
      <c r="CJH3" s="409"/>
      <c r="CJI3" s="409"/>
      <c r="CJJ3" s="409"/>
      <c r="CJK3" s="409"/>
      <c r="CJL3" s="409"/>
      <c r="CJM3" s="409"/>
      <c r="CJN3" s="409"/>
      <c r="CJO3" s="409"/>
      <c r="CJP3" s="409"/>
      <c r="CJQ3" s="409"/>
      <c r="CJR3" s="409"/>
      <c r="CJS3" s="409"/>
      <c r="CJT3" s="409"/>
      <c r="CJU3" s="409"/>
      <c r="CJV3" s="409"/>
      <c r="CJW3" s="409"/>
      <c r="CJX3" s="409"/>
      <c r="CJY3" s="409"/>
      <c r="CJZ3" s="409"/>
      <c r="CKA3" s="409"/>
      <c r="CKB3" s="409"/>
      <c r="CKC3" s="409"/>
      <c r="CKD3" s="409"/>
      <c r="CKE3" s="409"/>
      <c r="CKF3" s="409"/>
      <c r="CKG3" s="409"/>
      <c r="CKH3" s="409"/>
      <c r="CKI3" s="409"/>
      <c r="CKJ3" s="409"/>
      <c r="CKK3" s="409"/>
      <c r="CKL3" s="409"/>
      <c r="CKM3" s="409"/>
      <c r="CKN3" s="409"/>
      <c r="CKO3" s="409"/>
      <c r="CKP3" s="409"/>
      <c r="CKQ3" s="409"/>
      <c r="CKR3" s="409"/>
      <c r="CKS3" s="409"/>
      <c r="CKT3" s="409"/>
      <c r="CKU3" s="409"/>
      <c r="CKV3" s="409"/>
      <c r="CKW3" s="409"/>
      <c r="CKX3" s="409"/>
      <c r="CKY3" s="409"/>
      <c r="CKZ3" s="409"/>
      <c r="CLA3" s="409"/>
      <c r="CLB3" s="409"/>
      <c r="CLC3" s="409"/>
      <c r="CLD3" s="409"/>
      <c r="CLE3" s="409"/>
      <c r="CLF3" s="409"/>
      <c r="CLG3" s="409"/>
      <c r="CLH3" s="409"/>
      <c r="CLI3" s="409"/>
      <c r="CLJ3" s="409"/>
      <c r="CLK3" s="409"/>
      <c r="CLL3" s="409"/>
      <c r="CLM3" s="409"/>
      <c r="CLN3" s="409"/>
      <c r="CLO3" s="409"/>
      <c r="CLP3" s="409"/>
      <c r="CLQ3" s="409"/>
      <c r="CLR3" s="409"/>
      <c r="CLS3" s="409"/>
      <c r="CLT3" s="409"/>
      <c r="CLU3" s="409"/>
      <c r="CLV3" s="409"/>
      <c r="CLW3" s="409"/>
      <c r="CLX3" s="409"/>
      <c r="CLY3" s="409"/>
      <c r="CLZ3" s="409"/>
      <c r="CMA3" s="409"/>
      <c r="CMB3" s="409"/>
      <c r="CMC3" s="409"/>
      <c r="CMD3" s="409"/>
      <c r="CME3" s="409"/>
      <c r="CMF3" s="409"/>
      <c r="CMG3" s="409"/>
      <c r="CMH3" s="409"/>
      <c r="CMI3" s="409"/>
      <c r="CMJ3" s="409"/>
      <c r="CMK3" s="409"/>
      <c r="CML3" s="409"/>
      <c r="CMM3" s="409"/>
      <c r="CMN3" s="409"/>
      <c r="CMO3" s="409"/>
      <c r="CMP3" s="409"/>
      <c r="CMQ3" s="409"/>
      <c r="CMR3" s="409"/>
      <c r="CMS3" s="409"/>
      <c r="CMT3" s="409"/>
      <c r="CMU3" s="409"/>
      <c r="CMV3" s="409"/>
      <c r="CMW3" s="409"/>
      <c r="CMX3" s="409"/>
      <c r="CMY3" s="409"/>
      <c r="CMZ3" s="409"/>
      <c r="CNA3" s="409"/>
      <c r="CNB3" s="409"/>
      <c r="CNC3" s="409"/>
      <c r="CND3" s="409"/>
      <c r="CNE3" s="409"/>
      <c r="CNF3" s="409"/>
      <c r="CNG3" s="409"/>
      <c r="CNH3" s="409"/>
      <c r="CNI3" s="409"/>
      <c r="CNJ3" s="409"/>
      <c r="CNK3" s="409"/>
      <c r="CNL3" s="409"/>
      <c r="CNM3" s="409"/>
      <c r="CNN3" s="409"/>
      <c r="CNO3" s="409"/>
      <c r="CNP3" s="409"/>
      <c r="CNQ3" s="409"/>
      <c r="CNR3" s="409"/>
      <c r="CNS3" s="409"/>
      <c r="CNT3" s="409"/>
      <c r="CNU3" s="409"/>
      <c r="CNV3" s="409"/>
      <c r="CNW3" s="409"/>
      <c r="CNX3" s="409"/>
      <c r="CNY3" s="409"/>
      <c r="CNZ3" s="409"/>
      <c r="COA3" s="409"/>
      <c r="COB3" s="409"/>
      <c r="COC3" s="409"/>
      <c r="COD3" s="409"/>
      <c r="COE3" s="409"/>
      <c r="COF3" s="409"/>
      <c r="COG3" s="409"/>
      <c r="COH3" s="409"/>
      <c r="COI3" s="409"/>
      <c r="COJ3" s="409"/>
      <c r="COK3" s="409"/>
      <c r="COL3" s="409"/>
      <c r="COM3" s="409"/>
      <c r="CON3" s="409"/>
      <c r="COO3" s="409"/>
      <c r="COP3" s="409"/>
      <c r="COQ3" s="409"/>
      <c r="COR3" s="409"/>
      <c r="COS3" s="409"/>
      <c r="COT3" s="409"/>
      <c r="COU3" s="409"/>
      <c r="COV3" s="409"/>
      <c r="COW3" s="409"/>
      <c r="COX3" s="409"/>
      <c r="COY3" s="409"/>
      <c r="COZ3" s="409"/>
      <c r="CPA3" s="409"/>
      <c r="CPB3" s="409"/>
      <c r="CPC3" s="409"/>
      <c r="CPD3" s="409"/>
      <c r="CPE3" s="409"/>
      <c r="CPF3" s="409"/>
      <c r="CPG3" s="409"/>
      <c r="CPH3" s="409"/>
      <c r="CPI3" s="409"/>
      <c r="CPJ3" s="409"/>
      <c r="CPK3" s="409"/>
      <c r="CPL3" s="409"/>
      <c r="CPM3" s="409"/>
      <c r="CPN3" s="409"/>
      <c r="CPO3" s="409"/>
      <c r="CPP3" s="409"/>
      <c r="CPQ3" s="409"/>
      <c r="CPR3" s="409"/>
      <c r="CPS3" s="409"/>
      <c r="CPT3" s="409"/>
      <c r="CPU3" s="409"/>
      <c r="CPV3" s="409"/>
      <c r="CPW3" s="409"/>
      <c r="CPX3" s="409"/>
      <c r="CPY3" s="409"/>
      <c r="CPZ3" s="409"/>
      <c r="CQA3" s="409"/>
      <c r="CQB3" s="409"/>
      <c r="CQC3" s="409"/>
      <c r="CQD3" s="409"/>
      <c r="CQE3" s="409"/>
      <c r="CQF3" s="409"/>
      <c r="CQG3" s="409"/>
      <c r="CQH3" s="409"/>
      <c r="CQI3" s="409"/>
      <c r="CQJ3" s="409"/>
      <c r="CQK3" s="409"/>
      <c r="CQL3" s="409"/>
      <c r="CQM3" s="409"/>
      <c r="CQN3" s="409"/>
      <c r="CQO3" s="409"/>
      <c r="CQP3" s="409"/>
      <c r="CQQ3" s="409"/>
      <c r="CQR3" s="409"/>
      <c r="CQS3" s="409"/>
      <c r="CQT3" s="409"/>
      <c r="CQU3" s="409"/>
      <c r="CQV3" s="409"/>
      <c r="CQW3" s="409"/>
      <c r="CQX3" s="409"/>
      <c r="CQY3" s="409"/>
      <c r="CQZ3" s="409"/>
      <c r="CRA3" s="409"/>
      <c r="CRB3" s="409"/>
      <c r="CRC3" s="409"/>
      <c r="CRD3" s="409"/>
      <c r="CRE3" s="409"/>
      <c r="CRF3" s="409"/>
      <c r="CRG3" s="409"/>
      <c r="CRH3" s="409"/>
      <c r="CRI3" s="409"/>
      <c r="CRJ3" s="409"/>
      <c r="CRK3" s="409"/>
      <c r="CRL3" s="409"/>
      <c r="CRM3" s="409"/>
      <c r="CRN3" s="409"/>
      <c r="CRO3" s="409"/>
      <c r="CRP3" s="409"/>
      <c r="CRQ3" s="409"/>
      <c r="CRR3" s="409"/>
      <c r="CRS3" s="409"/>
      <c r="CRT3" s="409"/>
      <c r="CRU3" s="409"/>
      <c r="CRV3" s="409"/>
      <c r="CRW3" s="409"/>
      <c r="CRX3" s="409"/>
      <c r="CRY3" s="409"/>
      <c r="CRZ3" s="409"/>
      <c r="CSA3" s="409"/>
      <c r="CSB3" s="409"/>
      <c r="CSC3" s="409"/>
      <c r="CSD3" s="409"/>
      <c r="CSE3" s="409"/>
      <c r="CSF3" s="409"/>
      <c r="CSG3" s="409"/>
      <c r="CSH3" s="409"/>
      <c r="CSI3" s="409"/>
      <c r="CSJ3" s="409"/>
      <c r="CSK3" s="409"/>
      <c r="CSL3" s="409"/>
      <c r="CSM3" s="409"/>
      <c r="CSN3" s="409"/>
      <c r="CSO3" s="409"/>
      <c r="CSP3" s="409"/>
      <c r="CSQ3" s="409"/>
      <c r="CSR3" s="409"/>
      <c r="CSS3" s="409"/>
      <c r="CST3" s="409"/>
      <c r="CSU3" s="409"/>
      <c r="CSV3" s="409"/>
      <c r="CSW3" s="409"/>
      <c r="CSX3" s="409"/>
      <c r="CSY3" s="409"/>
      <c r="CSZ3" s="409"/>
      <c r="CTA3" s="409"/>
      <c r="CTB3" s="409"/>
      <c r="CTC3" s="409"/>
      <c r="CTD3" s="409"/>
      <c r="CTE3" s="409"/>
      <c r="CTF3" s="409"/>
      <c r="CTG3" s="409"/>
      <c r="CTH3" s="409"/>
      <c r="CTI3" s="409"/>
      <c r="CTJ3" s="409"/>
      <c r="CTK3" s="409"/>
      <c r="CTL3" s="409"/>
      <c r="CTM3" s="409"/>
      <c r="CTN3" s="409"/>
      <c r="CTO3" s="409"/>
      <c r="CTP3" s="409"/>
      <c r="CTQ3" s="409"/>
      <c r="CTR3" s="409"/>
      <c r="CTS3" s="409"/>
      <c r="CTT3" s="409"/>
      <c r="CTU3" s="409"/>
      <c r="CTV3" s="409"/>
      <c r="CTW3" s="409"/>
      <c r="CTX3" s="409"/>
      <c r="CTY3" s="409"/>
      <c r="CTZ3" s="409"/>
      <c r="CUA3" s="409"/>
      <c r="CUB3" s="409"/>
      <c r="CUC3" s="409"/>
      <c r="CUD3" s="409"/>
      <c r="CUE3" s="409"/>
      <c r="CUF3" s="409"/>
      <c r="CUG3" s="409"/>
      <c r="CUH3" s="409"/>
      <c r="CUI3" s="409"/>
      <c r="CUJ3" s="409"/>
      <c r="CUK3" s="409"/>
      <c r="CUL3" s="409"/>
      <c r="CUM3" s="409"/>
      <c r="CUN3" s="409"/>
      <c r="CUO3" s="409"/>
      <c r="CUP3" s="409"/>
      <c r="CUQ3" s="409"/>
      <c r="CUR3" s="409"/>
      <c r="CUS3" s="409"/>
      <c r="CUT3" s="409"/>
      <c r="CUU3" s="409"/>
      <c r="CUV3" s="409"/>
      <c r="CUW3" s="409"/>
      <c r="CUX3" s="409"/>
      <c r="CUY3" s="409"/>
      <c r="CUZ3" s="409"/>
      <c r="CVA3" s="409"/>
      <c r="CVB3" s="409"/>
      <c r="CVC3" s="409"/>
      <c r="CVD3" s="409"/>
      <c r="CVE3" s="409"/>
      <c r="CVF3" s="409"/>
      <c r="CVG3" s="409"/>
      <c r="CVH3" s="409"/>
      <c r="CVI3" s="409"/>
      <c r="CVJ3" s="409"/>
      <c r="CVK3" s="409"/>
      <c r="CVL3" s="409"/>
      <c r="CVM3" s="409"/>
      <c r="CVN3" s="409"/>
      <c r="CVO3" s="409"/>
      <c r="CVP3" s="409"/>
      <c r="CVQ3" s="409"/>
      <c r="CVR3" s="409"/>
      <c r="CVS3" s="409"/>
      <c r="CVT3" s="409"/>
      <c r="CVU3" s="409"/>
      <c r="CVV3" s="409"/>
      <c r="CVW3" s="409"/>
      <c r="CVX3" s="409"/>
      <c r="CVY3" s="409"/>
      <c r="CVZ3" s="409"/>
      <c r="CWA3" s="409"/>
      <c r="CWB3" s="409"/>
      <c r="CWC3" s="409"/>
      <c r="CWD3" s="409"/>
      <c r="CWE3" s="409"/>
      <c r="CWF3" s="409"/>
      <c r="CWG3" s="409"/>
      <c r="CWH3" s="409"/>
      <c r="CWI3" s="409"/>
      <c r="CWJ3" s="409"/>
      <c r="CWK3" s="409"/>
      <c r="CWL3" s="409"/>
      <c r="CWM3" s="409"/>
      <c r="CWN3" s="409"/>
      <c r="CWO3" s="409"/>
      <c r="CWP3" s="409"/>
      <c r="CWQ3" s="409"/>
      <c r="CWR3" s="409"/>
      <c r="CWS3" s="409"/>
      <c r="CWT3" s="409"/>
      <c r="CWU3" s="409"/>
      <c r="CWV3" s="409"/>
      <c r="CWW3" s="409"/>
      <c r="CWX3" s="409"/>
      <c r="CWY3" s="409"/>
      <c r="CWZ3" s="409"/>
      <c r="CXA3" s="409"/>
      <c r="CXB3" s="409"/>
      <c r="CXC3" s="409"/>
      <c r="CXD3" s="409"/>
      <c r="CXE3" s="409"/>
      <c r="CXF3" s="409"/>
      <c r="CXG3" s="409"/>
      <c r="CXH3" s="409"/>
      <c r="CXI3" s="409"/>
      <c r="CXJ3" s="409"/>
      <c r="CXK3" s="409"/>
      <c r="CXL3" s="409"/>
      <c r="CXM3" s="409"/>
      <c r="CXN3" s="409"/>
      <c r="CXO3" s="409"/>
      <c r="CXP3" s="409"/>
      <c r="CXQ3" s="409"/>
      <c r="CXR3" s="409"/>
      <c r="CXS3" s="409"/>
      <c r="CXT3" s="409"/>
      <c r="CXU3" s="409"/>
      <c r="CXV3" s="409"/>
      <c r="CXW3" s="409"/>
      <c r="CXX3" s="409"/>
      <c r="CXY3" s="409"/>
      <c r="CXZ3" s="409"/>
      <c r="CYA3" s="409"/>
      <c r="CYB3" s="409"/>
      <c r="CYC3" s="409"/>
      <c r="CYD3" s="409"/>
      <c r="CYE3" s="409"/>
      <c r="CYF3" s="409"/>
      <c r="CYG3" s="409"/>
      <c r="CYH3" s="409"/>
      <c r="CYI3" s="409"/>
      <c r="CYJ3" s="409"/>
      <c r="CYK3" s="409"/>
      <c r="CYL3" s="409"/>
      <c r="CYM3" s="409"/>
      <c r="CYN3" s="409"/>
      <c r="CYO3" s="409"/>
      <c r="CYP3" s="409"/>
      <c r="CYQ3" s="409"/>
      <c r="CYR3" s="409"/>
      <c r="CYS3" s="409"/>
      <c r="CYT3" s="409"/>
      <c r="CYU3" s="409"/>
      <c r="CYV3" s="409"/>
      <c r="CYW3" s="409"/>
      <c r="CYX3" s="409"/>
      <c r="CYY3" s="409"/>
      <c r="CYZ3" s="409"/>
      <c r="CZA3" s="409"/>
      <c r="CZB3" s="409"/>
      <c r="CZC3" s="409"/>
      <c r="CZD3" s="409"/>
      <c r="CZE3" s="409"/>
      <c r="CZF3" s="409"/>
      <c r="CZG3" s="409"/>
      <c r="CZH3" s="409"/>
      <c r="CZI3" s="409"/>
      <c r="CZJ3" s="409"/>
      <c r="CZK3" s="409"/>
      <c r="CZL3" s="409"/>
      <c r="CZM3" s="409"/>
      <c r="CZN3" s="409"/>
      <c r="CZO3" s="409"/>
      <c r="CZP3" s="409"/>
      <c r="CZQ3" s="409"/>
      <c r="CZR3" s="409"/>
      <c r="CZS3" s="409"/>
      <c r="CZT3" s="409"/>
      <c r="CZU3" s="409"/>
      <c r="CZV3" s="409"/>
      <c r="CZW3" s="409"/>
      <c r="CZX3" s="409"/>
      <c r="CZY3" s="409"/>
      <c r="CZZ3" s="409"/>
      <c r="DAA3" s="409"/>
      <c r="DAB3" s="409"/>
      <c r="DAC3" s="409"/>
      <c r="DAD3" s="409"/>
      <c r="DAE3" s="409"/>
      <c r="DAF3" s="409"/>
      <c r="DAG3" s="409"/>
      <c r="DAH3" s="409"/>
      <c r="DAI3" s="409"/>
      <c r="DAJ3" s="409"/>
      <c r="DAK3" s="409"/>
      <c r="DAL3" s="409"/>
      <c r="DAM3" s="409"/>
      <c r="DAN3" s="409"/>
      <c r="DAO3" s="409"/>
      <c r="DAP3" s="409"/>
      <c r="DAQ3" s="409"/>
      <c r="DAR3" s="409"/>
      <c r="DAS3" s="409"/>
      <c r="DAT3" s="409"/>
      <c r="DAU3" s="409"/>
      <c r="DAV3" s="409"/>
      <c r="DAW3" s="409"/>
      <c r="DAX3" s="409"/>
      <c r="DAY3" s="409"/>
      <c r="DAZ3" s="409"/>
      <c r="DBA3" s="409"/>
      <c r="DBB3" s="409"/>
      <c r="DBC3" s="409"/>
      <c r="DBD3" s="409"/>
      <c r="DBE3" s="409"/>
      <c r="DBF3" s="409"/>
      <c r="DBG3" s="409"/>
      <c r="DBH3" s="409"/>
      <c r="DBI3" s="409"/>
      <c r="DBJ3" s="409"/>
      <c r="DBK3" s="409"/>
      <c r="DBL3" s="409"/>
      <c r="DBM3" s="409"/>
      <c r="DBN3" s="409"/>
      <c r="DBO3" s="409"/>
      <c r="DBP3" s="409"/>
      <c r="DBQ3" s="409"/>
      <c r="DBR3" s="409"/>
      <c r="DBS3" s="409"/>
      <c r="DBT3" s="409"/>
      <c r="DBU3" s="409"/>
      <c r="DBV3" s="409"/>
      <c r="DBW3" s="409"/>
      <c r="DBX3" s="409"/>
      <c r="DBY3" s="409"/>
      <c r="DBZ3" s="409"/>
      <c r="DCA3" s="409"/>
      <c r="DCB3" s="409"/>
      <c r="DCC3" s="409"/>
      <c r="DCD3" s="409"/>
      <c r="DCE3" s="409"/>
      <c r="DCF3" s="409"/>
      <c r="DCG3" s="409"/>
      <c r="DCH3" s="409"/>
      <c r="DCI3" s="409"/>
      <c r="DCJ3" s="409"/>
      <c r="DCK3" s="409"/>
      <c r="DCL3" s="409"/>
      <c r="DCM3" s="409"/>
      <c r="DCN3" s="409"/>
      <c r="DCO3" s="409"/>
      <c r="DCP3" s="409"/>
      <c r="DCQ3" s="409"/>
      <c r="DCR3" s="409"/>
      <c r="DCS3" s="409"/>
      <c r="DCT3" s="409"/>
      <c r="DCU3" s="409"/>
      <c r="DCV3" s="409"/>
      <c r="DCW3" s="409"/>
      <c r="DCX3" s="409"/>
      <c r="DCY3" s="409"/>
      <c r="DCZ3" s="409"/>
      <c r="DDA3" s="409"/>
      <c r="DDB3" s="409"/>
      <c r="DDC3" s="409"/>
      <c r="DDD3" s="409"/>
      <c r="DDE3" s="409"/>
      <c r="DDF3" s="409"/>
      <c r="DDG3" s="409"/>
      <c r="DDH3" s="409"/>
      <c r="DDI3" s="409"/>
      <c r="DDJ3" s="409"/>
      <c r="DDK3" s="409"/>
      <c r="DDL3" s="409"/>
      <c r="DDM3" s="409"/>
      <c r="DDN3" s="409"/>
      <c r="DDO3" s="409"/>
      <c r="DDP3" s="409"/>
      <c r="DDQ3" s="409"/>
      <c r="DDR3" s="409"/>
      <c r="DDS3" s="409"/>
      <c r="DDT3" s="409"/>
      <c r="DDU3" s="409"/>
      <c r="DDV3" s="409"/>
      <c r="DDW3" s="409"/>
      <c r="DDX3" s="409"/>
      <c r="DDY3" s="409"/>
      <c r="DDZ3" s="409"/>
      <c r="DEA3" s="409"/>
      <c r="DEB3" s="409"/>
      <c r="DEC3" s="409"/>
      <c r="DED3" s="409"/>
      <c r="DEE3" s="409"/>
      <c r="DEF3" s="409"/>
      <c r="DEG3" s="409"/>
      <c r="DEH3" s="409"/>
      <c r="DEI3" s="409"/>
      <c r="DEJ3" s="409"/>
      <c r="DEK3" s="409"/>
      <c r="DEL3" s="409"/>
      <c r="DEM3" s="409"/>
      <c r="DEN3" s="409"/>
      <c r="DEO3" s="409"/>
      <c r="DEP3" s="409"/>
      <c r="DEQ3" s="409"/>
      <c r="DER3" s="409"/>
      <c r="DES3" s="409"/>
      <c r="DET3" s="409"/>
      <c r="DEU3" s="409"/>
      <c r="DEV3" s="409"/>
      <c r="DEW3" s="409"/>
      <c r="DEX3" s="409"/>
      <c r="DEY3" s="409"/>
      <c r="DEZ3" s="409"/>
      <c r="DFA3" s="409"/>
      <c r="DFB3" s="409"/>
      <c r="DFC3" s="409"/>
      <c r="DFD3" s="409"/>
      <c r="DFE3" s="409"/>
      <c r="DFF3" s="409"/>
      <c r="DFG3" s="409"/>
      <c r="DFH3" s="409"/>
      <c r="DFI3" s="409"/>
      <c r="DFJ3" s="409"/>
      <c r="DFK3" s="409"/>
      <c r="DFL3" s="409"/>
      <c r="DFM3" s="409"/>
      <c r="DFN3" s="409"/>
      <c r="DFO3" s="409"/>
      <c r="DFP3" s="409"/>
      <c r="DFQ3" s="409"/>
      <c r="DFR3" s="409"/>
      <c r="DFS3" s="409"/>
      <c r="DFT3" s="409"/>
      <c r="DFU3" s="409"/>
      <c r="DFV3" s="409"/>
      <c r="DFW3" s="409"/>
      <c r="DFX3" s="409"/>
      <c r="DFY3" s="409"/>
      <c r="DFZ3" s="409"/>
      <c r="DGA3" s="409"/>
      <c r="DGB3" s="409"/>
      <c r="DGC3" s="409"/>
      <c r="DGD3" s="409"/>
      <c r="DGE3" s="409"/>
      <c r="DGF3" s="409"/>
      <c r="DGG3" s="409"/>
      <c r="DGH3" s="409"/>
      <c r="DGI3" s="409"/>
      <c r="DGJ3" s="409"/>
      <c r="DGK3" s="409"/>
      <c r="DGL3" s="409"/>
      <c r="DGM3" s="409"/>
      <c r="DGN3" s="409"/>
      <c r="DGO3" s="409"/>
      <c r="DGP3" s="409"/>
      <c r="DGQ3" s="409"/>
      <c r="DGR3" s="409"/>
      <c r="DGS3" s="409"/>
      <c r="DGT3" s="409"/>
      <c r="DGU3" s="409"/>
      <c r="DGV3" s="409"/>
      <c r="DGW3" s="409"/>
      <c r="DGX3" s="409"/>
      <c r="DGY3" s="409"/>
      <c r="DGZ3" s="409"/>
      <c r="DHA3" s="409"/>
      <c r="DHB3" s="409"/>
      <c r="DHC3" s="409"/>
      <c r="DHD3" s="409"/>
      <c r="DHE3" s="409"/>
      <c r="DHF3" s="409"/>
      <c r="DHG3" s="409"/>
      <c r="DHH3" s="409"/>
      <c r="DHI3" s="409"/>
      <c r="DHJ3" s="409"/>
      <c r="DHK3" s="409"/>
      <c r="DHL3" s="409"/>
      <c r="DHM3" s="409"/>
      <c r="DHN3" s="409"/>
      <c r="DHO3" s="409"/>
      <c r="DHP3" s="409"/>
      <c r="DHQ3" s="409"/>
      <c r="DHR3" s="409"/>
      <c r="DHS3" s="409"/>
      <c r="DHT3" s="409"/>
      <c r="DHU3" s="409"/>
      <c r="DHV3" s="409"/>
      <c r="DHW3" s="409"/>
      <c r="DHX3" s="409"/>
      <c r="DHY3" s="409"/>
      <c r="DHZ3" s="409"/>
      <c r="DIA3" s="409"/>
      <c r="DIB3" s="409"/>
      <c r="DIC3" s="409"/>
      <c r="DID3" s="409"/>
      <c r="DIE3" s="409"/>
      <c r="DIF3" s="409"/>
      <c r="DIG3" s="409"/>
      <c r="DIH3" s="409"/>
      <c r="DII3" s="409"/>
      <c r="DIJ3" s="409"/>
      <c r="DIK3" s="409"/>
      <c r="DIL3" s="409"/>
      <c r="DIM3" s="409"/>
      <c r="DIN3" s="409"/>
      <c r="DIO3" s="409"/>
      <c r="DIP3" s="409"/>
      <c r="DIQ3" s="409"/>
      <c r="DIR3" s="409"/>
      <c r="DIS3" s="409"/>
      <c r="DIT3" s="409"/>
      <c r="DIU3" s="409"/>
      <c r="DIV3" s="409"/>
      <c r="DIW3" s="409"/>
      <c r="DIX3" s="409"/>
      <c r="DIY3" s="409"/>
      <c r="DIZ3" s="409"/>
      <c r="DJA3" s="409"/>
      <c r="DJB3" s="409"/>
      <c r="DJC3" s="409"/>
      <c r="DJD3" s="409"/>
      <c r="DJE3" s="409"/>
      <c r="DJF3" s="409"/>
      <c r="DJG3" s="409"/>
      <c r="DJH3" s="409"/>
      <c r="DJI3" s="409"/>
      <c r="DJJ3" s="409"/>
      <c r="DJK3" s="409"/>
      <c r="DJL3" s="409"/>
      <c r="DJM3" s="409"/>
      <c r="DJN3" s="409"/>
      <c r="DJO3" s="409"/>
      <c r="DJP3" s="409"/>
      <c r="DJQ3" s="409"/>
      <c r="DJR3" s="409"/>
      <c r="DJS3" s="409"/>
      <c r="DJT3" s="409"/>
      <c r="DJU3" s="409"/>
      <c r="DJV3" s="409"/>
      <c r="DJW3" s="409"/>
      <c r="DJX3" s="409"/>
      <c r="DJY3" s="409"/>
      <c r="DJZ3" s="409"/>
      <c r="DKA3" s="409"/>
      <c r="DKB3" s="409"/>
      <c r="DKC3" s="409"/>
      <c r="DKD3" s="409"/>
      <c r="DKE3" s="409"/>
      <c r="DKF3" s="409"/>
      <c r="DKG3" s="409"/>
      <c r="DKH3" s="409"/>
      <c r="DKI3" s="409"/>
      <c r="DKJ3" s="409"/>
      <c r="DKK3" s="409"/>
      <c r="DKL3" s="409"/>
      <c r="DKM3" s="409"/>
      <c r="DKN3" s="409"/>
      <c r="DKO3" s="409"/>
      <c r="DKP3" s="409"/>
      <c r="DKQ3" s="409"/>
      <c r="DKR3" s="409"/>
      <c r="DKS3" s="409"/>
      <c r="DKT3" s="409"/>
      <c r="DKU3" s="409"/>
      <c r="DKV3" s="409"/>
      <c r="DKW3" s="409"/>
      <c r="DKX3" s="409"/>
      <c r="DKY3" s="409"/>
      <c r="DKZ3" s="409"/>
      <c r="DLA3" s="409"/>
      <c r="DLB3" s="409"/>
      <c r="DLC3" s="409"/>
      <c r="DLD3" s="409"/>
      <c r="DLE3" s="409"/>
      <c r="DLF3" s="409"/>
      <c r="DLG3" s="409"/>
      <c r="DLH3" s="409"/>
      <c r="DLI3" s="409"/>
      <c r="DLJ3" s="409"/>
      <c r="DLK3" s="409"/>
      <c r="DLL3" s="409"/>
      <c r="DLM3" s="409"/>
      <c r="DLN3" s="409"/>
      <c r="DLO3" s="409"/>
      <c r="DLP3" s="409"/>
      <c r="DLQ3" s="409"/>
      <c r="DLR3" s="409"/>
      <c r="DLS3" s="409"/>
      <c r="DLT3" s="409"/>
      <c r="DLU3" s="409"/>
      <c r="DLV3" s="409"/>
      <c r="DLW3" s="409"/>
      <c r="DLX3" s="409"/>
      <c r="DLY3" s="409"/>
      <c r="DLZ3" s="409"/>
      <c r="DMA3" s="409"/>
      <c r="DMB3" s="409"/>
      <c r="DMC3" s="409"/>
      <c r="DMD3" s="409"/>
      <c r="DME3" s="409"/>
      <c r="DMF3" s="409"/>
      <c r="DMG3" s="409"/>
      <c r="DMH3" s="409"/>
      <c r="DMI3" s="409"/>
      <c r="DMJ3" s="409"/>
      <c r="DMK3" s="409"/>
      <c r="DML3" s="409"/>
      <c r="DMM3" s="409"/>
      <c r="DMN3" s="409"/>
      <c r="DMO3" s="409"/>
      <c r="DMP3" s="409"/>
      <c r="DMQ3" s="409"/>
      <c r="DMR3" s="409"/>
      <c r="DMS3" s="409"/>
      <c r="DMT3" s="409"/>
      <c r="DMU3" s="409"/>
      <c r="DMV3" s="409"/>
      <c r="DMW3" s="409"/>
      <c r="DMX3" s="409"/>
      <c r="DMY3" s="409"/>
      <c r="DMZ3" s="409"/>
      <c r="DNA3" s="409"/>
      <c r="DNB3" s="409"/>
      <c r="DNC3" s="409"/>
      <c r="DND3" s="409"/>
      <c r="DNE3" s="409"/>
      <c r="DNF3" s="409"/>
      <c r="DNG3" s="409"/>
      <c r="DNH3" s="409"/>
      <c r="DNI3" s="409"/>
      <c r="DNJ3" s="409"/>
      <c r="DNK3" s="409"/>
      <c r="DNL3" s="409"/>
      <c r="DNM3" s="409"/>
      <c r="DNN3" s="409"/>
      <c r="DNO3" s="409"/>
      <c r="DNP3" s="409"/>
      <c r="DNQ3" s="409"/>
      <c r="DNR3" s="409"/>
      <c r="DNS3" s="409"/>
      <c r="DNT3" s="409"/>
      <c r="DNU3" s="409"/>
      <c r="DNV3" s="409"/>
      <c r="DNW3" s="409"/>
      <c r="DNX3" s="409"/>
      <c r="DNY3" s="409"/>
      <c r="DNZ3" s="409"/>
      <c r="DOA3" s="409"/>
      <c r="DOB3" s="409"/>
      <c r="DOC3" s="409"/>
      <c r="DOD3" s="409"/>
      <c r="DOE3" s="409"/>
      <c r="DOF3" s="409"/>
      <c r="DOG3" s="409"/>
      <c r="DOH3" s="409"/>
      <c r="DOI3" s="409"/>
      <c r="DOJ3" s="409"/>
      <c r="DOK3" s="409"/>
      <c r="DOL3" s="409"/>
      <c r="DOM3" s="409"/>
      <c r="DON3" s="409"/>
      <c r="DOO3" s="409"/>
      <c r="DOP3" s="409"/>
      <c r="DOQ3" s="409"/>
      <c r="DOR3" s="409"/>
      <c r="DOS3" s="409"/>
      <c r="DOT3" s="409"/>
      <c r="DOU3" s="409"/>
      <c r="DOV3" s="409"/>
      <c r="DOW3" s="409"/>
      <c r="DOX3" s="409"/>
      <c r="DOY3" s="409"/>
      <c r="DOZ3" s="409"/>
      <c r="DPA3" s="409"/>
      <c r="DPB3" s="409"/>
      <c r="DPC3" s="409"/>
      <c r="DPD3" s="409"/>
      <c r="DPE3" s="409"/>
      <c r="DPF3" s="409"/>
      <c r="DPG3" s="409"/>
      <c r="DPH3" s="409"/>
      <c r="DPI3" s="409"/>
      <c r="DPJ3" s="409"/>
      <c r="DPK3" s="409"/>
      <c r="DPL3" s="409"/>
      <c r="DPM3" s="409"/>
      <c r="DPN3" s="409"/>
      <c r="DPO3" s="409"/>
      <c r="DPP3" s="409"/>
      <c r="DPQ3" s="409"/>
      <c r="DPR3" s="409"/>
      <c r="DPS3" s="409"/>
      <c r="DPT3" s="409"/>
      <c r="DPU3" s="409"/>
      <c r="DPV3" s="409"/>
      <c r="DPW3" s="409"/>
      <c r="DPX3" s="409"/>
      <c r="DPY3" s="409"/>
      <c r="DPZ3" s="409"/>
      <c r="DQA3" s="409"/>
      <c r="DQB3" s="409"/>
      <c r="DQC3" s="409"/>
      <c r="DQD3" s="409"/>
      <c r="DQE3" s="409"/>
      <c r="DQF3" s="409"/>
      <c r="DQG3" s="409"/>
      <c r="DQH3" s="409"/>
      <c r="DQI3" s="409"/>
      <c r="DQJ3" s="409"/>
      <c r="DQK3" s="409"/>
      <c r="DQL3" s="409"/>
      <c r="DQM3" s="409"/>
      <c r="DQN3" s="409"/>
      <c r="DQO3" s="409"/>
      <c r="DQP3" s="409"/>
      <c r="DQQ3" s="409"/>
      <c r="DQR3" s="409"/>
      <c r="DQS3" s="409"/>
      <c r="DQT3" s="409"/>
      <c r="DQU3" s="409"/>
      <c r="DQV3" s="409"/>
      <c r="DQW3" s="409"/>
      <c r="DQX3" s="409"/>
      <c r="DQY3" s="409"/>
      <c r="DQZ3" s="409"/>
      <c r="DRA3" s="409"/>
      <c r="DRB3" s="409"/>
      <c r="DRC3" s="409"/>
      <c r="DRD3" s="409"/>
      <c r="DRE3" s="409"/>
      <c r="DRF3" s="409"/>
      <c r="DRG3" s="409"/>
      <c r="DRH3" s="409"/>
      <c r="DRI3" s="409"/>
      <c r="DRJ3" s="409"/>
      <c r="DRK3" s="409"/>
      <c r="DRL3" s="409"/>
      <c r="DRM3" s="409"/>
      <c r="DRN3" s="409"/>
      <c r="DRO3" s="409"/>
      <c r="DRP3" s="409"/>
      <c r="DRQ3" s="409"/>
      <c r="DRR3" s="409"/>
      <c r="DRS3" s="409"/>
      <c r="DRT3" s="409"/>
      <c r="DRU3" s="409"/>
      <c r="DRV3" s="409"/>
      <c r="DRW3" s="409"/>
      <c r="DRX3" s="409"/>
      <c r="DRY3" s="409"/>
      <c r="DRZ3" s="409"/>
      <c r="DSA3" s="409"/>
      <c r="DSB3" s="409"/>
      <c r="DSC3" s="409"/>
      <c r="DSD3" s="409"/>
      <c r="DSE3" s="409"/>
      <c r="DSF3" s="409"/>
      <c r="DSG3" s="409"/>
      <c r="DSH3" s="409"/>
      <c r="DSI3" s="409"/>
      <c r="DSJ3" s="409"/>
      <c r="DSK3" s="409"/>
      <c r="DSL3" s="409"/>
      <c r="DSM3" s="409"/>
      <c r="DSN3" s="409"/>
      <c r="DSO3" s="409"/>
      <c r="DSP3" s="409"/>
      <c r="DSQ3" s="409"/>
      <c r="DSR3" s="409"/>
      <c r="DSS3" s="409"/>
      <c r="DST3" s="409"/>
      <c r="DSU3" s="409"/>
      <c r="DSV3" s="409"/>
      <c r="DSW3" s="409"/>
      <c r="DSX3" s="409"/>
      <c r="DSY3" s="409"/>
      <c r="DSZ3" s="409"/>
      <c r="DTA3" s="409"/>
      <c r="DTB3" s="409"/>
      <c r="DTC3" s="409"/>
      <c r="DTD3" s="409"/>
      <c r="DTE3" s="409"/>
      <c r="DTF3" s="409"/>
      <c r="DTG3" s="409"/>
      <c r="DTH3" s="409"/>
      <c r="DTI3" s="409"/>
      <c r="DTJ3" s="409"/>
      <c r="DTK3" s="409"/>
      <c r="DTL3" s="409"/>
      <c r="DTM3" s="409"/>
      <c r="DTN3" s="409"/>
      <c r="DTO3" s="409"/>
      <c r="DTP3" s="409"/>
      <c r="DTQ3" s="409"/>
      <c r="DTR3" s="409"/>
      <c r="DTS3" s="409"/>
      <c r="DTT3" s="409"/>
      <c r="DTU3" s="409"/>
      <c r="DTV3" s="409"/>
      <c r="DTW3" s="409"/>
      <c r="DTX3" s="409"/>
      <c r="DTY3" s="409"/>
      <c r="DTZ3" s="409"/>
      <c r="DUA3" s="409"/>
      <c r="DUB3" s="409"/>
      <c r="DUC3" s="409"/>
      <c r="DUD3" s="409"/>
      <c r="DUE3" s="409"/>
      <c r="DUF3" s="409"/>
      <c r="DUG3" s="409"/>
      <c r="DUH3" s="409"/>
      <c r="DUI3" s="409"/>
      <c r="DUJ3" s="409"/>
      <c r="DUK3" s="409"/>
      <c r="DUL3" s="409"/>
      <c r="DUM3" s="409"/>
      <c r="DUN3" s="409"/>
      <c r="DUO3" s="409"/>
      <c r="DUP3" s="409"/>
      <c r="DUQ3" s="409"/>
      <c r="DUR3" s="409"/>
      <c r="DUS3" s="409"/>
      <c r="DUT3" s="409"/>
      <c r="DUU3" s="409"/>
      <c r="DUV3" s="409"/>
      <c r="DUW3" s="409"/>
      <c r="DUX3" s="409"/>
      <c r="DUY3" s="409"/>
      <c r="DUZ3" s="409"/>
      <c r="DVA3" s="409"/>
      <c r="DVB3" s="409"/>
      <c r="DVC3" s="409"/>
      <c r="DVD3" s="409"/>
      <c r="DVE3" s="409"/>
      <c r="DVF3" s="409"/>
      <c r="DVG3" s="409"/>
      <c r="DVH3" s="409"/>
      <c r="DVI3" s="409"/>
      <c r="DVJ3" s="409"/>
      <c r="DVK3" s="409"/>
      <c r="DVL3" s="409"/>
      <c r="DVM3" s="409"/>
      <c r="DVN3" s="409"/>
      <c r="DVO3" s="409"/>
      <c r="DVP3" s="409"/>
      <c r="DVQ3" s="409"/>
      <c r="DVR3" s="409"/>
      <c r="DVS3" s="409"/>
      <c r="DVT3" s="409"/>
      <c r="DVU3" s="409"/>
      <c r="DVV3" s="409"/>
      <c r="DVW3" s="409"/>
      <c r="DVX3" s="409"/>
      <c r="DVY3" s="409"/>
      <c r="DVZ3" s="409"/>
      <c r="DWA3" s="409"/>
      <c r="DWB3" s="409"/>
      <c r="DWC3" s="409"/>
      <c r="DWD3" s="409"/>
      <c r="DWE3" s="409"/>
      <c r="DWF3" s="409"/>
      <c r="DWG3" s="409"/>
      <c r="DWH3" s="409"/>
      <c r="DWI3" s="409"/>
      <c r="DWJ3" s="409"/>
      <c r="DWK3" s="409"/>
      <c r="DWL3" s="409"/>
      <c r="DWM3" s="409"/>
      <c r="DWN3" s="409"/>
      <c r="DWO3" s="409"/>
      <c r="DWP3" s="409"/>
      <c r="DWQ3" s="409"/>
      <c r="DWR3" s="409"/>
      <c r="DWS3" s="409"/>
      <c r="DWT3" s="409"/>
      <c r="DWU3" s="409"/>
      <c r="DWV3" s="409"/>
      <c r="DWW3" s="409"/>
      <c r="DWX3" s="409"/>
      <c r="DWY3" s="409"/>
      <c r="DWZ3" s="409"/>
      <c r="DXA3" s="409"/>
      <c r="DXB3" s="409"/>
      <c r="DXC3" s="409"/>
      <c r="DXD3" s="409"/>
      <c r="DXE3" s="409"/>
      <c r="DXF3" s="409"/>
      <c r="DXG3" s="409"/>
      <c r="DXH3" s="409"/>
      <c r="DXI3" s="409"/>
      <c r="DXJ3" s="409"/>
      <c r="DXK3" s="409"/>
      <c r="DXL3" s="409"/>
      <c r="DXM3" s="409"/>
      <c r="DXN3" s="409"/>
      <c r="DXO3" s="409"/>
      <c r="DXP3" s="409"/>
      <c r="DXQ3" s="409"/>
      <c r="DXR3" s="409"/>
      <c r="DXS3" s="409"/>
      <c r="DXT3" s="409"/>
      <c r="DXU3" s="409"/>
      <c r="DXV3" s="409"/>
      <c r="DXW3" s="409"/>
      <c r="DXX3" s="409"/>
      <c r="DXY3" s="409"/>
      <c r="DXZ3" s="409"/>
      <c r="DYA3" s="409"/>
      <c r="DYB3" s="409"/>
      <c r="DYC3" s="409"/>
      <c r="DYD3" s="409"/>
      <c r="DYE3" s="409"/>
      <c r="DYF3" s="409"/>
      <c r="DYG3" s="409"/>
      <c r="DYH3" s="409"/>
      <c r="DYI3" s="409"/>
      <c r="DYJ3" s="409"/>
      <c r="DYK3" s="409"/>
      <c r="DYL3" s="409"/>
      <c r="DYM3" s="409"/>
      <c r="DYN3" s="409"/>
      <c r="DYO3" s="409"/>
      <c r="DYP3" s="409"/>
      <c r="DYQ3" s="409"/>
      <c r="DYR3" s="409"/>
      <c r="DYS3" s="409"/>
      <c r="DYT3" s="409"/>
      <c r="DYU3" s="409"/>
      <c r="DYV3" s="409"/>
      <c r="DYW3" s="409"/>
      <c r="DYX3" s="409"/>
      <c r="DYY3" s="409"/>
      <c r="DYZ3" s="409"/>
      <c r="DZA3" s="409"/>
      <c r="DZB3" s="409"/>
      <c r="DZC3" s="409"/>
      <c r="DZD3" s="409"/>
      <c r="DZE3" s="409"/>
      <c r="DZF3" s="409"/>
      <c r="DZG3" s="409"/>
      <c r="DZH3" s="409"/>
      <c r="DZI3" s="409"/>
      <c r="DZJ3" s="409"/>
      <c r="DZK3" s="409"/>
      <c r="DZL3" s="409"/>
      <c r="DZM3" s="409"/>
      <c r="DZN3" s="409"/>
      <c r="DZO3" s="409"/>
      <c r="DZP3" s="409"/>
      <c r="DZQ3" s="409"/>
      <c r="DZR3" s="409"/>
      <c r="DZS3" s="409"/>
      <c r="DZT3" s="409"/>
      <c r="DZU3" s="409"/>
      <c r="DZV3" s="409"/>
      <c r="DZW3" s="409"/>
      <c r="DZX3" s="409"/>
      <c r="DZY3" s="409"/>
      <c r="DZZ3" s="409"/>
      <c r="EAA3" s="409"/>
      <c r="EAB3" s="409"/>
      <c r="EAC3" s="409"/>
      <c r="EAD3" s="409"/>
      <c r="EAE3" s="409"/>
      <c r="EAF3" s="409"/>
      <c r="EAG3" s="409"/>
      <c r="EAH3" s="409"/>
      <c r="EAI3" s="409"/>
      <c r="EAJ3" s="409"/>
      <c r="EAK3" s="409"/>
      <c r="EAL3" s="409"/>
      <c r="EAM3" s="409"/>
      <c r="EAN3" s="409"/>
      <c r="EAO3" s="409"/>
      <c r="EAP3" s="409"/>
      <c r="EAQ3" s="409"/>
      <c r="EAR3" s="409"/>
      <c r="EAS3" s="409"/>
      <c r="EAT3" s="409"/>
      <c r="EAU3" s="409"/>
      <c r="EAV3" s="409"/>
      <c r="EAW3" s="409"/>
      <c r="EAX3" s="409"/>
      <c r="EAY3" s="409"/>
      <c r="EAZ3" s="409"/>
      <c r="EBA3" s="409"/>
      <c r="EBB3" s="409"/>
      <c r="EBC3" s="409"/>
      <c r="EBD3" s="409"/>
      <c r="EBE3" s="409"/>
      <c r="EBF3" s="409"/>
      <c r="EBG3" s="409"/>
      <c r="EBH3" s="409"/>
      <c r="EBI3" s="409"/>
      <c r="EBJ3" s="409"/>
      <c r="EBK3" s="409"/>
      <c r="EBL3" s="409"/>
      <c r="EBM3" s="409"/>
      <c r="EBN3" s="409"/>
      <c r="EBO3" s="409"/>
      <c r="EBP3" s="409"/>
      <c r="EBQ3" s="409"/>
      <c r="EBR3" s="409"/>
      <c r="EBS3" s="409"/>
      <c r="EBT3" s="409"/>
      <c r="EBU3" s="409"/>
      <c r="EBV3" s="409"/>
      <c r="EBW3" s="409"/>
      <c r="EBX3" s="409"/>
      <c r="EBY3" s="409"/>
      <c r="EBZ3" s="409"/>
      <c r="ECA3" s="409"/>
      <c r="ECB3" s="409"/>
      <c r="ECC3" s="409"/>
      <c r="ECD3" s="409"/>
      <c r="ECE3" s="409"/>
      <c r="ECF3" s="409"/>
      <c r="ECG3" s="409"/>
      <c r="ECH3" s="409"/>
      <c r="ECI3" s="409"/>
      <c r="ECJ3" s="409"/>
      <c r="ECK3" s="409"/>
      <c r="ECL3" s="409"/>
      <c r="ECM3" s="409"/>
      <c r="ECN3" s="409"/>
      <c r="ECO3" s="409"/>
      <c r="ECP3" s="409"/>
      <c r="ECQ3" s="409"/>
      <c r="ECR3" s="409"/>
      <c r="ECS3" s="409"/>
      <c r="ECT3" s="409"/>
      <c r="ECU3" s="409"/>
      <c r="ECV3" s="409"/>
      <c r="ECW3" s="409"/>
      <c r="ECX3" s="409"/>
      <c r="ECY3" s="409"/>
      <c r="ECZ3" s="409"/>
      <c r="EDA3" s="409"/>
      <c r="EDB3" s="409"/>
      <c r="EDC3" s="409"/>
      <c r="EDD3" s="409"/>
      <c r="EDE3" s="409"/>
      <c r="EDF3" s="409"/>
      <c r="EDG3" s="409"/>
      <c r="EDH3" s="409"/>
      <c r="EDI3" s="409"/>
      <c r="EDJ3" s="409"/>
      <c r="EDK3" s="409"/>
      <c r="EDL3" s="409"/>
      <c r="EDM3" s="409"/>
      <c r="EDN3" s="409"/>
      <c r="EDO3" s="409"/>
      <c r="EDP3" s="409"/>
      <c r="EDQ3" s="409"/>
      <c r="EDR3" s="409"/>
      <c r="EDS3" s="409"/>
      <c r="EDT3" s="409"/>
      <c r="EDU3" s="409"/>
      <c r="EDV3" s="409"/>
      <c r="EDW3" s="409"/>
      <c r="EDX3" s="409"/>
      <c r="EDY3" s="409"/>
      <c r="EDZ3" s="409"/>
      <c r="EEA3" s="409"/>
      <c r="EEB3" s="409"/>
      <c r="EEC3" s="409"/>
      <c r="EED3" s="409"/>
      <c r="EEE3" s="409"/>
      <c r="EEF3" s="409"/>
      <c r="EEG3" s="409"/>
      <c r="EEH3" s="409"/>
      <c r="EEI3" s="409"/>
      <c r="EEJ3" s="409"/>
      <c r="EEK3" s="409"/>
      <c r="EEL3" s="409"/>
      <c r="EEM3" s="409"/>
      <c r="EEN3" s="409"/>
      <c r="EEO3" s="409"/>
      <c r="EEP3" s="409"/>
      <c r="EEQ3" s="409"/>
      <c r="EER3" s="409"/>
      <c r="EES3" s="409"/>
      <c r="EET3" s="409"/>
      <c r="EEU3" s="409"/>
      <c r="EEV3" s="409"/>
      <c r="EEW3" s="409"/>
      <c r="EEX3" s="409"/>
      <c r="EEY3" s="409"/>
      <c r="EEZ3" s="409"/>
      <c r="EFA3" s="409"/>
      <c r="EFB3" s="409"/>
      <c r="EFC3" s="409"/>
      <c r="EFD3" s="409"/>
      <c r="EFE3" s="409"/>
      <c r="EFF3" s="409"/>
      <c r="EFG3" s="409"/>
      <c r="EFH3" s="409"/>
      <c r="EFI3" s="409"/>
      <c r="EFJ3" s="409"/>
      <c r="EFK3" s="409"/>
      <c r="EFL3" s="409"/>
      <c r="EFM3" s="409"/>
      <c r="EFN3" s="409"/>
      <c r="EFO3" s="409"/>
      <c r="EFP3" s="409"/>
      <c r="EFQ3" s="409"/>
      <c r="EFR3" s="409"/>
      <c r="EFS3" s="409"/>
      <c r="EFT3" s="409"/>
      <c r="EFU3" s="409"/>
      <c r="EFV3" s="409"/>
      <c r="EFW3" s="409"/>
      <c r="EFX3" s="409"/>
      <c r="EFY3" s="409"/>
      <c r="EFZ3" s="409"/>
      <c r="EGA3" s="409"/>
      <c r="EGB3" s="409"/>
      <c r="EGC3" s="409"/>
      <c r="EGD3" s="409"/>
      <c r="EGE3" s="409"/>
      <c r="EGF3" s="409"/>
      <c r="EGG3" s="409"/>
      <c r="EGH3" s="409"/>
      <c r="EGI3" s="409"/>
      <c r="EGJ3" s="409"/>
      <c r="EGK3" s="409"/>
      <c r="EGL3" s="409"/>
      <c r="EGM3" s="409"/>
      <c r="EGN3" s="409"/>
      <c r="EGO3" s="409"/>
      <c r="EGP3" s="409"/>
      <c r="EGQ3" s="409"/>
      <c r="EGR3" s="409"/>
      <c r="EGS3" s="409"/>
      <c r="EGT3" s="409"/>
      <c r="EGU3" s="409"/>
      <c r="EGV3" s="409"/>
      <c r="EGW3" s="409"/>
      <c r="EGX3" s="409"/>
      <c r="EGY3" s="409"/>
      <c r="EGZ3" s="409"/>
      <c r="EHA3" s="409"/>
      <c r="EHB3" s="409"/>
      <c r="EHC3" s="409"/>
      <c r="EHD3" s="409"/>
      <c r="EHE3" s="409"/>
      <c r="EHF3" s="409"/>
      <c r="EHG3" s="409"/>
      <c r="EHH3" s="409"/>
      <c r="EHI3" s="409"/>
      <c r="EHJ3" s="409"/>
      <c r="EHK3" s="409"/>
      <c r="EHL3" s="409"/>
      <c r="EHM3" s="409"/>
      <c r="EHN3" s="409"/>
      <c r="EHO3" s="409"/>
      <c r="EHP3" s="409"/>
      <c r="EHQ3" s="409"/>
      <c r="EHR3" s="409"/>
      <c r="EHS3" s="409"/>
      <c r="EHT3" s="409"/>
      <c r="EHU3" s="409"/>
      <c r="EHV3" s="409"/>
      <c r="EHW3" s="409"/>
      <c r="EHX3" s="409"/>
      <c r="EHY3" s="409"/>
      <c r="EHZ3" s="409"/>
      <c r="EIA3" s="409"/>
      <c r="EIB3" s="409"/>
      <c r="EIC3" s="409"/>
      <c r="EID3" s="409"/>
      <c r="EIE3" s="409"/>
      <c r="EIF3" s="409"/>
      <c r="EIG3" s="409"/>
      <c r="EIH3" s="409"/>
      <c r="EII3" s="409"/>
      <c r="EIJ3" s="409"/>
      <c r="EIK3" s="409"/>
      <c r="EIL3" s="409"/>
      <c r="EIM3" s="409"/>
      <c r="EIN3" s="409"/>
      <c r="EIO3" s="409"/>
      <c r="EIP3" s="409"/>
      <c r="EIQ3" s="409"/>
      <c r="EIR3" s="409"/>
      <c r="EIS3" s="409"/>
      <c r="EIT3" s="409"/>
      <c r="EIU3" s="409"/>
      <c r="EIV3" s="409"/>
      <c r="EIW3" s="409"/>
      <c r="EIX3" s="409"/>
      <c r="EIY3" s="409"/>
      <c r="EIZ3" s="409"/>
      <c r="EJA3" s="409"/>
      <c r="EJB3" s="409"/>
      <c r="EJC3" s="409"/>
      <c r="EJD3" s="409"/>
      <c r="EJE3" s="409"/>
      <c r="EJF3" s="409"/>
      <c r="EJG3" s="409"/>
      <c r="EJH3" s="409"/>
      <c r="EJI3" s="409"/>
      <c r="EJJ3" s="409"/>
      <c r="EJK3" s="409"/>
      <c r="EJL3" s="409"/>
      <c r="EJM3" s="409"/>
      <c r="EJN3" s="409"/>
      <c r="EJO3" s="409"/>
      <c r="EJP3" s="409"/>
      <c r="EJQ3" s="409"/>
      <c r="EJR3" s="409"/>
      <c r="EJS3" s="409"/>
      <c r="EJT3" s="409"/>
      <c r="EJU3" s="409"/>
      <c r="EJV3" s="409"/>
      <c r="EJW3" s="409"/>
      <c r="EJX3" s="409"/>
      <c r="EJY3" s="409"/>
      <c r="EJZ3" s="409"/>
      <c r="EKA3" s="409"/>
      <c r="EKB3" s="409"/>
      <c r="EKC3" s="409"/>
      <c r="EKD3" s="409"/>
      <c r="EKE3" s="409"/>
      <c r="EKF3" s="409"/>
      <c r="EKG3" s="409"/>
      <c r="EKH3" s="409"/>
      <c r="EKI3" s="409"/>
      <c r="EKJ3" s="409"/>
      <c r="EKK3" s="409"/>
      <c r="EKL3" s="409"/>
      <c r="EKM3" s="409"/>
      <c r="EKN3" s="409"/>
      <c r="EKO3" s="409"/>
      <c r="EKP3" s="409"/>
      <c r="EKQ3" s="409"/>
      <c r="EKR3" s="409"/>
      <c r="EKS3" s="409"/>
      <c r="EKT3" s="409"/>
      <c r="EKU3" s="409"/>
      <c r="EKV3" s="409"/>
      <c r="EKW3" s="409"/>
      <c r="EKX3" s="409"/>
      <c r="EKY3" s="409"/>
      <c r="EKZ3" s="409"/>
      <c r="ELA3" s="409"/>
      <c r="ELB3" s="409"/>
      <c r="ELC3" s="409"/>
      <c r="ELD3" s="409"/>
      <c r="ELE3" s="409"/>
      <c r="ELF3" s="409"/>
      <c r="ELG3" s="409"/>
      <c r="ELH3" s="409"/>
      <c r="ELI3" s="409"/>
      <c r="ELJ3" s="409"/>
      <c r="ELK3" s="409"/>
      <c r="ELL3" s="409"/>
      <c r="ELM3" s="409"/>
      <c r="ELN3" s="409"/>
      <c r="ELO3" s="409"/>
      <c r="ELP3" s="409"/>
      <c r="ELQ3" s="409"/>
      <c r="ELR3" s="409"/>
      <c r="ELS3" s="409"/>
      <c r="ELT3" s="409"/>
      <c r="ELU3" s="409"/>
      <c r="ELV3" s="409"/>
      <c r="ELW3" s="409"/>
      <c r="ELX3" s="409"/>
      <c r="ELY3" s="409"/>
      <c r="ELZ3" s="409"/>
      <c r="EMA3" s="409"/>
      <c r="EMB3" s="409"/>
      <c r="EMC3" s="409"/>
      <c r="EMD3" s="409"/>
      <c r="EME3" s="409"/>
      <c r="EMF3" s="409"/>
      <c r="EMG3" s="409"/>
      <c r="EMH3" s="409"/>
      <c r="EMI3" s="409"/>
      <c r="EMJ3" s="409"/>
      <c r="EMK3" s="409"/>
      <c r="EML3" s="409"/>
      <c r="EMM3" s="409"/>
      <c r="EMN3" s="409"/>
      <c r="EMO3" s="409"/>
      <c r="EMP3" s="409"/>
      <c r="EMQ3" s="409"/>
      <c r="EMR3" s="409"/>
      <c r="EMS3" s="409"/>
      <c r="EMT3" s="409"/>
      <c r="EMU3" s="409"/>
      <c r="EMV3" s="409"/>
      <c r="EMW3" s="409"/>
      <c r="EMX3" s="409"/>
      <c r="EMY3" s="409"/>
      <c r="EMZ3" s="409"/>
      <c r="ENA3" s="409"/>
      <c r="ENB3" s="409"/>
      <c r="ENC3" s="409"/>
      <c r="END3" s="409"/>
      <c r="ENE3" s="409"/>
      <c r="ENF3" s="409"/>
      <c r="ENG3" s="409"/>
      <c r="ENH3" s="409"/>
      <c r="ENI3" s="409"/>
      <c r="ENJ3" s="409"/>
      <c r="ENK3" s="409"/>
      <c r="ENL3" s="409"/>
      <c r="ENM3" s="409"/>
      <c r="ENN3" s="409"/>
      <c r="ENO3" s="409"/>
      <c r="ENP3" s="409"/>
      <c r="ENQ3" s="409"/>
      <c r="ENR3" s="409"/>
      <c r="ENS3" s="409"/>
      <c r="ENT3" s="409"/>
      <c r="ENU3" s="409"/>
      <c r="ENV3" s="409"/>
      <c r="ENW3" s="409"/>
      <c r="ENX3" s="409"/>
      <c r="ENY3" s="409"/>
      <c r="ENZ3" s="409"/>
      <c r="EOA3" s="409"/>
      <c r="EOB3" s="409"/>
      <c r="EOC3" s="409"/>
      <c r="EOD3" s="409"/>
      <c r="EOE3" s="409"/>
      <c r="EOF3" s="409"/>
      <c r="EOG3" s="409"/>
      <c r="EOH3" s="409"/>
      <c r="EOI3" s="409"/>
      <c r="EOJ3" s="409"/>
      <c r="EOK3" s="409"/>
      <c r="EOL3" s="409"/>
      <c r="EOM3" s="409"/>
      <c r="EON3" s="409"/>
      <c r="EOO3" s="409"/>
      <c r="EOP3" s="409"/>
      <c r="EOQ3" s="409"/>
      <c r="EOR3" s="409"/>
      <c r="EOS3" s="409"/>
      <c r="EOT3" s="409"/>
      <c r="EOU3" s="409"/>
      <c r="EOV3" s="409"/>
      <c r="EOW3" s="409"/>
      <c r="EOX3" s="409"/>
      <c r="EOY3" s="409"/>
      <c r="EOZ3" s="409"/>
      <c r="EPA3" s="409"/>
      <c r="EPB3" s="409"/>
      <c r="EPC3" s="409"/>
      <c r="EPD3" s="409"/>
      <c r="EPE3" s="409"/>
      <c r="EPF3" s="409"/>
      <c r="EPG3" s="409"/>
      <c r="EPH3" s="409"/>
      <c r="EPI3" s="409"/>
      <c r="EPJ3" s="409"/>
      <c r="EPK3" s="409"/>
      <c r="EPL3" s="409"/>
      <c r="EPM3" s="409"/>
      <c r="EPN3" s="409"/>
      <c r="EPO3" s="409"/>
      <c r="EPP3" s="409"/>
      <c r="EPQ3" s="409"/>
      <c r="EPR3" s="409"/>
      <c r="EPS3" s="409"/>
      <c r="EPT3" s="409"/>
      <c r="EPU3" s="409"/>
      <c r="EPV3" s="409"/>
      <c r="EPW3" s="409"/>
      <c r="EPX3" s="409"/>
      <c r="EPY3" s="409"/>
      <c r="EPZ3" s="409"/>
      <c r="EQA3" s="409"/>
      <c r="EQB3" s="409"/>
      <c r="EQC3" s="409"/>
      <c r="EQD3" s="409"/>
      <c r="EQE3" s="409"/>
      <c r="EQF3" s="409"/>
      <c r="EQG3" s="409"/>
      <c r="EQH3" s="409"/>
      <c r="EQI3" s="409"/>
      <c r="EQJ3" s="409"/>
      <c r="EQK3" s="409"/>
      <c r="EQL3" s="409"/>
      <c r="EQM3" s="409"/>
      <c r="EQN3" s="409"/>
      <c r="EQO3" s="409"/>
      <c r="EQP3" s="409"/>
      <c r="EQQ3" s="409"/>
      <c r="EQR3" s="409"/>
      <c r="EQS3" s="409"/>
      <c r="EQT3" s="409"/>
      <c r="EQU3" s="409"/>
      <c r="EQV3" s="409"/>
      <c r="EQW3" s="409"/>
      <c r="EQX3" s="409"/>
      <c r="EQY3" s="409"/>
      <c r="EQZ3" s="409"/>
      <c r="ERA3" s="409"/>
      <c r="ERB3" s="409"/>
      <c r="ERC3" s="409"/>
      <c r="ERD3" s="409"/>
      <c r="ERE3" s="409"/>
      <c r="ERF3" s="409"/>
      <c r="ERG3" s="409"/>
      <c r="ERH3" s="409"/>
      <c r="ERI3" s="409"/>
      <c r="ERJ3" s="409"/>
      <c r="ERK3" s="409"/>
      <c r="ERL3" s="409"/>
      <c r="ERM3" s="409"/>
      <c r="ERN3" s="409"/>
      <c r="ERO3" s="409"/>
      <c r="ERP3" s="409"/>
      <c r="ERQ3" s="409"/>
      <c r="ERR3" s="409"/>
      <c r="ERS3" s="409"/>
      <c r="ERT3" s="409"/>
      <c r="ERU3" s="409"/>
      <c r="ERV3" s="409"/>
      <c r="ERW3" s="409"/>
      <c r="ERX3" s="409"/>
      <c r="ERY3" s="409"/>
      <c r="ERZ3" s="409"/>
      <c r="ESA3" s="409"/>
      <c r="ESB3" s="409"/>
      <c r="ESC3" s="409"/>
      <c r="ESD3" s="409"/>
      <c r="ESE3" s="409"/>
      <c r="ESF3" s="409"/>
      <c r="ESG3" s="409"/>
      <c r="ESH3" s="409"/>
      <c r="ESI3" s="409"/>
      <c r="ESJ3" s="409"/>
      <c r="ESK3" s="409"/>
      <c r="ESL3" s="409"/>
      <c r="ESM3" s="409"/>
      <c r="ESN3" s="409"/>
      <c r="ESO3" s="409"/>
      <c r="ESP3" s="409"/>
      <c r="ESQ3" s="409"/>
      <c r="ESR3" s="409"/>
      <c r="ESS3" s="409"/>
      <c r="EST3" s="409"/>
      <c r="ESU3" s="409"/>
      <c r="ESV3" s="409"/>
      <c r="ESW3" s="409"/>
      <c r="ESX3" s="409"/>
      <c r="ESY3" s="409"/>
      <c r="ESZ3" s="409"/>
      <c r="ETA3" s="409"/>
      <c r="ETB3" s="409"/>
      <c r="ETC3" s="409"/>
      <c r="ETD3" s="409"/>
      <c r="ETE3" s="409"/>
      <c r="ETF3" s="409"/>
      <c r="ETG3" s="409"/>
      <c r="ETH3" s="409"/>
      <c r="ETI3" s="409"/>
      <c r="ETJ3" s="409"/>
      <c r="ETK3" s="409"/>
      <c r="ETL3" s="409"/>
      <c r="ETM3" s="409"/>
      <c r="ETN3" s="409"/>
      <c r="ETO3" s="409"/>
      <c r="ETP3" s="409"/>
      <c r="ETQ3" s="409"/>
      <c r="ETR3" s="409"/>
      <c r="ETS3" s="409"/>
      <c r="ETT3" s="409"/>
      <c r="ETU3" s="409"/>
      <c r="ETV3" s="409"/>
      <c r="ETW3" s="409"/>
      <c r="ETX3" s="409"/>
      <c r="ETY3" s="409"/>
      <c r="ETZ3" s="409"/>
      <c r="EUA3" s="409"/>
      <c r="EUB3" s="409"/>
      <c r="EUC3" s="409"/>
      <c r="EUD3" s="409"/>
      <c r="EUE3" s="409"/>
      <c r="EUF3" s="409"/>
      <c r="EUG3" s="409"/>
      <c r="EUH3" s="409"/>
      <c r="EUI3" s="409"/>
      <c r="EUJ3" s="409"/>
      <c r="EUK3" s="409"/>
      <c r="EUL3" s="409"/>
      <c r="EUM3" s="409"/>
      <c r="EUN3" s="409"/>
      <c r="EUO3" s="409"/>
      <c r="EUP3" s="409"/>
      <c r="EUQ3" s="409"/>
      <c r="EUR3" s="409"/>
      <c r="EUS3" s="409"/>
      <c r="EUT3" s="409"/>
      <c r="EUU3" s="409"/>
      <c r="EUV3" s="409"/>
      <c r="EUW3" s="409"/>
      <c r="EUX3" s="409"/>
      <c r="EUY3" s="409"/>
      <c r="EUZ3" s="409"/>
      <c r="EVA3" s="409"/>
      <c r="EVB3" s="409"/>
      <c r="EVC3" s="409"/>
      <c r="EVD3" s="409"/>
      <c r="EVE3" s="409"/>
      <c r="EVF3" s="409"/>
      <c r="EVG3" s="409"/>
      <c r="EVH3" s="409"/>
      <c r="EVI3" s="409"/>
      <c r="EVJ3" s="409"/>
      <c r="EVK3" s="409"/>
      <c r="EVL3" s="409"/>
      <c r="EVM3" s="409"/>
      <c r="EVN3" s="409"/>
      <c r="EVO3" s="409"/>
      <c r="EVP3" s="409"/>
      <c r="EVQ3" s="409"/>
      <c r="EVR3" s="409"/>
      <c r="EVS3" s="409"/>
      <c r="EVT3" s="409"/>
      <c r="EVU3" s="409"/>
      <c r="EVV3" s="409"/>
      <c r="EVW3" s="409"/>
      <c r="EVX3" s="409"/>
      <c r="EVY3" s="409"/>
      <c r="EVZ3" s="409"/>
      <c r="EWA3" s="409"/>
      <c r="EWB3" s="409"/>
      <c r="EWC3" s="409"/>
      <c r="EWD3" s="409"/>
      <c r="EWE3" s="409"/>
      <c r="EWF3" s="409"/>
      <c r="EWG3" s="409"/>
      <c r="EWH3" s="409"/>
      <c r="EWI3" s="409"/>
      <c r="EWJ3" s="409"/>
      <c r="EWK3" s="409"/>
      <c r="EWL3" s="409"/>
      <c r="EWM3" s="409"/>
      <c r="EWN3" s="409"/>
      <c r="EWO3" s="409"/>
      <c r="EWP3" s="409"/>
      <c r="EWQ3" s="409"/>
      <c r="EWR3" s="409"/>
      <c r="EWS3" s="409"/>
      <c r="EWT3" s="409"/>
      <c r="EWU3" s="409"/>
      <c r="EWV3" s="409"/>
      <c r="EWW3" s="409"/>
      <c r="EWX3" s="409"/>
      <c r="EWY3" s="409"/>
      <c r="EWZ3" s="409"/>
      <c r="EXA3" s="409"/>
      <c r="EXB3" s="409"/>
      <c r="EXC3" s="409"/>
      <c r="EXD3" s="409"/>
      <c r="EXE3" s="409"/>
      <c r="EXF3" s="409"/>
      <c r="EXG3" s="409"/>
      <c r="EXH3" s="409"/>
      <c r="EXI3" s="409"/>
      <c r="EXJ3" s="409"/>
      <c r="EXK3" s="409"/>
      <c r="EXL3" s="409"/>
      <c r="EXM3" s="409"/>
      <c r="EXN3" s="409"/>
      <c r="EXO3" s="409"/>
      <c r="EXP3" s="409"/>
      <c r="EXQ3" s="409"/>
      <c r="EXR3" s="409"/>
      <c r="EXS3" s="409"/>
      <c r="EXT3" s="409"/>
      <c r="EXU3" s="409"/>
      <c r="EXV3" s="409"/>
      <c r="EXW3" s="409"/>
      <c r="EXX3" s="409"/>
      <c r="EXY3" s="409"/>
      <c r="EXZ3" s="409"/>
      <c r="EYA3" s="409"/>
      <c r="EYB3" s="409"/>
      <c r="EYC3" s="409"/>
      <c r="EYD3" s="409"/>
      <c r="EYE3" s="409"/>
      <c r="EYF3" s="409"/>
      <c r="EYG3" s="409"/>
      <c r="EYH3" s="409"/>
      <c r="EYI3" s="409"/>
      <c r="EYJ3" s="409"/>
      <c r="EYK3" s="409"/>
      <c r="EYL3" s="409"/>
      <c r="EYM3" s="409"/>
      <c r="EYN3" s="409"/>
      <c r="EYO3" s="409"/>
      <c r="EYP3" s="409"/>
      <c r="EYQ3" s="409"/>
      <c r="EYR3" s="409"/>
      <c r="EYS3" s="409"/>
      <c r="EYT3" s="409"/>
      <c r="EYU3" s="409"/>
      <c r="EYV3" s="409"/>
      <c r="EYW3" s="409"/>
      <c r="EYX3" s="409"/>
      <c r="EYY3" s="409"/>
      <c r="EYZ3" s="409"/>
      <c r="EZA3" s="409"/>
      <c r="EZB3" s="409"/>
      <c r="EZC3" s="409"/>
      <c r="EZD3" s="409"/>
      <c r="EZE3" s="409"/>
      <c r="EZF3" s="409"/>
      <c r="EZG3" s="409"/>
      <c r="EZH3" s="409"/>
      <c r="EZI3" s="409"/>
      <c r="EZJ3" s="409"/>
      <c r="EZK3" s="409"/>
      <c r="EZL3" s="409"/>
      <c r="EZM3" s="409"/>
      <c r="EZN3" s="409"/>
      <c r="EZO3" s="409"/>
      <c r="EZP3" s="409"/>
      <c r="EZQ3" s="409"/>
      <c r="EZR3" s="409"/>
      <c r="EZS3" s="409"/>
      <c r="EZT3" s="409"/>
      <c r="EZU3" s="409"/>
      <c r="EZV3" s="409"/>
      <c r="EZW3" s="409"/>
      <c r="EZX3" s="409"/>
      <c r="EZY3" s="409"/>
      <c r="EZZ3" s="409"/>
      <c r="FAA3" s="409"/>
      <c r="FAB3" s="409"/>
      <c r="FAC3" s="409"/>
      <c r="FAD3" s="409"/>
      <c r="FAE3" s="409"/>
      <c r="FAF3" s="409"/>
      <c r="FAG3" s="409"/>
      <c r="FAH3" s="409"/>
      <c r="FAI3" s="409"/>
      <c r="FAJ3" s="409"/>
      <c r="FAK3" s="409"/>
      <c r="FAL3" s="409"/>
      <c r="FAM3" s="409"/>
      <c r="FAN3" s="409"/>
      <c r="FAO3" s="409"/>
      <c r="FAP3" s="409"/>
      <c r="FAQ3" s="409"/>
      <c r="FAR3" s="409"/>
      <c r="FAS3" s="409"/>
      <c r="FAT3" s="409"/>
      <c r="FAU3" s="409"/>
      <c r="FAV3" s="409"/>
      <c r="FAW3" s="409"/>
      <c r="FAX3" s="409"/>
      <c r="FAY3" s="409"/>
      <c r="FAZ3" s="409"/>
      <c r="FBA3" s="409"/>
      <c r="FBB3" s="409"/>
      <c r="FBC3" s="409"/>
      <c r="FBD3" s="409"/>
      <c r="FBE3" s="409"/>
      <c r="FBF3" s="409"/>
      <c r="FBG3" s="409"/>
      <c r="FBH3" s="409"/>
      <c r="FBI3" s="409"/>
      <c r="FBJ3" s="409"/>
      <c r="FBK3" s="409"/>
      <c r="FBL3" s="409"/>
      <c r="FBM3" s="409"/>
      <c r="FBN3" s="409"/>
      <c r="FBO3" s="409"/>
      <c r="FBP3" s="409"/>
      <c r="FBQ3" s="409"/>
      <c r="FBR3" s="409"/>
      <c r="FBS3" s="409"/>
      <c r="FBT3" s="409"/>
      <c r="FBU3" s="409"/>
      <c r="FBV3" s="409"/>
      <c r="FBW3" s="409"/>
      <c r="FBX3" s="409"/>
      <c r="FBY3" s="409"/>
      <c r="FBZ3" s="409"/>
      <c r="FCA3" s="409"/>
      <c r="FCB3" s="409"/>
      <c r="FCC3" s="409"/>
      <c r="FCD3" s="409"/>
      <c r="FCE3" s="409"/>
      <c r="FCF3" s="409"/>
      <c r="FCG3" s="409"/>
      <c r="FCH3" s="409"/>
      <c r="FCI3" s="409"/>
      <c r="FCJ3" s="409"/>
      <c r="FCK3" s="409"/>
      <c r="FCL3" s="409"/>
      <c r="FCM3" s="409"/>
      <c r="FCN3" s="409"/>
      <c r="FCO3" s="409"/>
      <c r="FCP3" s="409"/>
      <c r="FCQ3" s="409"/>
      <c r="FCR3" s="409"/>
      <c r="FCS3" s="409"/>
      <c r="FCT3" s="409"/>
      <c r="FCU3" s="409"/>
      <c r="FCV3" s="409"/>
      <c r="FCW3" s="409"/>
      <c r="FCX3" s="409"/>
      <c r="FCY3" s="409"/>
      <c r="FCZ3" s="409"/>
      <c r="FDA3" s="409"/>
      <c r="FDB3" s="409"/>
      <c r="FDC3" s="409"/>
      <c r="FDD3" s="409"/>
      <c r="FDE3" s="409"/>
      <c r="FDF3" s="409"/>
      <c r="FDG3" s="409"/>
      <c r="FDH3" s="409"/>
      <c r="FDI3" s="409"/>
      <c r="FDJ3" s="409"/>
      <c r="FDK3" s="409"/>
      <c r="FDL3" s="409"/>
      <c r="FDM3" s="409"/>
      <c r="FDN3" s="409"/>
      <c r="FDO3" s="409"/>
      <c r="FDP3" s="409"/>
      <c r="FDQ3" s="409"/>
      <c r="FDR3" s="409"/>
      <c r="FDS3" s="409"/>
      <c r="FDT3" s="409"/>
      <c r="FDU3" s="409"/>
      <c r="FDV3" s="409"/>
      <c r="FDW3" s="409"/>
      <c r="FDX3" s="409"/>
      <c r="FDY3" s="409"/>
      <c r="FDZ3" s="409"/>
      <c r="FEA3" s="409"/>
      <c r="FEB3" s="409"/>
      <c r="FEC3" s="409"/>
      <c r="FED3" s="409"/>
      <c r="FEE3" s="409"/>
      <c r="FEF3" s="409"/>
      <c r="FEG3" s="409"/>
      <c r="FEH3" s="409"/>
      <c r="FEI3" s="409"/>
      <c r="FEJ3" s="409"/>
      <c r="FEK3" s="409"/>
      <c r="FEL3" s="409"/>
      <c r="FEM3" s="409"/>
      <c r="FEN3" s="409"/>
      <c r="FEO3" s="409"/>
      <c r="FEP3" s="409"/>
      <c r="FEQ3" s="409"/>
      <c r="FER3" s="409"/>
      <c r="FES3" s="409"/>
      <c r="FET3" s="409"/>
      <c r="FEU3" s="409"/>
      <c r="FEV3" s="409"/>
      <c r="FEW3" s="409"/>
      <c r="FEX3" s="409"/>
      <c r="FEY3" s="409"/>
      <c r="FEZ3" s="409"/>
      <c r="FFA3" s="409"/>
      <c r="FFB3" s="409"/>
      <c r="FFC3" s="409"/>
      <c r="FFD3" s="409"/>
      <c r="FFE3" s="409"/>
      <c r="FFF3" s="409"/>
      <c r="FFG3" s="409"/>
      <c r="FFH3" s="409"/>
      <c r="FFI3" s="409"/>
      <c r="FFJ3" s="409"/>
      <c r="FFK3" s="409"/>
      <c r="FFL3" s="409"/>
      <c r="FFM3" s="409"/>
      <c r="FFN3" s="409"/>
      <c r="FFO3" s="409"/>
      <c r="FFP3" s="409"/>
      <c r="FFQ3" s="409"/>
      <c r="FFR3" s="409"/>
      <c r="FFS3" s="409"/>
      <c r="FFT3" s="409"/>
      <c r="FFU3" s="409"/>
      <c r="FFV3" s="409"/>
      <c r="FFW3" s="409"/>
      <c r="FFX3" s="409"/>
      <c r="FFY3" s="409"/>
      <c r="FFZ3" s="409"/>
      <c r="FGA3" s="409"/>
      <c r="FGB3" s="409"/>
      <c r="FGC3" s="409"/>
      <c r="FGD3" s="409"/>
      <c r="FGE3" s="409"/>
      <c r="FGF3" s="409"/>
      <c r="FGG3" s="409"/>
      <c r="FGH3" s="409"/>
      <c r="FGI3" s="409"/>
      <c r="FGJ3" s="409"/>
      <c r="FGK3" s="409"/>
      <c r="FGL3" s="409"/>
      <c r="FGM3" s="409"/>
      <c r="FGN3" s="409"/>
      <c r="FGO3" s="409"/>
      <c r="FGP3" s="409"/>
      <c r="FGQ3" s="409"/>
      <c r="FGR3" s="409"/>
      <c r="FGS3" s="409"/>
      <c r="FGT3" s="409"/>
      <c r="FGU3" s="409"/>
      <c r="FGV3" s="409"/>
      <c r="FGW3" s="409"/>
      <c r="FGX3" s="409"/>
      <c r="FGY3" s="409"/>
      <c r="FGZ3" s="409"/>
      <c r="FHA3" s="409"/>
      <c r="FHB3" s="409"/>
      <c r="FHC3" s="409"/>
      <c r="FHD3" s="409"/>
      <c r="FHE3" s="409"/>
      <c r="FHF3" s="409"/>
      <c r="FHG3" s="409"/>
      <c r="FHH3" s="409"/>
      <c r="FHI3" s="409"/>
      <c r="FHJ3" s="409"/>
      <c r="FHK3" s="409"/>
      <c r="FHL3" s="409"/>
      <c r="FHM3" s="409"/>
      <c r="FHN3" s="409"/>
      <c r="FHO3" s="409"/>
      <c r="FHP3" s="409"/>
      <c r="FHQ3" s="409"/>
      <c r="FHR3" s="409"/>
      <c r="FHS3" s="409"/>
      <c r="FHT3" s="409"/>
      <c r="FHU3" s="409"/>
      <c r="FHV3" s="409"/>
      <c r="FHW3" s="409"/>
      <c r="FHX3" s="409"/>
      <c r="FHY3" s="409"/>
      <c r="FHZ3" s="409"/>
      <c r="FIA3" s="409"/>
      <c r="FIB3" s="409"/>
      <c r="FIC3" s="409"/>
      <c r="FID3" s="409"/>
      <c r="FIE3" s="409"/>
      <c r="FIF3" s="409"/>
      <c r="FIG3" s="409"/>
      <c r="FIH3" s="409"/>
      <c r="FII3" s="409"/>
      <c r="FIJ3" s="409"/>
      <c r="FIK3" s="409"/>
      <c r="FIL3" s="409"/>
      <c r="FIM3" s="409"/>
      <c r="FIN3" s="409"/>
      <c r="FIO3" s="409"/>
      <c r="FIP3" s="409"/>
      <c r="FIQ3" s="409"/>
      <c r="FIR3" s="409"/>
      <c r="FIS3" s="409"/>
      <c r="FIT3" s="409"/>
      <c r="FIU3" s="409"/>
      <c r="FIV3" s="409"/>
      <c r="FIW3" s="409"/>
      <c r="FIX3" s="409"/>
      <c r="FIY3" s="409"/>
      <c r="FIZ3" s="409"/>
      <c r="FJA3" s="409"/>
      <c r="FJB3" s="409"/>
      <c r="FJC3" s="409"/>
      <c r="FJD3" s="409"/>
      <c r="FJE3" s="409"/>
      <c r="FJF3" s="409"/>
      <c r="FJG3" s="409"/>
      <c r="FJH3" s="409"/>
      <c r="FJI3" s="409"/>
      <c r="FJJ3" s="409"/>
      <c r="FJK3" s="409"/>
      <c r="FJL3" s="409"/>
      <c r="FJM3" s="409"/>
      <c r="FJN3" s="409"/>
      <c r="FJO3" s="409"/>
      <c r="FJP3" s="409"/>
      <c r="FJQ3" s="409"/>
      <c r="FJR3" s="409"/>
      <c r="FJS3" s="409"/>
      <c r="FJT3" s="409"/>
      <c r="FJU3" s="409"/>
      <c r="FJV3" s="409"/>
      <c r="FJW3" s="409"/>
      <c r="FJX3" s="409"/>
      <c r="FJY3" s="409"/>
      <c r="FJZ3" s="409"/>
      <c r="FKA3" s="409"/>
      <c r="FKB3" s="409"/>
      <c r="FKC3" s="409"/>
      <c r="FKD3" s="409"/>
      <c r="FKE3" s="409"/>
      <c r="FKF3" s="409"/>
      <c r="FKG3" s="409"/>
      <c r="FKH3" s="409"/>
      <c r="FKI3" s="409"/>
      <c r="FKJ3" s="409"/>
      <c r="FKK3" s="409"/>
      <c r="FKL3" s="409"/>
      <c r="FKM3" s="409"/>
      <c r="FKN3" s="409"/>
      <c r="FKO3" s="409"/>
      <c r="FKP3" s="409"/>
      <c r="FKQ3" s="409"/>
      <c r="FKR3" s="409"/>
      <c r="FKS3" s="409"/>
      <c r="FKT3" s="409"/>
      <c r="FKU3" s="409"/>
      <c r="FKV3" s="409"/>
      <c r="FKW3" s="409"/>
      <c r="FKX3" s="409"/>
      <c r="FKY3" s="409"/>
      <c r="FKZ3" s="409"/>
      <c r="FLA3" s="409"/>
      <c r="FLB3" s="409"/>
      <c r="FLC3" s="409"/>
      <c r="FLD3" s="409"/>
      <c r="FLE3" s="409"/>
      <c r="FLF3" s="409"/>
      <c r="FLG3" s="409"/>
      <c r="FLH3" s="409"/>
      <c r="FLI3" s="409"/>
      <c r="FLJ3" s="409"/>
      <c r="FLK3" s="409"/>
      <c r="FLL3" s="409"/>
      <c r="FLM3" s="409"/>
      <c r="FLN3" s="409"/>
      <c r="FLO3" s="409"/>
      <c r="FLP3" s="409"/>
      <c r="FLQ3" s="409"/>
      <c r="FLR3" s="409"/>
      <c r="FLS3" s="409"/>
      <c r="FLT3" s="409"/>
      <c r="FLU3" s="409"/>
      <c r="FLV3" s="409"/>
      <c r="FLW3" s="409"/>
      <c r="FLX3" s="409"/>
      <c r="FLY3" s="409"/>
      <c r="FLZ3" s="409"/>
      <c r="FMA3" s="409"/>
      <c r="FMB3" s="409"/>
      <c r="FMC3" s="409"/>
      <c r="FMD3" s="409"/>
      <c r="FME3" s="409"/>
      <c r="FMF3" s="409"/>
      <c r="FMG3" s="409"/>
      <c r="FMH3" s="409"/>
      <c r="FMI3" s="409"/>
      <c r="FMJ3" s="409"/>
      <c r="FMK3" s="409"/>
      <c r="FML3" s="409"/>
      <c r="FMM3" s="409"/>
      <c r="FMN3" s="409"/>
      <c r="FMO3" s="409"/>
      <c r="FMP3" s="409"/>
      <c r="FMQ3" s="409"/>
      <c r="FMR3" s="409"/>
      <c r="FMS3" s="409"/>
      <c r="FMT3" s="409"/>
      <c r="FMU3" s="409"/>
      <c r="FMV3" s="409"/>
      <c r="FMW3" s="409"/>
      <c r="FMX3" s="409"/>
      <c r="FMY3" s="409"/>
      <c r="FMZ3" s="409"/>
      <c r="FNA3" s="409"/>
      <c r="FNB3" s="409"/>
      <c r="FNC3" s="409"/>
      <c r="FND3" s="409"/>
      <c r="FNE3" s="409"/>
      <c r="FNF3" s="409"/>
      <c r="FNG3" s="409"/>
      <c r="FNH3" s="409"/>
      <c r="FNI3" s="409"/>
      <c r="FNJ3" s="409"/>
      <c r="FNK3" s="409"/>
      <c r="FNL3" s="409"/>
      <c r="FNM3" s="409"/>
      <c r="FNN3" s="409"/>
      <c r="FNO3" s="409"/>
      <c r="FNP3" s="409"/>
      <c r="FNQ3" s="409"/>
      <c r="FNR3" s="409"/>
      <c r="FNS3" s="409"/>
      <c r="FNT3" s="409"/>
      <c r="FNU3" s="409"/>
      <c r="FNV3" s="409"/>
      <c r="FNW3" s="409"/>
      <c r="FNX3" s="409"/>
      <c r="FNY3" s="409"/>
      <c r="FNZ3" s="409"/>
      <c r="FOA3" s="409"/>
      <c r="FOB3" s="409"/>
      <c r="FOC3" s="409"/>
      <c r="FOD3" s="409"/>
      <c r="FOE3" s="409"/>
      <c r="FOF3" s="409"/>
      <c r="FOG3" s="409"/>
      <c r="FOH3" s="409"/>
      <c r="FOI3" s="409"/>
      <c r="FOJ3" s="409"/>
      <c r="FOK3" s="409"/>
      <c r="FOL3" s="409"/>
      <c r="FOM3" s="409"/>
      <c r="FON3" s="409"/>
      <c r="FOO3" s="409"/>
      <c r="FOP3" s="409"/>
      <c r="FOQ3" s="409"/>
      <c r="FOR3" s="409"/>
      <c r="FOS3" s="409"/>
      <c r="FOT3" s="409"/>
      <c r="FOU3" s="409"/>
      <c r="FOV3" s="409"/>
      <c r="FOW3" s="409"/>
      <c r="FOX3" s="409"/>
      <c r="FOY3" s="409"/>
      <c r="FOZ3" s="409"/>
      <c r="FPA3" s="409"/>
      <c r="FPB3" s="409"/>
      <c r="FPC3" s="409"/>
      <c r="FPD3" s="409"/>
      <c r="FPE3" s="409"/>
      <c r="FPF3" s="409"/>
      <c r="FPG3" s="409"/>
      <c r="FPH3" s="409"/>
      <c r="FPI3" s="409"/>
      <c r="FPJ3" s="409"/>
      <c r="FPK3" s="409"/>
      <c r="FPL3" s="409"/>
      <c r="FPM3" s="409"/>
      <c r="FPN3" s="409"/>
      <c r="FPO3" s="409"/>
      <c r="FPP3" s="409"/>
      <c r="FPQ3" s="409"/>
      <c r="FPR3" s="409"/>
      <c r="FPS3" s="409"/>
      <c r="FPT3" s="409"/>
      <c r="FPU3" s="409"/>
      <c r="FPV3" s="409"/>
      <c r="FPW3" s="409"/>
      <c r="FPX3" s="409"/>
      <c r="FPY3" s="409"/>
      <c r="FPZ3" s="409"/>
      <c r="FQA3" s="409"/>
      <c r="FQB3" s="409"/>
      <c r="FQC3" s="409"/>
      <c r="FQD3" s="409"/>
      <c r="FQE3" s="409"/>
      <c r="FQF3" s="409"/>
      <c r="FQG3" s="409"/>
      <c r="FQH3" s="409"/>
      <c r="FQI3" s="409"/>
      <c r="FQJ3" s="409"/>
      <c r="FQK3" s="409"/>
      <c r="FQL3" s="409"/>
      <c r="FQM3" s="409"/>
      <c r="FQN3" s="409"/>
      <c r="FQO3" s="409"/>
      <c r="FQP3" s="409"/>
      <c r="FQQ3" s="409"/>
      <c r="FQR3" s="409"/>
      <c r="FQS3" s="409"/>
      <c r="FQT3" s="409"/>
      <c r="FQU3" s="409"/>
      <c r="FQV3" s="409"/>
      <c r="FQW3" s="409"/>
      <c r="FQX3" s="409"/>
      <c r="FQY3" s="409"/>
      <c r="FQZ3" s="409"/>
      <c r="FRA3" s="409"/>
      <c r="FRB3" s="409"/>
      <c r="FRC3" s="409"/>
      <c r="FRD3" s="409"/>
      <c r="FRE3" s="409"/>
      <c r="FRF3" s="409"/>
      <c r="FRG3" s="409"/>
      <c r="FRH3" s="409"/>
      <c r="FRI3" s="409"/>
      <c r="FRJ3" s="409"/>
      <c r="FRK3" s="409"/>
      <c r="FRL3" s="409"/>
      <c r="FRM3" s="409"/>
      <c r="FRN3" s="409"/>
      <c r="FRO3" s="409"/>
      <c r="FRP3" s="409"/>
      <c r="FRQ3" s="409"/>
      <c r="FRR3" s="409"/>
      <c r="FRS3" s="409"/>
      <c r="FRT3" s="409"/>
      <c r="FRU3" s="409"/>
      <c r="FRV3" s="409"/>
      <c r="FRW3" s="409"/>
      <c r="FRX3" s="409"/>
      <c r="FRY3" s="409"/>
      <c r="FRZ3" s="409"/>
      <c r="FSA3" s="409"/>
      <c r="FSB3" s="409"/>
      <c r="FSC3" s="409"/>
      <c r="FSD3" s="409"/>
      <c r="FSE3" s="409"/>
      <c r="FSF3" s="409"/>
      <c r="FSG3" s="409"/>
      <c r="FSH3" s="409"/>
      <c r="FSI3" s="409"/>
      <c r="FSJ3" s="409"/>
      <c r="FSK3" s="409"/>
      <c r="FSL3" s="409"/>
      <c r="FSM3" s="409"/>
      <c r="FSN3" s="409"/>
      <c r="FSO3" s="409"/>
      <c r="FSP3" s="409"/>
      <c r="FSQ3" s="409"/>
      <c r="FSR3" s="409"/>
      <c r="FSS3" s="409"/>
      <c r="FST3" s="409"/>
      <c r="FSU3" s="409"/>
      <c r="FSV3" s="409"/>
      <c r="FSW3" s="409"/>
      <c r="FSX3" s="409"/>
      <c r="FSY3" s="409"/>
      <c r="FSZ3" s="409"/>
      <c r="FTA3" s="409"/>
      <c r="FTB3" s="409"/>
      <c r="FTC3" s="409"/>
      <c r="FTD3" s="409"/>
      <c r="FTE3" s="409"/>
      <c r="FTF3" s="409"/>
      <c r="FTG3" s="409"/>
      <c r="FTH3" s="409"/>
      <c r="FTI3" s="409"/>
      <c r="FTJ3" s="409"/>
      <c r="FTK3" s="409"/>
      <c r="FTL3" s="409"/>
      <c r="FTM3" s="409"/>
      <c r="FTN3" s="409"/>
      <c r="FTO3" s="409"/>
      <c r="FTP3" s="409"/>
      <c r="FTQ3" s="409"/>
      <c r="FTR3" s="409"/>
      <c r="FTS3" s="409"/>
      <c r="FTT3" s="409"/>
      <c r="FTU3" s="409"/>
      <c r="FTV3" s="409"/>
      <c r="FTW3" s="409"/>
      <c r="FTX3" s="409"/>
      <c r="FTY3" s="409"/>
      <c r="FTZ3" s="409"/>
      <c r="FUA3" s="409"/>
      <c r="FUB3" s="409"/>
      <c r="FUC3" s="409"/>
      <c r="FUD3" s="409"/>
      <c r="FUE3" s="409"/>
      <c r="FUF3" s="409"/>
      <c r="FUG3" s="409"/>
      <c r="FUH3" s="409"/>
      <c r="FUI3" s="409"/>
      <c r="FUJ3" s="409"/>
      <c r="FUK3" s="409"/>
      <c r="FUL3" s="409"/>
      <c r="FUM3" s="409"/>
      <c r="FUN3" s="409"/>
      <c r="FUO3" s="409"/>
      <c r="FUP3" s="409"/>
      <c r="FUQ3" s="409"/>
      <c r="FUR3" s="409"/>
      <c r="FUS3" s="409"/>
      <c r="FUT3" s="409"/>
      <c r="FUU3" s="409"/>
      <c r="FUV3" s="409"/>
      <c r="FUW3" s="409"/>
      <c r="FUX3" s="409"/>
      <c r="FUY3" s="409"/>
      <c r="FUZ3" s="409"/>
      <c r="FVA3" s="409"/>
      <c r="FVB3" s="409"/>
      <c r="FVC3" s="409"/>
      <c r="FVD3" s="409"/>
      <c r="FVE3" s="409"/>
      <c r="FVF3" s="409"/>
      <c r="FVG3" s="409"/>
      <c r="FVH3" s="409"/>
      <c r="FVI3" s="409"/>
      <c r="FVJ3" s="409"/>
      <c r="FVK3" s="409"/>
      <c r="FVL3" s="409"/>
      <c r="FVM3" s="409"/>
      <c r="FVN3" s="409"/>
      <c r="FVO3" s="409"/>
      <c r="FVP3" s="409"/>
      <c r="FVQ3" s="409"/>
      <c r="FVR3" s="409"/>
      <c r="FVS3" s="409"/>
      <c r="FVT3" s="409"/>
      <c r="FVU3" s="409"/>
      <c r="FVV3" s="409"/>
      <c r="FVW3" s="409"/>
      <c r="FVX3" s="409"/>
      <c r="FVY3" s="409"/>
      <c r="FVZ3" s="409"/>
      <c r="FWA3" s="409"/>
      <c r="FWB3" s="409"/>
      <c r="FWC3" s="409"/>
      <c r="FWD3" s="409"/>
      <c r="FWE3" s="409"/>
      <c r="FWF3" s="409"/>
      <c r="FWG3" s="409"/>
      <c r="FWH3" s="409"/>
      <c r="FWI3" s="409"/>
      <c r="FWJ3" s="409"/>
      <c r="FWK3" s="409"/>
      <c r="FWL3" s="409"/>
      <c r="FWM3" s="409"/>
      <c r="FWN3" s="409"/>
      <c r="FWO3" s="409"/>
      <c r="FWP3" s="409"/>
      <c r="FWQ3" s="409"/>
      <c r="FWR3" s="409"/>
      <c r="FWS3" s="409"/>
      <c r="FWT3" s="409"/>
      <c r="FWU3" s="409"/>
      <c r="FWV3" s="409"/>
      <c r="FWW3" s="409"/>
      <c r="FWX3" s="409"/>
      <c r="FWY3" s="409"/>
      <c r="FWZ3" s="409"/>
      <c r="FXA3" s="409"/>
      <c r="FXB3" s="409"/>
      <c r="FXC3" s="409"/>
      <c r="FXD3" s="409"/>
      <c r="FXE3" s="409"/>
      <c r="FXF3" s="409"/>
      <c r="FXG3" s="409"/>
      <c r="FXH3" s="409"/>
      <c r="FXI3" s="409"/>
      <c r="FXJ3" s="409"/>
      <c r="FXK3" s="409"/>
      <c r="FXL3" s="409"/>
      <c r="FXM3" s="409"/>
      <c r="FXN3" s="409"/>
      <c r="FXO3" s="409"/>
      <c r="FXP3" s="409"/>
      <c r="FXQ3" s="409"/>
      <c r="FXR3" s="409"/>
      <c r="FXS3" s="409"/>
      <c r="FXT3" s="409"/>
      <c r="FXU3" s="409"/>
      <c r="FXV3" s="409"/>
      <c r="FXW3" s="409"/>
      <c r="FXX3" s="409"/>
      <c r="FXY3" s="409"/>
      <c r="FXZ3" s="409"/>
      <c r="FYA3" s="409"/>
      <c r="FYB3" s="409"/>
      <c r="FYC3" s="409"/>
      <c r="FYD3" s="409"/>
      <c r="FYE3" s="409"/>
      <c r="FYF3" s="409"/>
      <c r="FYG3" s="409"/>
      <c r="FYH3" s="409"/>
      <c r="FYI3" s="409"/>
      <c r="FYJ3" s="409"/>
      <c r="FYK3" s="409"/>
      <c r="FYL3" s="409"/>
      <c r="FYM3" s="409"/>
      <c r="FYN3" s="409"/>
      <c r="FYO3" s="409"/>
      <c r="FYP3" s="409"/>
      <c r="FYQ3" s="409"/>
      <c r="FYR3" s="409"/>
      <c r="FYS3" s="409"/>
      <c r="FYT3" s="409"/>
      <c r="FYU3" s="409"/>
      <c r="FYV3" s="409"/>
      <c r="FYW3" s="409"/>
      <c r="FYX3" s="409"/>
      <c r="FYY3" s="409"/>
      <c r="FYZ3" s="409"/>
      <c r="FZA3" s="409"/>
      <c r="FZB3" s="409"/>
      <c r="FZC3" s="409"/>
      <c r="FZD3" s="409"/>
      <c r="FZE3" s="409"/>
      <c r="FZF3" s="409"/>
      <c r="FZG3" s="409"/>
      <c r="FZH3" s="409"/>
      <c r="FZI3" s="409"/>
      <c r="FZJ3" s="409"/>
      <c r="FZK3" s="409"/>
      <c r="FZL3" s="409"/>
      <c r="FZM3" s="409"/>
      <c r="FZN3" s="409"/>
      <c r="FZO3" s="409"/>
      <c r="FZP3" s="409"/>
      <c r="FZQ3" s="409"/>
      <c r="FZR3" s="409"/>
      <c r="FZS3" s="409"/>
      <c r="FZT3" s="409"/>
      <c r="FZU3" s="409"/>
      <c r="FZV3" s="409"/>
      <c r="FZW3" s="409"/>
      <c r="FZX3" s="409"/>
      <c r="FZY3" s="409"/>
      <c r="FZZ3" s="409"/>
      <c r="GAA3" s="409"/>
      <c r="GAB3" s="409"/>
      <c r="GAC3" s="409"/>
      <c r="GAD3" s="409"/>
      <c r="GAE3" s="409"/>
      <c r="GAF3" s="409"/>
      <c r="GAG3" s="409"/>
      <c r="GAH3" s="409"/>
      <c r="GAI3" s="409"/>
      <c r="GAJ3" s="409"/>
      <c r="GAK3" s="409"/>
      <c r="GAL3" s="409"/>
      <c r="GAM3" s="409"/>
      <c r="GAN3" s="409"/>
      <c r="GAO3" s="409"/>
      <c r="GAP3" s="409"/>
      <c r="GAQ3" s="409"/>
      <c r="GAR3" s="409"/>
      <c r="GAS3" s="409"/>
      <c r="GAT3" s="409"/>
      <c r="GAU3" s="409"/>
      <c r="GAV3" s="409"/>
      <c r="GAW3" s="409"/>
      <c r="GAX3" s="409"/>
      <c r="GAY3" s="409"/>
      <c r="GAZ3" s="409"/>
      <c r="GBA3" s="409"/>
      <c r="GBB3" s="409"/>
      <c r="GBC3" s="409"/>
      <c r="GBD3" s="409"/>
      <c r="GBE3" s="409"/>
      <c r="GBF3" s="409"/>
      <c r="GBG3" s="409"/>
      <c r="GBH3" s="409"/>
      <c r="GBI3" s="409"/>
      <c r="GBJ3" s="409"/>
      <c r="GBK3" s="409"/>
      <c r="GBL3" s="409"/>
      <c r="GBM3" s="409"/>
      <c r="GBN3" s="409"/>
      <c r="GBO3" s="409"/>
      <c r="GBP3" s="409"/>
      <c r="GBQ3" s="409"/>
      <c r="GBR3" s="409"/>
      <c r="GBS3" s="409"/>
      <c r="GBT3" s="409"/>
      <c r="GBU3" s="409"/>
      <c r="GBV3" s="409"/>
      <c r="GBW3" s="409"/>
      <c r="GBX3" s="409"/>
      <c r="GBY3" s="409"/>
      <c r="GBZ3" s="409"/>
      <c r="GCA3" s="409"/>
      <c r="GCB3" s="409"/>
      <c r="GCC3" s="409"/>
      <c r="GCD3" s="409"/>
      <c r="GCE3" s="409"/>
      <c r="GCF3" s="409"/>
      <c r="GCG3" s="409"/>
      <c r="GCH3" s="409"/>
      <c r="GCI3" s="409"/>
      <c r="GCJ3" s="409"/>
      <c r="GCK3" s="409"/>
      <c r="GCL3" s="409"/>
      <c r="GCM3" s="409"/>
      <c r="GCN3" s="409"/>
      <c r="GCO3" s="409"/>
      <c r="GCP3" s="409"/>
      <c r="GCQ3" s="409"/>
      <c r="GCR3" s="409"/>
      <c r="GCS3" s="409"/>
      <c r="GCT3" s="409"/>
      <c r="GCU3" s="409"/>
      <c r="GCV3" s="409"/>
      <c r="GCW3" s="409"/>
      <c r="GCX3" s="409"/>
      <c r="GCY3" s="409"/>
      <c r="GCZ3" s="409"/>
      <c r="GDA3" s="409"/>
      <c r="GDB3" s="409"/>
      <c r="GDC3" s="409"/>
      <c r="GDD3" s="409"/>
      <c r="GDE3" s="409"/>
      <c r="GDF3" s="409"/>
      <c r="GDG3" s="409"/>
      <c r="GDH3" s="409"/>
      <c r="GDI3" s="409"/>
      <c r="GDJ3" s="409"/>
      <c r="GDK3" s="409"/>
      <c r="GDL3" s="409"/>
      <c r="GDM3" s="409"/>
      <c r="GDN3" s="409"/>
      <c r="GDO3" s="409"/>
      <c r="GDP3" s="409"/>
      <c r="GDQ3" s="409"/>
      <c r="GDR3" s="409"/>
      <c r="GDS3" s="409"/>
      <c r="GDT3" s="409"/>
      <c r="GDU3" s="409"/>
      <c r="GDV3" s="409"/>
      <c r="GDW3" s="409"/>
      <c r="GDX3" s="409"/>
      <c r="GDY3" s="409"/>
      <c r="GDZ3" s="409"/>
      <c r="GEA3" s="409"/>
      <c r="GEB3" s="409"/>
      <c r="GEC3" s="409"/>
      <c r="GED3" s="409"/>
      <c r="GEE3" s="409"/>
      <c r="GEF3" s="409"/>
      <c r="GEG3" s="409"/>
      <c r="GEH3" s="409"/>
      <c r="GEI3" s="409"/>
      <c r="GEJ3" s="409"/>
      <c r="GEK3" s="409"/>
      <c r="GEL3" s="409"/>
      <c r="GEM3" s="409"/>
      <c r="GEN3" s="409"/>
      <c r="GEO3" s="409"/>
      <c r="GEP3" s="409"/>
      <c r="GEQ3" s="409"/>
      <c r="GER3" s="409"/>
      <c r="GES3" s="409"/>
      <c r="GET3" s="409"/>
      <c r="GEU3" s="409"/>
      <c r="GEV3" s="409"/>
      <c r="GEW3" s="409"/>
      <c r="GEX3" s="409"/>
      <c r="GEY3" s="409"/>
      <c r="GEZ3" s="409"/>
      <c r="GFA3" s="409"/>
      <c r="GFB3" s="409"/>
      <c r="GFC3" s="409"/>
      <c r="GFD3" s="409"/>
      <c r="GFE3" s="409"/>
      <c r="GFF3" s="409"/>
      <c r="GFG3" s="409"/>
      <c r="GFH3" s="409"/>
      <c r="GFI3" s="409"/>
      <c r="GFJ3" s="409"/>
      <c r="GFK3" s="409"/>
      <c r="GFL3" s="409"/>
      <c r="GFM3" s="409"/>
      <c r="GFN3" s="409"/>
      <c r="GFO3" s="409"/>
      <c r="GFP3" s="409"/>
      <c r="GFQ3" s="409"/>
      <c r="GFR3" s="409"/>
      <c r="GFS3" s="409"/>
      <c r="GFT3" s="409"/>
      <c r="GFU3" s="409"/>
      <c r="GFV3" s="409"/>
      <c r="GFW3" s="409"/>
      <c r="GFX3" s="409"/>
      <c r="GFY3" s="409"/>
      <c r="GFZ3" s="409"/>
      <c r="GGA3" s="409"/>
      <c r="GGB3" s="409"/>
      <c r="GGC3" s="409"/>
      <c r="GGD3" s="409"/>
      <c r="GGE3" s="409"/>
      <c r="GGF3" s="409"/>
      <c r="GGG3" s="409"/>
      <c r="GGH3" s="409"/>
      <c r="GGI3" s="409"/>
      <c r="GGJ3" s="409"/>
      <c r="GGK3" s="409"/>
      <c r="GGL3" s="409"/>
      <c r="GGM3" s="409"/>
      <c r="GGN3" s="409"/>
      <c r="GGO3" s="409"/>
      <c r="GGP3" s="409"/>
      <c r="GGQ3" s="409"/>
      <c r="GGR3" s="409"/>
      <c r="GGS3" s="409"/>
      <c r="GGT3" s="409"/>
      <c r="GGU3" s="409"/>
      <c r="GGV3" s="409"/>
      <c r="GGW3" s="409"/>
      <c r="GGX3" s="409"/>
      <c r="GGY3" s="409"/>
      <c r="GGZ3" s="409"/>
      <c r="GHA3" s="409"/>
      <c r="GHB3" s="409"/>
      <c r="GHC3" s="409"/>
      <c r="GHD3" s="409"/>
      <c r="GHE3" s="409"/>
      <c r="GHF3" s="409"/>
      <c r="GHG3" s="409"/>
      <c r="GHH3" s="409"/>
      <c r="GHI3" s="409"/>
      <c r="GHJ3" s="409"/>
      <c r="GHK3" s="409"/>
      <c r="GHL3" s="409"/>
      <c r="GHM3" s="409"/>
      <c r="GHN3" s="409"/>
      <c r="GHO3" s="409"/>
      <c r="GHP3" s="409"/>
      <c r="GHQ3" s="409"/>
      <c r="GHR3" s="409"/>
      <c r="GHS3" s="409"/>
      <c r="GHT3" s="409"/>
      <c r="GHU3" s="409"/>
      <c r="GHV3" s="409"/>
      <c r="GHW3" s="409"/>
      <c r="GHX3" s="409"/>
      <c r="GHY3" s="409"/>
      <c r="GHZ3" s="409"/>
      <c r="GIA3" s="409"/>
      <c r="GIB3" s="409"/>
      <c r="GIC3" s="409"/>
      <c r="GID3" s="409"/>
      <c r="GIE3" s="409"/>
      <c r="GIF3" s="409"/>
      <c r="GIG3" s="409"/>
      <c r="GIH3" s="409"/>
      <c r="GII3" s="409"/>
      <c r="GIJ3" s="409"/>
      <c r="GIK3" s="409"/>
      <c r="GIL3" s="409"/>
      <c r="GIM3" s="409"/>
      <c r="GIN3" s="409"/>
      <c r="GIO3" s="409"/>
      <c r="GIP3" s="409"/>
      <c r="GIQ3" s="409"/>
      <c r="GIR3" s="409"/>
      <c r="GIS3" s="409"/>
      <c r="GIT3" s="409"/>
      <c r="GIU3" s="409"/>
      <c r="GIV3" s="409"/>
      <c r="GIW3" s="409"/>
      <c r="GIX3" s="409"/>
      <c r="GIY3" s="409"/>
      <c r="GIZ3" s="409"/>
      <c r="GJA3" s="409"/>
      <c r="GJB3" s="409"/>
      <c r="GJC3" s="409"/>
      <c r="GJD3" s="409"/>
      <c r="GJE3" s="409"/>
      <c r="GJF3" s="409"/>
      <c r="GJG3" s="409"/>
      <c r="GJH3" s="409"/>
      <c r="GJI3" s="409"/>
      <c r="GJJ3" s="409"/>
      <c r="GJK3" s="409"/>
      <c r="GJL3" s="409"/>
      <c r="GJM3" s="409"/>
      <c r="GJN3" s="409"/>
      <c r="GJO3" s="409"/>
      <c r="GJP3" s="409"/>
      <c r="GJQ3" s="409"/>
      <c r="GJR3" s="409"/>
      <c r="GJS3" s="409"/>
      <c r="GJT3" s="409"/>
      <c r="GJU3" s="409"/>
      <c r="GJV3" s="409"/>
      <c r="GJW3" s="409"/>
      <c r="GJX3" s="409"/>
      <c r="GJY3" s="409"/>
      <c r="GJZ3" s="409"/>
      <c r="GKA3" s="409"/>
      <c r="GKB3" s="409"/>
      <c r="GKC3" s="409"/>
      <c r="GKD3" s="409"/>
      <c r="GKE3" s="409"/>
      <c r="GKF3" s="409"/>
      <c r="GKG3" s="409"/>
      <c r="GKH3" s="409"/>
      <c r="GKI3" s="409"/>
      <c r="GKJ3" s="409"/>
      <c r="GKK3" s="409"/>
      <c r="GKL3" s="409"/>
      <c r="GKM3" s="409"/>
      <c r="GKN3" s="409"/>
      <c r="GKO3" s="409"/>
      <c r="GKP3" s="409"/>
      <c r="GKQ3" s="409"/>
      <c r="GKR3" s="409"/>
      <c r="GKS3" s="409"/>
      <c r="GKT3" s="409"/>
      <c r="GKU3" s="409"/>
      <c r="GKV3" s="409"/>
      <c r="GKW3" s="409"/>
      <c r="GKX3" s="409"/>
      <c r="GKY3" s="409"/>
      <c r="GKZ3" s="409"/>
      <c r="GLA3" s="409"/>
      <c r="GLB3" s="409"/>
      <c r="GLC3" s="409"/>
      <c r="GLD3" s="409"/>
      <c r="GLE3" s="409"/>
      <c r="GLF3" s="409"/>
      <c r="GLG3" s="409"/>
      <c r="GLH3" s="409"/>
      <c r="GLI3" s="409"/>
      <c r="GLJ3" s="409"/>
      <c r="GLK3" s="409"/>
      <c r="GLL3" s="409"/>
      <c r="GLM3" s="409"/>
      <c r="GLN3" s="409"/>
      <c r="GLO3" s="409"/>
      <c r="GLP3" s="409"/>
      <c r="GLQ3" s="409"/>
      <c r="GLR3" s="409"/>
      <c r="GLS3" s="409"/>
      <c r="GLT3" s="409"/>
      <c r="GLU3" s="409"/>
      <c r="GLV3" s="409"/>
      <c r="GLW3" s="409"/>
      <c r="GLX3" s="409"/>
      <c r="GLY3" s="409"/>
      <c r="GLZ3" s="409"/>
      <c r="GMA3" s="409"/>
      <c r="GMB3" s="409"/>
      <c r="GMC3" s="409"/>
      <c r="GMD3" s="409"/>
      <c r="GME3" s="409"/>
      <c r="GMF3" s="409"/>
      <c r="GMG3" s="409"/>
      <c r="GMH3" s="409"/>
      <c r="GMI3" s="409"/>
      <c r="GMJ3" s="409"/>
      <c r="GMK3" s="409"/>
      <c r="GML3" s="409"/>
      <c r="GMM3" s="409"/>
      <c r="GMN3" s="409"/>
      <c r="GMO3" s="409"/>
      <c r="GMP3" s="409"/>
      <c r="GMQ3" s="409"/>
      <c r="GMR3" s="409"/>
      <c r="GMS3" s="409"/>
      <c r="GMT3" s="409"/>
      <c r="GMU3" s="409"/>
      <c r="GMV3" s="409"/>
      <c r="GMW3" s="409"/>
      <c r="GMX3" s="409"/>
      <c r="GMY3" s="409"/>
      <c r="GMZ3" s="409"/>
      <c r="GNA3" s="409"/>
      <c r="GNB3" s="409"/>
      <c r="GNC3" s="409"/>
      <c r="GND3" s="409"/>
      <c r="GNE3" s="409"/>
      <c r="GNF3" s="409"/>
      <c r="GNG3" s="409"/>
      <c r="GNH3" s="409"/>
      <c r="GNI3" s="409"/>
      <c r="GNJ3" s="409"/>
      <c r="GNK3" s="409"/>
      <c r="GNL3" s="409"/>
      <c r="GNM3" s="409"/>
      <c r="GNN3" s="409"/>
      <c r="GNO3" s="409"/>
      <c r="GNP3" s="409"/>
      <c r="GNQ3" s="409"/>
      <c r="GNR3" s="409"/>
      <c r="GNS3" s="409"/>
      <c r="GNT3" s="409"/>
      <c r="GNU3" s="409"/>
      <c r="GNV3" s="409"/>
      <c r="GNW3" s="409"/>
      <c r="GNX3" s="409"/>
      <c r="GNY3" s="409"/>
      <c r="GNZ3" s="409"/>
      <c r="GOA3" s="409"/>
      <c r="GOB3" s="409"/>
      <c r="GOC3" s="409"/>
      <c r="GOD3" s="409"/>
      <c r="GOE3" s="409"/>
      <c r="GOF3" s="409"/>
      <c r="GOG3" s="409"/>
      <c r="GOH3" s="409"/>
      <c r="GOI3" s="409"/>
      <c r="GOJ3" s="409"/>
      <c r="GOK3" s="409"/>
      <c r="GOL3" s="409"/>
      <c r="GOM3" s="409"/>
      <c r="GON3" s="409"/>
      <c r="GOO3" s="409"/>
      <c r="GOP3" s="409"/>
      <c r="GOQ3" s="409"/>
      <c r="GOR3" s="409"/>
      <c r="GOS3" s="409"/>
      <c r="GOT3" s="409"/>
      <c r="GOU3" s="409"/>
      <c r="GOV3" s="409"/>
      <c r="GOW3" s="409"/>
      <c r="GOX3" s="409"/>
      <c r="GOY3" s="409"/>
      <c r="GOZ3" s="409"/>
      <c r="GPA3" s="409"/>
      <c r="GPB3" s="409"/>
      <c r="GPC3" s="409"/>
      <c r="GPD3" s="409"/>
      <c r="GPE3" s="409"/>
      <c r="GPF3" s="409"/>
      <c r="GPG3" s="409"/>
      <c r="GPH3" s="409"/>
      <c r="GPI3" s="409"/>
      <c r="GPJ3" s="409"/>
      <c r="GPK3" s="409"/>
      <c r="GPL3" s="409"/>
      <c r="GPM3" s="409"/>
      <c r="GPN3" s="409"/>
      <c r="GPO3" s="409"/>
      <c r="GPP3" s="409"/>
      <c r="GPQ3" s="409"/>
      <c r="GPR3" s="409"/>
      <c r="GPS3" s="409"/>
      <c r="GPT3" s="409"/>
      <c r="GPU3" s="409"/>
      <c r="GPV3" s="409"/>
      <c r="GPW3" s="409"/>
      <c r="GPX3" s="409"/>
      <c r="GPY3" s="409"/>
      <c r="GPZ3" s="409"/>
      <c r="GQA3" s="409"/>
      <c r="GQB3" s="409"/>
      <c r="GQC3" s="409"/>
      <c r="GQD3" s="409"/>
      <c r="GQE3" s="409"/>
      <c r="GQF3" s="409"/>
      <c r="GQG3" s="409"/>
      <c r="GQH3" s="409"/>
      <c r="GQI3" s="409"/>
      <c r="GQJ3" s="409"/>
      <c r="GQK3" s="409"/>
      <c r="GQL3" s="409"/>
      <c r="GQM3" s="409"/>
      <c r="GQN3" s="409"/>
      <c r="GQO3" s="409"/>
      <c r="GQP3" s="409"/>
      <c r="GQQ3" s="409"/>
      <c r="GQR3" s="409"/>
      <c r="GQS3" s="409"/>
      <c r="GQT3" s="409"/>
      <c r="GQU3" s="409"/>
      <c r="GQV3" s="409"/>
      <c r="GQW3" s="409"/>
      <c r="GQX3" s="409"/>
      <c r="GQY3" s="409"/>
      <c r="GQZ3" s="409"/>
      <c r="GRA3" s="409"/>
      <c r="GRB3" s="409"/>
      <c r="GRC3" s="409"/>
      <c r="GRD3" s="409"/>
      <c r="GRE3" s="409"/>
      <c r="GRF3" s="409"/>
      <c r="GRG3" s="409"/>
      <c r="GRH3" s="409"/>
      <c r="GRI3" s="409"/>
      <c r="GRJ3" s="409"/>
      <c r="GRK3" s="409"/>
      <c r="GRL3" s="409"/>
      <c r="GRM3" s="409"/>
      <c r="GRN3" s="409"/>
      <c r="GRO3" s="409"/>
      <c r="GRP3" s="409"/>
      <c r="GRQ3" s="409"/>
      <c r="GRR3" s="409"/>
      <c r="GRS3" s="409"/>
      <c r="GRT3" s="409"/>
      <c r="GRU3" s="409"/>
      <c r="GRV3" s="409"/>
      <c r="GRW3" s="409"/>
      <c r="GRX3" s="409"/>
      <c r="GRY3" s="409"/>
      <c r="GRZ3" s="409"/>
      <c r="GSA3" s="409"/>
      <c r="GSB3" s="409"/>
      <c r="GSC3" s="409"/>
      <c r="GSD3" s="409"/>
      <c r="GSE3" s="409"/>
      <c r="GSF3" s="409"/>
      <c r="GSG3" s="409"/>
      <c r="GSH3" s="409"/>
      <c r="GSI3" s="409"/>
      <c r="GSJ3" s="409"/>
      <c r="GSK3" s="409"/>
      <c r="GSL3" s="409"/>
      <c r="GSM3" s="409"/>
      <c r="GSN3" s="409"/>
      <c r="GSO3" s="409"/>
      <c r="GSP3" s="409"/>
      <c r="GSQ3" s="409"/>
      <c r="GSR3" s="409"/>
      <c r="GSS3" s="409"/>
      <c r="GST3" s="409"/>
      <c r="GSU3" s="409"/>
      <c r="GSV3" s="409"/>
      <c r="GSW3" s="409"/>
      <c r="GSX3" s="409"/>
      <c r="GSY3" s="409"/>
      <c r="GSZ3" s="409"/>
      <c r="GTA3" s="409"/>
      <c r="GTB3" s="409"/>
      <c r="GTC3" s="409"/>
      <c r="GTD3" s="409"/>
      <c r="GTE3" s="409"/>
      <c r="GTF3" s="409"/>
      <c r="GTG3" s="409"/>
      <c r="GTH3" s="409"/>
      <c r="GTI3" s="409"/>
      <c r="GTJ3" s="409"/>
      <c r="GTK3" s="409"/>
      <c r="GTL3" s="409"/>
      <c r="GTM3" s="409"/>
      <c r="GTN3" s="409"/>
      <c r="GTO3" s="409"/>
      <c r="GTP3" s="409"/>
      <c r="GTQ3" s="409"/>
      <c r="GTR3" s="409"/>
      <c r="GTS3" s="409"/>
      <c r="GTT3" s="409"/>
      <c r="GTU3" s="409"/>
      <c r="GTV3" s="409"/>
      <c r="GTW3" s="409"/>
      <c r="GTX3" s="409"/>
      <c r="GTY3" s="409"/>
      <c r="GTZ3" s="409"/>
      <c r="GUA3" s="409"/>
      <c r="GUB3" s="409"/>
      <c r="GUC3" s="409"/>
      <c r="GUD3" s="409"/>
      <c r="GUE3" s="409"/>
      <c r="GUF3" s="409"/>
      <c r="GUG3" s="409"/>
      <c r="GUH3" s="409"/>
      <c r="GUI3" s="409"/>
      <c r="GUJ3" s="409"/>
      <c r="GUK3" s="409"/>
      <c r="GUL3" s="409"/>
      <c r="GUM3" s="409"/>
      <c r="GUN3" s="409"/>
      <c r="GUO3" s="409"/>
      <c r="GUP3" s="409"/>
      <c r="GUQ3" s="409"/>
      <c r="GUR3" s="409"/>
      <c r="GUS3" s="409"/>
      <c r="GUT3" s="409"/>
      <c r="GUU3" s="409"/>
      <c r="GUV3" s="409"/>
      <c r="GUW3" s="409"/>
      <c r="GUX3" s="409"/>
      <c r="GUY3" s="409"/>
      <c r="GUZ3" s="409"/>
      <c r="GVA3" s="409"/>
      <c r="GVB3" s="409"/>
      <c r="GVC3" s="409"/>
      <c r="GVD3" s="409"/>
      <c r="GVE3" s="409"/>
      <c r="GVF3" s="409"/>
      <c r="GVG3" s="409"/>
      <c r="GVH3" s="409"/>
      <c r="GVI3" s="409"/>
      <c r="GVJ3" s="409"/>
      <c r="GVK3" s="409"/>
      <c r="GVL3" s="409"/>
      <c r="GVM3" s="409"/>
      <c r="GVN3" s="409"/>
      <c r="GVO3" s="409"/>
      <c r="GVP3" s="409"/>
      <c r="GVQ3" s="409"/>
      <c r="GVR3" s="409"/>
      <c r="GVS3" s="409"/>
      <c r="GVT3" s="409"/>
      <c r="GVU3" s="409"/>
      <c r="GVV3" s="409"/>
      <c r="GVW3" s="409"/>
      <c r="GVX3" s="409"/>
      <c r="GVY3" s="409"/>
      <c r="GVZ3" s="409"/>
      <c r="GWA3" s="409"/>
      <c r="GWB3" s="409"/>
      <c r="GWC3" s="409"/>
      <c r="GWD3" s="409"/>
      <c r="GWE3" s="409"/>
      <c r="GWF3" s="409"/>
      <c r="GWG3" s="409"/>
      <c r="GWH3" s="409"/>
      <c r="GWI3" s="409"/>
      <c r="GWJ3" s="409"/>
      <c r="GWK3" s="409"/>
      <c r="GWL3" s="409"/>
      <c r="GWM3" s="409"/>
      <c r="GWN3" s="409"/>
      <c r="GWO3" s="409"/>
      <c r="GWP3" s="409"/>
      <c r="GWQ3" s="409"/>
      <c r="GWR3" s="409"/>
      <c r="GWS3" s="409"/>
      <c r="GWT3" s="409"/>
      <c r="GWU3" s="409"/>
      <c r="GWV3" s="409"/>
      <c r="GWW3" s="409"/>
      <c r="GWX3" s="409"/>
      <c r="GWY3" s="409"/>
      <c r="GWZ3" s="409"/>
      <c r="GXA3" s="409"/>
      <c r="GXB3" s="409"/>
      <c r="GXC3" s="409"/>
      <c r="GXD3" s="409"/>
      <c r="GXE3" s="409"/>
      <c r="GXF3" s="409"/>
      <c r="GXG3" s="409"/>
      <c r="GXH3" s="409"/>
      <c r="GXI3" s="409"/>
      <c r="GXJ3" s="409"/>
      <c r="GXK3" s="409"/>
      <c r="GXL3" s="409"/>
      <c r="GXM3" s="409"/>
      <c r="GXN3" s="409"/>
      <c r="GXO3" s="409"/>
      <c r="GXP3" s="409"/>
      <c r="GXQ3" s="409"/>
      <c r="GXR3" s="409"/>
      <c r="GXS3" s="409"/>
      <c r="GXT3" s="409"/>
      <c r="GXU3" s="409"/>
      <c r="GXV3" s="409"/>
      <c r="GXW3" s="409"/>
      <c r="GXX3" s="409"/>
      <c r="GXY3" s="409"/>
      <c r="GXZ3" s="409"/>
      <c r="GYA3" s="409"/>
      <c r="GYB3" s="409"/>
      <c r="GYC3" s="409"/>
      <c r="GYD3" s="409"/>
      <c r="GYE3" s="409"/>
      <c r="GYF3" s="409"/>
      <c r="GYG3" s="409"/>
      <c r="GYH3" s="409"/>
      <c r="GYI3" s="409"/>
      <c r="GYJ3" s="409"/>
      <c r="GYK3" s="409"/>
      <c r="GYL3" s="409"/>
      <c r="GYM3" s="409"/>
      <c r="GYN3" s="409"/>
      <c r="GYO3" s="409"/>
      <c r="GYP3" s="409"/>
      <c r="GYQ3" s="409"/>
      <c r="GYR3" s="409"/>
      <c r="GYS3" s="409"/>
      <c r="GYT3" s="409"/>
      <c r="GYU3" s="409"/>
      <c r="GYV3" s="409"/>
      <c r="GYW3" s="409"/>
      <c r="GYX3" s="409"/>
      <c r="GYY3" s="409"/>
      <c r="GYZ3" s="409"/>
      <c r="GZA3" s="409"/>
      <c r="GZB3" s="409"/>
      <c r="GZC3" s="409"/>
      <c r="GZD3" s="409"/>
      <c r="GZE3" s="409"/>
      <c r="GZF3" s="409"/>
      <c r="GZG3" s="409"/>
      <c r="GZH3" s="409"/>
      <c r="GZI3" s="409"/>
      <c r="GZJ3" s="409"/>
      <c r="GZK3" s="409"/>
      <c r="GZL3" s="409"/>
      <c r="GZM3" s="409"/>
      <c r="GZN3" s="409"/>
      <c r="GZO3" s="409"/>
      <c r="GZP3" s="409"/>
      <c r="GZQ3" s="409"/>
      <c r="GZR3" s="409"/>
      <c r="GZS3" s="409"/>
      <c r="GZT3" s="409"/>
      <c r="GZU3" s="409"/>
      <c r="GZV3" s="409"/>
      <c r="GZW3" s="409"/>
      <c r="GZX3" s="409"/>
      <c r="GZY3" s="409"/>
      <c r="GZZ3" s="409"/>
      <c r="HAA3" s="409"/>
      <c r="HAB3" s="409"/>
      <c r="HAC3" s="409"/>
      <c r="HAD3" s="409"/>
      <c r="HAE3" s="409"/>
      <c r="HAF3" s="409"/>
      <c r="HAG3" s="409"/>
      <c r="HAH3" s="409"/>
      <c r="HAI3" s="409"/>
      <c r="HAJ3" s="409"/>
      <c r="HAK3" s="409"/>
      <c r="HAL3" s="409"/>
      <c r="HAM3" s="409"/>
      <c r="HAN3" s="409"/>
      <c r="HAO3" s="409"/>
      <c r="HAP3" s="409"/>
      <c r="HAQ3" s="409"/>
      <c r="HAR3" s="409"/>
      <c r="HAS3" s="409"/>
      <c r="HAT3" s="409"/>
      <c r="HAU3" s="409"/>
      <c r="HAV3" s="409"/>
      <c r="HAW3" s="409"/>
      <c r="HAX3" s="409"/>
      <c r="HAY3" s="409"/>
      <c r="HAZ3" s="409"/>
      <c r="HBA3" s="409"/>
      <c r="HBB3" s="409"/>
      <c r="HBC3" s="409"/>
      <c r="HBD3" s="409"/>
      <c r="HBE3" s="409"/>
      <c r="HBF3" s="409"/>
      <c r="HBG3" s="409"/>
      <c r="HBH3" s="409"/>
      <c r="HBI3" s="409"/>
      <c r="HBJ3" s="409"/>
      <c r="HBK3" s="409"/>
      <c r="HBL3" s="409"/>
      <c r="HBM3" s="409"/>
      <c r="HBN3" s="409"/>
      <c r="HBO3" s="409"/>
      <c r="HBP3" s="409"/>
      <c r="HBQ3" s="409"/>
      <c r="HBR3" s="409"/>
      <c r="HBS3" s="409"/>
      <c r="HBT3" s="409"/>
      <c r="HBU3" s="409"/>
      <c r="HBV3" s="409"/>
      <c r="HBW3" s="409"/>
      <c r="HBX3" s="409"/>
      <c r="HBY3" s="409"/>
      <c r="HBZ3" s="409"/>
      <c r="HCA3" s="409"/>
      <c r="HCB3" s="409"/>
      <c r="HCC3" s="409"/>
      <c r="HCD3" s="409"/>
      <c r="HCE3" s="409"/>
      <c r="HCF3" s="409"/>
      <c r="HCG3" s="409"/>
      <c r="HCH3" s="409"/>
      <c r="HCI3" s="409"/>
      <c r="HCJ3" s="409"/>
      <c r="HCK3" s="409"/>
      <c r="HCL3" s="409"/>
      <c r="HCM3" s="409"/>
      <c r="HCN3" s="409"/>
      <c r="HCO3" s="409"/>
      <c r="HCP3" s="409"/>
      <c r="HCQ3" s="409"/>
      <c r="HCR3" s="409"/>
      <c r="HCS3" s="409"/>
      <c r="HCT3" s="409"/>
      <c r="HCU3" s="409"/>
      <c r="HCV3" s="409"/>
      <c r="HCW3" s="409"/>
      <c r="HCX3" s="409"/>
      <c r="HCY3" s="409"/>
      <c r="HCZ3" s="409"/>
      <c r="HDA3" s="409"/>
      <c r="HDB3" s="409"/>
      <c r="HDC3" s="409"/>
      <c r="HDD3" s="409"/>
      <c r="HDE3" s="409"/>
      <c r="HDF3" s="409"/>
      <c r="HDG3" s="409"/>
      <c r="HDH3" s="409"/>
      <c r="HDI3" s="409"/>
      <c r="HDJ3" s="409"/>
      <c r="HDK3" s="409"/>
      <c r="HDL3" s="409"/>
      <c r="HDM3" s="409"/>
      <c r="HDN3" s="409"/>
      <c r="HDO3" s="409"/>
      <c r="HDP3" s="409"/>
      <c r="HDQ3" s="409"/>
      <c r="HDR3" s="409"/>
      <c r="HDS3" s="409"/>
      <c r="HDT3" s="409"/>
      <c r="HDU3" s="409"/>
      <c r="HDV3" s="409"/>
      <c r="HDW3" s="409"/>
      <c r="HDX3" s="409"/>
      <c r="HDY3" s="409"/>
      <c r="HDZ3" s="409"/>
      <c r="HEA3" s="409"/>
      <c r="HEB3" s="409"/>
      <c r="HEC3" s="409"/>
      <c r="HED3" s="409"/>
      <c r="HEE3" s="409"/>
      <c r="HEF3" s="409"/>
      <c r="HEG3" s="409"/>
      <c r="HEH3" s="409"/>
      <c r="HEI3" s="409"/>
      <c r="HEJ3" s="409"/>
      <c r="HEK3" s="409"/>
      <c r="HEL3" s="409"/>
      <c r="HEM3" s="409"/>
      <c r="HEN3" s="409"/>
      <c r="HEO3" s="409"/>
      <c r="HEP3" s="409"/>
      <c r="HEQ3" s="409"/>
      <c r="HER3" s="409"/>
      <c r="HES3" s="409"/>
      <c r="HET3" s="409"/>
      <c r="HEU3" s="409"/>
      <c r="HEV3" s="409"/>
      <c r="HEW3" s="409"/>
      <c r="HEX3" s="409"/>
      <c r="HEY3" s="409"/>
      <c r="HEZ3" s="409"/>
      <c r="HFA3" s="409"/>
      <c r="HFB3" s="409"/>
      <c r="HFC3" s="409"/>
      <c r="HFD3" s="409"/>
      <c r="HFE3" s="409"/>
      <c r="HFF3" s="409"/>
      <c r="HFG3" s="409"/>
      <c r="HFH3" s="409"/>
      <c r="HFI3" s="409"/>
      <c r="HFJ3" s="409"/>
      <c r="HFK3" s="409"/>
      <c r="HFL3" s="409"/>
      <c r="HFM3" s="409"/>
      <c r="HFN3" s="409"/>
      <c r="HFO3" s="409"/>
      <c r="HFP3" s="409"/>
      <c r="HFQ3" s="409"/>
      <c r="HFR3" s="409"/>
      <c r="HFS3" s="409"/>
      <c r="HFT3" s="409"/>
      <c r="HFU3" s="409"/>
      <c r="HFV3" s="409"/>
      <c r="HFW3" s="409"/>
      <c r="HFX3" s="409"/>
      <c r="HFY3" s="409"/>
      <c r="HFZ3" s="409"/>
      <c r="HGA3" s="409"/>
      <c r="HGB3" s="409"/>
      <c r="HGC3" s="409"/>
      <c r="HGD3" s="409"/>
      <c r="HGE3" s="409"/>
      <c r="HGF3" s="409"/>
      <c r="HGG3" s="409"/>
      <c r="HGH3" s="409"/>
      <c r="HGI3" s="409"/>
      <c r="HGJ3" s="409"/>
      <c r="HGK3" s="409"/>
      <c r="HGL3" s="409"/>
      <c r="HGM3" s="409"/>
      <c r="HGN3" s="409"/>
      <c r="HGO3" s="409"/>
      <c r="HGP3" s="409"/>
      <c r="HGQ3" s="409"/>
      <c r="HGR3" s="409"/>
      <c r="HGS3" s="409"/>
      <c r="HGT3" s="409"/>
      <c r="HGU3" s="409"/>
      <c r="HGV3" s="409"/>
      <c r="HGW3" s="409"/>
      <c r="HGX3" s="409"/>
      <c r="HGY3" s="409"/>
      <c r="HGZ3" s="409"/>
      <c r="HHA3" s="409"/>
      <c r="HHB3" s="409"/>
      <c r="HHC3" s="409"/>
      <c r="HHD3" s="409"/>
      <c r="HHE3" s="409"/>
      <c r="HHF3" s="409"/>
      <c r="HHG3" s="409"/>
      <c r="HHH3" s="409"/>
      <c r="HHI3" s="409"/>
      <c r="HHJ3" s="409"/>
      <c r="HHK3" s="409"/>
      <c r="HHL3" s="409"/>
      <c r="HHM3" s="409"/>
      <c r="HHN3" s="409"/>
      <c r="HHO3" s="409"/>
      <c r="HHP3" s="409"/>
      <c r="HHQ3" s="409"/>
      <c r="HHR3" s="409"/>
      <c r="HHS3" s="409"/>
      <c r="HHT3" s="409"/>
      <c r="HHU3" s="409"/>
      <c r="HHV3" s="409"/>
      <c r="HHW3" s="409"/>
      <c r="HHX3" s="409"/>
      <c r="HHY3" s="409"/>
      <c r="HHZ3" s="409"/>
      <c r="HIA3" s="409"/>
      <c r="HIB3" s="409"/>
      <c r="HIC3" s="409"/>
      <c r="HID3" s="409"/>
      <c r="HIE3" s="409"/>
      <c r="HIF3" s="409"/>
      <c r="HIG3" s="409"/>
      <c r="HIH3" s="409"/>
      <c r="HII3" s="409"/>
      <c r="HIJ3" s="409"/>
      <c r="HIK3" s="409"/>
      <c r="HIL3" s="409"/>
      <c r="HIM3" s="409"/>
      <c r="HIN3" s="409"/>
      <c r="HIO3" s="409"/>
      <c r="HIP3" s="409"/>
      <c r="HIQ3" s="409"/>
      <c r="HIR3" s="409"/>
      <c r="HIS3" s="409"/>
      <c r="HIT3" s="409"/>
      <c r="HIU3" s="409"/>
      <c r="HIV3" s="409"/>
      <c r="HIW3" s="409"/>
      <c r="HIX3" s="409"/>
      <c r="HIY3" s="409"/>
      <c r="HIZ3" s="409"/>
      <c r="HJA3" s="409"/>
      <c r="HJB3" s="409"/>
      <c r="HJC3" s="409"/>
      <c r="HJD3" s="409"/>
      <c r="HJE3" s="409"/>
      <c r="HJF3" s="409"/>
      <c r="HJG3" s="409"/>
      <c r="HJH3" s="409"/>
      <c r="HJI3" s="409"/>
      <c r="HJJ3" s="409"/>
      <c r="HJK3" s="409"/>
      <c r="HJL3" s="409"/>
      <c r="HJM3" s="409"/>
      <c r="HJN3" s="409"/>
      <c r="HJO3" s="409"/>
      <c r="HJP3" s="409"/>
      <c r="HJQ3" s="409"/>
      <c r="HJR3" s="409"/>
      <c r="HJS3" s="409"/>
      <c r="HJT3" s="409"/>
      <c r="HJU3" s="409"/>
      <c r="HJV3" s="409"/>
      <c r="HJW3" s="409"/>
      <c r="HJX3" s="409"/>
      <c r="HJY3" s="409"/>
      <c r="HJZ3" s="409"/>
      <c r="HKA3" s="409"/>
      <c r="HKB3" s="409"/>
      <c r="HKC3" s="409"/>
      <c r="HKD3" s="409"/>
      <c r="HKE3" s="409"/>
      <c r="HKF3" s="409"/>
      <c r="HKG3" s="409"/>
      <c r="HKH3" s="409"/>
      <c r="HKI3" s="409"/>
      <c r="HKJ3" s="409"/>
      <c r="HKK3" s="409"/>
      <c r="HKL3" s="409"/>
      <c r="HKM3" s="409"/>
      <c r="HKN3" s="409"/>
      <c r="HKO3" s="409"/>
      <c r="HKP3" s="409"/>
      <c r="HKQ3" s="409"/>
      <c r="HKR3" s="409"/>
      <c r="HKS3" s="409"/>
      <c r="HKT3" s="409"/>
      <c r="HKU3" s="409"/>
      <c r="HKV3" s="409"/>
      <c r="HKW3" s="409"/>
      <c r="HKX3" s="409"/>
      <c r="HKY3" s="409"/>
      <c r="HKZ3" s="409"/>
      <c r="HLA3" s="409"/>
      <c r="HLB3" s="409"/>
      <c r="HLC3" s="409"/>
      <c r="HLD3" s="409"/>
      <c r="HLE3" s="409"/>
      <c r="HLF3" s="409"/>
      <c r="HLG3" s="409"/>
      <c r="HLH3" s="409"/>
      <c r="HLI3" s="409"/>
      <c r="HLJ3" s="409"/>
      <c r="HLK3" s="409"/>
      <c r="HLL3" s="409"/>
      <c r="HLM3" s="409"/>
      <c r="HLN3" s="409"/>
      <c r="HLO3" s="409"/>
      <c r="HLP3" s="409"/>
      <c r="HLQ3" s="409"/>
      <c r="HLR3" s="409"/>
      <c r="HLS3" s="409"/>
      <c r="HLT3" s="409"/>
      <c r="HLU3" s="409"/>
      <c r="HLV3" s="409"/>
      <c r="HLW3" s="409"/>
      <c r="HLX3" s="409"/>
      <c r="HLY3" s="409"/>
      <c r="HLZ3" s="409"/>
      <c r="HMA3" s="409"/>
      <c r="HMB3" s="409"/>
      <c r="HMC3" s="409"/>
      <c r="HMD3" s="409"/>
      <c r="HME3" s="409"/>
      <c r="HMF3" s="409"/>
      <c r="HMG3" s="409"/>
      <c r="HMH3" s="409"/>
      <c r="HMI3" s="409"/>
      <c r="HMJ3" s="409"/>
      <c r="HMK3" s="409"/>
      <c r="HML3" s="409"/>
      <c r="HMM3" s="409"/>
      <c r="HMN3" s="409"/>
      <c r="HMO3" s="409"/>
      <c r="HMP3" s="409"/>
      <c r="HMQ3" s="409"/>
      <c r="HMR3" s="409"/>
      <c r="HMS3" s="409"/>
      <c r="HMT3" s="409"/>
      <c r="HMU3" s="409"/>
      <c r="HMV3" s="409"/>
      <c r="HMW3" s="409"/>
      <c r="HMX3" s="409"/>
      <c r="HMY3" s="409"/>
      <c r="HMZ3" s="409"/>
      <c r="HNA3" s="409"/>
      <c r="HNB3" s="409"/>
      <c r="HNC3" s="409"/>
      <c r="HND3" s="409"/>
      <c r="HNE3" s="409"/>
      <c r="HNF3" s="409"/>
      <c r="HNG3" s="409"/>
      <c r="HNH3" s="409"/>
      <c r="HNI3" s="409"/>
      <c r="HNJ3" s="409"/>
      <c r="HNK3" s="409"/>
      <c r="HNL3" s="409"/>
      <c r="HNM3" s="409"/>
      <c r="HNN3" s="409"/>
      <c r="HNO3" s="409"/>
      <c r="HNP3" s="409"/>
      <c r="HNQ3" s="409"/>
      <c r="HNR3" s="409"/>
      <c r="HNS3" s="409"/>
      <c r="HNT3" s="409"/>
      <c r="HNU3" s="409"/>
      <c r="HNV3" s="409"/>
      <c r="HNW3" s="409"/>
      <c r="HNX3" s="409"/>
      <c r="HNY3" s="409"/>
      <c r="HNZ3" s="409"/>
      <c r="HOA3" s="409"/>
      <c r="HOB3" s="409"/>
      <c r="HOC3" s="409"/>
      <c r="HOD3" s="409"/>
      <c r="HOE3" s="409"/>
      <c r="HOF3" s="409"/>
      <c r="HOG3" s="409"/>
      <c r="HOH3" s="409"/>
      <c r="HOI3" s="409"/>
      <c r="HOJ3" s="409"/>
      <c r="HOK3" s="409"/>
      <c r="HOL3" s="409"/>
      <c r="HOM3" s="409"/>
      <c r="HON3" s="409"/>
      <c r="HOO3" s="409"/>
      <c r="HOP3" s="409"/>
      <c r="HOQ3" s="409"/>
      <c r="HOR3" s="409"/>
      <c r="HOS3" s="409"/>
      <c r="HOT3" s="409"/>
      <c r="HOU3" s="409"/>
      <c r="HOV3" s="409"/>
      <c r="HOW3" s="409"/>
      <c r="HOX3" s="409"/>
      <c r="HOY3" s="409"/>
      <c r="HOZ3" s="409"/>
      <c r="HPA3" s="409"/>
      <c r="HPB3" s="409"/>
      <c r="HPC3" s="409"/>
      <c r="HPD3" s="409"/>
      <c r="HPE3" s="409"/>
      <c r="HPF3" s="409"/>
      <c r="HPG3" s="409"/>
      <c r="HPH3" s="409"/>
      <c r="HPI3" s="409"/>
      <c r="HPJ3" s="409"/>
      <c r="HPK3" s="409"/>
      <c r="HPL3" s="409"/>
      <c r="HPM3" s="409"/>
      <c r="HPN3" s="409"/>
      <c r="HPO3" s="409"/>
      <c r="HPP3" s="409"/>
      <c r="HPQ3" s="409"/>
      <c r="HPR3" s="409"/>
      <c r="HPS3" s="409"/>
      <c r="HPT3" s="409"/>
      <c r="HPU3" s="409"/>
      <c r="HPV3" s="409"/>
      <c r="HPW3" s="409"/>
      <c r="HPX3" s="409"/>
      <c r="HPY3" s="409"/>
      <c r="HPZ3" s="409"/>
      <c r="HQA3" s="409"/>
      <c r="HQB3" s="409"/>
      <c r="HQC3" s="409"/>
      <c r="HQD3" s="409"/>
      <c r="HQE3" s="409"/>
      <c r="HQF3" s="409"/>
      <c r="HQG3" s="409"/>
      <c r="HQH3" s="409"/>
      <c r="HQI3" s="409"/>
      <c r="HQJ3" s="409"/>
      <c r="HQK3" s="409"/>
      <c r="HQL3" s="409"/>
      <c r="HQM3" s="409"/>
      <c r="HQN3" s="409"/>
      <c r="HQO3" s="409"/>
      <c r="HQP3" s="409"/>
      <c r="HQQ3" s="409"/>
      <c r="HQR3" s="409"/>
      <c r="HQS3" s="409"/>
      <c r="HQT3" s="409"/>
      <c r="HQU3" s="409"/>
      <c r="HQV3" s="409"/>
      <c r="HQW3" s="409"/>
      <c r="HQX3" s="409"/>
      <c r="HQY3" s="409"/>
      <c r="HQZ3" s="409"/>
      <c r="HRA3" s="409"/>
      <c r="HRB3" s="409"/>
      <c r="HRC3" s="409"/>
      <c r="HRD3" s="409"/>
      <c r="HRE3" s="409"/>
      <c r="HRF3" s="409"/>
      <c r="HRG3" s="409"/>
      <c r="HRH3" s="409"/>
      <c r="HRI3" s="409"/>
      <c r="HRJ3" s="409"/>
      <c r="HRK3" s="409"/>
      <c r="HRL3" s="409"/>
      <c r="HRM3" s="409"/>
      <c r="HRN3" s="409"/>
      <c r="HRO3" s="409"/>
      <c r="HRP3" s="409"/>
      <c r="HRQ3" s="409"/>
      <c r="HRR3" s="409"/>
      <c r="HRS3" s="409"/>
      <c r="HRT3" s="409"/>
      <c r="HRU3" s="409"/>
      <c r="HRV3" s="409"/>
      <c r="HRW3" s="409"/>
      <c r="HRX3" s="409"/>
      <c r="HRY3" s="409"/>
      <c r="HRZ3" s="409"/>
      <c r="HSA3" s="409"/>
      <c r="HSB3" s="409"/>
      <c r="HSC3" s="409"/>
      <c r="HSD3" s="409"/>
      <c r="HSE3" s="409"/>
      <c r="HSF3" s="409"/>
      <c r="HSG3" s="409"/>
      <c r="HSH3" s="409"/>
      <c r="HSI3" s="409"/>
      <c r="HSJ3" s="409"/>
      <c r="HSK3" s="409"/>
      <c r="HSL3" s="409"/>
      <c r="HSM3" s="409"/>
      <c r="HSN3" s="409"/>
      <c r="HSO3" s="409"/>
      <c r="HSP3" s="409"/>
      <c r="HSQ3" s="409"/>
      <c r="HSR3" s="409"/>
      <c r="HSS3" s="409"/>
      <c r="HST3" s="409"/>
      <c r="HSU3" s="409"/>
      <c r="HSV3" s="409"/>
      <c r="HSW3" s="409"/>
      <c r="HSX3" s="409"/>
      <c r="HSY3" s="409"/>
      <c r="HSZ3" s="409"/>
      <c r="HTA3" s="409"/>
      <c r="HTB3" s="409"/>
      <c r="HTC3" s="409"/>
      <c r="HTD3" s="409"/>
      <c r="HTE3" s="409"/>
      <c r="HTF3" s="409"/>
      <c r="HTG3" s="409"/>
      <c r="HTH3" s="409"/>
      <c r="HTI3" s="409"/>
      <c r="HTJ3" s="409"/>
      <c r="HTK3" s="409"/>
      <c r="HTL3" s="409"/>
      <c r="HTM3" s="409"/>
      <c r="HTN3" s="409"/>
      <c r="HTO3" s="409"/>
      <c r="HTP3" s="409"/>
      <c r="HTQ3" s="409"/>
      <c r="HTR3" s="409"/>
      <c r="HTS3" s="409"/>
      <c r="HTT3" s="409"/>
      <c r="HTU3" s="409"/>
      <c r="HTV3" s="409"/>
      <c r="HTW3" s="409"/>
      <c r="HTX3" s="409"/>
      <c r="HTY3" s="409"/>
      <c r="HTZ3" s="409"/>
      <c r="HUA3" s="409"/>
      <c r="HUB3" s="409"/>
      <c r="HUC3" s="409"/>
      <c r="HUD3" s="409"/>
      <c r="HUE3" s="409"/>
      <c r="HUF3" s="409"/>
      <c r="HUG3" s="409"/>
      <c r="HUH3" s="409"/>
      <c r="HUI3" s="409"/>
      <c r="HUJ3" s="409"/>
      <c r="HUK3" s="409"/>
      <c r="HUL3" s="409"/>
      <c r="HUM3" s="409"/>
      <c r="HUN3" s="409"/>
      <c r="HUO3" s="409"/>
      <c r="HUP3" s="409"/>
      <c r="HUQ3" s="409"/>
      <c r="HUR3" s="409"/>
      <c r="HUS3" s="409"/>
      <c r="HUT3" s="409"/>
      <c r="HUU3" s="409"/>
      <c r="HUV3" s="409"/>
      <c r="HUW3" s="409"/>
      <c r="HUX3" s="409"/>
      <c r="HUY3" s="409"/>
      <c r="HUZ3" s="409"/>
      <c r="HVA3" s="409"/>
      <c r="HVB3" s="409"/>
      <c r="HVC3" s="409"/>
      <c r="HVD3" s="409"/>
      <c r="HVE3" s="409"/>
      <c r="HVF3" s="409"/>
      <c r="HVG3" s="409"/>
      <c r="HVH3" s="409"/>
      <c r="HVI3" s="409"/>
      <c r="HVJ3" s="409"/>
      <c r="HVK3" s="409"/>
      <c r="HVL3" s="409"/>
      <c r="HVM3" s="409"/>
      <c r="HVN3" s="409"/>
      <c r="HVO3" s="409"/>
      <c r="HVP3" s="409"/>
      <c r="HVQ3" s="409"/>
      <c r="HVR3" s="409"/>
      <c r="HVS3" s="409"/>
      <c r="HVT3" s="409"/>
      <c r="HVU3" s="409"/>
      <c r="HVV3" s="409"/>
      <c r="HVW3" s="409"/>
      <c r="HVX3" s="409"/>
      <c r="HVY3" s="409"/>
      <c r="HVZ3" s="409"/>
      <c r="HWA3" s="409"/>
      <c r="HWB3" s="409"/>
      <c r="HWC3" s="409"/>
      <c r="HWD3" s="409"/>
      <c r="HWE3" s="409"/>
      <c r="HWF3" s="409"/>
      <c r="HWG3" s="409"/>
      <c r="HWH3" s="409"/>
      <c r="HWI3" s="409"/>
      <c r="HWJ3" s="409"/>
      <c r="HWK3" s="409"/>
      <c r="HWL3" s="409"/>
      <c r="HWM3" s="409"/>
      <c r="HWN3" s="409"/>
      <c r="HWO3" s="409"/>
      <c r="HWP3" s="409"/>
      <c r="HWQ3" s="409"/>
      <c r="HWR3" s="409"/>
      <c r="HWS3" s="409"/>
      <c r="HWT3" s="409"/>
      <c r="HWU3" s="409"/>
      <c r="HWV3" s="409"/>
      <c r="HWW3" s="409"/>
      <c r="HWX3" s="409"/>
      <c r="HWY3" s="409"/>
      <c r="HWZ3" s="409"/>
      <c r="HXA3" s="409"/>
      <c r="HXB3" s="409"/>
      <c r="HXC3" s="409"/>
      <c r="HXD3" s="409"/>
      <c r="HXE3" s="409"/>
      <c r="HXF3" s="409"/>
      <c r="HXG3" s="409"/>
      <c r="HXH3" s="409"/>
      <c r="HXI3" s="409"/>
      <c r="HXJ3" s="409"/>
      <c r="HXK3" s="409"/>
      <c r="HXL3" s="409"/>
      <c r="HXM3" s="409"/>
      <c r="HXN3" s="409"/>
      <c r="HXO3" s="409"/>
      <c r="HXP3" s="409"/>
      <c r="HXQ3" s="409"/>
      <c r="HXR3" s="409"/>
      <c r="HXS3" s="409"/>
      <c r="HXT3" s="409"/>
      <c r="HXU3" s="409"/>
      <c r="HXV3" s="409"/>
      <c r="HXW3" s="409"/>
      <c r="HXX3" s="409"/>
      <c r="HXY3" s="409"/>
      <c r="HXZ3" s="409"/>
      <c r="HYA3" s="409"/>
      <c r="HYB3" s="409"/>
      <c r="HYC3" s="409"/>
      <c r="HYD3" s="409"/>
      <c r="HYE3" s="409"/>
      <c r="HYF3" s="409"/>
      <c r="HYG3" s="409"/>
      <c r="HYH3" s="409"/>
      <c r="HYI3" s="409"/>
      <c r="HYJ3" s="409"/>
      <c r="HYK3" s="409"/>
      <c r="HYL3" s="409"/>
      <c r="HYM3" s="409"/>
      <c r="HYN3" s="409"/>
      <c r="HYO3" s="409"/>
      <c r="HYP3" s="409"/>
      <c r="HYQ3" s="409"/>
      <c r="HYR3" s="409"/>
      <c r="HYS3" s="409"/>
      <c r="HYT3" s="409"/>
      <c r="HYU3" s="409"/>
      <c r="HYV3" s="409"/>
      <c r="HYW3" s="409"/>
      <c r="HYX3" s="409"/>
      <c r="HYY3" s="409"/>
      <c r="HYZ3" s="409"/>
      <c r="HZA3" s="409"/>
      <c r="HZB3" s="409"/>
      <c r="HZC3" s="409"/>
      <c r="HZD3" s="409"/>
      <c r="HZE3" s="409"/>
      <c r="HZF3" s="409"/>
      <c r="HZG3" s="409"/>
      <c r="HZH3" s="409"/>
      <c r="HZI3" s="409"/>
      <c r="HZJ3" s="409"/>
      <c r="HZK3" s="409"/>
      <c r="HZL3" s="409"/>
      <c r="HZM3" s="409"/>
      <c r="HZN3" s="409"/>
      <c r="HZO3" s="409"/>
      <c r="HZP3" s="409"/>
      <c r="HZQ3" s="409"/>
      <c r="HZR3" s="409"/>
      <c r="HZS3" s="409"/>
      <c r="HZT3" s="409"/>
      <c r="HZU3" s="409"/>
      <c r="HZV3" s="409"/>
      <c r="HZW3" s="409"/>
      <c r="HZX3" s="409"/>
      <c r="HZY3" s="409"/>
      <c r="HZZ3" s="409"/>
      <c r="IAA3" s="409"/>
      <c r="IAB3" s="409"/>
      <c r="IAC3" s="409"/>
      <c r="IAD3" s="409"/>
      <c r="IAE3" s="409"/>
      <c r="IAF3" s="409"/>
      <c r="IAG3" s="409"/>
      <c r="IAH3" s="409"/>
      <c r="IAI3" s="409"/>
      <c r="IAJ3" s="409"/>
      <c r="IAK3" s="409"/>
      <c r="IAL3" s="409"/>
      <c r="IAM3" s="409"/>
      <c r="IAN3" s="409"/>
      <c r="IAO3" s="409"/>
      <c r="IAP3" s="409"/>
      <c r="IAQ3" s="409"/>
      <c r="IAR3" s="409"/>
      <c r="IAS3" s="409"/>
      <c r="IAT3" s="409"/>
      <c r="IAU3" s="409"/>
      <c r="IAV3" s="409"/>
      <c r="IAW3" s="409"/>
      <c r="IAX3" s="409"/>
      <c r="IAY3" s="409"/>
      <c r="IAZ3" s="409"/>
      <c r="IBA3" s="409"/>
      <c r="IBB3" s="409"/>
      <c r="IBC3" s="409"/>
      <c r="IBD3" s="409"/>
      <c r="IBE3" s="409"/>
      <c r="IBF3" s="409"/>
      <c r="IBG3" s="409"/>
      <c r="IBH3" s="409"/>
      <c r="IBI3" s="409"/>
      <c r="IBJ3" s="409"/>
      <c r="IBK3" s="409"/>
      <c r="IBL3" s="409"/>
      <c r="IBM3" s="409"/>
      <c r="IBN3" s="409"/>
      <c r="IBO3" s="409"/>
      <c r="IBP3" s="409"/>
      <c r="IBQ3" s="409"/>
      <c r="IBR3" s="409"/>
      <c r="IBS3" s="409"/>
      <c r="IBT3" s="409"/>
      <c r="IBU3" s="409"/>
      <c r="IBV3" s="409"/>
      <c r="IBW3" s="409"/>
      <c r="IBX3" s="409"/>
      <c r="IBY3" s="409"/>
      <c r="IBZ3" s="409"/>
      <c r="ICA3" s="409"/>
      <c r="ICB3" s="409"/>
      <c r="ICC3" s="409"/>
      <c r="ICD3" s="409"/>
      <c r="ICE3" s="409"/>
      <c r="ICF3" s="409"/>
      <c r="ICG3" s="409"/>
      <c r="ICH3" s="409"/>
      <c r="ICI3" s="409"/>
      <c r="ICJ3" s="409"/>
      <c r="ICK3" s="409"/>
      <c r="ICL3" s="409"/>
      <c r="ICM3" s="409"/>
      <c r="ICN3" s="409"/>
      <c r="ICO3" s="409"/>
      <c r="ICP3" s="409"/>
      <c r="ICQ3" s="409"/>
      <c r="ICR3" s="409"/>
      <c r="ICS3" s="409"/>
      <c r="ICT3" s="409"/>
      <c r="ICU3" s="409"/>
      <c r="ICV3" s="409"/>
      <c r="ICW3" s="409"/>
      <c r="ICX3" s="409"/>
      <c r="ICY3" s="409"/>
      <c r="ICZ3" s="409"/>
      <c r="IDA3" s="409"/>
      <c r="IDB3" s="409"/>
      <c r="IDC3" s="409"/>
      <c r="IDD3" s="409"/>
      <c r="IDE3" s="409"/>
      <c r="IDF3" s="409"/>
      <c r="IDG3" s="409"/>
      <c r="IDH3" s="409"/>
      <c r="IDI3" s="409"/>
      <c r="IDJ3" s="409"/>
      <c r="IDK3" s="409"/>
      <c r="IDL3" s="409"/>
      <c r="IDM3" s="409"/>
      <c r="IDN3" s="409"/>
      <c r="IDO3" s="409"/>
      <c r="IDP3" s="409"/>
      <c r="IDQ3" s="409"/>
      <c r="IDR3" s="409"/>
      <c r="IDS3" s="409"/>
      <c r="IDT3" s="409"/>
      <c r="IDU3" s="409"/>
      <c r="IDV3" s="409"/>
      <c r="IDW3" s="409"/>
      <c r="IDX3" s="409"/>
      <c r="IDY3" s="409"/>
      <c r="IDZ3" s="409"/>
      <c r="IEA3" s="409"/>
      <c r="IEB3" s="409"/>
      <c r="IEC3" s="409"/>
      <c r="IED3" s="409"/>
      <c r="IEE3" s="409"/>
      <c r="IEF3" s="409"/>
      <c r="IEG3" s="409"/>
      <c r="IEH3" s="409"/>
      <c r="IEI3" s="409"/>
      <c r="IEJ3" s="409"/>
      <c r="IEK3" s="409"/>
      <c r="IEL3" s="409"/>
      <c r="IEM3" s="409"/>
      <c r="IEN3" s="409"/>
      <c r="IEO3" s="409"/>
      <c r="IEP3" s="409"/>
      <c r="IEQ3" s="409"/>
      <c r="IER3" s="409"/>
      <c r="IES3" s="409"/>
      <c r="IET3" s="409"/>
      <c r="IEU3" s="409"/>
      <c r="IEV3" s="409"/>
      <c r="IEW3" s="409"/>
      <c r="IEX3" s="409"/>
      <c r="IEY3" s="409"/>
      <c r="IEZ3" s="409"/>
      <c r="IFA3" s="409"/>
      <c r="IFB3" s="409"/>
      <c r="IFC3" s="409"/>
      <c r="IFD3" s="409"/>
      <c r="IFE3" s="409"/>
      <c r="IFF3" s="409"/>
      <c r="IFG3" s="409"/>
      <c r="IFH3" s="409"/>
      <c r="IFI3" s="409"/>
      <c r="IFJ3" s="409"/>
      <c r="IFK3" s="409"/>
      <c r="IFL3" s="409"/>
      <c r="IFM3" s="409"/>
      <c r="IFN3" s="409"/>
      <c r="IFO3" s="409"/>
      <c r="IFP3" s="409"/>
      <c r="IFQ3" s="409"/>
      <c r="IFR3" s="409"/>
      <c r="IFS3" s="409"/>
      <c r="IFT3" s="409"/>
      <c r="IFU3" s="409"/>
      <c r="IFV3" s="409"/>
      <c r="IFW3" s="409"/>
      <c r="IFX3" s="409"/>
      <c r="IFY3" s="409"/>
      <c r="IFZ3" s="409"/>
      <c r="IGA3" s="409"/>
      <c r="IGB3" s="409"/>
      <c r="IGC3" s="409"/>
      <c r="IGD3" s="409"/>
      <c r="IGE3" s="409"/>
      <c r="IGF3" s="409"/>
      <c r="IGG3" s="409"/>
      <c r="IGH3" s="409"/>
      <c r="IGI3" s="409"/>
      <c r="IGJ3" s="409"/>
      <c r="IGK3" s="409"/>
      <c r="IGL3" s="409"/>
      <c r="IGM3" s="409"/>
      <c r="IGN3" s="409"/>
      <c r="IGO3" s="409"/>
      <c r="IGP3" s="409"/>
      <c r="IGQ3" s="409"/>
      <c r="IGR3" s="409"/>
      <c r="IGS3" s="409"/>
      <c r="IGT3" s="409"/>
      <c r="IGU3" s="409"/>
      <c r="IGV3" s="409"/>
      <c r="IGW3" s="409"/>
      <c r="IGX3" s="409"/>
      <c r="IGY3" s="409"/>
      <c r="IGZ3" s="409"/>
      <c r="IHA3" s="409"/>
      <c r="IHB3" s="409"/>
      <c r="IHC3" s="409"/>
      <c r="IHD3" s="409"/>
      <c r="IHE3" s="409"/>
      <c r="IHF3" s="409"/>
      <c r="IHG3" s="409"/>
      <c r="IHH3" s="409"/>
      <c r="IHI3" s="409"/>
      <c r="IHJ3" s="409"/>
      <c r="IHK3" s="409"/>
      <c r="IHL3" s="409"/>
      <c r="IHM3" s="409"/>
      <c r="IHN3" s="409"/>
      <c r="IHO3" s="409"/>
      <c r="IHP3" s="409"/>
      <c r="IHQ3" s="409"/>
      <c r="IHR3" s="409"/>
      <c r="IHS3" s="409"/>
      <c r="IHT3" s="409"/>
      <c r="IHU3" s="409"/>
      <c r="IHV3" s="409"/>
      <c r="IHW3" s="409"/>
      <c r="IHX3" s="409"/>
      <c r="IHY3" s="409"/>
      <c r="IHZ3" s="409"/>
      <c r="IIA3" s="409"/>
      <c r="IIB3" s="409"/>
      <c r="IIC3" s="409"/>
      <c r="IID3" s="409"/>
      <c r="IIE3" s="409"/>
      <c r="IIF3" s="409"/>
      <c r="IIG3" s="409"/>
      <c r="IIH3" s="409"/>
      <c r="III3" s="409"/>
      <c r="IIJ3" s="409"/>
      <c r="IIK3" s="409"/>
      <c r="IIL3" s="409"/>
      <c r="IIM3" s="409"/>
      <c r="IIN3" s="409"/>
      <c r="IIO3" s="409"/>
      <c r="IIP3" s="409"/>
      <c r="IIQ3" s="409"/>
      <c r="IIR3" s="409"/>
      <c r="IIS3" s="409"/>
      <c r="IIT3" s="409"/>
      <c r="IIU3" s="409"/>
      <c r="IIV3" s="409"/>
      <c r="IIW3" s="409"/>
      <c r="IIX3" s="409"/>
      <c r="IIY3" s="409"/>
      <c r="IIZ3" s="409"/>
      <c r="IJA3" s="409"/>
      <c r="IJB3" s="409"/>
      <c r="IJC3" s="409"/>
      <c r="IJD3" s="409"/>
      <c r="IJE3" s="409"/>
      <c r="IJF3" s="409"/>
      <c r="IJG3" s="409"/>
      <c r="IJH3" s="409"/>
      <c r="IJI3" s="409"/>
      <c r="IJJ3" s="409"/>
      <c r="IJK3" s="409"/>
      <c r="IJL3" s="409"/>
      <c r="IJM3" s="409"/>
      <c r="IJN3" s="409"/>
      <c r="IJO3" s="409"/>
      <c r="IJP3" s="409"/>
      <c r="IJQ3" s="409"/>
      <c r="IJR3" s="409"/>
      <c r="IJS3" s="409"/>
      <c r="IJT3" s="409"/>
      <c r="IJU3" s="409"/>
      <c r="IJV3" s="409"/>
      <c r="IJW3" s="409"/>
      <c r="IJX3" s="409"/>
      <c r="IJY3" s="409"/>
      <c r="IJZ3" s="409"/>
      <c r="IKA3" s="409"/>
      <c r="IKB3" s="409"/>
      <c r="IKC3" s="409"/>
      <c r="IKD3" s="409"/>
      <c r="IKE3" s="409"/>
      <c r="IKF3" s="409"/>
      <c r="IKG3" s="409"/>
      <c r="IKH3" s="409"/>
      <c r="IKI3" s="409"/>
      <c r="IKJ3" s="409"/>
      <c r="IKK3" s="409"/>
      <c r="IKL3" s="409"/>
      <c r="IKM3" s="409"/>
      <c r="IKN3" s="409"/>
      <c r="IKO3" s="409"/>
      <c r="IKP3" s="409"/>
      <c r="IKQ3" s="409"/>
      <c r="IKR3" s="409"/>
      <c r="IKS3" s="409"/>
      <c r="IKT3" s="409"/>
      <c r="IKU3" s="409"/>
      <c r="IKV3" s="409"/>
      <c r="IKW3" s="409"/>
      <c r="IKX3" s="409"/>
      <c r="IKY3" s="409"/>
      <c r="IKZ3" s="409"/>
      <c r="ILA3" s="409"/>
      <c r="ILB3" s="409"/>
      <c r="ILC3" s="409"/>
      <c r="ILD3" s="409"/>
      <c r="ILE3" s="409"/>
      <c r="ILF3" s="409"/>
      <c r="ILG3" s="409"/>
      <c r="ILH3" s="409"/>
      <c r="ILI3" s="409"/>
      <c r="ILJ3" s="409"/>
      <c r="ILK3" s="409"/>
      <c r="ILL3" s="409"/>
      <c r="ILM3" s="409"/>
      <c r="ILN3" s="409"/>
      <c r="ILO3" s="409"/>
      <c r="ILP3" s="409"/>
      <c r="ILQ3" s="409"/>
      <c r="ILR3" s="409"/>
      <c r="ILS3" s="409"/>
      <c r="ILT3" s="409"/>
      <c r="ILU3" s="409"/>
      <c r="ILV3" s="409"/>
      <c r="ILW3" s="409"/>
      <c r="ILX3" s="409"/>
      <c r="ILY3" s="409"/>
      <c r="ILZ3" s="409"/>
      <c r="IMA3" s="409"/>
      <c r="IMB3" s="409"/>
      <c r="IMC3" s="409"/>
      <c r="IMD3" s="409"/>
      <c r="IME3" s="409"/>
      <c r="IMF3" s="409"/>
      <c r="IMG3" s="409"/>
      <c r="IMH3" s="409"/>
      <c r="IMI3" s="409"/>
      <c r="IMJ3" s="409"/>
      <c r="IMK3" s="409"/>
      <c r="IML3" s="409"/>
      <c r="IMM3" s="409"/>
      <c r="IMN3" s="409"/>
      <c r="IMO3" s="409"/>
      <c r="IMP3" s="409"/>
      <c r="IMQ3" s="409"/>
      <c r="IMR3" s="409"/>
      <c r="IMS3" s="409"/>
      <c r="IMT3" s="409"/>
      <c r="IMU3" s="409"/>
      <c r="IMV3" s="409"/>
      <c r="IMW3" s="409"/>
      <c r="IMX3" s="409"/>
      <c r="IMY3" s="409"/>
      <c r="IMZ3" s="409"/>
      <c r="INA3" s="409"/>
      <c r="INB3" s="409"/>
      <c r="INC3" s="409"/>
      <c r="IND3" s="409"/>
      <c r="INE3" s="409"/>
      <c r="INF3" s="409"/>
      <c r="ING3" s="409"/>
      <c r="INH3" s="409"/>
      <c r="INI3" s="409"/>
      <c r="INJ3" s="409"/>
      <c r="INK3" s="409"/>
      <c r="INL3" s="409"/>
      <c r="INM3" s="409"/>
      <c r="INN3" s="409"/>
      <c r="INO3" s="409"/>
      <c r="INP3" s="409"/>
      <c r="INQ3" s="409"/>
      <c r="INR3" s="409"/>
      <c r="INS3" s="409"/>
      <c r="INT3" s="409"/>
      <c r="INU3" s="409"/>
      <c r="INV3" s="409"/>
      <c r="INW3" s="409"/>
      <c r="INX3" s="409"/>
      <c r="INY3" s="409"/>
      <c r="INZ3" s="409"/>
      <c r="IOA3" s="409"/>
      <c r="IOB3" s="409"/>
      <c r="IOC3" s="409"/>
      <c r="IOD3" s="409"/>
      <c r="IOE3" s="409"/>
      <c r="IOF3" s="409"/>
      <c r="IOG3" s="409"/>
      <c r="IOH3" s="409"/>
      <c r="IOI3" s="409"/>
      <c r="IOJ3" s="409"/>
      <c r="IOK3" s="409"/>
      <c r="IOL3" s="409"/>
      <c r="IOM3" s="409"/>
      <c r="ION3" s="409"/>
      <c r="IOO3" s="409"/>
      <c r="IOP3" s="409"/>
      <c r="IOQ3" s="409"/>
      <c r="IOR3" s="409"/>
      <c r="IOS3" s="409"/>
      <c r="IOT3" s="409"/>
      <c r="IOU3" s="409"/>
      <c r="IOV3" s="409"/>
      <c r="IOW3" s="409"/>
      <c r="IOX3" s="409"/>
      <c r="IOY3" s="409"/>
      <c r="IOZ3" s="409"/>
      <c r="IPA3" s="409"/>
      <c r="IPB3" s="409"/>
      <c r="IPC3" s="409"/>
      <c r="IPD3" s="409"/>
      <c r="IPE3" s="409"/>
      <c r="IPF3" s="409"/>
      <c r="IPG3" s="409"/>
      <c r="IPH3" s="409"/>
      <c r="IPI3" s="409"/>
      <c r="IPJ3" s="409"/>
      <c r="IPK3" s="409"/>
      <c r="IPL3" s="409"/>
      <c r="IPM3" s="409"/>
      <c r="IPN3" s="409"/>
      <c r="IPO3" s="409"/>
      <c r="IPP3" s="409"/>
      <c r="IPQ3" s="409"/>
      <c r="IPR3" s="409"/>
      <c r="IPS3" s="409"/>
      <c r="IPT3" s="409"/>
      <c r="IPU3" s="409"/>
      <c r="IPV3" s="409"/>
      <c r="IPW3" s="409"/>
      <c r="IPX3" s="409"/>
      <c r="IPY3" s="409"/>
      <c r="IPZ3" s="409"/>
      <c r="IQA3" s="409"/>
      <c r="IQB3" s="409"/>
      <c r="IQC3" s="409"/>
      <c r="IQD3" s="409"/>
      <c r="IQE3" s="409"/>
      <c r="IQF3" s="409"/>
      <c r="IQG3" s="409"/>
      <c r="IQH3" s="409"/>
      <c r="IQI3" s="409"/>
      <c r="IQJ3" s="409"/>
      <c r="IQK3" s="409"/>
      <c r="IQL3" s="409"/>
      <c r="IQM3" s="409"/>
      <c r="IQN3" s="409"/>
      <c r="IQO3" s="409"/>
      <c r="IQP3" s="409"/>
      <c r="IQQ3" s="409"/>
      <c r="IQR3" s="409"/>
      <c r="IQS3" s="409"/>
      <c r="IQT3" s="409"/>
      <c r="IQU3" s="409"/>
      <c r="IQV3" s="409"/>
      <c r="IQW3" s="409"/>
      <c r="IQX3" s="409"/>
      <c r="IQY3" s="409"/>
      <c r="IQZ3" s="409"/>
      <c r="IRA3" s="409"/>
      <c r="IRB3" s="409"/>
      <c r="IRC3" s="409"/>
      <c r="IRD3" s="409"/>
      <c r="IRE3" s="409"/>
      <c r="IRF3" s="409"/>
      <c r="IRG3" s="409"/>
      <c r="IRH3" s="409"/>
      <c r="IRI3" s="409"/>
      <c r="IRJ3" s="409"/>
      <c r="IRK3" s="409"/>
      <c r="IRL3" s="409"/>
      <c r="IRM3" s="409"/>
      <c r="IRN3" s="409"/>
      <c r="IRO3" s="409"/>
      <c r="IRP3" s="409"/>
      <c r="IRQ3" s="409"/>
      <c r="IRR3" s="409"/>
      <c r="IRS3" s="409"/>
      <c r="IRT3" s="409"/>
      <c r="IRU3" s="409"/>
      <c r="IRV3" s="409"/>
      <c r="IRW3" s="409"/>
      <c r="IRX3" s="409"/>
      <c r="IRY3" s="409"/>
      <c r="IRZ3" s="409"/>
      <c r="ISA3" s="409"/>
      <c r="ISB3" s="409"/>
      <c r="ISC3" s="409"/>
      <c r="ISD3" s="409"/>
      <c r="ISE3" s="409"/>
      <c r="ISF3" s="409"/>
      <c r="ISG3" s="409"/>
      <c r="ISH3" s="409"/>
      <c r="ISI3" s="409"/>
      <c r="ISJ3" s="409"/>
      <c r="ISK3" s="409"/>
      <c r="ISL3" s="409"/>
      <c r="ISM3" s="409"/>
      <c r="ISN3" s="409"/>
      <c r="ISO3" s="409"/>
      <c r="ISP3" s="409"/>
      <c r="ISQ3" s="409"/>
      <c r="ISR3" s="409"/>
      <c r="ISS3" s="409"/>
      <c r="IST3" s="409"/>
      <c r="ISU3" s="409"/>
      <c r="ISV3" s="409"/>
      <c r="ISW3" s="409"/>
      <c r="ISX3" s="409"/>
      <c r="ISY3" s="409"/>
      <c r="ISZ3" s="409"/>
      <c r="ITA3" s="409"/>
      <c r="ITB3" s="409"/>
      <c r="ITC3" s="409"/>
      <c r="ITD3" s="409"/>
      <c r="ITE3" s="409"/>
      <c r="ITF3" s="409"/>
      <c r="ITG3" s="409"/>
      <c r="ITH3" s="409"/>
      <c r="ITI3" s="409"/>
      <c r="ITJ3" s="409"/>
      <c r="ITK3" s="409"/>
      <c r="ITL3" s="409"/>
      <c r="ITM3" s="409"/>
      <c r="ITN3" s="409"/>
      <c r="ITO3" s="409"/>
      <c r="ITP3" s="409"/>
      <c r="ITQ3" s="409"/>
      <c r="ITR3" s="409"/>
      <c r="ITS3" s="409"/>
      <c r="ITT3" s="409"/>
      <c r="ITU3" s="409"/>
      <c r="ITV3" s="409"/>
      <c r="ITW3" s="409"/>
      <c r="ITX3" s="409"/>
      <c r="ITY3" s="409"/>
      <c r="ITZ3" s="409"/>
      <c r="IUA3" s="409"/>
      <c r="IUB3" s="409"/>
      <c r="IUC3" s="409"/>
      <c r="IUD3" s="409"/>
      <c r="IUE3" s="409"/>
      <c r="IUF3" s="409"/>
      <c r="IUG3" s="409"/>
      <c r="IUH3" s="409"/>
      <c r="IUI3" s="409"/>
      <c r="IUJ3" s="409"/>
      <c r="IUK3" s="409"/>
      <c r="IUL3" s="409"/>
      <c r="IUM3" s="409"/>
      <c r="IUN3" s="409"/>
      <c r="IUO3" s="409"/>
      <c r="IUP3" s="409"/>
      <c r="IUQ3" s="409"/>
      <c r="IUR3" s="409"/>
      <c r="IUS3" s="409"/>
      <c r="IUT3" s="409"/>
      <c r="IUU3" s="409"/>
      <c r="IUV3" s="409"/>
      <c r="IUW3" s="409"/>
      <c r="IUX3" s="409"/>
      <c r="IUY3" s="409"/>
      <c r="IUZ3" s="409"/>
      <c r="IVA3" s="409"/>
      <c r="IVB3" s="409"/>
      <c r="IVC3" s="409"/>
      <c r="IVD3" s="409"/>
      <c r="IVE3" s="409"/>
      <c r="IVF3" s="409"/>
      <c r="IVG3" s="409"/>
      <c r="IVH3" s="409"/>
      <c r="IVI3" s="409"/>
      <c r="IVJ3" s="409"/>
      <c r="IVK3" s="409"/>
      <c r="IVL3" s="409"/>
      <c r="IVM3" s="409"/>
      <c r="IVN3" s="409"/>
      <c r="IVO3" s="409"/>
      <c r="IVP3" s="409"/>
      <c r="IVQ3" s="409"/>
      <c r="IVR3" s="409"/>
      <c r="IVS3" s="409"/>
      <c r="IVT3" s="409"/>
      <c r="IVU3" s="409"/>
      <c r="IVV3" s="409"/>
      <c r="IVW3" s="409"/>
      <c r="IVX3" s="409"/>
      <c r="IVY3" s="409"/>
      <c r="IVZ3" s="409"/>
      <c r="IWA3" s="409"/>
      <c r="IWB3" s="409"/>
      <c r="IWC3" s="409"/>
      <c r="IWD3" s="409"/>
      <c r="IWE3" s="409"/>
      <c r="IWF3" s="409"/>
      <c r="IWG3" s="409"/>
      <c r="IWH3" s="409"/>
      <c r="IWI3" s="409"/>
      <c r="IWJ3" s="409"/>
      <c r="IWK3" s="409"/>
      <c r="IWL3" s="409"/>
      <c r="IWM3" s="409"/>
      <c r="IWN3" s="409"/>
      <c r="IWO3" s="409"/>
      <c r="IWP3" s="409"/>
      <c r="IWQ3" s="409"/>
      <c r="IWR3" s="409"/>
      <c r="IWS3" s="409"/>
      <c r="IWT3" s="409"/>
      <c r="IWU3" s="409"/>
      <c r="IWV3" s="409"/>
      <c r="IWW3" s="409"/>
      <c r="IWX3" s="409"/>
      <c r="IWY3" s="409"/>
      <c r="IWZ3" s="409"/>
      <c r="IXA3" s="409"/>
      <c r="IXB3" s="409"/>
      <c r="IXC3" s="409"/>
      <c r="IXD3" s="409"/>
      <c r="IXE3" s="409"/>
      <c r="IXF3" s="409"/>
      <c r="IXG3" s="409"/>
      <c r="IXH3" s="409"/>
      <c r="IXI3" s="409"/>
      <c r="IXJ3" s="409"/>
      <c r="IXK3" s="409"/>
      <c r="IXL3" s="409"/>
      <c r="IXM3" s="409"/>
      <c r="IXN3" s="409"/>
      <c r="IXO3" s="409"/>
      <c r="IXP3" s="409"/>
      <c r="IXQ3" s="409"/>
      <c r="IXR3" s="409"/>
      <c r="IXS3" s="409"/>
      <c r="IXT3" s="409"/>
      <c r="IXU3" s="409"/>
      <c r="IXV3" s="409"/>
      <c r="IXW3" s="409"/>
      <c r="IXX3" s="409"/>
      <c r="IXY3" s="409"/>
      <c r="IXZ3" s="409"/>
      <c r="IYA3" s="409"/>
      <c r="IYB3" s="409"/>
      <c r="IYC3" s="409"/>
      <c r="IYD3" s="409"/>
      <c r="IYE3" s="409"/>
      <c r="IYF3" s="409"/>
      <c r="IYG3" s="409"/>
      <c r="IYH3" s="409"/>
      <c r="IYI3" s="409"/>
      <c r="IYJ3" s="409"/>
      <c r="IYK3" s="409"/>
      <c r="IYL3" s="409"/>
      <c r="IYM3" s="409"/>
      <c r="IYN3" s="409"/>
      <c r="IYO3" s="409"/>
      <c r="IYP3" s="409"/>
      <c r="IYQ3" s="409"/>
      <c r="IYR3" s="409"/>
      <c r="IYS3" s="409"/>
      <c r="IYT3" s="409"/>
      <c r="IYU3" s="409"/>
      <c r="IYV3" s="409"/>
      <c r="IYW3" s="409"/>
      <c r="IYX3" s="409"/>
      <c r="IYY3" s="409"/>
      <c r="IYZ3" s="409"/>
      <c r="IZA3" s="409"/>
      <c r="IZB3" s="409"/>
      <c r="IZC3" s="409"/>
      <c r="IZD3" s="409"/>
      <c r="IZE3" s="409"/>
      <c r="IZF3" s="409"/>
      <c r="IZG3" s="409"/>
      <c r="IZH3" s="409"/>
      <c r="IZI3" s="409"/>
      <c r="IZJ3" s="409"/>
      <c r="IZK3" s="409"/>
      <c r="IZL3" s="409"/>
      <c r="IZM3" s="409"/>
      <c r="IZN3" s="409"/>
      <c r="IZO3" s="409"/>
      <c r="IZP3" s="409"/>
      <c r="IZQ3" s="409"/>
      <c r="IZR3" s="409"/>
      <c r="IZS3" s="409"/>
      <c r="IZT3" s="409"/>
      <c r="IZU3" s="409"/>
      <c r="IZV3" s="409"/>
      <c r="IZW3" s="409"/>
      <c r="IZX3" s="409"/>
      <c r="IZY3" s="409"/>
      <c r="IZZ3" s="409"/>
      <c r="JAA3" s="409"/>
      <c r="JAB3" s="409"/>
      <c r="JAC3" s="409"/>
      <c r="JAD3" s="409"/>
      <c r="JAE3" s="409"/>
      <c r="JAF3" s="409"/>
      <c r="JAG3" s="409"/>
      <c r="JAH3" s="409"/>
      <c r="JAI3" s="409"/>
      <c r="JAJ3" s="409"/>
      <c r="JAK3" s="409"/>
      <c r="JAL3" s="409"/>
      <c r="JAM3" s="409"/>
      <c r="JAN3" s="409"/>
      <c r="JAO3" s="409"/>
      <c r="JAP3" s="409"/>
      <c r="JAQ3" s="409"/>
      <c r="JAR3" s="409"/>
      <c r="JAS3" s="409"/>
      <c r="JAT3" s="409"/>
      <c r="JAU3" s="409"/>
      <c r="JAV3" s="409"/>
      <c r="JAW3" s="409"/>
      <c r="JAX3" s="409"/>
      <c r="JAY3" s="409"/>
      <c r="JAZ3" s="409"/>
      <c r="JBA3" s="409"/>
      <c r="JBB3" s="409"/>
      <c r="JBC3" s="409"/>
      <c r="JBD3" s="409"/>
      <c r="JBE3" s="409"/>
      <c r="JBF3" s="409"/>
      <c r="JBG3" s="409"/>
      <c r="JBH3" s="409"/>
      <c r="JBI3" s="409"/>
      <c r="JBJ3" s="409"/>
      <c r="JBK3" s="409"/>
      <c r="JBL3" s="409"/>
      <c r="JBM3" s="409"/>
      <c r="JBN3" s="409"/>
      <c r="JBO3" s="409"/>
      <c r="JBP3" s="409"/>
      <c r="JBQ3" s="409"/>
      <c r="JBR3" s="409"/>
      <c r="JBS3" s="409"/>
      <c r="JBT3" s="409"/>
      <c r="JBU3" s="409"/>
      <c r="JBV3" s="409"/>
      <c r="JBW3" s="409"/>
      <c r="JBX3" s="409"/>
      <c r="JBY3" s="409"/>
      <c r="JBZ3" s="409"/>
      <c r="JCA3" s="409"/>
      <c r="JCB3" s="409"/>
      <c r="JCC3" s="409"/>
      <c r="JCD3" s="409"/>
      <c r="JCE3" s="409"/>
      <c r="JCF3" s="409"/>
      <c r="JCG3" s="409"/>
      <c r="JCH3" s="409"/>
      <c r="JCI3" s="409"/>
      <c r="JCJ3" s="409"/>
      <c r="JCK3" s="409"/>
      <c r="JCL3" s="409"/>
      <c r="JCM3" s="409"/>
      <c r="JCN3" s="409"/>
      <c r="JCO3" s="409"/>
      <c r="JCP3" s="409"/>
      <c r="JCQ3" s="409"/>
      <c r="JCR3" s="409"/>
      <c r="JCS3" s="409"/>
      <c r="JCT3" s="409"/>
      <c r="JCU3" s="409"/>
      <c r="JCV3" s="409"/>
      <c r="JCW3" s="409"/>
      <c r="JCX3" s="409"/>
      <c r="JCY3" s="409"/>
      <c r="JCZ3" s="409"/>
      <c r="JDA3" s="409"/>
      <c r="JDB3" s="409"/>
      <c r="JDC3" s="409"/>
      <c r="JDD3" s="409"/>
      <c r="JDE3" s="409"/>
      <c r="JDF3" s="409"/>
      <c r="JDG3" s="409"/>
      <c r="JDH3" s="409"/>
      <c r="JDI3" s="409"/>
      <c r="JDJ3" s="409"/>
      <c r="JDK3" s="409"/>
      <c r="JDL3" s="409"/>
      <c r="JDM3" s="409"/>
      <c r="JDN3" s="409"/>
      <c r="JDO3" s="409"/>
      <c r="JDP3" s="409"/>
      <c r="JDQ3" s="409"/>
      <c r="JDR3" s="409"/>
      <c r="JDS3" s="409"/>
      <c r="JDT3" s="409"/>
      <c r="JDU3" s="409"/>
      <c r="JDV3" s="409"/>
      <c r="JDW3" s="409"/>
      <c r="JDX3" s="409"/>
      <c r="JDY3" s="409"/>
      <c r="JDZ3" s="409"/>
      <c r="JEA3" s="409"/>
      <c r="JEB3" s="409"/>
      <c r="JEC3" s="409"/>
      <c r="JED3" s="409"/>
      <c r="JEE3" s="409"/>
      <c r="JEF3" s="409"/>
      <c r="JEG3" s="409"/>
      <c r="JEH3" s="409"/>
      <c r="JEI3" s="409"/>
      <c r="JEJ3" s="409"/>
      <c r="JEK3" s="409"/>
      <c r="JEL3" s="409"/>
      <c r="JEM3" s="409"/>
      <c r="JEN3" s="409"/>
      <c r="JEO3" s="409"/>
      <c r="JEP3" s="409"/>
      <c r="JEQ3" s="409"/>
      <c r="JER3" s="409"/>
      <c r="JES3" s="409"/>
      <c r="JET3" s="409"/>
      <c r="JEU3" s="409"/>
      <c r="JEV3" s="409"/>
      <c r="JEW3" s="409"/>
      <c r="JEX3" s="409"/>
      <c r="JEY3" s="409"/>
      <c r="JEZ3" s="409"/>
      <c r="JFA3" s="409"/>
      <c r="JFB3" s="409"/>
      <c r="JFC3" s="409"/>
      <c r="JFD3" s="409"/>
      <c r="JFE3" s="409"/>
      <c r="JFF3" s="409"/>
      <c r="JFG3" s="409"/>
      <c r="JFH3" s="409"/>
      <c r="JFI3" s="409"/>
      <c r="JFJ3" s="409"/>
      <c r="JFK3" s="409"/>
      <c r="JFL3" s="409"/>
      <c r="JFM3" s="409"/>
      <c r="JFN3" s="409"/>
      <c r="JFO3" s="409"/>
      <c r="JFP3" s="409"/>
      <c r="JFQ3" s="409"/>
      <c r="JFR3" s="409"/>
      <c r="JFS3" s="409"/>
      <c r="JFT3" s="409"/>
      <c r="JFU3" s="409"/>
      <c r="JFV3" s="409"/>
      <c r="JFW3" s="409"/>
      <c r="JFX3" s="409"/>
      <c r="JFY3" s="409"/>
      <c r="JFZ3" s="409"/>
      <c r="JGA3" s="409"/>
      <c r="JGB3" s="409"/>
      <c r="JGC3" s="409"/>
      <c r="JGD3" s="409"/>
      <c r="JGE3" s="409"/>
      <c r="JGF3" s="409"/>
      <c r="JGG3" s="409"/>
      <c r="JGH3" s="409"/>
      <c r="JGI3" s="409"/>
      <c r="JGJ3" s="409"/>
      <c r="JGK3" s="409"/>
      <c r="JGL3" s="409"/>
      <c r="JGM3" s="409"/>
      <c r="JGN3" s="409"/>
      <c r="JGO3" s="409"/>
      <c r="JGP3" s="409"/>
      <c r="JGQ3" s="409"/>
      <c r="JGR3" s="409"/>
      <c r="JGS3" s="409"/>
      <c r="JGT3" s="409"/>
      <c r="JGU3" s="409"/>
      <c r="JGV3" s="409"/>
      <c r="JGW3" s="409"/>
      <c r="JGX3" s="409"/>
      <c r="JGY3" s="409"/>
      <c r="JGZ3" s="409"/>
      <c r="JHA3" s="409"/>
      <c r="JHB3" s="409"/>
      <c r="JHC3" s="409"/>
      <c r="JHD3" s="409"/>
      <c r="JHE3" s="409"/>
      <c r="JHF3" s="409"/>
      <c r="JHG3" s="409"/>
      <c r="JHH3" s="409"/>
      <c r="JHI3" s="409"/>
      <c r="JHJ3" s="409"/>
      <c r="JHK3" s="409"/>
      <c r="JHL3" s="409"/>
      <c r="JHM3" s="409"/>
      <c r="JHN3" s="409"/>
      <c r="JHO3" s="409"/>
      <c r="JHP3" s="409"/>
      <c r="JHQ3" s="409"/>
      <c r="JHR3" s="409"/>
      <c r="JHS3" s="409"/>
      <c r="JHT3" s="409"/>
      <c r="JHU3" s="409"/>
      <c r="JHV3" s="409"/>
      <c r="JHW3" s="409"/>
      <c r="JHX3" s="409"/>
      <c r="JHY3" s="409"/>
      <c r="JHZ3" s="409"/>
      <c r="JIA3" s="409"/>
      <c r="JIB3" s="409"/>
      <c r="JIC3" s="409"/>
      <c r="JID3" s="409"/>
      <c r="JIE3" s="409"/>
      <c r="JIF3" s="409"/>
      <c r="JIG3" s="409"/>
      <c r="JIH3" s="409"/>
      <c r="JII3" s="409"/>
      <c r="JIJ3" s="409"/>
      <c r="JIK3" s="409"/>
      <c r="JIL3" s="409"/>
      <c r="JIM3" s="409"/>
      <c r="JIN3" s="409"/>
      <c r="JIO3" s="409"/>
      <c r="JIP3" s="409"/>
      <c r="JIQ3" s="409"/>
      <c r="JIR3" s="409"/>
      <c r="JIS3" s="409"/>
      <c r="JIT3" s="409"/>
      <c r="JIU3" s="409"/>
      <c r="JIV3" s="409"/>
      <c r="JIW3" s="409"/>
      <c r="JIX3" s="409"/>
      <c r="JIY3" s="409"/>
      <c r="JIZ3" s="409"/>
      <c r="JJA3" s="409"/>
      <c r="JJB3" s="409"/>
      <c r="JJC3" s="409"/>
      <c r="JJD3" s="409"/>
      <c r="JJE3" s="409"/>
      <c r="JJF3" s="409"/>
      <c r="JJG3" s="409"/>
      <c r="JJH3" s="409"/>
      <c r="JJI3" s="409"/>
      <c r="JJJ3" s="409"/>
      <c r="JJK3" s="409"/>
      <c r="JJL3" s="409"/>
      <c r="JJM3" s="409"/>
      <c r="JJN3" s="409"/>
      <c r="JJO3" s="409"/>
      <c r="JJP3" s="409"/>
      <c r="JJQ3" s="409"/>
      <c r="JJR3" s="409"/>
      <c r="JJS3" s="409"/>
      <c r="JJT3" s="409"/>
      <c r="JJU3" s="409"/>
      <c r="JJV3" s="409"/>
      <c r="JJW3" s="409"/>
      <c r="JJX3" s="409"/>
      <c r="JJY3" s="409"/>
      <c r="JJZ3" s="409"/>
      <c r="JKA3" s="409"/>
      <c r="JKB3" s="409"/>
      <c r="JKC3" s="409"/>
      <c r="JKD3" s="409"/>
      <c r="JKE3" s="409"/>
      <c r="JKF3" s="409"/>
      <c r="JKG3" s="409"/>
      <c r="JKH3" s="409"/>
      <c r="JKI3" s="409"/>
      <c r="JKJ3" s="409"/>
      <c r="JKK3" s="409"/>
      <c r="JKL3" s="409"/>
      <c r="JKM3" s="409"/>
      <c r="JKN3" s="409"/>
      <c r="JKO3" s="409"/>
      <c r="JKP3" s="409"/>
      <c r="JKQ3" s="409"/>
      <c r="JKR3" s="409"/>
      <c r="JKS3" s="409"/>
      <c r="JKT3" s="409"/>
      <c r="JKU3" s="409"/>
      <c r="JKV3" s="409"/>
      <c r="JKW3" s="409"/>
      <c r="JKX3" s="409"/>
      <c r="JKY3" s="409"/>
      <c r="JKZ3" s="409"/>
      <c r="JLA3" s="409"/>
      <c r="JLB3" s="409"/>
      <c r="JLC3" s="409"/>
      <c r="JLD3" s="409"/>
      <c r="JLE3" s="409"/>
      <c r="JLF3" s="409"/>
      <c r="JLG3" s="409"/>
      <c r="JLH3" s="409"/>
      <c r="JLI3" s="409"/>
      <c r="JLJ3" s="409"/>
      <c r="JLK3" s="409"/>
      <c r="JLL3" s="409"/>
      <c r="JLM3" s="409"/>
      <c r="JLN3" s="409"/>
      <c r="JLO3" s="409"/>
      <c r="JLP3" s="409"/>
      <c r="JLQ3" s="409"/>
      <c r="JLR3" s="409"/>
      <c r="JLS3" s="409"/>
      <c r="JLT3" s="409"/>
      <c r="JLU3" s="409"/>
      <c r="JLV3" s="409"/>
      <c r="JLW3" s="409"/>
      <c r="JLX3" s="409"/>
      <c r="JLY3" s="409"/>
      <c r="JLZ3" s="409"/>
      <c r="JMA3" s="409"/>
      <c r="JMB3" s="409"/>
      <c r="JMC3" s="409"/>
      <c r="JMD3" s="409"/>
      <c r="JME3" s="409"/>
      <c r="JMF3" s="409"/>
      <c r="JMG3" s="409"/>
      <c r="JMH3" s="409"/>
      <c r="JMI3" s="409"/>
      <c r="JMJ3" s="409"/>
      <c r="JMK3" s="409"/>
      <c r="JML3" s="409"/>
      <c r="JMM3" s="409"/>
      <c r="JMN3" s="409"/>
      <c r="JMO3" s="409"/>
      <c r="JMP3" s="409"/>
      <c r="JMQ3" s="409"/>
      <c r="JMR3" s="409"/>
      <c r="JMS3" s="409"/>
      <c r="JMT3" s="409"/>
      <c r="JMU3" s="409"/>
      <c r="JMV3" s="409"/>
      <c r="JMW3" s="409"/>
      <c r="JMX3" s="409"/>
      <c r="JMY3" s="409"/>
      <c r="JMZ3" s="409"/>
      <c r="JNA3" s="409"/>
      <c r="JNB3" s="409"/>
      <c r="JNC3" s="409"/>
      <c r="JND3" s="409"/>
      <c r="JNE3" s="409"/>
      <c r="JNF3" s="409"/>
      <c r="JNG3" s="409"/>
      <c r="JNH3" s="409"/>
      <c r="JNI3" s="409"/>
      <c r="JNJ3" s="409"/>
      <c r="JNK3" s="409"/>
      <c r="JNL3" s="409"/>
      <c r="JNM3" s="409"/>
      <c r="JNN3" s="409"/>
      <c r="JNO3" s="409"/>
      <c r="JNP3" s="409"/>
      <c r="JNQ3" s="409"/>
      <c r="JNR3" s="409"/>
      <c r="JNS3" s="409"/>
      <c r="JNT3" s="409"/>
      <c r="JNU3" s="409"/>
      <c r="JNV3" s="409"/>
      <c r="JNW3" s="409"/>
      <c r="JNX3" s="409"/>
      <c r="JNY3" s="409"/>
      <c r="JNZ3" s="409"/>
      <c r="JOA3" s="409"/>
      <c r="JOB3" s="409"/>
      <c r="JOC3" s="409"/>
      <c r="JOD3" s="409"/>
      <c r="JOE3" s="409"/>
      <c r="JOF3" s="409"/>
      <c r="JOG3" s="409"/>
      <c r="JOH3" s="409"/>
      <c r="JOI3" s="409"/>
      <c r="JOJ3" s="409"/>
      <c r="JOK3" s="409"/>
      <c r="JOL3" s="409"/>
      <c r="JOM3" s="409"/>
      <c r="JON3" s="409"/>
      <c r="JOO3" s="409"/>
      <c r="JOP3" s="409"/>
      <c r="JOQ3" s="409"/>
      <c r="JOR3" s="409"/>
      <c r="JOS3" s="409"/>
      <c r="JOT3" s="409"/>
      <c r="JOU3" s="409"/>
      <c r="JOV3" s="409"/>
      <c r="JOW3" s="409"/>
      <c r="JOX3" s="409"/>
      <c r="JOY3" s="409"/>
      <c r="JOZ3" s="409"/>
      <c r="JPA3" s="409"/>
      <c r="JPB3" s="409"/>
      <c r="JPC3" s="409"/>
      <c r="JPD3" s="409"/>
      <c r="JPE3" s="409"/>
      <c r="JPF3" s="409"/>
      <c r="JPG3" s="409"/>
      <c r="JPH3" s="409"/>
      <c r="JPI3" s="409"/>
      <c r="JPJ3" s="409"/>
      <c r="JPK3" s="409"/>
      <c r="JPL3" s="409"/>
      <c r="JPM3" s="409"/>
      <c r="JPN3" s="409"/>
      <c r="JPO3" s="409"/>
      <c r="JPP3" s="409"/>
      <c r="JPQ3" s="409"/>
      <c r="JPR3" s="409"/>
      <c r="JPS3" s="409"/>
      <c r="JPT3" s="409"/>
      <c r="JPU3" s="409"/>
      <c r="JPV3" s="409"/>
      <c r="JPW3" s="409"/>
      <c r="JPX3" s="409"/>
      <c r="JPY3" s="409"/>
      <c r="JPZ3" s="409"/>
      <c r="JQA3" s="409"/>
      <c r="JQB3" s="409"/>
      <c r="JQC3" s="409"/>
      <c r="JQD3" s="409"/>
      <c r="JQE3" s="409"/>
      <c r="JQF3" s="409"/>
      <c r="JQG3" s="409"/>
      <c r="JQH3" s="409"/>
      <c r="JQI3" s="409"/>
      <c r="JQJ3" s="409"/>
      <c r="JQK3" s="409"/>
      <c r="JQL3" s="409"/>
      <c r="JQM3" s="409"/>
      <c r="JQN3" s="409"/>
      <c r="JQO3" s="409"/>
      <c r="JQP3" s="409"/>
      <c r="JQQ3" s="409"/>
      <c r="JQR3" s="409"/>
      <c r="JQS3" s="409"/>
      <c r="JQT3" s="409"/>
      <c r="JQU3" s="409"/>
      <c r="JQV3" s="409"/>
      <c r="JQW3" s="409"/>
      <c r="JQX3" s="409"/>
      <c r="JQY3" s="409"/>
      <c r="JQZ3" s="409"/>
      <c r="JRA3" s="409"/>
      <c r="JRB3" s="409"/>
      <c r="JRC3" s="409"/>
      <c r="JRD3" s="409"/>
      <c r="JRE3" s="409"/>
      <c r="JRF3" s="409"/>
      <c r="JRG3" s="409"/>
      <c r="JRH3" s="409"/>
      <c r="JRI3" s="409"/>
      <c r="JRJ3" s="409"/>
      <c r="JRK3" s="409"/>
      <c r="JRL3" s="409"/>
      <c r="JRM3" s="409"/>
      <c r="JRN3" s="409"/>
      <c r="JRO3" s="409"/>
      <c r="JRP3" s="409"/>
      <c r="JRQ3" s="409"/>
      <c r="JRR3" s="409"/>
      <c r="JRS3" s="409"/>
      <c r="JRT3" s="409"/>
      <c r="JRU3" s="409"/>
      <c r="JRV3" s="409"/>
      <c r="JRW3" s="409"/>
      <c r="JRX3" s="409"/>
      <c r="JRY3" s="409"/>
      <c r="JRZ3" s="409"/>
      <c r="JSA3" s="409"/>
      <c r="JSB3" s="409"/>
      <c r="JSC3" s="409"/>
      <c r="JSD3" s="409"/>
      <c r="JSE3" s="409"/>
      <c r="JSF3" s="409"/>
      <c r="JSG3" s="409"/>
      <c r="JSH3" s="409"/>
      <c r="JSI3" s="409"/>
      <c r="JSJ3" s="409"/>
      <c r="JSK3" s="409"/>
      <c r="JSL3" s="409"/>
      <c r="JSM3" s="409"/>
      <c r="JSN3" s="409"/>
      <c r="JSO3" s="409"/>
      <c r="JSP3" s="409"/>
      <c r="JSQ3" s="409"/>
      <c r="JSR3" s="409"/>
      <c r="JSS3" s="409"/>
      <c r="JST3" s="409"/>
      <c r="JSU3" s="409"/>
      <c r="JSV3" s="409"/>
      <c r="JSW3" s="409"/>
      <c r="JSX3" s="409"/>
      <c r="JSY3" s="409"/>
      <c r="JSZ3" s="409"/>
      <c r="JTA3" s="409"/>
      <c r="JTB3" s="409"/>
      <c r="JTC3" s="409"/>
      <c r="JTD3" s="409"/>
      <c r="JTE3" s="409"/>
      <c r="JTF3" s="409"/>
      <c r="JTG3" s="409"/>
      <c r="JTH3" s="409"/>
      <c r="JTI3" s="409"/>
      <c r="JTJ3" s="409"/>
      <c r="JTK3" s="409"/>
      <c r="JTL3" s="409"/>
      <c r="JTM3" s="409"/>
      <c r="JTN3" s="409"/>
      <c r="JTO3" s="409"/>
      <c r="JTP3" s="409"/>
      <c r="JTQ3" s="409"/>
      <c r="JTR3" s="409"/>
      <c r="JTS3" s="409"/>
      <c r="JTT3" s="409"/>
      <c r="JTU3" s="409"/>
      <c r="JTV3" s="409"/>
      <c r="JTW3" s="409"/>
      <c r="JTX3" s="409"/>
      <c r="JTY3" s="409"/>
      <c r="JTZ3" s="409"/>
      <c r="JUA3" s="409"/>
      <c r="JUB3" s="409"/>
      <c r="JUC3" s="409"/>
      <c r="JUD3" s="409"/>
      <c r="JUE3" s="409"/>
      <c r="JUF3" s="409"/>
      <c r="JUG3" s="409"/>
      <c r="JUH3" s="409"/>
      <c r="JUI3" s="409"/>
      <c r="JUJ3" s="409"/>
      <c r="JUK3" s="409"/>
      <c r="JUL3" s="409"/>
      <c r="JUM3" s="409"/>
      <c r="JUN3" s="409"/>
      <c r="JUO3" s="409"/>
      <c r="JUP3" s="409"/>
      <c r="JUQ3" s="409"/>
      <c r="JUR3" s="409"/>
      <c r="JUS3" s="409"/>
      <c r="JUT3" s="409"/>
      <c r="JUU3" s="409"/>
      <c r="JUV3" s="409"/>
      <c r="JUW3" s="409"/>
      <c r="JUX3" s="409"/>
      <c r="JUY3" s="409"/>
      <c r="JUZ3" s="409"/>
      <c r="JVA3" s="409"/>
      <c r="JVB3" s="409"/>
      <c r="JVC3" s="409"/>
      <c r="JVD3" s="409"/>
      <c r="JVE3" s="409"/>
      <c r="JVF3" s="409"/>
      <c r="JVG3" s="409"/>
      <c r="JVH3" s="409"/>
      <c r="JVI3" s="409"/>
      <c r="JVJ3" s="409"/>
      <c r="JVK3" s="409"/>
      <c r="JVL3" s="409"/>
      <c r="JVM3" s="409"/>
      <c r="JVN3" s="409"/>
      <c r="JVO3" s="409"/>
      <c r="JVP3" s="409"/>
      <c r="JVQ3" s="409"/>
      <c r="JVR3" s="409"/>
      <c r="JVS3" s="409"/>
      <c r="JVT3" s="409"/>
      <c r="JVU3" s="409"/>
      <c r="JVV3" s="409"/>
      <c r="JVW3" s="409"/>
      <c r="JVX3" s="409"/>
      <c r="JVY3" s="409"/>
      <c r="JVZ3" s="409"/>
      <c r="JWA3" s="409"/>
      <c r="JWB3" s="409"/>
      <c r="JWC3" s="409"/>
      <c r="JWD3" s="409"/>
      <c r="JWE3" s="409"/>
      <c r="JWF3" s="409"/>
      <c r="JWG3" s="409"/>
      <c r="JWH3" s="409"/>
      <c r="JWI3" s="409"/>
      <c r="JWJ3" s="409"/>
      <c r="JWK3" s="409"/>
      <c r="JWL3" s="409"/>
      <c r="JWM3" s="409"/>
      <c r="JWN3" s="409"/>
      <c r="JWO3" s="409"/>
      <c r="JWP3" s="409"/>
      <c r="JWQ3" s="409"/>
      <c r="JWR3" s="409"/>
      <c r="JWS3" s="409"/>
      <c r="JWT3" s="409"/>
      <c r="JWU3" s="409"/>
      <c r="JWV3" s="409"/>
      <c r="JWW3" s="409"/>
      <c r="JWX3" s="409"/>
      <c r="JWY3" s="409"/>
      <c r="JWZ3" s="409"/>
      <c r="JXA3" s="409"/>
      <c r="JXB3" s="409"/>
      <c r="JXC3" s="409"/>
      <c r="JXD3" s="409"/>
      <c r="JXE3" s="409"/>
      <c r="JXF3" s="409"/>
      <c r="JXG3" s="409"/>
      <c r="JXH3" s="409"/>
      <c r="JXI3" s="409"/>
      <c r="JXJ3" s="409"/>
      <c r="JXK3" s="409"/>
      <c r="JXL3" s="409"/>
      <c r="JXM3" s="409"/>
      <c r="JXN3" s="409"/>
      <c r="JXO3" s="409"/>
      <c r="JXP3" s="409"/>
      <c r="JXQ3" s="409"/>
      <c r="JXR3" s="409"/>
      <c r="JXS3" s="409"/>
      <c r="JXT3" s="409"/>
      <c r="JXU3" s="409"/>
      <c r="JXV3" s="409"/>
      <c r="JXW3" s="409"/>
      <c r="JXX3" s="409"/>
      <c r="JXY3" s="409"/>
      <c r="JXZ3" s="409"/>
      <c r="JYA3" s="409"/>
      <c r="JYB3" s="409"/>
      <c r="JYC3" s="409"/>
      <c r="JYD3" s="409"/>
      <c r="JYE3" s="409"/>
      <c r="JYF3" s="409"/>
      <c r="JYG3" s="409"/>
      <c r="JYH3" s="409"/>
      <c r="JYI3" s="409"/>
      <c r="JYJ3" s="409"/>
      <c r="JYK3" s="409"/>
      <c r="JYL3" s="409"/>
      <c r="JYM3" s="409"/>
      <c r="JYN3" s="409"/>
      <c r="JYO3" s="409"/>
      <c r="JYP3" s="409"/>
      <c r="JYQ3" s="409"/>
      <c r="JYR3" s="409"/>
      <c r="JYS3" s="409"/>
      <c r="JYT3" s="409"/>
      <c r="JYU3" s="409"/>
      <c r="JYV3" s="409"/>
      <c r="JYW3" s="409"/>
      <c r="JYX3" s="409"/>
      <c r="JYY3" s="409"/>
      <c r="JYZ3" s="409"/>
      <c r="JZA3" s="409"/>
      <c r="JZB3" s="409"/>
      <c r="JZC3" s="409"/>
      <c r="JZD3" s="409"/>
      <c r="JZE3" s="409"/>
      <c r="JZF3" s="409"/>
      <c r="JZG3" s="409"/>
      <c r="JZH3" s="409"/>
      <c r="JZI3" s="409"/>
      <c r="JZJ3" s="409"/>
      <c r="JZK3" s="409"/>
      <c r="JZL3" s="409"/>
      <c r="JZM3" s="409"/>
      <c r="JZN3" s="409"/>
      <c r="JZO3" s="409"/>
      <c r="JZP3" s="409"/>
      <c r="JZQ3" s="409"/>
      <c r="JZR3" s="409"/>
      <c r="JZS3" s="409"/>
      <c r="JZT3" s="409"/>
      <c r="JZU3" s="409"/>
      <c r="JZV3" s="409"/>
      <c r="JZW3" s="409"/>
      <c r="JZX3" s="409"/>
      <c r="JZY3" s="409"/>
      <c r="JZZ3" s="409"/>
      <c r="KAA3" s="409"/>
      <c r="KAB3" s="409"/>
      <c r="KAC3" s="409"/>
      <c r="KAD3" s="409"/>
      <c r="KAE3" s="409"/>
      <c r="KAF3" s="409"/>
      <c r="KAG3" s="409"/>
      <c r="KAH3" s="409"/>
      <c r="KAI3" s="409"/>
      <c r="KAJ3" s="409"/>
      <c r="KAK3" s="409"/>
      <c r="KAL3" s="409"/>
      <c r="KAM3" s="409"/>
      <c r="KAN3" s="409"/>
      <c r="KAO3" s="409"/>
      <c r="KAP3" s="409"/>
      <c r="KAQ3" s="409"/>
      <c r="KAR3" s="409"/>
      <c r="KAS3" s="409"/>
      <c r="KAT3" s="409"/>
      <c r="KAU3" s="409"/>
      <c r="KAV3" s="409"/>
      <c r="KAW3" s="409"/>
      <c r="KAX3" s="409"/>
      <c r="KAY3" s="409"/>
      <c r="KAZ3" s="409"/>
      <c r="KBA3" s="409"/>
      <c r="KBB3" s="409"/>
      <c r="KBC3" s="409"/>
      <c r="KBD3" s="409"/>
      <c r="KBE3" s="409"/>
      <c r="KBF3" s="409"/>
      <c r="KBG3" s="409"/>
      <c r="KBH3" s="409"/>
      <c r="KBI3" s="409"/>
      <c r="KBJ3" s="409"/>
      <c r="KBK3" s="409"/>
      <c r="KBL3" s="409"/>
      <c r="KBM3" s="409"/>
      <c r="KBN3" s="409"/>
      <c r="KBO3" s="409"/>
      <c r="KBP3" s="409"/>
      <c r="KBQ3" s="409"/>
      <c r="KBR3" s="409"/>
      <c r="KBS3" s="409"/>
      <c r="KBT3" s="409"/>
      <c r="KBU3" s="409"/>
      <c r="KBV3" s="409"/>
      <c r="KBW3" s="409"/>
      <c r="KBX3" s="409"/>
      <c r="KBY3" s="409"/>
      <c r="KBZ3" s="409"/>
      <c r="KCA3" s="409"/>
      <c r="KCB3" s="409"/>
      <c r="KCC3" s="409"/>
      <c r="KCD3" s="409"/>
      <c r="KCE3" s="409"/>
      <c r="KCF3" s="409"/>
      <c r="KCG3" s="409"/>
      <c r="KCH3" s="409"/>
      <c r="KCI3" s="409"/>
      <c r="KCJ3" s="409"/>
      <c r="KCK3" s="409"/>
      <c r="KCL3" s="409"/>
      <c r="KCM3" s="409"/>
      <c r="KCN3" s="409"/>
      <c r="KCO3" s="409"/>
      <c r="KCP3" s="409"/>
      <c r="KCQ3" s="409"/>
      <c r="KCR3" s="409"/>
      <c r="KCS3" s="409"/>
      <c r="KCT3" s="409"/>
      <c r="KCU3" s="409"/>
      <c r="KCV3" s="409"/>
      <c r="KCW3" s="409"/>
      <c r="KCX3" s="409"/>
      <c r="KCY3" s="409"/>
      <c r="KCZ3" s="409"/>
      <c r="KDA3" s="409"/>
      <c r="KDB3" s="409"/>
      <c r="KDC3" s="409"/>
      <c r="KDD3" s="409"/>
      <c r="KDE3" s="409"/>
      <c r="KDF3" s="409"/>
      <c r="KDG3" s="409"/>
      <c r="KDH3" s="409"/>
      <c r="KDI3" s="409"/>
      <c r="KDJ3" s="409"/>
      <c r="KDK3" s="409"/>
      <c r="KDL3" s="409"/>
      <c r="KDM3" s="409"/>
      <c r="KDN3" s="409"/>
      <c r="KDO3" s="409"/>
      <c r="KDP3" s="409"/>
      <c r="KDQ3" s="409"/>
      <c r="KDR3" s="409"/>
      <c r="KDS3" s="409"/>
      <c r="KDT3" s="409"/>
      <c r="KDU3" s="409"/>
      <c r="KDV3" s="409"/>
      <c r="KDW3" s="409"/>
      <c r="KDX3" s="409"/>
      <c r="KDY3" s="409"/>
      <c r="KDZ3" s="409"/>
      <c r="KEA3" s="409"/>
      <c r="KEB3" s="409"/>
      <c r="KEC3" s="409"/>
      <c r="KED3" s="409"/>
      <c r="KEE3" s="409"/>
      <c r="KEF3" s="409"/>
      <c r="KEG3" s="409"/>
      <c r="KEH3" s="409"/>
      <c r="KEI3" s="409"/>
      <c r="KEJ3" s="409"/>
      <c r="KEK3" s="409"/>
      <c r="KEL3" s="409"/>
      <c r="KEM3" s="409"/>
      <c r="KEN3" s="409"/>
      <c r="KEO3" s="409"/>
      <c r="KEP3" s="409"/>
      <c r="KEQ3" s="409"/>
      <c r="KER3" s="409"/>
      <c r="KES3" s="409"/>
      <c r="KET3" s="409"/>
      <c r="KEU3" s="409"/>
      <c r="KEV3" s="409"/>
      <c r="KEW3" s="409"/>
      <c r="KEX3" s="409"/>
      <c r="KEY3" s="409"/>
      <c r="KEZ3" s="409"/>
      <c r="KFA3" s="409"/>
      <c r="KFB3" s="409"/>
      <c r="KFC3" s="409"/>
      <c r="KFD3" s="409"/>
      <c r="KFE3" s="409"/>
      <c r="KFF3" s="409"/>
      <c r="KFG3" s="409"/>
      <c r="KFH3" s="409"/>
      <c r="KFI3" s="409"/>
      <c r="KFJ3" s="409"/>
      <c r="KFK3" s="409"/>
      <c r="KFL3" s="409"/>
      <c r="KFM3" s="409"/>
      <c r="KFN3" s="409"/>
      <c r="KFO3" s="409"/>
      <c r="KFP3" s="409"/>
      <c r="KFQ3" s="409"/>
      <c r="KFR3" s="409"/>
      <c r="KFS3" s="409"/>
      <c r="KFT3" s="409"/>
      <c r="KFU3" s="409"/>
      <c r="KFV3" s="409"/>
      <c r="KFW3" s="409"/>
      <c r="KFX3" s="409"/>
      <c r="KFY3" s="409"/>
      <c r="KFZ3" s="409"/>
      <c r="KGA3" s="409"/>
      <c r="KGB3" s="409"/>
      <c r="KGC3" s="409"/>
      <c r="KGD3" s="409"/>
      <c r="KGE3" s="409"/>
      <c r="KGF3" s="409"/>
      <c r="KGG3" s="409"/>
      <c r="KGH3" s="409"/>
      <c r="KGI3" s="409"/>
      <c r="KGJ3" s="409"/>
      <c r="KGK3" s="409"/>
      <c r="KGL3" s="409"/>
      <c r="KGM3" s="409"/>
      <c r="KGN3" s="409"/>
      <c r="KGO3" s="409"/>
      <c r="KGP3" s="409"/>
      <c r="KGQ3" s="409"/>
      <c r="KGR3" s="409"/>
      <c r="KGS3" s="409"/>
      <c r="KGT3" s="409"/>
      <c r="KGU3" s="409"/>
      <c r="KGV3" s="409"/>
      <c r="KGW3" s="409"/>
      <c r="KGX3" s="409"/>
      <c r="KGY3" s="409"/>
      <c r="KGZ3" s="409"/>
      <c r="KHA3" s="409"/>
      <c r="KHB3" s="409"/>
      <c r="KHC3" s="409"/>
      <c r="KHD3" s="409"/>
      <c r="KHE3" s="409"/>
      <c r="KHF3" s="409"/>
      <c r="KHG3" s="409"/>
      <c r="KHH3" s="409"/>
      <c r="KHI3" s="409"/>
      <c r="KHJ3" s="409"/>
      <c r="KHK3" s="409"/>
      <c r="KHL3" s="409"/>
      <c r="KHM3" s="409"/>
      <c r="KHN3" s="409"/>
      <c r="KHO3" s="409"/>
      <c r="KHP3" s="409"/>
      <c r="KHQ3" s="409"/>
      <c r="KHR3" s="409"/>
      <c r="KHS3" s="409"/>
      <c r="KHT3" s="409"/>
      <c r="KHU3" s="409"/>
      <c r="KHV3" s="409"/>
      <c r="KHW3" s="409"/>
      <c r="KHX3" s="409"/>
      <c r="KHY3" s="409"/>
      <c r="KHZ3" s="409"/>
      <c r="KIA3" s="409"/>
      <c r="KIB3" s="409"/>
      <c r="KIC3" s="409"/>
      <c r="KID3" s="409"/>
      <c r="KIE3" s="409"/>
      <c r="KIF3" s="409"/>
      <c r="KIG3" s="409"/>
      <c r="KIH3" s="409"/>
      <c r="KII3" s="409"/>
      <c r="KIJ3" s="409"/>
      <c r="KIK3" s="409"/>
      <c r="KIL3" s="409"/>
      <c r="KIM3" s="409"/>
      <c r="KIN3" s="409"/>
      <c r="KIO3" s="409"/>
      <c r="KIP3" s="409"/>
      <c r="KIQ3" s="409"/>
      <c r="KIR3" s="409"/>
      <c r="KIS3" s="409"/>
      <c r="KIT3" s="409"/>
      <c r="KIU3" s="409"/>
      <c r="KIV3" s="409"/>
      <c r="KIW3" s="409"/>
      <c r="KIX3" s="409"/>
      <c r="KIY3" s="409"/>
      <c r="KIZ3" s="409"/>
      <c r="KJA3" s="409"/>
      <c r="KJB3" s="409"/>
      <c r="KJC3" s="409"/>
      <c r="KJD3" s="409"/>
      <c r="KJE3" s="409"/>
      <c r="KJF3" s="409"/>
      <c r="KJG3" s="409"/>
      <c r="KJH3" s="409"/>
      <c r="KJI3" s="409"/>
      <c r="KJJ3" s="409"/>
      <c r="KJK3" s="409"/>
      <c r="KJL3" s="409"/>
      <c r="KJM3" s="409"/>
      <c r="KJN3" s="409"/>
      <c r="KJO3" s="409"/>
      <c r="KJP3" s="409"/>
      <c r="KJQ3" s="409"/>
      <c r="KJR3" s="409"/>
      <c r="KJS3" s="409"/>
      <c r="KJT3" s="409"/>
      <c r="KJU3" s="409"/>
      <c r="KJV3" s="409"/>
      <c r="KJW3" s="409"/>
      <c r="KJX3" s="409"/>
      <c r="KJY3" s="409"/>
      <c r="KJZ3" s="409"/>
      <c r="KKA3" s="409"/>
      <c r="KKB3" s="409"/>
      <c r="KKC3" s="409"/>
      <c r="KKD3" s="409"/>
      <c r="KKE3" s="409"/>
      <c r="KKF3" s="409"/>
      <c r="KKG3" s="409"/>
      <c r="KKH3" s="409"/>
      <c r="KKI3" s="409"/>
      <c r="KKJ3" s="409"/>
      <c r="KKK3" s="409"/>
      <c r="KKL3" s="409"/>
      <c r="KKM3" s="409"/>
      <c r="KKN3" s="409"/>
      <c r="KKO3" s="409"/>
      <c r="KKP3" s="409"/>
      <c r="KKQ3" s="409"/>
      <c r="KKR3" s="409"/>
      <c r="KKS3" s="409"/>
      <c r="KKT3" s="409"/>
      <c r="KKU3" s="409"/>
      <c r="KKV3" s="409"/>
      <c r="KKW3" s="409"/>
      <c r="KKX3" s="409"/>
      <c r="KKY3" s="409"/>
      <c r="KKZ3" s="409"/>
      <c r="KLA3" s="409"/>
      <c r="KLB3" s="409"/>
      <c r="KLC3" s="409"/>
      <c r="KLD3" s="409"/>
      <c r="KLE3" s="409"/>
      <c r="KLF3" s="409"/>
      <c r="KLG3" s="409"/>
      <c r="KLH3" s="409"/>
      <c r="KLI3" s="409"/>
      <c r="KLJ3" s="409"/>
      <c r="KLK3" s="409"/>
      <c r="KLL3" s="409"/>
      <c r="KLM3" s="409"/>
      <c r="KLN3" s="409"/>
      <c r="KLO3" s="409"/>
      <c r="KLP3" s="409"/>
      <c r="KLQ3" s="409"/>
      <c r="KLR3" s="409"/>
      <c r="KLS3" s="409"/>
      <c r="KLT3" s="409"/>
      <c r="KLU3" s="409"/>
      <c r="KLV3" s="409"/>
      <c r="KLW3" s="409"/>
      <c r="KLX3" s="409"/>
      <c r="KLY3" s="409"/>
      <c r="KLZ3" s="409"/>
      <c r="KMA3" s="409"/>
      <c r="KMB3" s="409"/>
      <c r="KMC3" s="409"/>
      <c r="KMD3" s="409"/>
      <c r="KME3" s="409"/>
      <c r="KMF3" s="409"/>
      <c r="KMG3" s="409"/>
      <c r="KMH3" s="409"/>
      <c r="KMI3" s="409"/>
      <c r="KMJ3" s="409"/>
      <c r="KMK3" s="409"/>
      <c r="KML3" s="409"/>
      <c r="KMM3" s="409"/>
      <c r="KMN3" s="409"/>
      <c r="KMO3" s="409"/>
      <c r="KMP3" s="409"/>
      <c r="KMQ3" s="409"/>
      <c r="KMR3" s="409"/>
      <c r="KMS3" s="409"/>
      <c r="KMT3" s="409"/>
      <c r="KMU3" s="409"/>
      <c r="KMV3" s="409"/>
      <c r="KMW3" s="409"/>
      <c r="KMX3" s="409"/>
      <c r="KMY3" s="409"/>
      <c r="KMZ3" s="409"/>
      <c r="KNA3" s="409"/>
      <c r="KNB3" s="409"/>
      <c r="KNC3" s="409"/>
      <c r="KND3" s="409"/>
      <c r="KNE3" s="409"/>
      <c r="KNF3" s="409"/>
      <c r="KNG3" s="409"/>
      <c r="KNH3" s="409"/>
      <c r="KNI3" s="409"/>
      <c r="KNJ3" s="409"/>
      <c r="KNK3" s="409"/>
      <c r="KNL3" s="409"/>
      <c r="KNM3" s="409"/>
      <c r="KNN3" s="409"/>
      <c r="KNO3" s="409"/>
      <c r="KNP3" s="409"/>
      <c r="KNQ3" s="409"/>
      <c r="KNR3" s="409"/>
      <c r="KNS3" s="409"/>
      <c r="KNT3" s="409"/>
      <c r="KNU3" s="409"/>
      <c r="KNV3" s="409"/>
      <c r="KNW3" s="409"/>
      <c r="KNX3" s="409"/>
      <c r="KNY3" s="409"/>
      <c r="KNZ3" s="409"/>
      <c r="KOA3" s="409"/>
      <c r="KOB3" s="409"/>
      <c r="KOC3" s="409"/>
      <c r="KOD3" s="409"/>
      <c r="KOE3" s="409"/>
      <c r="KOF3" s="409"/>
      <c r="KOG3" s="409"/>
      <c r="KOH3" s="409"/>
      <c r="KOI3" s="409"/>
      <c r="KOJ3" s="409"/>
      <c r="KOK3" s="409"/>
      <c r="KOL3" s="409"/>
      <c r="KOM3" s="409"/>
      <c r="KON3" s="409"/>
      <c r="KOO3" s="409"/>
      <c r="KOP3" s="409"/>
      <c r="KOQ3" s="409"/>
      <c r="KOR3" s="409"/>
      <c r="KOS3" s="409"/>
      <c r="KOT3" s="409"/>
      <c r="KOU3" s="409"/>
      <c r="KOV3" s="409"/>
      <c r="KOW3" s="409"/>
      <c r="KOX3" s="409"/>
      <c r="KOY3" s="409"/>
      <c r="KOZ3" s="409"/>
      <c r="KPA3" s="409"/>
      <c r="KPB3" s="409"/>
      <c r="KPC3" s="409"/>
      <c r="KPD3" s="409"/>
      <c r="KPE3" s="409"/>
      <c r="KPF3" s="409"/>
      <c r="KPG3" s="409"/>
      <c r="KPH3" s="409"/>
      <c r="KPI3" s="409"/>
      <c r="KPJ3" s="409"/>
      <c r="KPK3" s="409"/>
      <c r="KPL3" s="409"/>
      <c r="KPM3" s="409"/>
      <c r="KPN3" s="409"/>
      <c r="KPO3" s="409"/>
      <c r="KPP3" s="409"/>
      <c r="KPQ3" s="409"/>
      <c r="KPR3" s="409"/>
      <c r="KPS3" s="409"/>
      <c r="KPT3" s="409"/>
      <c r="KPU3" s="409"/>
      <c r="KPV3" s="409"/>
      <c r="KPW3" s="409"/>
      <c r="KPX3" s="409"/>
      <c r="KPY3" s="409"/>
      <c r="KPZ3" s="409"/>
      <c r="KQA3" s="409"/>
      <c r="KQB3" s="409"/>
      <c r="KQC3" s="409"/>
      <c r="KQD3" s="409"/>
      <c r="KQE3" s="409"/>
      <c r="KQF3" s="409"/>
      <c r="KQG3" s="409"/>
      <c r="KQH3" s="409"/>
      <c r="KQI3" s="409"/>
      <c r="KQJ3" s="409"/>
      <c r="KQK3" s="409"/>
      <c r="KQL3" s="409"/>
      <c r="KQM3" s="409"/>
      <c r="KQN3" s="409"/>
      <c r="KQO3" s="409"/>
      <c r="KQP3" s="409"/>
      <c r="KQQ3" s="409"/>
      <c r="KQR3" s="409"/>
      <c r="KQS3" s="409"/>
      <c r="KQT3" s="409"/>
      <c r="KQU3" s="409"/>
      <c r="KQV3" s="409"/>
      <c r="KQW3" s="409"/>
      <c r="KQX3" s="409"/>
      <c r="KQY3" s="409"/>
      <c r="KQZ3" s="409"/>
      <c r="KRA3" s="409"/>
      <c r="KRB3" s="409"/>
      <c r="KRC3" s="409"/>
      <c r="KRD3" s="409"/>
      <c r="KRE3" s="409"/>
      <c r="KRF3" s="409"/>
      <c r="KRG3" s="409"/>
      <c r="KRH3" s="409"/>
      <c r="KRI3" s="409"/>
      <c r="KRJ3" s="409"/>
      <c r="KRK3" s="409"/>
      <c r="KRL3" s="409"/>
      <c r="KRM3" s="409"/>
      <c r="KRN3" s="409"/>
      <c r="KRO3" s="409"/>
      <c r="KRP3" s="409"/>
      <c r="KRQ3" s="409"/>
      <c r="KRR3" s="409"/>
      <c r="KRS3" s="409"/>
      <c r="KRT3" s="409"/>
      <c r="KRU3" s="409"/>
      <c r="KRV3" s="409"/>
      <c r="KRW3" s="409"/>
      <c r="KRX3" s="409"/>
      <c r="KRY3" s="409"/>
      <c r="KRZ3" s="409"/>
      <c r="KSA3" s="409"/>
      <c r="KSB3" s="409"/>
      <c r="KSC3" s="409"/>
      <c r="KSD3" s="409"/>
      <c r="KSE3" s="409"/>
      <c r="KSF3" s="409"/>
      <c r="KSG3" s="409"/>
      <c r="KSH3" s="409"/>
      <c r="KSI3" s="409"/>
      <c r="KSJ3" s="409"/>
      <c r="KSK3" s="409"/>
      <c r="KSL3" s="409"/>
      <c r="KSM3" s="409"/>
      <c r="KSN3" s="409"/>
      <c r="KSO3" s="409"/>
      <c r="KSP3" s="409"/>
      <c r="KSQ3" s="409"/>
      <c r="KSR3" s="409"/>
      <c r="KSS3" s="409"/>
      <c r="KST3" s="409"/>
      <c r="KSU3" s="409"/>
      <c r="KSV3" s="409"/>
      <c r="KSW3" s="409"/>
      <c r="KSX3" s="409"/>
      <c r="KSY3" s="409"/>
      <c r="KSZ3" s="409"/>
      <c r="KTA3" s="409"/>
      <c r="KTB3" s="409"/>
      <c r="KTC3" s="409"/>
      <c r="KTD3" s="409"/>
      <c r="KTE3" s="409"/>
      <c r="KTF3" s="409"/>
      <c r="KTG3" s="409"/>
      <c r="KTH3" s="409"/>
      <c r="KTI3" s="409"/>
      <c r="KTJ3" s="409"/>
      <c r="KTK3" s="409"/>
      <c r="KTL3" s="409"/>
      <c r="KTM3" s="409"/>
      <c r="KTN3" s="409"/>
      <c r="KTO3" s="409"/>
      <c r="KTP3" s="409"/>
      <c r="KTQ3" s="409"/>
      <c r="KTR3" s="409"/>
      <c r="KTS3" s="409"/>
      <c r="KTT3" s="409"/>
      <c r="KTU3" s="409"/>
      <c r="KTV3" s="409"/>
      <c r="KTW3" s="409"/>
      <c r="KTX3" s="409"/>
      <c r="KTY3" s="409"/>
      <c r="KTZ3" s="409"/>
      <c r="KUA3" s="409"/>
      <c r="KUB3" s="409"/>
      <c r="KUC3" s="409"/>
      <c r="KUD3" s="409"/>
      <c r="KUE3" s="409"/>
      <c r="KUF3" s="409"/>
      <c r="KUG3" s="409"/>
      <c r="KUH3" s="409"/>
      <c r="KUI3" s="409"/>
      <c r="KUJ3" s="409"/>
      <c r="KUK3" s="409"/>
      <c r="KUL3" s="409"/>
      <c r="KUM3" s="409"/>
      <c r="KUN3" s="409"/>
      <c r="KUO3" s="409"/>
      <c r="KUP3" s="409"/>
      <c r="KUQ3" s="409"/>
      <c r="KUR3" s="409"/>
      <c r="KUS3" s="409"/>
      <c r="KUT3" s="409"/>
      <c r="KUU3" s="409"/>
      <c r="KUV3" s="409"/>
      <c r="KUW3" s="409"/>
      <c r="KUX3" s="409"/>
      <c r="KUY3" s="409"/>
      <c r="KUZ3" s="409"/>
      <c r="KVA3" s="409"/>
      <c r="KVB3" s="409"/>
      <c r="KVC3" s="409"/>
      <c r="KVD3" s="409"/>
      <c r="KVE3" s="409"/>
      <c r="KVF3" s="409"/>
      <c r="KVG3" s="409"/>
      <c r="KVH3" s="409"/>
      <c r="KVI3" s="409"/>
      <c r="KVJ3" s="409"/>
      <c r="KVK3" s="409"/>
      <c r="KVL3" s="409"/>
      <c r="KVM3" s="409"/>
      <c r="KVN3" s="409"/>
      <c r="KVO3" s="409"/>
      <c r="KVP3" s="409"/>
      <c r="KVQ3" s="409"/>
      <c r="KVR3" s="409"/>
      <c r="KVS3" s="409"/>
      <c r="KVT3" s="409"/>
      <c r="KVU3" s="409"/>
      <c r="KVV3" s="409"/>
      <c r="KVW3" s="409"/>
      <c r="KVX3" s="409"/>
      <c r="KVY3" s="409"/>
      <c r="KVZ3" s="409"/>
      <c r="KWA3" s="409"/>
      <c r="KWB3" s="409"/>
      <c r="KWC3" s="409"/>
      <c r="KWD3" s="409"/>
      <c r="KWE3" s="409"/>
      <c r="KWF3" s="409"/>
      <c r="KWG3" s="409"/>
      <c r="KWH3" s="409"/>
      <c r="KWI3" s="409"/>
      <c r="KWJ3" s="409"/>
      <c r="KWK3" s="409"/>
      <c r="KWL3" s="409"/>
      <c r="KWM3" s="409"/>
      <c r="KWN3" s="409"/>
      <c r="KWO3" s="409"/>
      <c r="KWP3" s="409"/>
      <c r="KWQ3" s="409"/>
      <c r="KWR3" s="409"/>
      <c r="KWS3" s="409"/>
      <c r="KWT3" s="409"/>
      <c r="KWU3" s="409"/>
      <c r="KWV3" s="409"/>
      <c r="KWW3" s="409"/>
      <c r="KWX3" s="409"/>
      <c r="KWY3" s="409"/>
      <c r="KWZ3" s="409"/>
      <c r="KXA3" s="409"/>
      <c r="KXB3" s="409"/>
      <c r="KXC3" s="409"/>
      <c r="KXD3" s="409"/>
      <c r="KXE3" s="409"/>
      <c r="KXF3" s="409"/>
      <c r="KXG3" s="409"/>
      <c r="KXH3" s="409"/>
      <c r="KXI3" s="409"/>
      <c r="KXJ3" s="409"/>
      <c r="KXK3" s="409"/>
      <c r="KXL3" s="409"/>
      <c r="KXM3" s="409"/>
      <c r="KXN3" s="409"/>
      <c r="KXO3" s="409"/>
      <c r="KXP3" s="409"/>
      <c r="KXQ3" s="409"/>
      <c r="KXR3" s="409"/>
      <c r="KXS3" s="409"/>
      <c r="KXT3" s="409"/>
      <c r="KXU3" s="409"/>
      <c r="KXV3" s="409"/>
      <c r="KXW3" s="409"/>
      <c r="KXX3" s="409"/>
      <c r="KXY3" s="409"/>
      <c r="KXZ3" s="409"/>
      <c r="KYA3" s="409"/>
      <c r="KYB3" s="409"/>
      <c r="KYC3" s="409"/>
      <c r="KYD3" s="409"/>
      <c r="KYE3" s="409"/>
      <c r="KYF3" s="409"/>
      <c r="KYG3" s="409"/>
      <c r="KYH3" s="409"/>
      <c r="KYI3" s="409"/>
      <c r="KYJ3" s="409"/>
      <c r="KYK3" s="409"/>
      <c r="KYL3" s="409"/>
      <c r="KYM3" s="409"/>
      <c r="KYN3" s="409"/>
      <c r="KYO3" s="409"/>
      <c r="KYP3" s="409"/>
      <c r="KYQ3" s="409"/>
      <c r="KYR3" s="409"/>
      <c r="KYS3" s="409"/>
      <c r="KYT3" s="409"/>
      <c r="KYU3" s="409"/>
      <c r="KYV3" s="409"/>
      <c r="KYW3" s="409"/>
      <c r="KYX3" s="409"/>
      <c r="KYY3" s="409"/>
      <c r="KYZ3" s="409"/>
      <c r="KZA3" s="409"/>
      <c r="KZB3" s="409"/>
      <c r="KZC3" s="409"/>
      <c r="KZD3" s="409"/>
      <c r="KZE3" s="409"/>
      <c r="KZF3" s="409"/>
      <c r="KZG3" s="409"/>
      <c r="KZH3" s="409"/>
      <c r="KZI3" s="409"/>
      <c r="KZJ3" s="409"/>
      <c r="KZK3" s="409"/>
      <c r="KZL3" s="409"/>
      <c r="KZM3" s="409"/>
      <c r="KZN3" s="409"/>
      <c r="KZO3" s="409"/>
      <c r="KZP3" s="409"/>
      <c r="KZQ3" s="409"/>
      <c r="KZR3" s="409"/>
      <c r="KZS3" s="409"/>
      <c r="KZT3" s="409"/>
      <c r="KZU3" s="409"/>
      <c r="KZV3" s="409"/>
      <c r="KZW3" s="409"/>
      <c r="KZX3" s="409"/>
      <c r="KZY3" s="409"/>
      <c r="KZZ3" s="409"/>
      <c r="LAA3" s="409"/>
      <c r="LAB3" s="409"/>
      <c r="LAC3" s="409"/>
      <c r="LAD3" s="409"/>
      <c r="LAE3" s="409"/>
      <c r="LAF3" s="409"/>
      <c r="LAG3" s="409"/>
      <c r="LAH3" s="409"/>
      <c r="LAI3" s="409"/>
      <c r="LAJ3" s="409"/>
      <c r="LAK3" s="409"/>
      <c r="LAL3" s="409"/>
      <c r="LAM3" s="409"/>
      <c r="LAN3" s="409"/>
      <c r="LAO3" s="409"/>
      <c r="LAP3" s="409"/>
      <c r="LAQ3" s="409"/>
      <c r="LAR3" s="409"/>
      <c r="LAS3" s="409"/>
      <c r="LAT3" s="409"/>
      <c r="LAU3" s="409"/>
      <c r="LAV3" s="409"/>
      <c r="LAW3" s="409"/>
      <c r="LAX3" s="409"/>
      <c r="LAY3" s="409"/>
      <c r="LAZ3" s="409"/>
      <c r="LBA3" s="409"/>
      <c r="LBB3" s="409"/>
      <c r="LBC3" s="409"/>
      <c r="LBD3" s="409"/>
      <c r="LBE3" s="409"/>
      <c r="LBF3" s="409"/>
      <c r="LBG3" s="409"/>
      <c r="LBH3" s="409"/>
      <c r="LBI3" s="409"/>
      <c r="LBJ3" s="409"/>
      <c r="LBK3" s="409"/>
      <c r="LBL3" s="409"/>
      <c r="LBM3" s="409"/>
      <c r="LBN3" s="409"/>
      <c r="LBO3" s="409"/>
      <c r="LBP3" s="409"/>
      <c r="LBQ3" s="409"/>
      <c r="LBR3" s="409"/>
      <c r="LBS3" s="409"/>
      <c r="LBT3" s="409"/>
      <c r="LBU3" s="409"/>
      <c r="LBV3" s="409"/>
      <c r="LBW3" s="409"/>
      <c r="LBX3" s="409"/>
      <c r="LBY3" s="409"/>
      <c r="LBZ3" s="409"/>
      <c r="LCA3" s="409"/>
      <c r="LCB3" s="409"/>
      <c r="LCC3" s="409"/>
      <c r="LCD3" s="409"/>
      <c r="LCE3" s="409"/>
      <c r="LCF3" s="409"/>
      <c r="LCG3" s="409"/>
      <c r="LCH3" s="409"/>
      <c r="LCI3" s="409"/>
      <c r="LCJ3" s="409"/>
      <c r="LCK3" s="409"/>
      <c r="LCL3" s="409"/>
      <c r="LCM3" s="409"/>
      <c r="LCN3" s="409"/>
      <c r="LCO3" s="409"/>
      <c r="LCP3" s="409"/>
      <c r="LCQ3" s="409"/>
      <c r="LCR3" s="409"/>
      <c r="LCS3" s="409"/>
      <c r="LCT3" s="409"/>
      <c r="LCU3" s="409"/>
      <c r="LCV3" s="409"/>
      <c r="LCW3" s="409"/>
      <c r="LCX3" s="409"/>
      <c r="LCY3" s="409"/>
      <c r="LCZ3" s="409"/>
      <c r="LDA3" s="409"/>
      <c r="LDB3" s="409"/>
      <c r="LDC3" s="409"/>
      <c r="LDD3" s="409"/>
      <c r="LDE3" s="409"/>
      <c r="LDF3" s="409"/>
      <c r="LDG3" s="409"/>
      <c r="LDH3" s="409"/>
      <c r="LDI3" s="409"/>
      <c r="LDJ3" s="409"/>
      <c r="LDK3" s="409"/>
      <c r="LDL3" s="409"/>
      <c r="LDM3" s="409"/>
      <c r="LDN3" s="409"/>
      <c r="LDO3" s="409"/>
      <c r="LDP3" s="409"/>
      <c r="LDQ3" s="409"/>
      <c r="LDR3" s="409"/>
      <c r="LDS3" s="409"/>
      <c r="LDT3" s="409"/>
      <c r="LDU3" s="409"/>
      <c r="LDV3" s="409"/>
      <c r="LDW3" s="409"/>
      <c r="LDX3" s="409"/>
      <c r="LDY3" s="409"/>
      <c r="LDZ3" s="409"/>
      <c r="LEA3" s="409"/>
      <c r="LEB3" s="409"/>
      <c r="LEC3" s="409"/>
      <c r="LED3" s="409"/>
      <c r="LEE3" s="409"/>
      <c r="LEF3" s="409"/>
      <c r="LEG3" s="409"/>
      <c r="LEH3" s="409"/>
      <c r="LEI3" s="409"/>
      <c r="LEJ3" s="409"/>
      <c r="LEK3" s="409"/>
      <c r="LEL3" s="409"/>
      <c r="LEM3" s="409"/>
      <c r="LEN3" s="409"/>
      <c r="LEO3" s="409"/>
      <c r="LEP3" s="409"/>
      <c r="LEQ3" s="409"/>
      <c r="LER3" s="409"/>
      <c r="LES3" s="409"/>
      <c r="LET3" s="409"/>
      <c r="LEU3" s="409"/>
      <c r="LEV3" s="409"/>
      <c r="LEW3" s="409"/>
      <c r="LEX3" s="409"/>
      <c r="LEY3" s="409"/>
      <c r="LEZ3" s="409"/>
      <c r="LFA3" s="409"/>
      <c r="LFB3" s="409"/>
      <c r="LFC3" s="409"/>
      <c r="LFD3" s="409"/>
      <c r="LFE3" s="409"/>
      <c r="LFF3" s="409"/>
      <c r="LFG3" s="409"/>
      <c r="LFH3" s="409"/>
      <c r="LFI3" s="409"/>
      <c r="LFJ3" s="409"/>
      <c r="LFK3" s="409"/>
      <c r="LFL3" s="409"/>
      <c r="LFM3" s="409"/>
      <c r="LFN3" s="409"/>
      <c r="LFO3" s="409"/>
      <c r="LFP3" s="409"/>
      <c r="LFQ3" s="409"/>
      <c r="LFR3" s="409"/>
      <c r="LFS3" s="409"/>
      <c r="LFT3" s="409"/>
      <c r="LFU3" s="409"/>
      <c r="LFV3" s="409"/>
      <c r="LFW3" s="409"/>
      <c r="LFX3" s="409"/>
      <c r="LFY3" s="409"/>
      <c r="LFZ3" s="409"/>
      <c r="LGA3" s="409"/>
      <c r="LGB3" s="409"/>
      <c r="LGC3" s="409"/>
      <c r="LGD3" s="409"/>
      <c r="LGE3" s="409"/>
      <c r="LGF3" s="409"/>
      <c r="LGG3" s="409"/>
      <c r="LGH3" s="409"/>
      <c r="LGI3" s="409"/>
      <c r="LGJ3" s="409"/>
      <c r="LGK3" s="409"/>
      <c r="LGL3" s="409"/>
      <c r="LGM3" s="409"/>
      <c r="LGN3" s="409"/>
      <c r="LGO3" s="409"/>
      <c r="LGP3" s="409"/>
      <c r="LGQ3" s="409"/>
      <c r="LGR3" s="409"/>
      <c r="LGS3" s="409"/>
      <c r="LGT3" s="409"/>
      <c r="LGU3" s="409"/>
      <c r="LGV3" s="409"/>
      <c r="LGW3" s="409"/>
      <c r="LGX3" s="409"/>
      <c r="LGY3" s="409"/>
      <c r="LGZ3" s="409"/>
      <c r="LHA3" s="409"/>
      <c r="LHB3" s="409"/>
      <c r="LHC3" s="409"/>
      <c r="LHD3" s="409"/>
      <c r="LHE3" s="409"/>
      <c r="LHF3" s="409"/>
      <c r="LHG3" s="409"/>
      <c r="LHH3" s="409"/>
      <c r="LHI3" s="409"/>
      <c r="LHJ3" s="409"/>
      <c r="LHK3" s="409"/>
      <c r="LHL3" s="409"/>
      <c r="LHM3" s="409"/>
      <c r="LHN3" s="409"/>
      <c r="LHO3" s="409"/>
      <c r="LHP3" s="409"/>
      <c r="LHQ3" s="409"/>
      <c r="LHR3" s="409"/>
      <c r="LHS3" s="409"/>
      <c r="LHT3" s="409"/>
      <c r="LHU3" s="409"/>
      <c r="LHV3" s="409"/>
      <c r="LHW3" s="409"/>
      <c r="LHX3" s="409"/>
      <c r="LHY3" s="409"/>
      <c r="LHZ3" s="409"/>
      <c r="LIA3" s="409"/>
      <c r="LIB3" s="409"/>
      <c r="LIC3" s="409"/>
      <c r="LID3" s="409"/>
      <c r="LIE3" s="409"/>
      <c r="LIF3" s="409"/>
      <c r="LIG3" s="409"/>
      <c r="LIH3" s="409"/>
      <c r="LII3" s="409"/>
      <c r="LIJ3" s="409"/>
      <c r="LIK3" s="409"/>
      <c r="LIL3" s="409"/>
      <c r="LIM3" s="409"/>
      <c r="LIN3" s="409"/>
      <c r="LIO3" s="409"/>
      <c r="LIP3" s="409"/>
      <c r="LIQ3" s="409"/>
      <c r="LIR3" s="409"/>
      <c r="LIS3" s="409"/>
      <c r="LIT3" s="409"/>
      <c r="LIU3" s="409"/>
      <c r="LIV3" s="409"/>
      <c r="LIW3" s="409"/>
      <c r="LIX3" s="409"/>
      <c r="LIY3" s="409"/>
      <c r="LIZ3" s="409"/>
      <c r="LJA3" s="409"/>
      <c r="LJB3" s="409"/>
      <c r="LJC3" s="409"/>
      <c r="LJD3" s="409"/>
      <c r="LJE3" s="409"/>
      <c r="LJF3" s="409"/>
      <c r="LJG3" s="409"/>
      <c r="LJH3" s="409"/>
      <c r="LJI3" s="409"/>
      <c r="LJJ3" s="409"/>
      <c r="LJK3" s="409"/>
      <c r="LJL3" s="409"/>
      <c r="LJM3" s="409"/>
      <c r="LJN3" s="409"/>
      <c r="LJO3" s="409"/>
      <c r="LJP3" s="409"/>
      <c r="LJQ3" s="409"/>
      <c r="LJR3" s="409"/>
      <c r="LJS3" s="409"/>
      <c r="LJT3" s="409"/>
      <c r="LJU3" s="409"/>
      <c r="LJV3" s="409"/>
      <c r="LJW3" s="409"/>
      <c r="LJX3" s="409"/>
      <c r="LJY3" s="409"/>
      <c r="LJZ3" s="409"/>
      <c r="LKA3" s="409"/>
      <c r="LKB3" s="409"/>
      <c r="LKC3" s="409"/>
      <c r="LKD3" s="409"/>
      <c r="LKE3" s="409"/>
      <c r="LKF3" s="409"/>
      <c r="LKG3" s="409"/>
      <c r="LKH3" s="409"/>
      <c r="LKI3" s="409"/>
      <c r="LKJ3" s="409"/>
      <c r="LKK3" s="409"/>
      <c r="LKL3" s="409"/>
      <c r="LKM3" s="409"/>
      <c r="LKN3" s="409"/>
      <c r="LKO3" s="409"/>
      <c r="LKP3" s="409"/>
      <c r="LKQ3" s="409"/>
      <c r="LKR3" s="409"/>
      <c r="LKS3" s="409"/>
      <c r="LKT3" s="409"/>
      <c r="LKU3" s="409"/>
      <c r="LKV3" s="409"/>
      <c r="LKW3" s="409"/>
      <c r="LKX3" s="409"/>
      <c r="LKY3" s="409"/>
      <c r="LKZ3" s="409"/>
      <c r="LLA3" s="409"/>
      <c r="LLB3" s="409"/>
      <c r="LLC3" s="409"/>
      <c r="LLD3" s="409"/>
      <c r="LLE3" s="409"/>
      <c r="LLF3" s="409"/>
      <c r="LLG3" s="409"/>
      <c r="LLH3" s="409"/>
      <c r="LLI3" s="409"/>
      <c r="LLJ3" s="409"/>
      <c r="LLK3" s="409"/>
      <c r="LLL3" s="409"/>
      <c r="LLM3" s="409"/>
      <c r="LLN3" s="409"/>
      <c r="LLO3" s="409"/>
      <c r="LLP3" s="409"/>
      <c r="LLQ3" s="409"/>
      <c r="LLR3" s="409"/>
      <c r="LLS3" s="409"/>
      <c r="LLT3" s="409"/>
      <c r="LLU3" s="409"/>
      <c r="LLV3" s="409"/>
      <c r="LLW3" s="409"/>
      <c r="LLX3" s="409"/>
      <c r="LLY3" s="409"/>
      <c r="LLZ3" s="409"/>
      <c r="LMA3" s="409"/>
      <c r="LMB3" s="409"/>
      <c r="LMC3" s="409"/>
      <c r="LMD3" s="409"/>
      <c r="LME3" s="409"/>
      <c r="LMF3" s="409"/>
      <c r="LMG3" s="409"/>
      <c r="LMH3" s="409"/>
      <c r="LMI3" s="409"/>
      <c r="LMJ3" s="409"/>
      <c r="LMK3" s="409"/>
      <c r="LML3" s="409"/>
      <c r="LMM3" s="409"/>
      <c r="LMN3" s="409"/>
      <c r="LMO3" s="409"/>
      <c r="LMP3" s="409"/>
      <c r="LMQ3" s="409"/>
      <c r="LMR3" s="409"/>
      <c r="LMS3" s="409"/>
      <c r="LMT3" s="409"/>
      <c r="LMU3" s="409"/>
      <c r="LMV3" s="409"/>
      <c r="LMW3" s="409"/>
      <c r="LMX3" s="409"/>
      <c r="LMY3" s="409"/>
      <c r="LMZ3" s="409"/>
      <c r="LNA3" s="409"/>
      <c r="LNB3" s="409"/>
      <c r="LNC3" s="409"/>
      <c r="LND3" s="409"/>
      <c r="LNE3" s="409"/>
      <c r="LNF3" s="409"/>
      <c r="LNG3" s="409"/>
      <c r="LNH3" s="409"/>
      <c r="LNI3" s="409"/>
      <c r="LNJ3" s="409"/>
      <c r="LNK3" s="409"/>
      <c r="LNL3" s="409"/>
      <c r="LNM3" s="409"/>
      <c r="LNN3" s="409"/>
      <c r="LNO3" s="409"/>
      <c r="LNP3" s="409"/>
      <c r="LNQ3" s="409"/>
      <c r="LNR3" s="409"/>
      <c r="LNS3" s="409"/>
      <c r="LNT3" s="409"/>
      <c r="LNU3" s="409"/>
      <c r="LNV3" s="409"/>
      <c r="LNW3" s="409"/>
      <c r="LNX3" s="409"/>
      <c r="LNY3" s="409"/>
      <c r="LNZ3" s="409"/>
      <c r="LOA3" s="409"/>
      <c r="LOB3" s="409"/>
      <c r="LOC3" s="409"/>
      <c r="LOD3" s="409"/>
      <c r="LOE3" s="409"/>
      <c r="LOF3" s="409"/>
      <c r="LOG3" s="409"/>
      <c r="LOH3" s="409"/>
      <c r="LOI3" s="409"/>
      <c r="LOJ3" s="409"/>
      <c r="LOK3" s="409"/>
      <c r="LOL3" s="409"/>
      <c r="LOM3" s="409"/>
      <c r="LON3" s="409"/>
      <c r="LOO3" s="409"/>
      <c r="LOP3" s="409"/>
      <c r="LOQ3" s="409"/>
      <c r="LOR3" s="409"/>
      <c r="LOS3" s="409"/>
      <c r="LOT3" s="409"/>
      <c r="LOU3" s="409"/>
      <c r="LOV3" s="409"/>
      <c r="LOW3" s="409"/>
      <c r="LOX3" s="409"/>
      <c r="LOY3" s="409"/>
      <c r="LOZ3" s="409"/>
      <c r="LPA3" s="409"/>
      <c r="LPB3" s="409"/>
      <c r="LPC3" s="409"/>
      <c r="LPD3" s="409"/>
      <c r="LPE3" s="409"/>
      <c r="LPF3" s="409"/>
      <c r="LPG3" s="409"/>
      <c r="LPH3" s="409"/>
      <c r="LPI3" s="409"/>
      <c r="LPJ3" s="409"/>
      <c r="LPK3" s="409"/>
      <c r="LPL3" s="409"/>
      <c r="LPM3" s="409"/>
      <c r="LPN3" s="409"/>
      <c r="LPO3" s="409"/>
      <c r="LPP3" s="409"/>
      <c r="LPQ3" s="409"/>
      <c r="LPR3" s="409"/>
      <c r="LPS3" s="409"/>
      <c r="LPT3" s="409"/>
      <c r="LPU3" s="409"/>
      <c r="LPV3" s="409"/>
      <c r="LPW3" s="409"/>
      <c r="LPX3" s="409"/>
      <c r="LPY3" s="409"/>
      <c r="LPZ3" s="409"/>
      <c r="LQA3" s="409"/>
      <c r="LQB3" s="409"/>
      <c r="LQC3" s="409"/>
      <c r="LQD3" s="409"/>
      <c r="LQE3" s="409"/>
      <c r="LQF3" s="409"/>
      <c r="LQG3" s="409"/>
      <c r="LQH3" s="409"/>
      <c r="LQI3" s="409"/>
      <c r="LQJ3" s="409"/>
      <c r="LQK3" s="409"/>
      <c r="LQL3" s="409"/>
      <c r="LQM3" s="409"/>
      <c r="LQN3" s="409"/>
      <c r="LQO3" s="409"/>
      <c r="LQP3" s="409"/>
      <c r="LQQ3" s="409"/>
      <c r="LQR3" s="409"/>
      <c r="LQS3" s="409"/>
      <c r="LQT3" s="409"/>
      <c r="LQU3" s="409"/>
      <c r="LQV3" s="409"/>
      <c r="LQW3" s="409"/>
      <c r="LQX3" s="409"/>
      <c r="LQY3" s="409"/>
      <c r="LQZ3" s="409"/>
      <c r="LRA3" s="409"/>
      <c r="LRB3" s="409"/>
      <c r="LRC3" s="409"/>
      <c r="LRD3" s="409"/>
      <c r="LRE3" s="409"/>
      <c r="LRF3" s="409"/>
      <c r="LRG3" s="409"/>
      <c r="LRH3" s="409"/>
      <c r="LRI3" s="409"/>
      <c r="LRJ3" s="409"/>
      <c r="LRK3" s="409"/>
      <c r="LRL3" s="409"/>
      <c r="LRM3" s="409"/>
      <c r="LRN3" s="409"/>
      <c r="LRO3" s="409"/>
      <c r="LRP3" s="409"/>
      <c r="LRQ3" s="409"/>
      <c r="LRR3" s="409"/>
      <c r="LRS3" s="409"/>
      <c r="LRT3" s="409"/>
      <c r="LRU3" s="409"/>
      <c r="LRV3" s="409"/>
      <c r="LRW3" s="409"/>
      <c r="LRX3" s="409"/>
      <c r="LRY3" s="409"/>
      <c r="LRZ3" s="409"/>
      <c r="LSA3" s="409"/>
      <c r="LSB3" s="409"/>
      <c r="LSC3" s="409"/>
      <c r="LSD3" s="409"/>
      <c r="LSE3" s="409"/>
      <c r="LSF3" s="409"/>
      <c r="LSG3" s="409"/>
      <c r="LSH3" s="409"/>
      <c r="LSI3" s="409"/>
      <c r="LSJ3" s="409"/>
      <c r="LSK3" s="409"/>
      <c r="LSL3" s="409"/>
      <c r="LSM3" s="409"/>
      <c r="LSN3" s="409"/>
      <c r="LSO3" s="409"/>
      <c r="LSP3" s="409"/>
      <c r="LSQ3" s="409"/>
      <c r="LSR3" s="409"/>
      <c r="LSS3" s="409"/>
      <c r="LST3" s="409"/>
      <c r="LSU3" s="409"/>
      <c r="LSV3" s="409"/>
      <c r="LSW3" s="409"/>
      <c r="LSX3" s="409"/>
      <c r="LSY3" s="409"/>
      <c r="LSZ3" s="409"/>
      <c r="LTA3" s="409"/>
      <c r="LTB3" s="409"/>
      <c r="LTC3" s="409"/>
      <c r="LTD3" s="409"/>
      <c r="LTE3" s="409"/>
      <c r="LTF3" s="409"/>
      <c r="LTG3" s="409"/>
      <c r="LTH3" s="409"/>
      <c r="LTI3" s="409"/>
      <c r="LTJ3" s="409"/>
      <c r="LTK3" s="409"/>
      <c r="LTL3" s="409"/>
      <c r="LTM3" s="409"/>
      <c r="LTN3" s="409"/>
      <c r="LTO3" s="409"/>
      <c r="LTP3" s="409"/>
      <c r="LTQ3" s="409"/>
      <c r="LTR3" s="409"/>
      <c r="LTS3" s="409"/>
      <c r="LTT3" s="409"/>
      <c r="LTU3" s="409"/>
      <c r="LTV3" s="409"/>
      <c r="LTW3" s="409"/>
      <c r="LTX3" s="409"/>
      <c r="LTY3" s="409"/>
      <c r="LTZ3" s="409"/>
      <c r="LUA3" s="409"/>
      <c r="LUB3" s="409"/>
      <c r="LUC3" s="409"/>
      <c r="LUD3" s="409"/>
      <c r="LUE3" s="409"/>
      <c r="LUF3" s="409"/>
      <c r="LUG3" s="409"/>
      <c r="LUH3" s="409"/>
      <c r="LUI3" s="409"/>
      <c r="LUJ3" s="409"/>
      <c r="LUK3" s="409"/>
      <c r="LUL3" s="409"/>
      <c r="LUM3" s="409"/>
      <c r="LUN3" s="409"/>
      <c r="LUO3" s="409"/>
      <c r="LUP3" s="409"/>
      <c r="LUQ3" s="409"/>
      <c r="LUR3" s="409"/>
      <c r="LUS3" s="409"/>
      <c r="LUT3" s="409"/>
      <c r="LUU3" s="409"/>
      <c r="LUV3" s="409"/>
      <c r="LUW3" s="409"/>
      <c r="LUX3" s="409"/>
      <c r="LUY3" s="409"/>
      <c r="LUZ3" s="409"/>
      <c r="LVA3" s="409"/>
      <c r="LVB3" s="409"/>
      <c r="LVC3" s="409"/>
      <c r="LVD3" s="409"/>
      <c r="LVE3" s="409"/>
      <c r="LVF3" s="409"/>
      <c r="LVG3" s="409"/>
      <c r="LVH3" s="409"/>
      <c r="LVI3" s="409"/>
      <c r="LVJ3" s="409"/>
      <c r="LVK3" s="409"/>
      <c r="LVL3" s="409"/>
      <c r="LVM3" s="409"/>
      <c r="LVN3" s="409"/>
      <c r="LVO3" s="409"/>
      <c r="LVP3" s="409"/>
      <c r="LVQ3" s="409"/>
      <c r="LVR3" s="409"/>
      <c r="LVS3" s="409"/>
      <c r="LVT3" s="409"/>
      <c r="LVU3" s="409"/>
      <c r="LVV3" s="409"/>
      <c r="LVW3" s="409"/>
      <c r="LVX3" s="409"/>
      <c r="LVY3" s="409"/>
      <c r="LVZ3" s="409"/>
      <c r="LWA3" s="409"/>
      <c r="LWB3" s="409"/>
      <c r="LWC3" s="409"/>
      <c r="LWD3" s="409"/>
      <c r="LWE3" s="409"/>
      <c r="LWF3" s="409"/>
      <c r="LWG3" s="409"/>
      <c r="LWH3" s="409"/>
      <c r="LWI3" s="409"/>
      <c r="LWJ3" s="409"/>
      <c r="LWK3" s="409"/>
      <c r="LWL3" s="409"/>
      <c r="LWM3" s="409"/>
      <c r="LWN3" s="409"/>
      <c r="LWO3" s="409"/>
      <c r="LWP3" s="409"/>
      <c r="LWQ3" s="409"/>
      <c r="LWR3" s="409"/>
      <c r="LWS3" s="409"/>
      <c r="LWT3" s="409"/>
      <c r="LWU3" s="409"/>
      <c r="LWV3" s="409"/>
      <c r="LWW3" s="409"/>
      <c r="LWX3" s="409"/>
      <c r="LWY3" s="409"/>
      <c r="LWZ3" s="409"/>
      <c r="LXA3" s="409"/>
      <c r="LXB3" s="409"/>
      <c r="LXC3" s="409"/>
      <c r="LXD3" s="409"/>
      <c r="LXE3" s="409"/>
      <c r="LXF3" s="409"/>
      <c r="LXG3" s="409"/>
      <c r="LXH3" s="409"/>
      <c r="LXI3" s="409"/>
      <c r="LXJ3" s="409"/>
      <c r="LXK3" s="409"/>
      <c r="LXL3" s="409"/>
      <c r="LXM3" s="409"/>
      <c r="LXN3" s="409"/>
      <c r="LXO3" s="409"/>
      <c r="LXP3" s="409"/>
      <c r="LXQ3" s="409"/>
      <c r="LXR3" s="409"/>
      <c r="LXS3" s="409"/>
      <c r="LXT3" s="409"/>
      <c r="LXU3" s="409"/>
      <c r="LXV3" s="409"/>
      <c r="LXW3" s="409"/>
      <c r="LXX3" s="409"/>
      <c r="LXY3" s="409"/>
      <c r="LXZ3" s="409"/>
      <c r="LYA3" s="409"/>
      <c r="LYB3" s="409"/>
      <c r="LYC3" s="409"/>
      <c r="LYD3" s="409"/>
      <c r="LYE3" s="409"/>
      <c r="LYF3" s="409"/>
      <c r="LYG3" s="409"/>
      <c r="LYH3" s="409"/>
      <c r="LYI3" s="409"/>
      <c r="LYJ3" s="409"/>
      <c r="LYK3" s="409"/>
      <c r="LYL3" s="409"/>
      <c r="LYM3" s="409"/>
      <c r="LYN3" s="409"/>
      <c r="LYO3" s="409"/>
      <c r="LYP3" s="409"/>
      <c r="LYQ3" s="409"/>
      <c r="LYR3" s="409"/>
      <c r="LYS3" s="409"/>
      <c r="LYT3" s="409"/>
      <c r="LYU3" s="409"/>
      <c r="LYV3" s="409"/>
      <c r="LYW3" s="409"/>
      <c r="LYX3" s="409"/>
      <c r="LYY3" s="409"/>
      <c r="LYZ3" s="409"/>
      <c r="LZA3" s="409"/>
      <c r="LZB3" s="409"/>
      <c r="LZC3" s="409"/>
      <c r="LZD3" s="409"/>
      <c r="LZE3" s="409"/>
      <c r="LZF3" s="409"/>
      <c r="LZG3" s="409"/>
      <c r="LZH3" s="409"/>
      <c r="LZI3" s="409"/>
      <c r="LZJ3" s="409"/>
      <c r="LZK3" s="409"/>
      <c r="LZL3" s="409"/>
      <c r="LZM3" s="409"/>
      <c r="LZN3" s="409"/>
      <c r="LZO3" s="409"/>
      <c r="LZP3" s="409"/>
      <c r="LZQ3" s="409"/>
      <c r="LZR3" s="409"/>
      <c r="LZS3" s="409"/>
      <c r="LZT3" s="409"/>
      <c r="LZU3" s="409"/>
      <c r="LZV3" s="409"/>
      <c r="LZW3" s="409"/>
      <c r="LZX3" s="409"/>
      <c r="LZY3" s="409"/>
      <c r="LZZ3" s="409"/>
      <c r="MAA3" s="409"/>
      <c r="MAB3" s="409"/>
      <c r="MAC3" s="409"/>
      <c r="MAD3" s="409"/>
      <c r="MAE3" s="409"/>
      <c r="MAF3" s="409"/>
      <c r="MAG3" s="409"/>
      <c r="MAH3" s="409"/>
      <c r="MAI3" s="409"/>
      <c r="MAJ3" s="409"/>
      <c r="MAK3" s="409"/>
      <c r="MAL3" s="409"/>
      <c r="MAM3" s="409"/>
      <c r="MAN3" s="409"/>
      <c r="MAO3" s="409"/>
      <c r="MAP3" s="409"/>
      <c r="MAQ3" s="409"/>
      <c r="MAR3" s="409"/>
      <c r="MAS3" s="409"/>
      <c r="MAT3" s="409"/>
      <c r="MAU3" s="409"/>
      <c r="MAV3" s="409"/>
      <c r="MAW3" s="409"/>
      <c r="MAX3" s="409"/>
      <c r="MAY3" s="409"/>
      <c r="MAZ3" s="409"/>
      <c r="MBA3" s="409"/>
      <c r="MBB3" s="409"/>
      <c r="MBC3" s="409"/>
      <c r="MBD3" s="409"/>
      <c r="MBE3" s="409"/>
      <c r="MBF3" s="409"/>
      <c r="MBG3" s="409"/>
      <c r="MBH3" s="409"/>
      <c r="MBI3" s="409"/>
      <c r="MBJ3" s="409"/>
      <c r="MBK3" s="409"/>
      <c r="MBL3" s="409"/>
      <c r="MBM3" s="409"/>
      <c r="MBN3" s="409"/>
      <c r="MBO3" s="409"/>
      <c r="MBP3" s="409"/>
      <c r="MBQ3" s="409"/>
      <c r="MBR3" s="409"/>
      <c r="MBS3" s="409"/>
      <c r="MBT3" s="409"/>
      <c r="MBU3" s="409"/>
      <c r="MBV3" s="409"/>
      <c r="MBW3" s="409"/>
      <c r="MBX3" s="409"/>
      <c r="MBY3" s="409"/>
      <c r="MBZ3" s="409"/>
      <c r="MCA3" s="409"/>
      <c r="MCB3" s="409"/>
      <c r="MCC3" s="409"/>
      <c r="MCD3" s="409"/>
      <c r="MCE3" s="409"/>
      <c r="MCF3" s="409"/>
      <c r="MCG3" s="409"/>
      <c r="MCH3" s="409"/>
      <c r="MCI3" s="409"/>
      <c r="MCJ3" s="409"/>
      <c r="MCK3" s="409"/>
      <c r="MCL3" s="409"/>
      <c r="MCM3" s="409"/>
      <c r="MCN3" s="409"/>
      <c r="MCO3" s="409"/>
      <c r="MCP3" s="409"/>
      <c r="MCQ3" s="409"/>
      <c r="MCR3" s="409"/>
      <c r="MCS3" s="409"/>
      <c r="MCT3" s="409"/>
      <c r="MCU3" s="409"/>
      <c r="MCV3" s="409"/>
      <c r="MCW3" s="409"/>
      <c r="MCX3" s="409"/>
      <c r="MCY3" s="409"/>
      <c r="MCZ3" s="409"/>
      <c r="MDA3" s="409"/>
      <c r="MDB3" s="409"/>
      <c r="MDC3" s="409"/>
      <c r="MDD3" s="409"/>
      <c r="MDE3" s="409"/>
      <c r="MDF3" s="409"/>
      <c r="MDG3" s="409"/>
      <c r="MDH3" s="409"/>
      <c r="MDI3" s="409"/>
      <c r="MDJ3" s="409"/>
      <c r="MDK3" s="409"/>
      <c r="MDL3" s="409"/>
      <c r="MDM3" s="409"/>
      <c r="MDN3" s="409"/>
      <c r="MDO3" s="409"/>
      <c r="MDP3" s="409"/>
      <c r="MDQ3" s="409"/>
      <c r="MDR3" s="409"/>
      <c r="MDS3" s="409"/>
      <c r="MDT3" s="409"/>
      <c r="MDU3" s="409"/>
      <c r="MDV3" s="409"/>
      <c r="MDW3" s="409"/>
      <c r="MDX3" s="409"/>
      <c r="MDY3" s="409"/>
      <c r="MDZ3" s="409"/>
      <c r="MEA3" s="409"/>
      <c r="MEB3" s="409"/>
      <c r="MEC3" s="409"/>
      <c r="MED3" s="409"/>
      <c r="MEE3" s="409"/>
      <c r="MEF3" s="409"/>
      <c r="MEG3" s="409"/>
      <c r="MEH3" s="409"/>
      <c r="MEI3" s="409"/>
      <c r="MEJ3" s="409"/>
      <c r="MEK3" s="409"/>
      <c r="MEL3" s="409"/>
      <c r="MEM3" s="409"/>
      <c r="MEN3" s="409"/>
      <c r="MEO3" s="409"/>
      <c r="MEP3" s="409"/>
      <c r="MEQ3" s="409"/>
      <c r="MER3" s="409"/>
      <c r="MES3" s="409"/>
      <c r="MET3" s="409"/>
      <c r="MEU3" s="409"/>
      <c r="MEV3" s="409"/>
      <c r="MEW3" s="409"/>
      <c r="MEX3" s="409"/>
      <c r="MEY3" s="409"/>
      <c r="MEZ3" s="409"/>
      <c r="MFA3" s="409"/>
      <c r="MFB3" s="409"/>
      <c r="MFC3" s="409"/>
      <c r="MFD3" s="409"/>
      <c r="MFE3" s="409"/>
      <c r="MFF3" s="409"/>
      <c r="MFG3" s="409"/>
      <c r="MFH3" s="409"/>
      <c r="MFI3" s="409"/>
      <c r="MFJ3" s="409"/>
      <c r="MFK3" s="409"/>
      <c r="MFL3" s="409"/>
      <c r="MFM3" s="409"/>
      <c r="MFN3" s="409"/>
      <c r="MFO3" s="409"/>
      <c r="MFP3" s="409"/>
      <c r="MFQ3" s="409"/>
      <c r="MFR3" s="409"/>
      <c r="MFS3" s="409"/>
      <c r="MFT3" s="409"/>
      <c r="MFU3" s="409"/>
      <c r="MFV3" s="409"/>
      <c r="MFW3" s="409"/>
      <c r="MFX3" s="409"/>
      <c r="MFY3" s="409"/>
      <c r="MFZ3" s="409"/>
      <c r="MGA3" s="409"/>
      <c r="MGB3" s="409"/>
      <c r="MGC3" s="409"/>
      <c r="MGD3" s="409"/>
      <c r="MGE3" s="409"/>
      <c r="MGF3" s="409"/>
      <c r="MGG3" s="409"/>
      <c r="MGH3" s="409"/>
      <c r="MGI3" s="409"/>
      <c r="MGJ3" s="409"/>
      <c r="MGK3" s="409"/>
      <c r="MGL3" s="409"/>
      <c r="MGM3" s="409"/>
      <c r="MGN3" s="409"/>
      <c r="MGO3" s="409"/>
      <c r="MGP3" s="409"/>
      <c r="MGQ3" s="409"/>
      <c r="MGR3" s="409"/>
      <c r="MGS3" s="409"/>
      <c r="MGT3" s="409"/>
      <c r="MGU3" s="409"/>
      <c r="MGV3" s="409"/>
      <c r="MGW3" s="409"/>
      <c r="MGX3" s="409"/>
      <c r="MGY3" s="409"/>
      <c r="MGZ3" s="409"/>
      <c r="MHA3" s="409"/>
      <c r="MHB3" s="409"/>
      <c r="MHC3" s="409"/>
      <c r="MHD3" s="409"/>
      <c r="MHE3" s="409"/>
      <c r="MHF3" s="409"/>
      <c r="MHG3" s="409"/>
      <c r="MHH3" s="409"/>
      <c r="MHI3" s="409"/>
      <c r="MHJ3" s="409"/>
      <c r="MHK3" s="409"/>
      <c r="MHL3" s="409"/>
      <c r="MHM3" s="409"/>
      <c r="MHN3" s="409"/>
      <c r="MHO3" s="409"/>
      <c r="MHP3" s="409"/>
      <c r="MHQ3" s="409"/>
      <c r="MHR3" s="409"/>
      <c r="MHS3" s="409"/>
      <c r="MHT3" s="409"/>
      <c r="MHU3" s="409"/>
      <c r="MHV3" s="409"/>
      <c r="MHW3" s="409"/>
      <c r="MHX3" s="409"/>
      <c r="MHY3" s="409"/>
      <c r="MHZ3" s="409"/>
      <c r="MIA3" s="409"/>
      <c r="MIB3" s="409"/>
      <c r="MIC3" s="409"/>
      <c r="MID3" s="409"/>
      <c r="MIE3" s="409"/>
      <c r="MIF3" s="409"/>
      <c r="MIG3" s="409"/>
      <c r="MIH3" s="409"/>
      <c r="MII3" s="409"/>
      <c r="MIJ3" s="409"/>
      <c r="MIK3" s="409"/>
      <c r="MIL3" s="409"/>
      <c r="MIM3" s="409"/>
      <c r="MIN3" s="409"/>
      <c r="MIO3" s="409"/>
      <c r="MIP3" s="409"/>
      <c r="MIQ3" s="409"/>
      <c r="MIR3" s="409"/>
      <c r="MIS3" s="409"/>
      <c r="MIT3" s="409"/>
      <c r="MIU3" s="409"/>
      <c r="MIV3" s="409"/>
      <c r="MIW3" s="409"/>
      <c r="MIX3" s="409"/>
      <c r="MIY3" s="409"/>
      <c r="MIZ3" s="409"/>
      <c r="MJA3" s="409"/>
      <c r="MJB3" s="409"/>
      <c r="MJC3" s="409"/>
      <c r="MJD3" s="409"/>
      <c r="MJE3" s="409"/>
      <c r="MJF3" s="409"/>
      <c r="MJG3" s="409"/>
      <c r="MJH3" s="409"/>
      <c r="MJI3" s="409"/>
      <c r="MJJ3" s="409"/>
      <c r="MJK3" s="409"/>
      <c r="MJL3" s="409"/>
      <c r="MJM3" s="409"/>
      <c r="MJN3" s="409"/>
      <c r="MJO3" s="409"/>
      <c r="MJP3" s="409"/>
      <c r="MJQ3" s="409"/>
      <c r="MJR3" s="409"/>
      <c r="MJS3" s="409"/>
      <c r="MJT3" s="409"/>
      <c r="MJU3" s="409"/>
      <c r="MJV3" s="409"/>
      <c r="MJW3" s="409"/>
      <c r="MJX3" s="409"/>
      <c r="MJY3" s="409"/>
      <c r="MJZ3" s="409"/>
      <c r="MKA3" s="409"/>
      <c r="MKB3" s="409"/>
      <c r="MKC3" s="409"/>
      <c r="MKD3" s="409"/>
      <c r="MKE3" s="409"/>
      <c r="MKF3" s="409"/>
      <c r="MKG3" s="409"/>
      <c r="MKH3" s="409"/>
      <c r="MKI3" s="409"/>
      <c r="MKJ3" s="409"/>
      <c r="MKK3" s="409"/>
      <c r="MKL3" s="409"/>
      <c r="MKM3" s="409"/>
      <c r="MKN3" s="409"/>
      <c r="MKO3" s="409"/>
      <c r="MKP3" s="409"/>
      <c r="MKQ3" s="409"/>
      <c r="MKR3" s="409"/>
      <c r="MKS3" s="409"/>
      <c r="MKT3" s="409"/>
      <c r="MKU3" s="409"/>
      <c r="MKV3" s="409"/>
      <c r="MKW3" s="409"/>
      <c r="MKX3" s="409"/>
      <c r="MKY3" s="409"/>
      <c r="MKZ3" s="409"/>
      <c r="MLA3" s="409"/>
      <c r="MLB3" s="409"/>
      <c r="MLC3" s="409"/>
      <c r="MLD3" s="409"/>
      <c r="MLE3" s="409"/>
      <c r="MLF3" s="409"/>
      <c r="MLG3" s="409"/>
      <c r="MLH3" s="409"/>
      <c r="MLI3" s="409"/>
      <c r="MLJ3" s="409"/>
      <c r="MLK3" s="409"/>
      <c r="MLL3" s="409"/>
      <c r="MLM3" s="409"/>
      <c r="MLN3" s="409"/>
      <c r="MLO3" s="409"/>
      <c r="MLP3" s="409"/>
      <c r="MLQ3" s="409"/>
      <c r="MLR3" s="409"/>
      <c r="MLS3" s="409"/>
      <c r="MLT3" s="409"/>
      <c r="MLU3" s="409"/>
      <c r="MLV3" s="409"/>
      <c r="MLW3" s="409"/>
      <c r="MLX3" s="409"/>
      <c r="MLY3" s="409"/>
      <c r="MLZ3" s="409"/>
      <c r="MMA3" s="409"/>
      <c r="MMB3" s="409"/>
      <c r="MMC3" s="409"/>
      <c r="MMD3" s="409"/>
      <c r="MME3" s="409"/>
      <c r="MMF3" s="409"/>
      <c r="MMG3" s="409"/>
      <c r="MMH3" s="409"/>
      <c r="MMI3" s="409"/>
      <c r="MMJ3" s="409"/>
      <c r="MMK3" s="409"/>
      <c r="MML3" s="409"/>
      <c r="MMM3" s="409"/>
      <c r="MMN3" s="409"/>
      <c r="MMO3" s="409"/>
      <c r="MMP3" s="409"/>
      <c r="MMQ3" s="409"/>
      <c r="MMR3" s="409"/>
      <c r="MMS3" s="409"/>
      <c r="MMT3" s="409"/>
      <c r="MMU3" s="409"/>
      <c r="MMV3" s="409"/>
      <c r="MMW3" s="409"/>
      <c r="MMX3" s="409"/>
      <c r="MMY3" s="409"/>
      <c r="MMZ3" s="409"/>
      <c r="MNA3" s="409"/>
      <c r="MNB3" s="409"/>
      <c r="MNC3" s="409"/>
      <c r="MND3" s="409"/>
      <c r="MNE3" s="409"/>
      <c r="MNF3" s="409"/>
      <c r="MNG3" s="409"/>
      <c r="MNH3" s="409"/>
      <c r="MNI3" s="409"/>
      <c r="MNJ3" s="409"/>
      <c r="MNK3" s="409"/>
      <c r="MNL3" s="409"/>
      <c r="MNM3" s="409"/>
      <c r="MNN3" s="409"/>
      <c r="MNO3" s="409"/>
      <c r="MNP3" s="409"/>
      <c r="MNQ3" s="409"/>
      <c r="MNR3" s="409"/>
      <c r="MNS3" s="409"/>
      <c r="MNT3" s="409"/>
      <c r="MNU3" s="409"/>
      <c r="MNV3" s="409"/>
      <c r="MNW3" s="409"/>
      <c r="MNX3" s="409"/>
      <c r="MNY3" s="409"/>
      <c r="MNZ3" s="409"/>
      <c r="MOA3" s="409"/>
      <c r="MOB3" s="409"/>
      <c r="MOC3" s="409"/>
      <c r="MOD3" s="409"/>
      <c r="MOE3" s="409"/>
      <c r="MOF3" s="409"/>
      <c r="MOG3" s="409"/>
      <c r="MOH3" s="409"/>
      <c r="MOI3" s="409"/>
      <c r="MOJ3" s="409"/>
      <c r="MOK3" s="409"/>
      <c r="MOL3" s="409"/>
      <c r="MOM3" s="409"/>
      <c r="MON3" s="409"/>
      <c r="MOO3" s="409"/>
      <c r="MOP3" s="409"/>
      <c r="MOQ3" s="409"/>
      <c r="MOR3" s="409"/>
      <c r="MOS3" s="409"/>
      <c r="MOT3" s="409"/>
      <c r="MOU3" s="409"/>
      <c r="MOV3" s="409"/>
      <c r="MOW3" s="409"/>
      <c r="MOX3" s="409"/>
      <c r="MOY3" s="409"/>
      <c r="MOZ3" s="409"/>
      <c r="MPA3" s="409"/>
      <c r="MPB3" s="409"/>
      <c r="MPC3" s="409"/>
      <c r="MPD3" s="409"/>
      <c r="MPE3" s="409"/>
      <c r="MPF3" s="409"/>
      <c r="MPG3" s="409"/>
      <c r="MPH3" s="409"/>
      <c r="MPI3" s="409"/>
      <c r="MPJ3" s="409"/>
      <c r="MPK3" s="409"/>
      <c r="MPL3" s="409"/>
      <c r="MPM3" s="409"/>
      <c r="MPN3" s="409"/>
      <c r="MPO3" s="409"/>
      <c r="MPP3" s="409"/>
      <c r="MPQ3" s="409"/>
      <c r="MPR3" s="409"/>
      <c r="MPS3" s="409"/>
      <c r="MPT3" s="409"/>
      <c r="MPU3" s="409"/>
      <c r="MPV3" s="409"/>
      <c r="MPW3" s="409"/>
      <c r="MPX3" s="409"/>
      <c r="MPY3" s="409"/>
      <c r="MPZ3" s="409"/>
      <c r="MQA3" s="409"/>
      <c r="MQB3" s="409"/>
      <c r="MQC3" s="409"/>
      <c r="MQD3" s="409"/>
      <c r="MQE3" s="409"/>
      <c r="MQF3" s="409"/>
      <c r="MQG3" s="409"/>
      <c r="MQH3" s="409"/>
      <c r="MQI3" s="409"/>
      <c r="MQJ3" s="409"/>
      <c r="MQK3" s="409"/>
      <c r="MQL3" s="409"/>
      <c r="MQM3" s="409"/>
      <c r="MQN3" s="409"/>
      <c r="MQO3" s="409"/>
      <c r="MQP3" s="409"/>
      <c r="MQQ3" s="409"/>
      <c r="MQR3" s="409"/>
      <c r="MQS3" s="409"/>
      <c r="MQT3" s="409"/>
      <c r="MQU3" s="409"/>
      <c r="MQV3" s="409"/>
      <c r="MQW3" s="409"/>
      <c r="MQX3" s="409"/>
      <c r="MQY3" s="409"/>
      <c r="MQZ3" s="409"/>
      <c r="MRA3" s="409"/>
      <c r="MRB3" s="409"/>
      <c r="MRC3" s="409"/>
      <c r="MRD3" s="409"/>
      <c r="MRE3" s="409"/>
      <c r="MRF3" s="409"/>
      <c r="MRG3" s="409"/>
      <c r="MRH3" s="409"/>
      <c r="MRI3" s="409"/>
      <c r="MRJ3" s="409"/>
      <c r="MRK3" s="409"/>
      <c r="MRL3" s="409"/>
      <c r="MRM3" s="409"/>
      <c r="MRN3" s="409"/>
      <c r="MRO3" s="409"/>
      <c r="MRP3" s="409"/>
      <c r="MRQ3" s="409"/>
      <c r="MRR3" s="409"/>
      <c r="MRS3" s="409"/>
      <c r="MRT3" s="409"/>
      <c r="MRU3" s="409"/>
      <c r="MRV3" s="409"/>
      <c r="MRW3" s="409"/>
      <c r="MRX3" s="409"/>
      <c r="MRY3" s="409"/>
      <c r="MRZ3" s="409"/>
      <c r="MSA3" s="409"/>
      <c r="MSB3" s="409"/>
      <c r="MSC3" s="409"/>
      <c r="MSD3" s="409"/>
      <c r="MSE3" s="409"/>
      <c r="MSF3" s="409"/>
      <c r="MSG3" s="409"/>
      <c r="MSH3" s="409"/>
      <c r="MSI3" s="409"/>
      <c r="MSJ3" s="409"/>
      <c r="MSK3" s="409"/>
      <c r="MSL3" s="409"/>
      <c r="MSM3" s="409"/>
      <c r="MSN3" s="409"/>
      <c r="MSO3" s="409"/>
      <c r="MSP3" s="409"/>
      <c r="MSQ3" s="409"/>
      <c r="MSR3" s="409"/>
      <c r="MSS3" s="409"/>
      <c r="MST3" s="409"/>
      <c r="MSU3" s="409"/>
      <c r="MSV3" s="409"/>
      <c r="MSW3" s="409"/>
      <c r="MSX3" s="409"/>
      <c r="MSY3" s="409"/>
      <c r="MSZ3" s="409"/>
      <c r="MTA3" s="409"/>
      <c r="MTB3" s="409"/>
      <c r="MTC3" s="409"/>
      <c r="MTD3" s="409"/>
      <c r="MTE3" s="409"/>
      <c r="MTF3" s="409"/>
      <c r="MTG3" s="409"/>
      <c r="MTH3" s="409"/>
      <c r="MTI3" s="409"/>
      <c r="MTJ3" s="409"/>
      <c r="MTK3" s="409"/>
      <c r="MTL3" s="409"/>
      <c r="MTM3" s="409"/>
      <c r="MTN3" s="409"/>
      <c r="MTO3" s="409"/>
      <c r="MTP3" s="409"/>
      <c r="MTQ3" s="409"/>
      <c r="MTR3" s="409"/>
      <c r="MTS3" s="409"/>
      <c r="MTT3" s="409"/>
      <c r="MTU3" s="409"/>
      <c r="MTV3" s="409"/>
      <c r="MTW3" s="409"/>
      <c r="MTX3" s="409"/>
      <c r="MTY3" s="409"/>
      <c r="MTZ3" s="409"/>
      <c r="MUA3" s="409"/>
      <c r="MUB3" s="409"/>
      <c r="MUC3" s="409"/>
      <c r="MUD3" s="409"/>
      <c r="MUE3" s="409"/>
      <c r="MUF3" s="409"/>
      <c r="MUG3" s="409"/>
      <c r="MUH3" s="409"/>
      <c r="MUI3" s="409"/>
      <c r="MUJ3" s="409"/>
      <c r="MUK3" s="409"/>
      <c r="MUL3" s="409"/>
      <c r="MUM3" s="409"/>
      <c r="MUN3" s="409"/>
      <c r="MUO3" s="409"/>
      <c r="MUP3" s="409"/>
      <c r="MUQ3" s="409"/>
      <c r="MUR3" s="409"/>
      <c r="MUS3" s="409"/>
      <c r="MUT3" s="409"/>
      <c r="MUU3" s="409"/>
      <c r="MUV3" s="409"/>
      <c r="MUW3" s="409"/>
      <c r="MUX3" s="409"/>
      <c r="MUY3" s="409"/>
      <c r="MUZ3" s="409"/>
      <c r="MVA3" s="409"/>
      <c r="MVB3" s="409"/>
      <c r="MVC3" s="409"/>
      <c r="MVD3" s="409"/>
      <c r="MVE3" s="409"/>
      <c r="MVF3" s="409"/>
      <c r="MVG3" s="409"/>
      <c r="MVH3" s="409"/>
      <c r="MVI3" s="409"/>
      <c r="MVJ3" s="409"/>
      <c r="MVK3" s="409"/>
      <c r="MVL3" s="409"/>
      <c r="MVM3" s="409"/>
      <c r="MVN3" s="409"/>
      <c r="MVO3" s="409"/>
      <c r="MVP3" s="409"/>
      <c r="MVQ3" s="409"/>
      <c r="MVR3" s="409"/>
      <c r="MVS3" s="409"/>
      <c r="MVT3" s="409"/>
      <c r="MVU3" s="409"/>
      <c r="MVV3" s="409"/>
      <c r="MVW3" s="409"/>
      <c r="MVX3" s="409"/>
      <c r="MVY3" s="409"/>
      <c r="MVZ3" s="409"/>
      <c r="MWA3" s="409"/>
      <c r="MWB3" s="409"/>
      <c r="MWC3" s="409"/>
      <c r="MWD3" s="409"/>
      <c r="MWE3" s="409"/>
      <c r="MWF3" s="409"/>
      <c r="MWG3" s="409"/>
      <c r="MWH3" s="409"/>
      <c r="MWI3" s="409"/>
      <c r="MWJ3" s="409"/>
      <c r="MWK3" s="409"/>
      <c r="MWL3" s="409"/>
      <c r="MWM3" s="409"/>
      <c r="MWN3" s="409"/>
      <c r="MWO3" s="409"/>
      <c r="MWP3" s="409"/>
      <c r="MWQ3" s="409"/>
      <c r="MWR3" s="409"/>
      <c r="MWS3" s="409"/>
      <c r="MWT3" s="409"/>
      <c r="MWU3" s="409"/>
      <c r="MWV3" s="409"/>
      <c r="MWW3" s="409"/>
      <c r="MWX3" s="409"/>
      <c r="MWY3" s="409"/>
      <c r="MWZ3" s="409"/>
      <c r="MXA3" s="409"/>
      <c r="MXB3" s="409"/>
      <c r="MXC3" s="409"/>
      <c r="MXD3" s="409"/>
      <c r="MXE3" s="409"/>
      <c r="MXF3" s="409"/>
      <c r="MXG3" s="409"/>
      <c r="MXH3" s="409"/>
      <c r="MXI3" s="409"/>
      <c r="MXJ3" s="409"/>
      <c r="MXK3" s="409"/>
      <c r="MXL3" s="409"/>
      <c r="MXM3" s="409"/>
      <c r="MXN3" s="409"/>
      <c r="MXO3" s="409"/>
      <c r="MXP3" s="409"/>
      <c r="MXQ3" s="409"/>
      <c r="MXR3" s="409"/>
      <c r="MXS3" s="409"/>
      <c r="MXT3" s="409"/>
      <c r="MXU3" s="409"/>
      <c r="MXV3" s="409"/>
      <c r="MXW3" s="409"/>
      <c r="MXX3" s="409"/>
      <c r="MXY3" s="409"/>
      <c r="MXZ3" s="409"/>
      <c r="MYA3" s="409"/>
      <c r="MYB3" s="409"/>
      <c r="MYC3" s="409"/>
      <c r="MYD3" s="409"/>
      <c r="MYE3" s="409"/>
      <c r="MYF3" s="409"/>
      <c r="MYG3" s="409"/>
      <c r="MYH3" s="409"/>
      <c r="MYI3" s="409"/>
      <c r="MYJ3" s="409"/>
      <c r="MYK3" s="409"/>
      <c r="MYL3" s="409"/>
      <c r="MYM3" s="409"/>
      <c r="MYN3" s="409"/>
      <c r="MYO3" s="409"/>
      <c r="MYP3" s="409"/>
      <c r="MYQ3" s="409"/>
      <c r="MYR3" s="409"/>
      <c r="MYS3" s="409"/>
      <c r="MYT3" s="409"/>
      <c r="MYU3" s="409"/>
      <c r="MYV3" s="409"/>
      <c r="MYW3" s="409"/>
      <c r="MYX3" s="409"/>
      <c r="MYY3" s="409"/>
      <c r="MYZ3" s="409"/>
      <c r="MZA3" s="409"/>
      <c r="MZB3" s="409"/>
      <c r="MZC3" s="409"/>
      <c r="MZD3" s="409"/>
      <c r="MZE3" s="409"/>
      <c r="MZF3" s="409"/>
      <c r="MZG3" s="409"/>
      <c r="MZH3" s="409"/>
      <c r="MZI3" s="409"/>
      <c r="MZJ3" s="409"/>
      <c r="MZK3" s="409"/>
      <c r="MZL3" s="409"/>
      <c r="MZM3" s="409"/>
      <c r="MZN3" s="409"/>
      <c r="MZO3" s="409"/>
      <c r="MZP3" s="409"/>
      <c r="MZQ3" s="409"/>
      <c r="MZR3" s="409"/>
      <c r="MZS3" s="409"/>
      <c r="MZT3" s="409"/>
      <c r="MZU3" s="409"/>
      <c r="MZV3" s="409"/>
      <c r="MZW3" s="409"/>
      <c r="MZX3" s="409"/>
      <c r="MZY3" s="409"/>
      <c r="MZZ3" s="409"/>
      <c r="NAA3" s="409"/>
      <c r="NAB3" s="409"/>
      <c r="NAC3" s="409"/>
      <c r="NAD3" s="409"/>
      <c r="NAE3" s="409"/>
      <c r="NAF3" s="409"/>
      <c r="NAG3" s="409"/>
      <c r="NAH3" s="409"/>
      <c r="NAI3" s="409"/>
      <c r="NAJ3" s="409"/>
      <c r="NAK3" s="409"/>
      <c r="NAL3" s="409"/>
      <c r="NAM3" s="409"/>
      <c r="NAN3" s="409"/>
      <c r="NAO3" s="409"/>
      <c r="NAP3" s="409"/>
      <c r="NAQ3" s="409"/>
      <c r="NAR3" s="409"/>
      <c r="NAS3" s="409"/>
      <c r="NAT3" s="409"/>
      <c r="NAU3" s="409"/>
      <c r="NAV3" s="409"/>
      <c r="NAW3" s="409"/>
      <c r="NAX3" s="409"/>
      <c r="NAY3" s="409"/>
      <c r="NAZ3" s="409"/>
      <c r="NBA3" s="409"/>
      <c r="NBB3" s="409"/>
      <c r="NBC3" s="409"/>
      <c r="NBD3" s="409"/>
      <c r="NBE3" s="409"/>
      <c r="NBF3" s="409"/>
      <c r="NBG3" s="409"/>
      <c r="NBH3" s="409"/>
      <c r="NBI3" s="409"/>
      <c r="NBJ3" s="409"/>
      <c r="NBK3" s="409"/>
      <c r="NBL3" s="409"/>
      <c r="NBM3" s="409"/>
      <c r="NBN3" s="409"/>
      <c r="NBO3" s="409"/>
      <c r="NBP3" s="409"/>
      <c r="NBQ3" s="409"/>
      <c r="NBR3" s="409"/>
      <c r="NBS3" s="409"/>
      <c r="NBT3" s="409"/>
      <c r="NBU3" s="409"/>
      <c r="NBV3" s="409"/>
      <c r="NBW3" s="409"/>
      <c r="NBX3" s="409"/>
      <c r="NBY3" s="409"/>
      <c r="NBZ3" s="409"/>
      <c r="NCA3" s="409"/>
      <c r="NCB3" s="409"/>
      <c r="NCC3" s="409"/>
      <c r="NCD3" s="409"/>
      <c r="NCE3" s="409"/>
      <c r="NCF3" s="409"/>
      <c r="NCG3" s="409"/>
      <c r="NCH3" s="409"/>
      <c r="NCI3" s="409"/>
      <c r="NCJ3" s="409"/>
      <c r="NCK3" s="409"/>
      <c r="NCL3" s="409"/>
      <c r="NCM3" s="409"/>
      <c r="NCN3" s="409"/>
      <c r="NCO3" s="409"/>
      <c r="NCP3" s="409"/>
      <c r="NCQ3" s="409"/>
      <c r="NCR3" s="409"/>
      <c r="NCS3" s="409"/>
      <c r="NCT3" s="409"/>
      <c r="NCU3" s="409"/>
      <c r="NCV3" s="409"/>
      <c r="NCW3" s="409"/>
      <c r="NCX3" s="409"/>
      <c r="NCY3" s="409"/>
      <c r="NCZ3" s="409"/>
      <c r="NDA3" s="409"/>
      <c r="NDB3" s="409"/>
      <c r="NDC3" s="409"/>
      <c r="NDD3" s="409"/>
      <c r="NDE3" s="409"/>
      <c r="NDF3" s="409"/>
      <c r="NDG3" s="409"/>
      <c r="NDH3" s="409"/>
      <c r="NDI3" s="409"/>
      <c r="NDJ3" s="409"/>
      <c r="NDK3" s="409"/>
      <c r="NDL3" s="409"/>
      <c r="NDM3" s="409"/>
      <c r="NDN3" s="409"/>
      <c r="NDO3" s="409"/>
      <c r="NDP3" s="409"/>
      <c r="NDQ3" s="409"/>
      <c r="NDR3" s="409"/>
      <c r="NDS3" s="409"/>
      <c r="NDT3" s="409"/>
      <c r="NDU3" s="409"/>
      <c r="NDV3" s="409"/>
      <c r="NDW3" s="409"/>
      <c r="NDX3" s="409"/>
      <c r="NDY3" s="409"/>
      <c r="NDZ3" s="409"/>
      <c r="NEA3" s="409"/>
      <c r="NEB3" s="409"/>
      <c r="NEC3" s="409"/>
      <c r="NED3" s="409"/>
      <c r="NEE3" s="409"/>
      <c r="NEF3" s="409"/>
      <c r="NEG3" s="409"/>
      <c r="NEH3" s="409"/>
      <c r="NEI3" s="409"/>
      <c r="NEJ3" s="409"/>
      <c r="NEK3" s="409"/>
      <c r="NEL3" s="409"/>
      <c r="NEM3" s="409"/>
      <c r="NEN3" s="409"/>
      <c r="NEO3" s="409"/>
      <c r="NEP3" s="409"/>
      <c r="NEQ3" s="409"/>
      <c r="NER3" s="409"/>
      <c r="NES3" s="409"/>
      <c r="NET3" s="409"/>
      <c r="NEU3" s="409"/>
      <c r="NEV3" s="409"/>
      <c r="NEW3" s="409"/>
      <c r="NEX3" s="409"/>
      <c r="NEY3" s="409"/>
      <c r="NEZ3" s="409"/>
      <c r="NFA3" s="409"/>
      <c r="NFB3" s="409"/>
      <c r="NFC3" s="409"/>
      <c r="NFD3" s="409"/>
      <c r="NFE3" s="409"/>
      <c r="NFF3" s="409"/>
      <c r="NFG3" s="409"/>
      <c r="NFH3" s="409"/>
      <c r="NFI3" s="409"/>
      <c r="NFJ3" s="409"/>
      <c r="NFK3" s="409"/>
      <c r="NFL3" s="409"/>
      <c r="NFM3" s="409"/>
      <c r="NFN3" s="409"/>
      <c r="NFO3" s="409"/>
      <c r="NFP3" s="409"/>
      <c r="NFQ3" s="409"/>
      <c r="NFR3" s="409"/>
      <c r="NFS3" s="409"/>
      <c r="NFT3" s="409"/>
      <c r="NFU3" s="409"/>
      <c r="NFV3" s="409"/>
      <c r="NFW3" s="409"/>
      <c r="NFX3" s="409"/>
      <c r="NFY3" s="409"/>
      <c r="NFZ3" s="409"/>
      <c r="NGA3" s="409"/>
      <c r="NGB3" s="409"/>
      <c r="NGC3" s="409"/>
      <c r="NGD3" s="409"/>
      <c r="NGE3" s="409"/>
      <c r="NGF3" s="409"/>
      <c r="NGG3" s="409"/>
      <c r="NGH3" s="409"/>
      <c r="NGI3" s="409"/>
      <c r="NGJ3" s="409"/>
      <c r="NGK3" s="409"/>
      <c r="NGL3" s="409"/>
      <c r="NGM3" s="409"/>
      <c r="NGN3" s="409"/>
      <c r="NGO3" s="409"/>
      <c r="NGP3" s="409"/>
      <c r="NGQ3" s="409"/>
      <c r="NGR3" s="409"/>
      <c r="NGS3" s="409"/>
      <c r="NGT3" s="409"/>
      <c r="NGU3" s="409"/>
      <c r="NGV3" s="409"/>
      <c r="NGW3" s="409"/>
      <c r="NGX3" s="409"/>
      <c r="NGY3" s="409"/>
      <c r="NGZ3" s="409"/>
      <c r="NHA3" s="409"/>
      <c r="NHB3" s="409"/>
      <c r="NHC3" s="409"/>
      <c r="NHD3" s="409"/>
      <c r="NHE3" s="409"/>
      <c r="NHF3" s="409"/>
      <c r="NHG3" s="409"/>
      <c r="NHH3" s="409"/>
      <c r="NHI3" s="409"/>
      <c r="NHJ3" s="409"/>
      <c r="NHK3" s="409"/>
      <c r="NHL3" s="409"/>
      <c r="NHM3" s="409"/>
      <c r="NHN3" s="409"/>
      <c r="NHO3" s="409"/>
      <c r="NHP3" s="409"/>
      <c r="NHQ3" s="409"/>
      <c r="NHR3" s="409"/>
      <c r="NHS3" s="409"/>
      <c r="NHT3" s="409"/>
      <c r="NHU3" s="409"/>
      <c r="NHV3" s="409"/>
      <c r="NHW3" s="409"/>
      <c r="NHX3" s="409"/>
      <c r="NHY3" s="409"/>
      <c r="NHZ3" s="409"/>
      <c r="NIA3" s="409"/>
      <c r="NIB3" s="409"/>
      <c r="NIC3" s="409"/>
      <c r="NID3" s="409"/>
      <c r="NIE3" s="409"/>
      <c r="NIF3" s="409"/>
      <c r="NIG3" s="409"/>
      <c r="NIH3" s="409"/>
      <c r="NII3" s="409"/>
      <c r="NIJ3" s="409"/>
      <c r="NIK3" s="409"/>
      <c r="NIL3" s="409"/>
      <c r="NIM3" s="409"/>
      <c r="NIN3" s="409"/>
      <c r="NIO3" s="409"/>
      <c r="NIP3" s="409"/>
      <c r="NIQ3" s="409"/>
      <c r="NIR3" s="409"/>
      <c r="NIS3" s="409"/>
      <c r="NIT3" s="409"/>
      <c r="NIU3" s="409"/>
      <c r="NIV3" s="409"/>
      <c r="NIW3" s="409"/>
      <c r="NIX3" s="409"/>
      <c r="NIY3" s="409"/>
      <c r="NIZ3" s="409"/>
      <c r="NJA3" s="409"/>
      <c r="NJB3" s="409"/>
      <c r="NJC3" s="409"/>
      <c r="NJD3" s="409"/>
      <c r="NJE3" s="409"/>
      <c r="NJF3" s="409"/>
      <c r="NJG3" s="409"/>
      <c r="NJH3" s="409"/>
      <c r="NJI3" s="409"/>
      <c r="NJJ3" s="409"/>
      <c r="NJK3" s="409"/>
      <c r="NJL3" s="409"/>
      <c r="NJM3" s="409"/>
      <c r="NJN3" s="409"/>
      <c r="NJO3" s="409"/>
      <c r="NJP3" s="409"/>
      <c r="NJQ3" s="409"/>
      <c r="NJR3" s="409"/>
      <c r="NJS3" s="409"/>
      <c r="NJT3" s="409"/>
      <c r="NJU3" s="409"/>
      <c r="NJV3" s="409"/>
      <c r="NJW3" s="409"/>
      <c r="NJX3" s="409"/>
      <c r="NJY3" s="409"/>
      <c r="NJZ3" s="409"/>
      <c r="NKA3" s="409"/>
      <c r="NKB3" s="409"/>
      <c r="NKC3" s="409"/>
      <c r="NKD3" s="409"/>
      <c r="NKE3" s="409"/>
      <c r="NKF3" s="409"/>
      <c r="NKG3" s="409"/>
      <c r="NKH3" s="409"/>
      <c r="NKI3" s="409"/>
      <c r="NKJ3" s="409"/>
      <c r="NKK3" s="409"/>
      <c r="NKL3" s="409"/>
      <c r="NKM3" s="409"/>
      <c r="NKN3" s="409"/>
      <c r="NKO3" s="409"/>
      <c r="NKP3" s="409"/>
      <c r="NKQ3" s="409"/>
      <c r="NKR3" s="409"/>
      <c r="NKS3" s="409"/>
      <c r="NKT3" s="409"/>
      <c r="NKU3" s="409"/>
      <c r="NKV3" s="409"/>
      <c r="NKW3" s="409"/>
      <c r="NKX3" s="409"/>
      <c r="NKY3" s="409"/>
      <c r="NKZ3" s="409"/>
      <c r="NLA3" s="409"/>
      <c r="NLB3" s="409"/>
      <c r="NLC3" s="409"/>
      <c r="NLD3" s="409"/>
      <c r="NLE3" s="409"/>
      <c r="NLF3" s="409"/>
      <c r="NLG3" s="409"/>
      <c r="NLH3" s="409"/>
      <c r="NLI3" s="409"/>
      <c r="NLJ3" s="409"/>
      <c r="NLK3" s="409"/>
      <c r="NLL3" s="409"/>
      <c r="NLM3" s="409"/>
      <c r="NLN3" s="409"/>
      <c r="NLO3" s="409"/>
      <c r="NLP3" s="409"/>
      <c r="NLQ3" s="409"/>
      <c r="NLR3" s="409"/>
      <c r="NLS3" s="409"/>
      <c r="NLT3" s="409"/>
      <c r="NLU3" s="409"/>
      <c r="NLV3" s="409"/>
      <c r="NLW3" s="409"/>
      <c r="NLX3" s="409"/>
      <c r="NLY3" s="409"/>
      <c r="NLZ3" s="409"/>
      <c r="NMA3" s="409"/>
      <c r="NMB3" s="409"/>
      <c r="NMC3" s="409"/>
      <c r="NMD3" s="409"/>
      <c r="NME3" s="409"/>
      <c r="NMF3" s="409"/>
      <c r="NMG3" s="409"/>
      <c r="NMH3" s="409"/>
      <c r="NMI3" s="409"/>
      <c r="NMJ3" s="409"/>
      <c r="NMK3" s="409"/>
      <c r="NML3" s="409"/>
      <c r="NMM3" s="409"/>
      <c r="NMN3" s="409"/>
      <c r="NMO3" s="409"/>
      <c r="NMP3" s="409"/>
      <c r="NMQ3" s="409"/>
      <c r="NMR3" s="409"/>
      <c r="NMS3" s="409"/>
      <c r="NMT3" s="409"/>
      <c r="NMU3" s="409"/>
      <c r="NMV3" s="409"/>
      <c r="NMW3" s="409"/>
      <c r="NMX3" s="409"/>
      <c r="NMY3" s="409"/>
      <c r="NMZ3" s="409"/>
      <c r="NNA3" s="409"/>
      <c r="NNB3" s="409"/>
      <c r="NNC3" s="409"/>
      <c r="NND3" s="409"/>
      <c r="NNE3" s="409"/>
      <c r="NNF3" s="409"/>
      <c r="NNG3" s="409"/>
      <c r="NNH3" s="409"/>
      <c r="NNI3" s="409"/>
      <c r="NNJ3" s="409"/>
      <c r="NNK3" s="409"/>
      <c r="NNL3" s="409"/>
      <c r="NNM3" s="409"/>
      <c r="NNN3" s="409"/>
      <c r="NNO3" s="409"/>
      <c r="NNP3" s="409"/>
      <c r="NNQ3" s="409"/>
      <c r="NNR3" s="409"/>
      <c r="NNS3" s="409"/>
      <c r="NNT3" s="409"/>
      <c r="NNU3" s="409"/>
      <c r="NNV3" s="409"/>
      <c r="NNW3" s="409"/>
      <c r="NNX3" s="409"/>
      <c r="NNY3" s="409"/>
      <c r="NNZ3" s="409"/>
      <c r="NOA3" s="409"/>
      <c r="NOB3" s="409"/>
      <c r="NOC3" s="409"/>
      <c r="NOD3" s="409"/>
      <c r="NOE3" s="409"/>
      <c r="NOF3" s="409"/>
      <c r="NOG3" s="409"/>
      <c r="NOH3" s="409"/>
      <c r="NOI3" s="409"/>
      <c r="NOJ3" s="409"/>
      <c r="NOK3" s="409"/>
      <c r="NOL3" s="409"/>
      <c r="NOM3" s="409"/>
      <c r="NON3" s="409"/>
      <c r="NOO3" s="409"/>
      <c r="NOP3" s="409"/>
      <c r="NOQ3" s="409"/>
      <c r="NOR3" s="409"/>
      <c r="NOS3" s="409"/>
      <c r="NOT3" s="409"/>
      <c r="NOU3" s="409"/>
      <c r="NOV3" s="409"/>
      <c r="NOW3" s="409"/>
      <c r="NOX3" s="409"/>
      <c r="NOY3" s="409"/>
      <c r="NOZ3" s="409"/>
      <c r="NPA3" s="409"/>
      <c r="NPB3" s="409"/>
      <c r="NPC3" s="409"/>
      <c r="NPD3" s="409"/>
      <c r="NPE3" s="409"/>
      <c r="NPF3" s="409"/>
      <c r="NPG3" s="409"/>
      <c r="NPH3" s="409"/>
      <c r="NPI3" s="409"/>
      <c r="NPJ3" s="409"/>
      <c r="NPK3" s="409"/>
      <c r="NPL3" s="409"/>
      <c r="NPM3" s="409"/>
      <c r="NPN3" s="409"/>
      <c r="NPO3" s="409"/>
      <c r="NPP3" s="409"/>
      <c r="NPQ3" s="409"/>
      <c r="NPR3" s="409"/>
      <c r="NPS3" s="409"/>
      <c r="NPT3" s="409"/>
      <c r="NPU3" s="409"/>
      <c r="NPV3" s="409"/>
      <c r="NPW3" s="409"/>
      <c r="NPX3" s="409"/>
      <c r="NPY3" s="409"/>
      <c r="NPZ3" s="409"/>
      <c r="NQA3" s="409"/>
      <c r="NQB3" s="409"/>
      <c r="NQC3" s="409"/>
      <c r="NQD3" s="409"/>
      <c r="NQE3" s="409"/>
      <c r="NQF3" s="409"/>
      <c r="NQG3" s="409"/>
      <c r="NQH3" s="409"/>
      <c r="NQI3" s="409"/>
      <c r="NQJ3" s="409"/>
      <c r="NQK3" s="409"/>
      <c r="NQL3" s="409"/>
      <c r="NQM3" s="409"/>
      <c r="NQN3" s="409"/>
      <c r="NQO3" s="409"/>
      <c r="NQP3" s="409"/>
      <c r="NQQ3" s="409"/>
      <c r="NQR3" s="409"/>
      <c r="NQS3" s="409"/>
      <c r="NQT3" s="409"/>
      <c r="NQU3" s="409"/>
      <c r="NQV3" s="409"/>
      <c r="NQW3" s="409"/>
      <c r="NQX3" s="409"/>
      <c r="NQY3" s="409"/>
      <c r="NQZ3" s="409"/>
      <c r="NRA3" s="409"/>
      <c r="NRB3" s="409"/>
      <c r="NRC3" s="409"/>
      <c r="NRD3" s="409"/>
      <c r="NRE3" s="409"/>
      <c r="NRF3" s="409"/>
      <c r="NRG3" s="409"/>
      <c r="NRH3" s="409"/>
      <c r="NRI3" s="409"/>
      <c r="NRJ3" s="409"/>
      <c r="NRK3" s="409"/>
      <c r="NRL3" s="409"/>
      <c r="NRM3" s="409"/>
      <c r="NRN3" s="409"/>
      <c r="NRO3" s="409"/>
      <c r="NRP3" s="409"/>
      <c r="NRQ3" s="409"/>
      <c r="NRR3" s="409"/>
      <c r="NRS3" s="409"/>
      <c r="NRT3" s="409"/>
      <c r="NRU3" s="409"/>
      <c r="NRV3" s="409"/>
      <c r="NRW3" s="409"/>
      <c r="NRX3" s="409"/>
      <c r="NRY3" s="409"/>
      <c r="NRZ3" s="409"/>
      <c r="NSA3" s="409"/>
      <c r="NSB3" s="409"/>
      <c r="NSC3" s="409"/>
      <c r="NSD3" s="409"/>
      <c r="NSE3" s="409"/>
      <c r="NSF3" s="409"/>
      <c r="NSG3" s="409"/>
      <c r="NSH3" s="409"/>
      <c r="NSI3" s="409"/>
      <c r="NSJ3" s="409"/>
      <c r="NSK3" s="409"/>
      <c r="NSL3" s="409"/>
      <c r="NSM3" s="409"/>
      <c r="NSN3" s="409"/>
      <c r="NSO3" s="409"/>
      <c r="NSP3" s="409"/>
      <c r="NSQ3" s="409"/>
      <c r="NSR3" s="409"/>
      <c r="NSS3" s="409"/>
      <c r="NST3" s="409"/>
      <c r="NSU3" s="409"/>
      <c r="NSV3" s="409"/>
      <c r="NSW3" s="409"/>
      <c r="NSX3" s="409"/>
      <c r="NSY3" s="409"/>
      <c r="NSZ3" s="409"/>
      <c r="NTA3" s="409"/>
      <c r="NTB3" s="409"/>
      <c r="NTC3" s="409"/>
      <c r="NTD3" s="409"/>
      <c r="NTE3" s="409"/>
      <c r="NTF3" s="409"/>
      <c r="NTG3" s="409"/>
      <c r="NTH3" s="409"/>
      <c r="NTI3" s="409"/>
      <c r="NTJ3" s="409"/>
      <c r="NTK3" s="409"/>
      <c r="NTL3" s="409"/>
      <c r="NTM3" s="409"/>
      <c r="NTN3" s="409"/>
      <c r="NTO3" s="409"/>
      <c r="NTP3" s="409"/>
      <c r="NTQ3" s="409"/>
      <c r="NTR3" s="409"/>
      <c r="NTS3" s="409"/>
      <c r="NTT3" s="409"/>
      <c r="NTU3" s="409"/>
      <c r="NTV3" s="409"/>
      <c r="NTW3" s="409"/>
      <c r="NTX3" s="409"/>
      <c r="NTY3" s="409"/>
      <c r="NTZ3" s="409"/>
      <c r="NUA3" s="409"/>
      <c r="NUB3" s="409"/>
      <c r="NUC3" s="409"/>
      <c r="NUD3" s="409"/>
      <c r="NUE3" s="409"/>
      <c r="NUF3" s="409"/>
      <c r="NUG3" s="409"/>
      <c r="NUH3" s="409"/>
      <c r="NUI3" s="409"/>
      <c r="NUJ3" s="409"/>
      <c r="NUK3" s="409"/>
      <c r="NUL3" s="409"/>
      <c r="NUM3" s="409"/>
      <c r="NUN3" s="409"/>
      <c r="NUO3" s="409"/>
      <c r="NUP3" s="409"/>
      <c r="NUQ3" s="409"/>
      <c r="NUR3" s="409"/>
      <c r="NUS3" s="409"/>
      <c r="NUT3" s="409"/>
      <c r="NUU3" s="409"/>
      <c r="NUV3" s="409"/>
      <c r="NUW3" s="409"/>
      <c r="NUX3" s="409"/>
      <c r="NUY3" s="409"/>
      <c r="NUZ3" s="409"/>
      <c r="NVA3" s="409"/>
      <c r="NVB3" s="409"/>
      <c r="NVC3" s="409"/>
      <c r="NVD3" s="409"/>
      <c r="NVE3" s="409"/>
      <c r="NVF3" s="409"/>
      <c r="NVG3" s="409"/>
      <c r="NVH3" s="409"/>
      <c r="NVI3" s="409"/>
      <c r="NVJ3" s="409"/>
      <c r="NVK3" s="409"/>
      <c r="NVL3" s="409"/>
      <c r="NVM3" s="409"/>
      <c r="NVN3" s="409"/>
      <c r="NVO3" s="409"/>
      <c r="NVP3" s="409"/>
      <c r="NVQ3" s="409"/>
      <c r="NVR3" s="409"/>
      <c r="NVS3" s="409"/>
      <c r="NVT3" s="409"/>
      <c r="NVU3" s="409"/>
      <c r="NVV3" s="409"/>
      <c r="NVW3" s="409"/>
      <c r="NVX3" s="409"/>
      <c r="NVY3" s="409"/>
      <c r="NVZ3" s="409"/>
      <c r="NWA3" s="409"/>
      <c r="NWB3" s="409"/>
      <c r="NWC3" s="409"/>
      <c r="NWD3" s="409"/>
      <c r="NWE3" s="409"/>
      <c r="NWF3" s="409"/>
      <c r="NWG3" s="409"/>
      <c r="NWH3" s="409"/>
      <c r="NWI3" s="409"/>
      <c r="NWJ3" s="409"/>
      <c r="NWK3" s="409"/>
      <c r="NWL3" s="409"/>
      <c r="NWM3" s="409"/>
      <c r="NWN3" s="409"/>
      <c r="NWO3" s="409"/>
      <c r="NWP3" s="409"/>
      <c r="NWQ3" s="409"/>
      <c r="NWR3" s="409"/>
      <c r="NWS3" s="409"/>
      <c r="NWT3" s="409"/>
      <c r="NWU3" s="409"/>
      <c r="NWV3" s="409"/>
      <c r="NWW3" s="409"/>
      <c r="NWX3" s="409"/>
      <c r="NWY3" s="409"/>
      <c r="NWZ3" s="409"/>
      <c r="NXA3" s="409"/>
      <c r="NXB3" s="409"/>
      <c r="NXC3" s="409"/>
      <c r="NXD3" s="409"/>
      <c r="NXE3" s="409"/>
      <c r="NXF3" s="409"/>
      <c r="NXG3" s="409"/>
      <c r="NXH3" s="409"/>
      <c r="NXI3" s="409"/>
      <c r="NXJ3" s="409"/>
      <c r="NXK3" s="409"/>
      <c r="NXL3" s="409"/>
      <c r="NXM3" s="409"/>
      <c r="NXN3" s="409"/>
      <c r="NXO3" s="409"/>
      <c r="NXP3" s="409"/>
      <c r="NXQ3" s="409"/>
      <c r="NXR3" s="409"/>
      <c r="NXS3" s="409"/>
      <c r="NXT3" s="409"/>
      <c r="NXU3" s="409"/>
      <c r="NXV3" s="409"/>
      <c r="NXW3" s="409"/>
      <c r="NXX3" s="409"/>
      <c r="NXY3" s="409"/>
      <c r="NXZ3" s="409"/>
      <c r="NYA3" s="409"/>
      <c r="NYB3" s="409"/>
      <c r="NYC3" s="409"/>
      <c r="NYD3" s="409"/>
      <c r="NYE3" s="409"/>
      <c r="NYF3" s="409"/>
      <c r="NYG3" s="409"/>
      <c r="NYH3" s="409"/>
      <c r="NYI3" s="409"/>
      <c r="NYJ3" s="409"/>
      <c r="NYK3" s="409"/>
      <c r="NYL3" s="409"/>
      <c r="NYM3" s="409"/>
      <c r="NYN3" s="409"/>
      <c r="NYO3" s="409"/>
      <c r="NYP3" s="409"/>
      <c r="NYQ3" s="409"/>
      <c r="NYR3" s="409"/>
      <c r="NYS3" s="409"/>
      <c r="NYT3" s="409"/>
      <c r="NYU3" s="409"/>
      <c r="NYV3" s="409"/>
      <c r="NYW3" s="409"/>
      <c r="NYX3" s="409"/>
      <c r="NYY3" s="409"/>
      <c r="NYZ3" s="409"/>
      <c r="NZA3" s="409"/>
      <c r="NZB3" s="409"/>
      <c r="NZC3" s="409"/>
      <c r="NZD3" s="409"/>
      <c r="NZE3" s="409"/>
      <c r="NZF3" s="409"/>
      <c r="NZG3" s="409"/>
      <c r="NZH3" s="409"/>
      <c r="NZI3" s="409"/>
      <c r="NZJ3" s="409"/>
      <c r="NZK3" s="409"/>
      <c r="NZL3" s="409"/>
      <c r="NZM3" s="409"/>
      <c r="NZN3" s="409"/>
      <c r="NZO3" s="409"/>
      <c r="NZP3" s="409"/>
      <c r="NZQ3" s="409"/>
      <c r="NZR3" s="409"/>
      <c r="NZS3" s="409"/>
      <c r="NZT3" s="409"/>
      <c r="NZU3" s="409"/>
      <c r="NZV3" s="409"/>
      <c r="NZW3" s="409"/>
      <c r="NZX3" s="409"/>
      <c r="NZY3" s="409"/>
      <c r="NZZ3" s="409"/>
      <c r="OAA3" s="409"/>
      <c r="OAB3" s="409"/>
      <c r="OAC3" s="409"/>
      <c r="OAD3" s="409"/>
      <c r="OAE3" s="409"/>
      <c r="OAF3" s="409"/>
      <c r="OAG3" s="409"/>
      <c r="OAH3" s="409"/>
      <c r="OAI3" s="409"/>
      <c r="OAJ3" s="409"/>
      <c r="OAK3" s="409"/>
      <c r="OAL3" s="409"/>
      <c r="OAM3" s="409"/>
      <c r="OAN3" s="409"/>
      <c r="OAO3" s="409"/>
      <c r="OAP3" s="409"/>
      <c r="OAQ3" s="409"/>
      <c r="OAR3" s="409"/>
      <c r="OAS3" s="409"/>
      <c r="OAT3" s="409"/>
      <c r="OAU3" s="409"/>
      <c r="OAV3" s="409"/>
      <c r="OAW3" s="409"/>
      <c r="OAX3" s="409"/>
      <c r="OAY3" s="409"/>
      <c r="OAZ3" s="409"/>
      <c r="OBA3" s="409"/>
      <c r="OBB3" s="409"/>
      <c r="OBC3" s="409"/>
      <c r="OBD3" s="409"/>
      <c r="OBE3" s="409"/>
      <c r="OBF3" s="409"/>
      <c r="OBG3" s="409"/>
      <c r="OBH3" s="409"/>
      <c r="OBI3" s="409"/>
      <c r="OBJ3" s="409"/>
      <c r="OBK3" s="409"/>
      <c r="OBL3" s="409"/>
      <c r="OBM3" s="409"/>
      <c r="OBN3" s="409"/>
      <c r="OBO3" s="409"/>
      <c r="OBP3" s="409"/>
      <c r="OBQ3" s="409"/>
      <c r="OBR3" s="409"/>
      <c r="OBS3" s="409"/>
      <c r="OBT3" s="409"/>
      <c r="OBU3" s="409"/>
      <c r="OBV3" s="409"/>
      <c r="OBW3" s="409"/>
      <c r="OBX3" s="409"/>
      <c r="OBY3" s="409"/>
      <c r="OBZ3" s="409"/>
      <c r="OCA3" s="409"/>
      <c r="OCB3" s="409"/>
      <c r="OCC3" s="409"/>
      <c r="OCD3" s="409"/>
      <c r="OCE3" s="409"/>
      <c r="OCF3" s="409"/>
      <c r="OCG3" s="409"/>
      <c r="OCH3" s="409"/>
      <c r="OCI3" s="409"/>
      <c r="OCJ3" s="409"/>
      <c r="OCK3" s="409"/>
      <c r="OCL3" s="409"/>
      <c r="OCM3" s="409"/>
      <c r="OCN3" s="409"/>
      <c r="OCO3" s="409"/>
      <c r="OCP3" s="409"/>
      <c r="OCQ3" s="409"/>
      <c r="OCR3" s="409"/>
      <c r="OCS3" s="409"/>
      <c r="OCT3" s="409"/>
      <c r="OCU3" s="409"/>
      <c r="OCV3" s="409"/>
      <c r="OCW3" s="409"/>
      <c r="OCX3" s="409"/>
      <c r="OCY3" s="409"/>
      <c r="OCZ3" s="409"/>
      <c r="ODA3" s="409"/>
      <c r="ODB3" s="409"/>
      <c r="ODC3" s="409"/>
      <c r="ODD3" s="409"/>
      <c r="ODE3" s="409"/>
      <c r="ODF3" s="409"/>
      <c r="ODG3" s="409"/>
      <c r="ODH3" s="409"/>
      <c r="ODI3" s="409"/>
      <c r="ODJ3" s="409"/>
      <c r="ODK3" s="409"/>
      <c r="ODL3" s="409"/>
      <c r="ODM3" s="409"/>
      <c r="ODN3" s="409"/>
      <c r="ODO3" s="409"/>
      <c r="ODP3" s="409"/>
      <c r="ODQ3" s="409"/>
      <c r="ODR3" s="409"/>
      <c r="ODS3" s="409"/>
      <c r="ODT3" s="409"/>
      <c r="ODU3" s="409"/>
      <c r="ODV3" s="409"/>
      <c r="ODW3" s="409"/>
      <c r="ODX3" s="409"/>
      <c r="ODY3" s="409"/>
      <c r="ODZ3" s="409"/>
      <c r="OEA3" s="409"/>
      <c r="OEB3" s="409"/>
      <c r="OEC3" s="409"/>
      <c r="OED3" s="409"/>
      <c r="OEE3" s="409"/>
      <c r="OEF3" s="409"/>
      <c r="OEG3" s="409"/>
      <c r="OEH3" s="409"/>
      <c r="OEI3" s="409"/>
      <c r="OEJ3" s="409"/>
      <c r="OEK3" s="409"/>
      <c r="OEL3" s="409"/>
      <c r="OEM3" s="409"/>
      <c r="OEN3" s="409"/>
      <c r="OEO3" s="409"/>
      <c r="OEP3" s="409"/>
      <c r="OEQ3" s="409"/>
      <c r="OER3" s="409"/>
      <c r="OES3" s="409"/>
      <c r="OET3" s="409"/>
      <c r="OEU3" s="409"/>
      <c r="OEV3" s="409"/>
      <c r="OEW3" s="409"/>
      <c r="OEX3" s="409"/>
      <c r="OEY3" s="409"/>
      <c r="OEZ3" s="409"/>
      <c r="OFA3" s="409"/>
      <c r="OFB3" s="409"/>
      <c r="OFC3" s="409"/>
      <c r="OFD3" s="409"/>
      <c r="OFE3" s="409"/>
      <c r="OFF3" s="409"/>
      <c r="OFG3" s="409"/>
      <c r="OFH3" s="409"/>
      <c r="OFI3" s="409"/>
      <c r="OFJ3" s="409"/>
      <c r="OFK3" s="409"/>
      <c r="OFL3" s="409"/>
      <c r="OFM3" s="409"/>
      <c r="OFN3" s="409"/>
      <c r="OFO3" s="409"/>
      <c r="OFP3" s="409"/>
      <c r="OFQ3" s="409"/>
      <c r="OFR3" s="409"/>
      <c r="OFS3" s="409"/>
      <c r="OFT3" s="409"/>
      <c r="OFU3" s="409"/>
      <c r="OFV3" s="409"/>
      <c r="OFW3" s="409"/>
      <c r="OFX3" s="409"/>
      <c r="OFY3" s="409"/>
      <c r="OFZ3" s="409"/>
      <c r="OGA3" s="409"/>
      <c r="OGB3" s="409"/>
      <c r="OGC3" s="409"/>
      <c r="OGD3" s="409"/>
      <c r="OGE3" s="409"/>
      <c r="OGF3" s="409"/>
      <c r="OGG3" s="409"/>
      <c r="OGH3" s="409"/>
      <c r="OGI3" s="409"/>
      <c r="OGJ3" s="409"/>
      <c r="OGK3" s="409"/>
      <c r="OGL3" s="409"/>
      <c r="OGM3" s="409"/>
      <c r="OGN3" s="409"/>
      <c r="OGO3" s="409"/>
      <c r="OGP3" s="409"/>
      <c r="OGQ3" s="409"/>
      <c r="OGR3" s="409"/>
      <c r="OGS3" s="409"/>
      <c r="OGT3" s="409"/>
      <c r="OGU3" s="409"/>
      <c r="OGV3" s="409"/>
      <c r="OGW3" s="409"/>
      <c r="OGX3" s="409"/>
      <c r="OGY3" s="409"/>
      <c r="OGZ3" s="409"/>
      <c r="OHA3" s="409"/>
      <c r="OHB3" s="409"/>
      <c r="OHC3" s="409"/>
      <c r="OHD3" s="409"/>
      <c r="OHE3" s="409"/>
      <c r="OHF3" s="409"/>
      <c r="OHG3" s="409"/>
      <c r="OHH3" s="409"/>
      <c r="OHI3" s="409"/>
      <c r="OHJ3" s="409"/>
      <c r="OHK3" s="409"/>
      <c r="OHL3" s="409"/>
      <c r="OHM3" s="409"/>
      <c r="OHN3" s="409"/>
      <c r="OHO3" s="409"/>
      <c r="OHP3" s="409"/>
      <c r="OHQ3" s="409"/>
      <c r="OHR3" s="409"/>
      <c r="OHS3" s="409"/>
      <c r="OHT3" s="409"/>
      <c r="OHU3" s="409"/>
      <c r="OHV3" s="409"/>
      <c r="OHW3" s="409"/>
      <c r="OHX3" s="409"/>
      <c r="OHY3" s="409"/>
      <c r="OHZ3" s="409"/>
      <c r="OIA3" s="409"/>
      <c r="OIB3" s="409"/>
      <c r="OIC3" s="409"/>
      <c r="OID3" s="409"/>
      <c r="OIE3" s="409"/>
      <c r="OIF3" s="409"/>
      <c r="OIG3" s="409"/>
      <c r="OIH3" s="409"/>
      <c r="OII3" s="409"/>
      <c r="OIJ3" s="409"/>
      <c r="OIK3" s="409"/>
      <c r="OIL3" s="409"/>
      <c r="OIM3" s="409"/>
      <c r="OIN3" s="409"/>
      <c r="OIO3" s="409"/>
      <c r="OIP3" s="409"/>
      <c r="OIQ3" s="409"/>
      <c r="OIR3" s="409"/>
      <c r="OIS3" s="409"/>
      <c r="OIT3" s="409"/>
      <c r="OIU3" s="409"/>
      <c r="OIV3" s="409"/>
      <c r="OIW3" s="409"/>
      <c r="OIX3" s="409"/>
      <c r="OIY3" s="409"/>
      <c r="OIZ3" s="409"/>
      <c r="OJA3" s="409"/>
      <c r="OJB3" s="409"/>
      <c r="OJC3" s="409"/>
      <c r="OJD3" s="409"/>
      <c r="OJE3" s="409"/>
      <c r="OJF3" s="409"/>
      <c r="OJG3" s="409"/>
      <c r="OJH3" s="409"/>
      <c r="OJI3" s="409"/>
      <c r="OJJ3" s="409"/>
      <c r="OJK3" s="409"/>
      <c r="OJL3" s="409"/>
      <c r="OJM3" s="409"/>
      <c r="OJN3" s="409"/>
      <c r="OJO3" s="409"/>
      <c r="OJP3" s="409"/>
      <c r="OJQ3" s="409"/>
      <c r="OJR3" s="409"/>
      <c r="OJS3" s="409"/>
      <c r="OJT3" s="409"/>
      <c r="OJU3" s="409"/>
      <c r="OJV3" s="409"/>
      <c r="OJW3" s="409"/>
      <c r="OJX3" s="409"/>
      <c r="OJY3" s="409"/>
      <c r="OJZ3" s="409"/>
      <c r="OKA3" s="409"/>
      <c r="OKB3" s="409"/>
      <c r="OKC3" s="409"/>
      <c r="OKD3" s="409"/>
      <c r="OKE3" s="409"/>
      <c r="OKF3" s="409"/>
      <c r="OKG3" s="409"/>
      <c r="OKH3" s="409"/>
      <c r="OKI3" s="409"/>
      <c r="OKJ3" s="409"/>
      <c r="OKK3" s="409"/>
      <c r="OKL3" s="409"/>
      <c r="OKM3" s="409"/>
      <c r="OKN3" s="409"/>
      <c r="OKO3" s="409"/>
      <c r="OKP3" s="409"/>
      <c r="OKQ3" s="409"/>
      <c r="OKR3" s="409"/>
      <c r="OKS3" s="409"/>
      <c r="OKT3" s="409"/>
      <c r="OKU3" s="409"/>
      <c r="OKV3" s="409"/>
      <c r="OKW3" s="409"/>
      <c r="OKX3" s="409"/>
      <c r="OKY3" s="409"/>
      <c r="OKZ3" s="409"/>
      <c r="OLA3" s="409"/>
      <c r="OLB3" s="409"/>
      <c r="OLC3" s="409"/>
      <c r="OLD3" s="409"/>
      <c r="OLE3" s="409"/>
      <c r="OLF3" s="409"/>
      <c r="OLG3" s="409"/>
      <c r="OLH3" s="409"/>
      <c r="OLI3" s="409"/>
      <c r="OLJ3" s="409"/>
      <c r="OLK3" s="409"/>
      <c r="OLL3" s="409"/>
      <c r="OLM3" s="409"/>
      <c r="OLN3" s="409"/>
      <c r="OLO3" s="409"/>
      <c r="OLP3" s="409"/>
      <c r="OLQ3" s="409"/>
      <c r="OLR3" s="409"/>
      <c r="OLS3" s="409"/>
      <c r="OLT3" s="409"/>
      <c r="OLU3" s="409"/>
      <c r="OLV3" s="409"/>
      <c r="OLW3" s="409"/>
      <c r="OLX3" s="409"/>
      <c r="OLY3" s="409"/>
      <c r="OLZ3" s="409"/>
      <c r="OMA3" s="409"/>
      <c r="OMB3" s="409"/>
      <c r="OMC3" s="409"/>
      <c r="OMD3" s="409"/>
      <c r="OME3" s="409"/>
      <c r="OMF3" s="409"/>
      <c r="OMG3" s="409"/>
      <c r="OMH3" s="409"/>
      <c r="OMI3" s="409"/>
      <c r="OMJ3" s="409"/>
      <c r="OMK3" s="409"/>
      <c r="OML3" s="409"/>
      <c r="OMM3" s="409"/>
      <c r="OMN3" s="409"/>
      <c r="OMO3" s="409"/>
      <c r="OMP3" s="409"/>
      <c r="OMQ3" s="409"/>
      <c r="OMR3" s="409"/>
      <c r="OMS3" s="409"/>
      <c r="OMT3" s="409"/>
      <c r="OMU3" s="409"/>
      <c r="OMV3" s="409"/>
      <c r="OMW3" s="409"/>
      <c r="OMX3" s="409"/>
      <c r="OMY3" s="409"/>
      <c r="OMZ3" s="409"/>
      <c r="ONA3" s="409"/>
      <c r="ONB3" s="409"/>
      <c r="ONC3" s="409"/>
      <c r="OND3" s="409"/>
      <c r="ONE3" s="409"/>
      <c r="ONF3" s="409"/>
      <c r="ONG3" s="409"/>
      <c r="ONH3" s="409"/>
      <c r="ONI3" s="409"/>
      <c r="ONJ3" s="409"/>
      <c r="ONK3" s="409"/>
      <c r="ONL3" s="409"/>
      <c r="ONM3" s="409"/>
      <c r="ONN3" s="409"/>
      <c r="ONO3" s="409"/>
      <c r="ONP3" s="409"/>
      <c r="ONQ3" s="409"/>
      <c r="ONR3" s="409"/>
      <c r="ONS3" s="409"/>
      <c r="ONT3" s="409"/>
      <c r="ONU3" s="409"/>
      <c r="ONV3" s="409"/>
      <c r="ONW3" s="409"/>
      <c r="ONX3" s="409"/>
      <c r="ONY3" s="409"/>
      <c r="ONZ3" s="409"/>
      <c r="OOA3" s="409"/>
      <c r="OOB3" s="409"/>
      <c r="OOC3" s="409"/>
      <c r="OOD3" s="409"/>
      <c r="OOE3" s="409"/>
      <c r="OOF3" s="409"/>
      <c r="OOG3" s="409"/>
      <c r="OOH3" s="409"/>
      <c r="OOI3" s="409"/>
      <c r="OOJ3" s="409"/>
      <c r="OOK3" s="409"/>
      <c r="OOL3" s="409"/>
      <c r="OOM3" s="409"/>
      <c r="OON3" s="409"/>
      <c r="OOO3" s="409"/>
      <c r="OOP3" s="409"/>
      <c r="OOQ3" s="409"/>
      <c r="OOR3" s="409"/>
      <c r="OOS3" s="409"/>
      <c r="OOT3" s="409"/>
      <c r="OOU3" s="409"/>
      <c r="OOV3" s="409"/>
      <c r="OOW3" s="409"/>
      <c r="OOX3" s="409"/>
      <c r="OOY3" s="409"/>
      <c r="OOZ3" s="409"/>
      <c r="OPA3" s="409"/>
      <c r="OPB3" s="409"/>
      <c r="OPC3" s="409"/>
      <c r="OPD3" s="409"/>
      <c r="OPE3" s="409"/>
      <c r="OPF3" s="409"/>
      <c r="OPG3" s="409"/>
      <c r="OPH3" s="409"/>
      <c r="OPI3" s="409"/>
      <c r="OPJ3" s="409"/>
      <c r="OPK3" s="409"/>
      <c r="OPL3" s="409"/>
      <c r="OPM3" s="409"/>
      <c r="OPN3" s="409"/>
      <c r="OPO3" s="409"/>
      <c r="OPP3" s="409"/>
      <c r="OPQ3" s="409"/>
      <c r="OPR3" s="409"/>
      <c r="OPS3" s="409"/>
      <c r="OPT3" s="409"/>
      <c r="OPU3" s="409"/>
      <c r="OPV3" s="409"/>
      <c r="OPW3" s="409"/>
      <c r="OPX3" s="409"/>
      <c r="OPY3" s="409"/>
      <c r="OPZ3" s="409"/>
      <c r="OQA3" s="409"/>
      <c r="OQB3" s="409"/>
      <c r="OQC3" s="409"/>
      <c r="OQD3" s="409"/>
      <c r="OQE3" s="409"/>
      <c r="OQF3" s="409"/>
      <c r="OQG3" s="409"/>
      <c r="OQH3" s="409"/>
      <c r="OQI3" s="409"/>
      <c r="OQJ3" s="409"/>
      <c r="OQK3" s="409"/>
      <c r="OQL3" s="409"/>
      <c r="OQM3" s="409"/>
      <c r="OQN3" s="409"/>
      <c r="OQO3" s="409"/>
      <c r="OQP3" s="409"/>
      <c r="OQQ3" s="409"/>
      <c r="OQR3" s="409"/>
      <c r="OQS3" s="409"/>
      <c r="OQT3" s="409"/>
      <c r="OQU3" s="409"/>
      <c r="OQV3" s="409"/>
      <c r="OQW3" s="409"/>
      <c r="OQX3" s="409"/>
      <c r="OQY3" s="409"/>
      <c r="OQZ3" s="409"/>
      <c r="ORA3" s="409"/>
      <c r="ORB3" s="409"/>
      <c r="ORC3" s="409"/>
      <c r="ORD3" s="409"/>
      <c r="ORE3" s="409"/>
      <c r="ORF3" s="409"/>
      <c r="ORG3" s="409"/>
      <c r="ORH3" s="409"/>
      <c r="ORI3" s="409"/>
      <c r="ORJ3" s="409"/>
      <c r="ORK3" s="409"/>
      <c r="ORL3" s="409"/>
      <c r="ORM3" s="409"/>
      <c r="ORN3" s="409"/>
      <c r="ORO3" s="409"/>
      <c r="ORP3" s="409"/>
      <c r="ORQ3" s="409"/>
      <c r="ORR3" s="409"/>
      <c r="ORS3" s="409"/>
      <c r="ORT3" s="409"/>
      <c r="ORU3" s="409"/>
      <c r="ORV3" s="409"/>
      <c r="ORW3" s="409"/>
      <c r="ORX3" s="409"/>
      <c r="ORY3" s="409"/>
      <c r="ORZ3" s="409"/>
      <c r="OSA3" s="409"/>
      <c r="OSB3" s="409"/>
      <c r="OSC3" s="409"/>
      <c r="OSD3" s="409"/>
      <c r="OSE3" s="409"/>
      <c r="OSF3" s="409"/>
      <c r="OSG3" s="409"/>
      <c r="OSH3" s="409"/>
      <c r="OSI3" s="409"/>
      <c r="OSJ3" s="409"/>
      <c r="OSK3" s="409"/>
      <c r="OSL3" s="409"/>
      <c r="OSM3" s="409"/>
      <c r="OSN3" s="409"/>
      <c r="OSO3" s="409"/>
      <c r="OSP3" s="409"/>
      <c r="OSQ3" s="409"/>
      <c r="OSR3" s="409"/>
      <c r="OSS3" s="409"/>
      <c r="OST3" s="409"/>
      <c r="OSU3" s="409"/>
      <c r="OSV3" s="409"/>
      <c r="OSW3" s="409"/>
      <c r="OSX3" s="409"/>
      <c r="OSY3" s="409"/>
      <c r="OSZ3" s="409"/>
      <c r="OTA3" s="409"/>
      <c r="OTB3" s="409"/>
      <c r="OTC3" s="409"/>
      <c r="OTD3" s="409"/>
      <c r="OTE3" s="409"/>
      <c r="OTF3" s="409"/>
      <c r="OTG3" s="409"/>
      <c r="OTH3" s="409"/>
      <c r="OTI3" s="409"/>
      <c r="OTJ3" s="409"/>
      <c r="OTK3" s="409"/>
      <c r="OTL3" s="409"/>
      <c r="OTM3" s="409"/>
      <c r="OTN3" s="409"/>
      <c r="OTO3" s="409"/>
      <c r="OTP3" s="409"/>
      <c r="OTQ3" s="409"/>
      <c r="OTR3" s="409"/>
      <c r="OTS3" s="409"/>
      <c r="OTT3" s="409"/>
      <c r="OTU3" s="409"/>
      <c r="OTV3" s="409"/>
      <c r="OTW3" s="409"/>
      <c r="OTX3" s="409"/>
      <c r="OTY3" s="409"/>
      <c r="OTZ3" s="409"/>
      <c r="OUA3" s="409"/>
      <c r="OUB3" s="409"/>
      <c r="OUC3" s="409"/>
      <c r="OUD3" s="409"/>
      <c r="OUE3" s="409"/>
      <c r="OUF3" s="409"/>
      <c r="OUG3" s="409"/>
      <c r="OUH3" s="409"/>
      <c r="OUI3" s="409"/>
      <c r="OUJ3" s="409"/>
      <c r="OUK3" s="409"/>
      <c r="OUL3" s="409"/>
      <c r="OUM3" s="409"/>
      <c r="OUN3" s="409"/>
      <c r="OUO3" s="409"/>
      <c r="OUP3" s="409"/>
      <c r="OUQ3" s="409"/>
      <c r="OUR3" s="409"/>
      <c r="OUS3" s="409"/>
      <c r="OUT3" s="409"/>
      <c r="OUU3" s="409"/>
      <c r="OUV3" s="409"/>
      <c r="OUW3" s="409"/>
      <c r="OUX3" s="409"/>
      <c r="OUY3" s="409"/>
      <c r="OUZ3" s="409"/>
      <c r="OVA3" s="409"/>
      <c r="OVB3" s="409"/>
      <c r="OVC3" s="409"/>
      <c r="OVD3" s="409"/>
      <c r="OVE3" s="409"/>
      <c r="OVF3" s="409"/>
      <c r="OVG3" s="409"/>
      <c r="OVH3" s="409"/>
      <c r="OVI3" s="409"/>
      <c r="OVJ3" s="409"/>
      <c r="OVK3" s="409"/>
      <c r="OVL3" s="409"/>
      <c r="OVM3" s="409"/>
      <c r="OVN3" s="409"/>
      <c r="OVO3" s="409"/>
      <c r="OVP3" s="409"/>
      <c r="OVQ3" s="409"/>
      <c r="OVR3" s="409"/>
      <c r="OVS3" s="409"/>
      <c r="OVT3" s="409"/>
      <c r="OVU3" s="409"/>
      <c r="OVV3" s="409"/>
      <c r="OVW3" s="409"/>
      <c r="OVX3" s="409"/>
      <c r="OVY3" s="409"/>
      <c r="OVZ3" s="409"/>
      <c r="OWA3" s="409"/>
      <c r="OWB3" s="409"/>
      <c r="OWC3" s="409"/>
      <c r="OWD3" s="409"/>
      <c r="OWE3" s="409"/>
      <c r="OWF3" s="409"/>
      <c r="OWG3" s="409"/>
      <c r="OWH3" s="409"/>
      <c r="OWI3" s="409"/>
      <c r="OWJ3" s="409"/>
      <c r="OWK3" s="409"/>
      <c r="OWL3" s="409"/>
      <c r="OWM3" s="409"/>
      <c r="OWN3" s="409"/>
      <c r="OWO3" s="409"/>
      <c r="OWP3" s="409"/>
      <c r="OWQ3" s="409"/>
      <c r="OWR3" s="409"/>
      <c r="OWS3" s="409"/>
      <c r="OWT3" s="409"/>
      <c r="OWU3" s="409"/>
      <c r="OWV3" s="409"/>
      <c r="OWW3" s="409"/>
      <c r="OWX3" s="409"/>
      <c r="OWY3" s="409"/>
      <c r="OWZ3" s="409"/>
      <c r="OXA3" s="409"/>
      <c r="OXB3" s="409"/>
      <c r="OXC3" s="409"/>
      <c r="OXD3" s="409"/>
      <c r="OXE3" s="409"/>
      <c r="OXF3" s="409"/>
      <c r="OXG3" s="409"/>
      <c r="OXH3" s="409"/>
      <c r="OXI3" s="409"/>
      <c r="OXJ3" s="409"/>
      <c r="OXK3" s="409"/>
      <c r="OXL3" s="409"/>
      <c r="OXM3" s="409"/>
      <c r="OXN3" s="409"/>
      <c r="OXO3" s="409"/>
      <c r="OXP3" s="409"/>
      <c r="OXQ3" s="409"/>
      <c r="OXR3" s="409"/>
      <c r="OXS3" s="409"/>
      <c r="OXT3" s="409"/>
      <c r="OXU3" s="409"/>
      <c r="OXV3" s="409"/>
      <c r="OXW3" s="409"/>
      <c r="OXX3" s="409"/>
      <c r="OXY3" s="409"/>
      <c r="OXZ3" s="409"/>
      <c r="OYA3" s="409"/>
      <c r="OYB3" s="409"/>
      <c r="OYC3" s="409"/>
      <c r="OYD3" s="409"/>
      <c r="OYE3" s="409"/>
      <c r="OYF3" s="409"/>
      <c r="OYG3" s="409"/>
      <c r="OYH3" s="409"/>
      <c r="OYI3" s="409"/>
      <c r="OYJ3" s="409"/>
      <c r="OYK3" s="409"/>
      <c r="OYL3" s="409"/>
      <c r="OYM3" s="409"/>
      <c r="OYN3" s="409"/>
      <c r="OYO3" s="409"/>
      <c r="OYP3" s="409"/>
      <c r="OYQ3" s="409"/>
      <c r="OYR3" s="409"/>
      <c r="OYS3" s="409"/>
      <c r="OYT3" s="409"/>
      <c r="OYU3" s="409"/>
      <c r="OYV3" s="409"/>
      <c r="OYW3" s="409"/>
      <c r="OYX3" s="409"/>
      <c r="OYY3" s="409"/>
      <c r="OYZ3" s="409"/>
      <c r="OZA3" s="409"/>
      <c r="OZB3" s="409"/>
      <c r="OZC3" s="409"/>
      <c r="OZD3" s="409"/>
      <c r="OZE3" s="409"/>
      <c r="OZF3" s="409"/>
      <c r="OZG3" s="409"/>
      <c r="OZH3" s="409"/>
      <c r="OZI3" s="409"/>
      <c r="OZJ3" s="409"/>
      <c r="OZK3" s="409"/>
      <c r="OZL3" s="409"/>
      <c r="OZM3" s="409"/>
      <c r="OZN3" s="409"/>
      <c r="OZO3" s="409"/>
      <c r="OZP3" s="409"/>
      <c r="OZQ3" s="409"/>
      <c r="OZR3" s="409"/>
      <c r="OZS3" s="409"/>
      <c r="OZT3" s="409"/>
      <c r="OZU3" s="409"/>
      <c r="OZV3" s="409"/>
      <c r="OZW3" s="409"/>
      <c r="OZX3" s="409"/>
      <c r="OZY3" s="409"/>
      <c r="OZZ3" s="409"/>
      <c r="PAA3" s="409"/>
      <c r="PAB3" s="409"/>
      <c r="PAC3" s="409"/>
      <c r="PAD3" s="409"/>
      <c r="PAE3" s="409"/>
      <c r="PAF3" s="409"/>
      <c r="PAG3" s="409"/>
      <c r="PAH3" s="409"/>
      <c r="PAI3" s="409"/>
      <c r="PAJ3" s="409"/>
      <c r="PAK3" s="409"/>
      <c r="PAL3" s="409"/>
      <c r="PAM3" s="409"/>
      <c r="PAN3" s="409"/>
      <c r="PAO3" s="409"/>
      <c r="PAP3" s="409"/>
      <c r="PAQ3" s="409"/>
      <c r="PAR3" s="409"/>
      <c r="PAS3" s="409"/>
      <c r="PAT3" s="409"/>
      <c r="PAU3" s="409"/>
      <c r="PAV3" s="409"/>
      <c r="PAW3" s="409"/>
      <c r="PAX3" s="409"/>
      <c r="PAY3" s="409"/>
      <c r="PAZ3" s="409"/>
      <c r="PBA3" s="409"/>
      <c r="PBB3" s="409"/>
      <c r="PBC3" s="409"/>
      <c r="PBD3" s="409"/>
      <c r="PBE3" s="409"/>
      <c r="PBF3" s="409"/>
      <c r="PBG3" s="409"/>
      <c r="PBH3" s="409"/>
      <c r="PBI3" s="409"/>
      <c r="PBJ3" s="409"/>
      <c r="PBK3" s="409"/>
      <c r="PBL3" s="409"/>
      <c r="PBM3" s="409"/>
      <c r="PBN3" s="409"/>
      <c r="PBO3" s="409"/>
      <c r="PBP3" s="409"/>
      <c r="PBQ3" s="409"/>
      <c r="PBR3" s="409"/>
      <c r="PBS3" s="409"/>
      <c r="PBT3" s="409"/>
      <c r="PBU3" s="409"/>
      <c r="PBV3" s="409"/>
      <c r="PBW3" s="409"/>
      <c r="PBX3" s="409"/>
      <c r="PBY3" s="409"/>
      <c r="PBZ3" s="409"/>
      <c r="PCA3" s="409"/>
      <c r="PCB3" s="409"/>
      <c r="PCC3" s="409"/>
      <c r="PCD3" s="409"/>
      <c r="PCE3" s="409"/>
      <c r="PCF3" s="409"/>
      <c r="PCG3" s="409"/>
      <c r="PCH3" s="409"/>
      <c r="PCI3" s="409"/>
      <c r="PCJ3" s="409"/>
      <c r="PCK3" s="409"/>
      <c r="PCL3" s="409"/>
      <c r="PCM3" s="409"/>
      <c r="PCN3" s="409"/>
      <c r="PCO3" s="409"/>
      <c r="PCP3" s="409"/>
      <c r="PCQ3" s="409"/>
      <c r="PCR3" s="409"/>
      <c r="PCS3" s="409"/>
      <c r="PCT3" s="409"/>
      <c r="PCU3" s="409"/>
      <c r="PCV3" s="409"/>
      <c r="PCW3" s="409"/>
      <c r="PCX3" s="409"/>
      <c r="PCY3" s="409"/>
      <c r="PCZ3" s="409"/>
      <c r="PDA3" s="409"/>
      <c r="PDB3" s="409"/>
      <c r="PDC3" s="409"/>
      <c r="PDD3" s="409"/>
      <c r="PDE3" s="409"/>
      <c r="PDF3" s="409"/>
      <c r="PDG3" s="409"/>
      <c r="PDH3" s="409"/>
      <c r="PDI3" s="409"/>
      <c r="PDJ3" s="409"/>
      <c r="PDK3" s="409"/>
      <c r="PDL3" s="409"/>
      <c r="PDM3" s="409"/>
      <c r="PDN3" s="409"/>
      <c r="PDO3" s="409"/>
      <c r="PDP3" s="409"/>
      <c r="PDQ3" s="409"/>
      <c r="PDR3" s="409"/>
      <c r="PDS3" s="409"/>
      <c r="PDT3" s="409"/>
      <c r="PDU3" s="409"/>
      <c r="PDV3" s="409"/>
      <c r="PDW3" s="409"/>
      <c r="PDX3" s="409"/>
      <c r="PDY3" s="409"/>
      <c r="PDZ3" s="409"/>
      <c r="PEA3" s="409"/>
      <c r="PEB3" s="409"/>
      <c r="PEC3" s="409"/>
      <c r="PED3" s="409"/>
      <c r="PEE3" s="409"/>
      <c r="PEF3" s="409"/>
      <c r="PEG3" s="409"/>
      <c r="PEH3" s="409"/>
      <c r="PEI3" s="409"/>
      <c r="PEJ3" s="409"/>
      <c r="PEK3" s="409"/>
      <c r="PEL3" s="409"/>
      <c r="PEM3" s="409"/>
      <c r="PEN3" s="409"/>
      <c r="PEO3" s="409"/>
      <c r="PEP3" s="409"/>
      <c r="PEQ3" s="409"/>
      <c r="PER3" s="409"/>
      <c r="PES3" s="409"/>
      <c r="PET3" s="409"/>
      <c r="PEU3" s="409"/>
      <c r="PEV3" s="409"/>
      <c r="PEW3" s="409"/>
      <c r="PEX3" s="409"/>
      <c r="PEY3" s="409"/>
      <c r="PEZ3" s="409"/>
      <c r="PFA3" s="409"/>
      <c r="PFB3" s="409"/>
      <c r="PFC3" s="409"/>
      <c r="PFD3" s="409"/>
      <c r="PFE3" s="409"/>
      <c r="PFF3" s="409"/>
      <c r="PFG3" s="409"/>
      <c r="PFH3" s="409"/>
      <c r="PFI3" s="409"/>
      <c r="PFJ3" s="409"/>
      <c r="PFK3" s="409"/>
      <c r="PFL3" s="409"/>
      <c r="PFM3" s="409"/>
      <c r="PFN3" s="409"/>
      <c r="PFO3" s="409"/>
      <c r="PFP3" s="409"/>
      <c r="PFQ3" s="409"/>
      <c r="PFR3" s="409"/>
      <c r="PFS3" s="409"/>
      <c r="PFT3" s="409"/>
      <c r="PFU3" s="409"/>
      <c r="PFV3" s="409"/>
      <c r="PFW3" s="409"/>
      <c r="PFX3" s="409"/>
      <c r="PFY3" s="409"/>
      <c r="PFZ3" s="409"/>
      <c r="PGA3" s="409"/>
      <c r="PGB3" s="409"/>
      <c r="PGC3" s="409"/>
      <c r="PGD3" s="409"/>
      <c r="PGE3" s="409"/>
      <c r="PGF3" s="409"/>
      <c r="PGG3" s="409"/>
      <c r="PGH3" s="409"/>
      <c r="PGI3" s="409"/>
      <c r="PGJ3" s="409"/>
      <c r="PGK3" s="409"/>
      <c r="PGL3" s="409"/>
      <c r="PGM3" s="409"/>
      <c r="PGN3" s="409"/>
      <c r="PGO3" s="409"/>
      <c r="PGP3" s="409"/>
      <c r="PGQ3" s="409"/>
      <c r="PGR3" s="409"/>
      <c r="PGS3" s="409"/>
      <c r="PGT3" s="409"/>
      <c r="PGU3" s="409"/>
      <c r="PGV3" s="409"/>
      <c r="PGW3" s="409"/>
      <c r="PGX3" s="409"/>
      <c r="PGY3" s="409"/>
      <c r="PGZ3" s="409"/>
      <c r="PHA3" s="409"/>
      <c r="PHB3" s="409"/>
      <c r="PHC3" s="409"/>
      <c r="PHD3" s="409"/>
      <c r="PHE3" s="409"/>
      <c r="PHF3" s="409"/>
      <c r="PHG3" s="409"/>
      <c r="PHH3" s="409"/>
      <c r="PHI3" s="409"/>
      <c r="PHJ3" s="409"/>
      <c r="PHK3" s="409"/>
      <c r="PHL3" s="409"/>
      <c r="PHM3" s="409"/>
      <c r="PHN3" s="409"/>
      <c r="PHO3" s="409"/>
      <c r="PHP3" s="409"/>
      <c r="PHQ3" s="409"/>
      <c r="PHR3" s="409"/>
      <c r="PHS3" s="409"/>
      <c r="PHT3" s="409"/>
      <c r="PHU3" s="409"/>
      <c r="PHV3" s="409"/>
      <c r="PHW3" s="409"/>
      <c r="PHX3" s="409"/>
      <c r="PHY3" s="409"/>
      <c r="PHZ3" s="409"/>
      <c r="PIA3" s="409"/>
      <c r="PIB3" s="409"/>
      <c r="PIC3" s="409"/>
      <c r="PID3" s="409"/>
      <c r="PIE3" s="409"/>
      <c r="PIF3" s="409"/>
      <c r="PIG3" s="409"/>
      <c r="PIH3" s="409"/>
      <c r="PII3" s="409"/>
      <c r="PIJ3" s="409"/>
      <c r="PIK3" s="409"/>
      <c r="PIL3" s="409"/>
      <c r="PIM3" s="409"/>
      <c r="PIN3" s="409"/>
      <c r="PIO3" s="409"/>
      <c r="PIP3" s="409"/>
      <c r="PIQ3" s="409"/>
      <c r="PIR3" s="409"/>
      <c r="PIS3" s="409"/>
      <c r="PIT3" s="409"/>
      <c r="PIU3" s="409"/>
      <c r="PIV3" s="409"/>
      <c r="PIW3" s="409"/>
      <c r="PIX3" s="409"/>
      <c r="PIY3" s="409"/>
      <c r="PIZ3" s="409"/>
      <c r="PJA3" s="409"/>
      <c r="PJB3" s="409"/>
      <c r="PJC3" s="409"/>
      <c r="PJD3" s="409"/>
      <c r="PJE3" s="409"/>
      <c r="PJF3" s="409"/>
      <c r="PJG3" s="409"/>
      <c r="PJH3" s="409"/>
      <c r="PJI3" s="409"/>
      <c r="PJJ3" s="409"/>
      <c r="PJK3" s="409"/>
      <c r="PJL3" s="409"/>
      <c r="PJM3" s="409"/>
      <c r="PJN3" s="409"/>
      <c r="PJO3" s="409"/>
      <c r="PJP3" s="409"/>
      <c r="PJQ3" s="409"/>
      <c r="PJR3" s="409"/>
      <c r="PJS3" s="409"/>
      <c r="PJT3" s="409"/>
      <c r="PJU3" s="409"/>
      <c r="PJV3" s="409"/>
      <c r="PJW3" s="409"/>
      <c r="PJX3" s="409"/>
      <c r="PJY3" s="409"/>
      <c r="PJZ3" s="409"/>
      <c r="PKA3" s="409"/>
      <c r="PKB3" s="409"/>
      <c r="PKC3" s="409"/>
      <c r="PKD3" s="409"/>
      <c r="PKE3" s="409"/>
      <c r="PKF3" s="409"/>
      <c r="PKG3" s="409"/>
      <c r="PKH3" s="409"/>
      <c r="PKI3" s="409"/>
      <c r="PKJ3" s="409"/>
      <c r="PKK3" s="409"/>
      <c r="PKL3" s="409"/>
      <c r="PKM3" s="409"/>
      <c r="PKN3" s="409"/>
      <c r="PKO3" s="409"/>
      <c r="PKP3" s="409"/>
      <c r="PKQ3" s="409"/>
      <c r="PKR3" s="409"/>
      <c r="PKS3" s="409"/>
      <c r="PKT3" s="409"/>
      <c r="PKU3" s="409"/>
      <c r="PKV3" s="409"/>
      <c r="PKW3" s="409"/>
      <c r="PKX3" s="409"/>
      <c r="PKY3" s="409"/>
      <c r="PKZ3" s="409"/>
      <c r="PLA3" s="409"/>
      <c r="PLB3" s="409"/>
      <c r="PLC3" s="409"/>
      <c r="PLD3" s="409"/>
      <c r="PLE3" s="409"/>
      <c r="PLF3" s="409"/>
      <c r="PLG3" s="409"/>
      <c r="PLH3" s="409"/>
      <c r="PLI3" s="409"/>
      <c r="PLJ3" s="409"/>
      <c r="PLK3" s="409"/>
      <c r="PLL3" s="409"/>
      <c r="PLM3" s="409"/>
      <c r="PLN3" s="409"/>
      <c r="PLO3" s="409"/>
      <c r="PLP3" s="409"/>
      <c r="PLQ3" s="409"/>
      <c r="PLR3" s="409"/>
      <c r="PLS3" s="409"/>
      <c r="PLT3" s="409"/>
      <c r="PLU3" s="409"/>
      <c r="PLV3" s="409"/>
      <c r="PLW3" s="409"/>
      <c r="PLX3" s="409"/>
      <c r="PLY3" s="409"/>
      <c r="PLZ3" s="409"/>
      <c r="PMA3" s="409"/>
      <c r="PMB3" s="409"/>
      <c r="PMC3" s="409"/>
      <c r="PMD3" s="409"/>
      <c r="PME3" s="409"/>
      <c r="PMF3" s="409"/>
      <c r="PMG3" s="409"/>
      <c r="PMH3" s="409"/>
      <c r="PMI3" s="409"/>
      <c r="PMJ3" s="409"/>
      <c r="PMK3" s="409"/>
      <c r="PML3" s="409"/>
      <c r="PMM3" s="409"/>
      <c r="PMN3" s="409"/>
      <c r="PMO3" s="409"/>
      <c r="PMP3" s="409"/>
      <c r="PMQ3" s="409"/>
      <c r="PMR3" s="409"/>
      <c r="PMS3" s="409"/>
      <c r="PMT3" s="409"/>
      <c r="PMU3" s="409"/>
      <c r="PMV3" s="409"/>
      <c r="PMW3" s="409"/>
      <c r="PMX3" s="409"/>
      <c r="PMY3" s="409"/>
      <c r="PMZ3" s="409"/>
      <c r="PNA3" s="409"/>
      <c r="PNB3" s="409"/>
      <c r="PNC3" s="409"/>
      <c r="PND3" s="409"/>
      <c r="PNE3" s="409"/>
      <c r="PNF3" s="409"/>
      <c r="PNG3" s="409"/>
      <c r="PNH3" s="409"/>
      <c r="PNI3" s="409"/>
      <c r="PNJ3" s="409"/>
      <c r="PNK3" s="409"/>
      <c r="PNL3" s="409"/>
      <c r="PNM3" s="409"/>
      <c r="PNN3" s="409"/>
      <c r="PNO3" s="409"/>
      <c r="PNP3" s="409"/>
      <c r="PNQ3" s="409"/>
      <c r="PNR3" s="409"/>
      <c r="PNS3" s="409"/>
      <c r="PNT3" s="409"/>
      <c r="PNU3" s="409"/>
      <c r="PNV3" s="409"/>
      <c r="PNW3" s="409"/>
      <c r="PNX3" s="409"/>
      <c r="PNY3" s="409"/>
      <c r="PNZ3" s="409"/>
      <c r="POA3" s="409"/>
      <c r="POB3" s="409"/>
      <c r="POC3" s="409"/>
      <c r="POD3" s="409"/>
      <c r="POE3" s="409"/>
      <c r="POF3" s="409"/>
      <c r="POG3" s="409"/>
      <c r="POH3" s="409"/>
      <c r="POI3" s="409"/>
      <c r="POJ3" s="409"/>
      <c r="POK3" s="409"/>
      <c r="POL3" s="409"/>
      <c r="POM3" s="409"/>
      <c r="PON3" s="409"/>
      <c r="POO3" s="409"/>
      <c r="POP3" s="409"/>
      <c r="POQ3" s="409"/>
      <c r="POR3" s="409"/>
      <c r="POS3" s="409"/>
      <c r="POT3" s="409"/>
      <c r="POU3" s="409"/>
      <c r="POV3" s="409"/>
      <c r="POW3" s="409"/>
      <c r="POX3" s="409"/>
      <c r="POY3" s="409"/>
      <c r="POZ3" s="409"/>
      <c r="PPA3" s="409"/>
      <c r="PPB3" s="409"/>
      <c r="PPC3" s="409"/>
      <c r="PPD3" s="409"/>
      <c r="PPE3" s="409"/>
      <c r="PPF3" s="409"/>
      <c r="PPG3" s="409"/>
      <c r="PPH3" s="409"/>
      <c r="PPI3" s="409"/>
      <c r="PPJ3" s="409"/>
      <c r="PPK3" s="409"/>
      <c r="PPL3" s="409"/>
      <c r="PPM3" s="409"/>
      <c r="PPN3" s="409"/>
      <c r="PPO3" s="409"/>
      <c r="PPP3" s="409"/>
      <c r="PPQ3" s="409"/>
      <c r="PPR3" s="409"/>
      <c r="PPS3" s="409"/>
      <c r="PPT3" s="409"/>
      <c r="PPU3" s="409"/>
      <c r="PPV3" s="409"/>
      <c r="PPW3" s="409"/>
      <c r="PPX3" s="409"/>
      <c r="PPY3" s="409"/>
      <c r="PPZ3" s="409"/>
      <c r="PQA3" s="409"/>
      <c r="PQB3" s="409"/>
      <c r="PQC3" s="409"/>
      <c r="PQD3" s="409"/>
      <c r="PQE3" s="409"/>
      <c r="PQF3" s="409"/>
      <c r="PQG3" s="409"/>
      <c r="PQH3" s="409"/>
      <c r="PQI3" s="409"/>
      <c r="PQJ3" s="409"/>
      <c r="PQK3" s="409"/>
      <c r="PQL3" s="409"/>
      <c r="PQM3" s="409"/>
      <c r="PQN3" s="409"/>
      <c r="PQO3" s="409"/>
      <c r="PQP3" s="409"/>
      <c r="PQQ3" s="409"/>
      <c r="PQR3" s="409"/>
      <c r="PQS3" s="409"/>
      <c r="PQT3" s="409"/>
      <c r="PQU3" s="409"/>
      <c r="PQV3" s="409"/>
      <c r="PQW3" s="409"/>
      <c r="PQX3" s="409"/>
      <c r="PQY3" s="409"/>
      <c r="PQZ3" s="409"/>
      <c r="PRA3" s="409"/>
      <c r="PRB3" s="409"/>
      <c r="PRC3" s="409"/>
      <c r="PRD3" s="409"/>
      <c r="PRE3" s="409"/>
      <c r="PRF3" s="409"/>
      <c r="PRG3" s="409"/>
      <c r="PRH3" s="409"/>
      <c r="PRI3" s="409"/>
      <c r="PRJ3" s="409"/>
      <c r="PRK3" s="409"/>
      <c r="PRL3" s="409"/>
      <c r="PRM3" s="409"/>
      <c r="PRN3" s="409"/>
      <c r="PRO3" s="409"/>
      <c r="PRP3" s="409"/>
      <c r="PRQ3" s="409"/>
      <c r="PRR3" s="409"/>
      <c r="PRS3" s="409"/>
      <c r="PRT3" s="409"/>
      <c r="PRU3" s="409"/>
      <c r="PRV3" s="409"/>
      <c r="PRW3" s="409"/>
      <c r="PRX3" s="409"/>
      <c r="PRY3" s="409"/>
      <c r="PRZ3" s="409"/>
      <c r="PSA3" s="409"/>
      <c r="PSB3" s="409"/>
      <c r="PSC3" s="409"/>
      <c r="PSD3" s="409"/>
      <c r="PSE3" s="409"/>
      <c r="PSF3" s="409"/>
      <c r="PSG3" s="409"/>
      <c r="PSH3" s="409"/>
      <c r="PSI3" s="409"/>
      <c r="PSJ3" s="409"/>
      <c r="PSK3" s="409"/>
      <c r="PSL3" s="409"/>
      <c r="PSM3" s="409"/>
      <c r="PSN3" s="409"/>
      <c r="PSO3" s="409"/>
      <c r="PSP3" s="409"/>
      <c r="PSQ3" s="409"/>
      <c r="PSR3" s="409"/>
      <c r="PSS3" s="409"/>
      <c r="PST3" s="409"/>
      <c r="PSU3" s="409"/>
      <c r="PSV3" s="409"/>
      <c r="PSW3" s="409"/>
      <c r="PSX3" s="409"/>
      <c r="PSY3" s="409"/>
      <c r="PSZ3" s="409"/>
      <c r="PTA3" s="409"/>
      <c r="PTB3" s="409"/>
      <c r="PTC3" s="409"/>
      <c r="PTD3" s="409"/>
      <c r="PTE3" s="409"/>
      <c r="PTF3" s="409"/>
      <c r="PTG3" s="409"/>
      <c r="PTH3" s="409"/>
      <c r="PTI3" s="409"/>
      <c r="PTJ3" s="409"/>
      <c r="PTK3" s="409"/>
      <c r="PTL3" s="409"/>
      <c r="PTM3" s="409"/>
      <c r="PTN3" s="409"/>
      <c r="PTO3" s="409"/>
      <c r="PTP3" s="409"/>
      <c r="PTQ3" s="409"/>
      <c r="PTR3" s="409"/>
      <c r="PTS3" s="409"/>
      <c r="PTT3" s="409"/>
      <c r="PTU3" s="409"/>
      <c r="PTV3" s="409"/>
      <c r="PTW3" s="409"/>
      <c r="PTX3" s="409"/>
      <c r="PTY3" s="409"/>
      <c r="PTZ3" s="409"/>
      <c r="PUA3" s="409"/>
      <c r="PUB3" s="409"/>
      <c r="PUC3" s="409"/>
      <c r="PUD3" s="409"/>
      <c r="PUE3" s="409"/>
      <c r="PUF3" s="409"/>
      <c r="PUG3" s="409"/>
      <c r="PUH3" s="409"/>
      <c r="PUI3" s="409"/>
      <c r="PUJ3" s="409"/>
      <c r="PUK3" s="409"/>
      <c r="PUL3" s="409"/>
      <c r="PUM3" s="409"/>
      <c r="PUN3" s="409"/>
      <c r="PUO3" s="409"/>
      <c r="PUP3" s="409"/>
      <c r="PUQ3" s="409"/>
      <c r="PUR3" s="409"/>
      <c r="PUS3" s="409"/>
      <c r="PUT3" s="409"/>
      <c r="PUU3" s="409"/>
      <c r="PUV3" s="409"/>
      <c r="PUW3" s="409"/>
      <c r="PUX3" s="409"/>
      <c r="PUY3" s="409"/>
      <c r="PUZ3" s="409"/>
      <c r="PVA3" s="409"/>
      <c r="PVB3" s="409"/>
      <c r="PVC3" s="409"/>
      <c r="PVD3" s="409"/>
      <c r="PVE3" s="409"/>
      <c r="PVF3" s="409"/>
      <c r="PVG3" s="409"/>
      <c r="PVH3" s="409"/>
      <c r="PVI3" s="409"/>
      <c r="PVJ3" s="409"/>
      <c r="PVK3" s="409"/>
      <c r="PVL3" s="409"/>
      <c r="PVM3" s="409"/>
      <c r="PVN3" s="409"/>
      <c r="PVO3" s="409"/>
      <c r="PVP3" s="409"/>
      <c r="PVQ3" s="409"/>
      <c r="PVR3" s="409"/>
      <c r="PVS3" s="409"/>
      <c r="PVT3" s="409"/>
      <c r="PVU3" s="409"/>
      <c r="PVV3" s="409"/>
      <c r="PVW3" s="409"/>
      <c r="PVX3" s="409"/>
      <c r="PVY3" s="409"/>
      <c r="PVZ3" s="409"/>
      <c r="PWA3" s="409"/>
      <c r="PWB3" s="409"/>
      <c r="PWC3" s="409"/>
      <c r="PWD3" s="409"/>
      <c r="PWE3" s="409"/>
      <c r="PWF3" s="409"/>
      <c r="PWG3" s="409"/>
      <c r="PWH3" s="409"/>
      <c r="PWI3" s="409"/>
      <c r="PWJ3" s="409"/>
      <c r="PWK3" s="409"/>
      <c r="PWL3" s="409"/>
      <c r="PWM3" s="409"/>
      <c r="PWN3" s="409"/>
      <c r="PWO3" s="409"/>
      <c r="PWP3" s="409"/>
      <c r="PWQ3" s="409"/>
      <c r="PWR3" s="409"/>
      <c r="PWS3" s="409"/>
      <c r="PWT3" s="409"/>
      <c r="PWU3" s="409"/>
      <c r="PWV3" s="409"/>
      <c r="PWW3" s="409"/>
      <c r="PWX3" s="409"/>
      <c r="PWY3" s="409"/>
      <c r="PWZ3" s="409"/>
      <c r="PXA3" s="409"/>
      <c r="PXB3" s="409"/>
      <c r="PXC3" s="409"/>
      <c r="PXD3" s="409"/>
      <c r="PXE3" s="409"/>
      <c r="PXF3" s="409"/>
      <c r="PXG3" s="409"/>
      <c r="PXH3" s="409"/>
      <c r="PXI3" s="409"/>
      <c r="PXJ3" s="409"/>
      <c r="PXK3" s="409"/>
      <c r="PXL3" s="409"/>
      <c r="PXM3" s="409"/>
      <c r="PXN3" s="409"/>
      <c r="PXO3" s="409"/>
      <c r="PXP3" s="409"/>
      <c r="PXQ3" s="409"/>
      <c r="PXR3" s="409"/>
      <c r="PXS3" s="409"/>
      <c r="PXT3" s="409"/>
      <c r="PXU3" s="409"/>
      <c r="PXV3" s="409"/>
      <c r="PXW3" s="409"/>
      <c r="PXX3" s="409"/>
      <c r="PXY3" s="409"/>
      <c r="PXZ3" s="409"/>
      <c r="PYA3" s="409"/>
      <c r="PYB3" s="409"/>
      <c r="PYC3" s="409"/>
      <c r="PYD3" s="409"/>
      <c r="PYE3" s="409"/>
      <c r="PYF3" s="409"/>
      <c r="PYG3" s="409"/>
      <c r="PYH3" s="409"/>
      <c r="PYI3" s="409"/>
      <c r="PYJ3" s="409"/>
      <c r="PYK3" s="409"/>
      <c r="PYL3" s="409"/>
      <c r="PYM3" s="409"/>
      <c r="PYN3" s="409"/>
      <c r="PYO3" s="409"/>
      <c r="PYP3" s="409"/>
      <c r="PYQ3" s="409"/>
      <c r="PYR3" s="409"/>
      <c r="PYS3" s="409"/>
      <c r="PYT3" s="409"/>
      <c r="PYU3" s="409"/>
      <c r="PYV3" s="409"/>
      <c r="PYW3" s="409"/>
      <c r="PYX3" s="409"/>
      <c r="PYY3" s="409"/>
      <c r="PYZ3" s="409"/>
      <c r="PZA3" s="409"/>
      <c r="PZB3" s="409"/>
      <c r="PZC3" s="409"/>
      <c r="PZD3" s="409"/>
      <c r="PZE3" s="409"/>
      <c r="PZF3" s="409"/>
      <c r="PZG3" s="409"/>
      <c r="PZH3" s="409"/>
      <c r="PZI3" s="409"/>
      <c r="PZJ3" s="409"/>
      <c r="PZK3" s="409"/>
      <c r="PZL3" s="409"/>
      <c r="PZM3" s="409"/>
      <c r="PZN3" s="409"/>
      <c r="PZO3" s="409"/>
      <c r="PZP3" s="409"/>
      <c r="PZQ3" s="409"/>
      <c r="PZR3" s="409"/>
      <c r="PZS3" s="409"/>
      <c r="PZT3" s="409"/>
      <c r="PZU3" s="409"/>
      <c r="PZV3" s="409"/>
      <c r="PZW3" s="409"/>
      <c r="PZX3" s="409"/>
      <c r="PZY3" s="409"/>
      <c r="PZZ3" s="409"/>
      <c r="QAA3" s="409"/>
      <c r="QAB3" s="409"/>
      <c r="QAC3" s="409"/>
      <c r="QAD3" s="409"/>
      <c r="QAE3" s="409"/>
      <c r="QAF3" s="409"/>
      <c r="QAG3" s="409"/>
      <c r="QAH3" s="409"/>
      <c r="QAI3" s="409"/>
      <c r="QAJ3" s="409"/>
      <c r="QAK3" s="409"/>
      <c r="QAL3" s="409"/>
      <c r="QAM3" s="409"/>
      <c r="QAN3" s="409"/>
      <c r="QAO3" s="409"/>
      <c r="QAP3" s="409"/>
      <c r="QAQ3" s="409"/>
      <c r="QAR3" s="409"/>
      <c r="QAS3" s="409"/>
      <c r="QAT3" s="409"/>
      <c r="QAU3" s="409"/>
      <c r="QAV3" s="409"/>
      <c r="QAW3" s="409"/>
      <c r="QAX3" s="409"/>
      <c r="QAY3" s="409"/>
      <c r="QAZ3" s="409"/>
      <c r="QBA3" s="409"/>
      <c r="QBB3" s="409"/>
      <c r="QBC3" s="409"/>
      <c r="QBD3" s="409"/>
      <c r="QBE3" s="409"/>
      <c r="QBF3" s="409"/>
      <c r="QBG3" s="409"/>
      <c r="QBH3" s="409"/>
      <c r="QBI3" s="409"/>
      <c r="QBJ3" s="409"/>
      <c r="QBK3" s="409"/>
      <c r="QBL3" s="409"/>
      <c r="QBM3" s="409"/>
      <c r="QBN3" s="409"/>
      <c r="QBO3" s="409"/>
      <c r="QBP3" s="409"/>
      <c r="QBQ3" s="409"/>
      <c r="QBR3" s="409"/>
      <c r="QBS3" s="409"/>
      <c r="QBT3" s="409"/>
      <c r="QBU3" s="409"/>
      <c r="QBV3" s="409"/>
      <c r="QBW3" s="409"/>
      <c r="QBX3" s="409"/>
      <c r="QBY3" s="409"/>
      <c r="QBZ3" s="409"/>
      <c r="QCA3" s="409"/>
      <c r="QCB3" s="409"/>
      <c r="QCC3" s="409"/>
      <c r="QCD3" s="409"/>
      <c r="QCE3" s="409"/>
      <c r="QCF3" s="409"/>
      <c r="QCG3" s="409"/>
      <c r="QCH3" s="409"/>
      <c r="QCI3" s="409"/>
      <c r="QCJ3" s="409"/>
      <c r="QCK3" s="409"/>
      <c r="QCL3" s="409"/>
      <c r="QCM3" s="409"/>
      <c r="QCN3" s="409"/>
      <c r="QCO3" s="409"/>
      <c r="QCP3" s="409"/>
      <c r="QCQ3" s="409"/>
      <c r="QCR3" s="409"/>
      <c r="QCS3" s="409"/>
      <c r="QCT3" s="409"/>
      <c r="QCU3" s="409"/>
      <c r="QCV3" s="409"/>
      <c r="QCW3" s="409"/>
      <c r="QCX3" s="409"/>
      <c r="QCY3" s="409"/>
      <c r="QCZ3" s="409"/>
      <c r="QDA3" s="409"/>
      <c r="QDB3" s="409"/>
      <c r="QDC3" s="409"/>
      <c r="QDD3" s="409"/>
      <c r="QDE3" s="409"/>
      <c r="QDF3" s="409"/>
      <c r="QDG3" s="409"/>
      <c r="QDH3" s="409"/>
      <c r="QDI3" s="409"/>
      <c r="QDJ3" s="409"/>
      <c r="QDK3" s="409"/>
      <c r="QDL3" s="409"/>
      <c r="QDM3" s="409"/>
      <c r="QDN3" s="409"/>
      <c r="QDO3" s="409"/>
      <c r="QDP3" s="409"/>
      <c r="QDQ3" s="409"/>
      <c r="QDR3" s="409"/>
      <c r="QDS3" s="409"/>
      <c r="QDT3" s="409"/>
      <c r="QDU3" s="409"/>
      <c r="QDV3" s="409"/>
      <c r="QDW3" s="409"/>
      <c r="QDX3" s="409"/>
      <c r="QDY3" s="409"/>
      <c r="QDZ3" s="409"/>
      <c r="QEA3" s="409"/>
      <c r="QEB3" s="409"/>
      <c r="QEC3" s="409"/>
      <c r="QED3" s="409"/>
      <c r="QEE3" s="409"/>
      <c r="QEF3" s="409"/>
      <c r="QEG3" s="409"/>
      <c r="QEH3" s="409"/>
      <c r="QEI3" s="409"/>
      <c r="QEJ3" s="409"/>
      <c r="QEK3" s="409"/>
      <c r="QEL3" s="409"/>
      <c r="QEM3" s="409"/>
      <c r="QEN3" s="409"/>
      <c r="QEO3" s="409"/>
      <c r="QEP3" s="409"/>
      <c r="QEQ3" s="409"/>
      <c r="QER3" s="409"/>
      <c r="QES3" s="409"/>
      <c r="QET3" s="409"/>
      <c r="QEU3" s="409"/>
      <c r="QEV3" s="409"/>
      <c r="QEW3" s="409"/>
      <c r="QEX3" s="409"/>
      <c r="QEY3" s="409"/>
      <c r="QEZ3" s="409"/>
      <c r="QFA3" s="409"/>
      <c r="QFB3" s="409"/>
      <c r="QFC3" s="409"/>
      <c r="QFD3" s="409"/>
      <c r="QFE3" s="409"/>
      <c r="QFF3" s="409"/>
      <c r="QFG3" s="409"/>
      <c r="QFH3" s="409"/>
      <c r="QFI3" s="409"/>
      <c r="QFJ3" s="409"/>
      <c r="QFK3" s="409"/>
      <c r="QFL3" s="409"/>
      <c r="QFM3" s="409"/>
      <c r="QFN3" s="409"/>
      <c r="QFO3" s="409"/>
      <c r="QFP3" s="409"/>
      <c r="QFQ3" s="409"/>
      <c r="QFR3" s="409"/>
      <c r="QFS3" s="409"/>
      <c r="QFT3" s="409"/>
      <c r="QFU3" s="409"/>
      <c r="QFV3" s="409"/>
      <c r="QFW3" s="409"/>
      <c r="QFX3" s="409"/>
      <c r="QFY3" s="409"/>
      <c r="QFZ3" s="409"/>
      <c r="QGA3" s="409"/>
      <c r="QGB3" s="409"/>
      <c r="QGC3" s="409"/>
      <c r="QGD3" s="409"/>
      <c r="QGE3" s="409"/>
      <c r="QGF3" s="409"/>
      <c r="QGG3" s="409"/>
      <c r="QGH3" s="409"/>
      <c r="QGI3" s="409"/>
      <c r="QGJ3" s="409"/>
      <c r="QGK3" s="409"/>
      <c r="QGL3" s="409"/>
      <c r="QGM3" s="409"/>
      <c r="QGN3" s="409"/>
      <c r="QGO3" s="409"/>
      <c r="QGP3" s="409"/>
      <c r="QGQ3" s="409"/>
      <c r="QGR3" s="409"/>
      <c r="QGS3" s="409"/>
      <c r="QGT3" s="409"/>
      <c r="QGU3" s="409"/>
      <c r="QGV3" s="409"/>
      <c r="QGW3" s="409"/>
      <c r="QGX3" s="409"/>
      <c r="QGY3" s="409"/>
      <c r="QGZ3" s="409"/>
      <c r="QHA3" s="409"/>
      <c r="QHB3" s="409"/>
      <c r="QHC3" s="409"/>
      <c r="QHD3" s="409"/>
      <c r="QHE3" s="409"/>
      <c r="QHF3" s="409"/>
      <c r="QHG3" s="409"/>
      <c r="QHH3" s="409"/>
      <c r="QHI3" s="409"/>
      <c r="QHJ3" s="409"/>
      <c r="QHK3" s="409"/>
      <c r="QHL3" s="409"/>
      <c r="QHM3" s="409"/>
      <c r="QHN3" s="409"/>
      <c r="QHO3" s="409"/>
      <c r="QHP3" s="409"/>
      <c r="QHQ3" s="409"/>
      <c r="QHR3" s="409"/>
      <c r="QHS3" s="409"/>
      <c r="QHT3" s="409"/>
      <c r="QHU3" s="409"/>
      <c r="QHV3" s="409"/>
      <c r="QHW3" s="409"/>
      <c r="QHX3" s="409"/>
      <c r="QHY3" s="409"/>
      <c r="QHZ3" s="409"/>
      <c r="QIA3" s="409"/>
      <c r="QIB3" s="409"/>
      <c r="QIC3" s="409"/>
      <c r="QID3" s="409"/>
      <c r="QIE3" s="409"/>
      <c r="QIF3" s="409"/>
      <c r="QIG3" s="409"/>
      <c r="QIH3" s="409"/>
      <c r="QII3" s="409"/>
      <c r="QIJ3" s="409"/>
      <c r="QIK3" s="409"/>
      <c r="QIL3" s="409"/>
      <c r="QIM3" s="409"/>
      <c r="QIN3" s="409"/>
      <c r="QIO3" s="409"/>
      <c r="QIP3" s="409"/>
      <c r="QIQ3" s="409"/>
      <c r="QIR3" s="409"/>
      <c r="QIS3" s="409"/>
      <c r="QIT3" s="409"/>
      <c r="QIU3" s="409"/>
      <c r="QIV3" s="409"/>
      <c r="QIW3" s="409"/>
      <c r="QIX3" s="409"/>
      <c r="QIY3" s="409"/>
      <c r="QIZ3" s="409"/>
      <c r="QJA3" s="409"/>
      <c r="QJB3" s="409"/>
      <c r="QJC3" s="409"/>
      <c r="QJD3" s="409"/>
      <c r="QJE3" s="409"/>
      <c r="QJF3" s="409"/>
      <c r="QJG3" s="409"/>
      <c r="QJH3" s="409"/>
      <c r="QJI3" s="409"/>
      <c r="QJJ3" s="409"/>
      <c r="QJK3" s="409"/>
      <c r="QJL3" s="409"/>
      <c r="QJM3" s="409"/>
      <c r="QJN3" s="409"/>
      <c r="QJO3" s="409"/>
      <c r="QJP3" s="409"/>
      <c r="QJQ3" s="409"/>
      <c r="QJR3" s="409"/>
      <c r="QJS3" s="409"/>
      <c r="QJT3" s="409"/>
      <c r="QJU3" s="409"/>
      <c r="QJV3" s="409"/>
      <c r="QJW3" s="409"/>
      <c r="QJX3" s="409"/>
      <c r="QJY3" s="409"/>
      <c r="QJZ3" s="409"/>
      <c r="QKA3" s="409"/>
      <c r="QKB3" s="409"/>
      <c r="QKC3" s="409"/>
      <c r="QKD3" s="409"/>
      <c r="QKE3" s="409"/>
      <c r="QKF3" s="409"/>
      <c r="QKG3" s="409"/>
      <c r="QKH3" s="409"/>
      <c r="QKI3" s="409"/>
      <c r="QKJ3" s="409"/>
      <c r="QKK3" s="409"/>
      <c r="QKL3" s="409"/>
      <c r="QKM3" s="409"/>
      <c r="QKN3" s="409"/>
      <c r="QKO3" s="409"/>
      <c r="QKP3" s="409"/>
      <c r="QKQ3" s="409"/>
      <c r="QKR3" s="409"/>
      <c r="QKS3" s="409"/>
      <c r="QKT3" s="409"/>
      <c r="QKU3" s="409"/>
      <c r="QKV3" s="409"/>
      <c r="QKW3" s="409"/>
      <c r="QKX3" s="409"/>
      <c r="QKY3" s="409"/>
      <c r="QKZ3" s="409"/>
      <c r="QLA3" s="409"/>
      <c r="QLB3" s="409"/>
      <c r="QLC3" s="409"/>
      <c r="QLD3" s="409"/>
      <c r="QLE3" s="409"/>
      <c r="QLF3" s="409"/>
      <c r="QLG3" s="409"/>
      <c r="QLH3" s="409"/>
      <c r="QLI3" s="409"/>
      <c r="QLJ3" s="409"/>
      <c r="QLK3" s="409"/>
      <c r="QLL3" s="409"/>
      <c r="QLM3" s="409"/>
      <c r="QLN3" s="409"/>
      <c r="QLO3" s="409"/>
      <c r="QLP3" s="409"/>
      <c r="QLQ3" s="409"/>
      <c r="QLR3" s="409"/>
      <c r="QLS3" s="409"/>
      <c r="QLT3" s="409"/>
      <c r="QLU3" s="409"/>
      <c r="QLV3" s="409"/>
      <c r="QLW3" s="409"/>
      <c r="QLX3" s="409"/>
      <c r="QLY3" s="409"/>
      <c r="QLZ3" s="409"/>
      <c r="QMA3" s="409"/>
      <c r="QMB3" s="409"/>
      <c r="QMC3" s="409"/>
      <c r="QMD3" s="409"/>
      <c r="QME3" s="409"/>
      <c r="QMF3" s="409"/>
      <c r="QMG3" s="409"/>
      <c r="QMH3" s="409"/>
      <c r="QMI3" s="409"/>
      <c r="QMJ3" s="409"/>
      <c r="QMK3" s="409"/>
      <c r="QML3" s="409"/>
      <c r="QMM3" s="409"/>
      <c r="QMN3" s="409"/>
      <c r="QMO3" s="409"/>
      <c r="QMP3" s="409"/>
      <c r="QMQ3" s="409"/>
      <c r="QMR3" s="409"/>
      <c r="QMS3" s="409"/>
      <c r="QMT3" s="409"/>
      <c r="QMU3" s="409"/>
      <c r="QMV3" s="409"/>
      <c r="QMW3" s="409"/>
      <c r="QMX3" s="409"/>
      <c r="QMY3" s="409"/>
      <c r="QMZ3" s="409"/>
      <c r="QNA3" s="409"/>
      <c r="QNB3" s="409"/>
      <c r="QNC3" s="409"/>
      <c r="QND3" s="409"/>
      <c r="QNE3" s="409"/>
      <c r="QNF3" s="409"/>
      <c r="QNG3" s="409"/>
      <c r="QNH3" s="409"/>
      <c r="QNI3" s="409"/>
      <c r="QNJ3" s="409"/>
      <c r="QNK3" s="409"/>
      <c r="QNL3" s="409"/>
      <c r="QNM3" s="409"/>
      <c r="QNN3" s="409"/>
      <c r="QNO3" s="409"/>
      <c r="QNP3" s="409"/>
      <c r="QNQ3" s="409"/>
      <c r="QNR3" s="409"/>
      <c r="QNS3" s="409"/>
      <c r="QNT3" s="409"/>
      <c r="QNU3" s="409"/>
      <c r="QNV3" s="409"/>
      <c r="QNW3" s="409"/>
      <c r="QNX3" s="409"/>
      <c r="QNY3" s="409"/>
      <c r="QNZ3" s="409"/>
      <c r="QOA3" s="409"/>
      <c r="QOB3" s="409"/>
      <c r="QOC3" s="409"/>
      <c r="QOD3" s="409"/>
      <c r="QOE3" s="409"/>
      <c r="QOF3" s="409"/>
      <c r="QOG3" s="409"/>
      <c r="QOH3" s="409"/>
      <c r="QOI3" s="409"/>
      <c r="QOJ3" s="409"/>
      <c r="QOK3" s="409"/>
      <c r="QOL3" s="409"/>
      <c r="QOM3" s="409"/>
      <c r="QON3" s="409"/>
      <c r="QOO3" s="409"/>
      <c r="QOP3" s="409"/>
      <c r="QOQ3" s="409"/>
      <c r="QOR3" s="409"/>
      <c r="QOS3" s="409"/>
      <c r="QOT3" s="409"/>
      <c r="QOU3" s="409"/>
      <c r="QOV3" s="409"/>
      <c r="QOW3" s="409"/>
      <c r="QOX3" s="409"/>
      <c r="QOY3" s="409"/>
      <c r="QOZ3" s="409"/>
      <c r="QPA3" s="409"/>
      <c r="QPB3" s="409"/>
      <c r="QPC3" s="409"/>
      <c r="QPD3" s="409"/>
      <c r="QPE3" s="409"/>
      <c r="QPF3" s="409"/>
      <c r="QPG3" s="409"/>
      <c r="QPH3" s="409"/>
      <c r="QPI3" s="409"/>
      <c r="QPJ3" s="409"/>
      <c r="QPK3" s="409"/>
      <c r="QPL3" s="409"/>
      <c r="QPM3" s="409"/>
      <c r="QPN3" s="409"/>
      <c r="QPO3" s="409"/>
      <c r="QPP3" s="409"/>
      <c r="QPQ3" s="409"/>
      <c r="QPR3" s="409"/>
      <c r="QPS3" s="409"/>
      <c r="QPT3" s="409"/>
      <c r="QPU3" s="409"/>
      <c r="QPV3" s="409"/>
      <c r="QPW3" s="409"/>
      <c r="QPX3" s="409"/>
      <c r="QPY3" s="409"/>
      <c r="QPZ3" s="409"/>
      <c r="QQA3" s="409"/>
      <c r="QQB3" s="409"/>
      <c r="QQC3" s="409"/>
      <c r="QQD3" s="409"/>
      <c r="QQE3" s="409"/>
      <c r="QQF3" s="409"/>
      <c r="QQG3" s="409"/>
      <c r="QQH3" s="409"/>
      <c r="QQI3" s="409"/>
      <c r="QQJ3" s="409"/>
      <c r="QQK3" s="409"/>
      <c r="QQL3" s="409"/>
      <c r="QQM3" s="409"/>
      <c r="QQN3" s="409"/>
      <c r="QQO3" s="409"/>
      <c r="QQP3" s="409"/>
      <c r="QQQ3" s="409"/>
      <c r="QQR3" s="409"/>
      <c r="QQS3" s="409"/>
      <c r="QQT3" s="409"/>
      <c r="QQU3" s="409"/>
      <c r="QQV3" s="409"/>
      <c r="QQW3" s="409"/>
      <c r="QQX3" s="409"/>
      <c r="QQY3" s="409"/>
      <c r="QQZ3" s="409"/>
      <c r="QRA3" s="409"/>
      <c r="QRB3" s="409"/>
      <c r="QRC3" s="409"/>
      <c r="QRD3" s="409"/>
      <c r="QRE3" s="409"/>
      <c r="QRF3" s="409"/>
      <c r="QRG3" s="409"/>
      <c r="QRH3" s="409"/>
      <c r="QRI3" s="409"/>
      <c r="QRJ3" s="409"/>
      <c r="QRK3" s="409"/>
      <c r="QRL3" s="409"/>
      <c r="QRM3" s="409"/>
      <c r="QRN3" s="409"/>
      <c r="QRO3" s="409"/>
      <c r="QRP3" s="409"/>
      <c r="QRQ3" s="409"/>
      <c r="QRR3" s="409"/>
      <c r="QRS3" s="409"/>
      <c r="QRT3" s="409"/>
      <c r="QRU3" s="409"/>
      <c r="QRV3" s="409"/>
      <c r="QRW3" s="409"/>
      <c r="QRX3" s="409"/>
      <c r="QRY3" s="409"/>
      <c r="QRZ3" s="409"/>
      <c r="QSA3" s="409"/>
      <c r="QSB3" s="409"/>
      <c r="QSC3" s="409"/>
      <c r="QSD3" s="409"/>
      <c r="QSE3" s="409"/>
      <c r="QSF3" s="409"/>
      <c r="QSG3" s="409"/>
      <c r="QSH3" s="409"/>
      <c r="QSI3" s="409"/>
      <c r="QSJ3" s="409"/>
      <c r="QSK3" s="409"/>
      <c r="QSL3" s="409"/>
      <c r="QSM3" s="409"/>
      <c r="QSN3" s="409"/>
      <c r="QSO3" s="409"/>
      <c r="QSP3" s="409"/>
      <c r="QSQ3" s="409"/>
      <c r="QSR3" s="409"/>
      <c r="QSS3" s="409"/>
      <c r="QST3" s="409"/>
      <c r="QSU3" s="409"/>
      <c r="QSV3" s="409"/>
      <c r="QSW3" s="409"/>
      <c r="QSX3" s="409"/>
      <c r="QSY3" s="409"/>
      <c r="QSZ3" s="409"/>
      <c r="QTA3" s="409"/>
      <c r="QTB3" s="409"/>
      <c r="QTC3" s="409"/>
      <c r="QTD3" s="409"/>
      <c r="QTE3" s="409"/>
      <c r="QTF3" s="409"/>
      <c r="QTG3" s="409"/>
      <c r="QTH3" s="409"/>
      <c r="QTI3" s="409"/>
      <c r="QTJ3" s="409"/>
      <c r="QTK3" s="409"/>
      <c r="QTL3" s="409"/>
      <c r="QTM3" s="409"/>
      <c r="QTN3" s="409"/>
      <c r="QTO3" s="409"/>
      <c r="QTP3" s="409"/>
      <c r="QTQ3" s="409"/>
      <c r="QTR3" s="409"/>
      <c r="QTS3" s="409"/>
      <c r="QTT3" s="409"/>
      <c r="QTU3" s="409"/>
      <c r="QTV3" s="409"/>
      <c r="QTW3" s="409"/>
      <c r="QTX3" s="409"/>
      <c r="QTY3" s="409"/>
      <c r="QTZ3" s="409"/>
      <c r="QUA3" s="409"/>
      <c r="QUB3" s="409"/>
      <c r="QUC3" s="409"/>
      <c r="QUD3" s="409"/>
      <c r="QUE3" s="409"/>
      <c r="QUF3" s="409"/>
      <c r="QUG3" s="409"/>
      <c r="QUH3" s="409"/>
      <c r="QUI3" s="409"/>
      <c r="QUJ3" s="409"/>
      <c r="QUK3" s="409"/>
      <c r="QUL3" s="409"/>
      <c r="QUM3" s="409"/>
      <c r="QUN3" s="409"/>
      <c r="QUO3" s="409"/>
      <c r="QUP3" s="409"/>
      <c r="QUQ3" s="409"/>
      <c r="QUR3" s="409"/>
      <c r="QUS3" s="409"/>
      <c r="QUT3" s="409"/>
      <c r="QUU3" s="409"/>
      <c r="QUV3" s="409"/>
      <c r="QUW3" s="409"/>
      <c r="QUX3" s="409"/>
      <c r="QUY3" s="409"/>
      <c r="QUZ3" s="409"/>
      <c r="QVA3" s="409"/>
      <c r="QVB3" s="409"/>
      <c r="QVC3" s="409"/>
      <c r="QVD3" s="409"/>
      <c r="QVE3" s="409"/>
      <c r="QVF3" s="409"/>
      <c r="QVG3" s="409"/>
      <c r="QVH3" s="409"/>
      <c r="QVI3" s="409"/>
      <c r="QVJ3" s="409"/>
      <c r="QVK3" s="409"/>
      <c r="QVL3" s="409"/>
      <c r="QVM3" s="409"/>
      <c r="QVN3" s="409"/>
      <c r="QVO3" s="409"/>
      <c r="QVP3" s="409"/>
      <c r="QVQ3" s="409"/>
      <c r="QVR3" s="409"/>
      <c r="QVS3" s="409"/>
      <c r="QVT3" s="409"/>
      <c r="QVU3" s="409"/>
      <c r="QVV3" s="409"/>
      <c r="QVW3" s="409"/>
      <c r="QVX3" s="409"/>
      <c r="QVY3" s="409"/>
      <c r="QVZ3" s="409"/>
      <c r="QWA3" s="409"/>
      <c r="QWB3" s="409"/>
      <c r="QWC3" s="409"/>
      <c r="QWD3" s="409"/>
      <c r="QWE3" s="409"/>
      <c r="QWF3" s="409"/>
      <c r="QWG3" s="409"/>
      <c r="QWH3" s="409"/>
      <c r="QWI3" s="409"/>
      <c r="QWJ3" s="409"/>
      <c r="QWK3" s="409"/>
      <c r="QWL3" s="409"/>
      <c r="QWM3" s="409"/>
      <c r="QWN3" s="409"/>
      <c r="QWO3" s="409"/>
      <c r="QWP3" s="409"/>
      <c r="QWQ3" s="409"/>
      <c r="QWR3" s="409"/>
      <c r="QWS3" s="409"/>
      <c r="QWT3" s="409"/>
      <c r="QWU3" s="409"/>
      <c r="QWV3" s="409"/>
      <c r="QWW3" s="409"/>
      <c r="QWX3" s="409"/>
      <c r="QWY3" s="409"/>
      <c r="QWZ3" s="409"/>
      <c r="QXA3" s="409"/>
      <c r="QXB3" s="409"/>
      <c r="QXC3" s="409"/>
      <c r="QXD3" s="409"/>
      <c r="QXE3" s="409"/>
      <c r="QXF3" s="409"/>
      <c r="QXG3" s="409"/>
      <c r="QXH3" s="409"/>
      <c r="QXI3" s="409"/>
      <c r="QXJ3" s="409"/>
      <c r="QXK3" s="409"/>
      <c r="QXL3" s="409"/>
      <c r="QXM3" s="409"/>
      <c r="QXN3" s="409"/>
      <c r="QXO3" s="409"/>
      <c r="QXP3" s="409"/>
      <c r="QXQ3" s="409"/>
      <c r="QXR3" s="409"/>
      <c r="QXS3" s="409"/>
      <c r="QXT3" s="409"/>
      <c r="QXU3" s="409"/>
      <c r="QXV3" s="409"/>
      <c r="QXW3" s="409"/>
      <c r="QXX3" s="409"/>
      <c r="QXY3" s="409"/>
      <c r="QXZ3" s="409"/>
      <c r="QYA3" s="409"/>
      <c r="QYB3" s="409"/>
      <c r="QYC3" s="409"/>
      <c r="QYD3" s="409"/>
      <c r="QYE3" s="409"/>
      <c r="QYF3" s="409"/>
      <c r="QYG3" s="409"/>
      <c r="QYH3" s="409"/>
      <c r="QYI3" s="409"/>
      <c r="QYJ3" s="409"/>
      <c r="QYK3" s="409"/>
      <c r="QYL3" s="409"/>
      <c r="QYM3" s="409"/>
      <c r="QYN3" s="409"/>
      <c r="QYO3" s="409"/>
      <c r="QYP3" s="409"/>
      <c r="QYQ3" s="409"/>
      <c r="QYR3" s="409"/>
      <c r="QYS3" s="409"/>
      <c r="QYT3" s="409"/>
      <c r="QYU3" s="409"/>
      <c r="QYV3" s="409"/>
      <c r="QYW3" s="409"/>
      <c r="QYX3" s="409"/>
      <c r="QYY3" s="409"/>
      <c r="QYZ3" s="409"/>
      <c r="QZA3" s="409"/>
      <c r="QZB3" s="409"/>
      <c r="QZC3" s="409"/>
      <c r="QZD3" s="409"/>
      <c r="QZE3" s="409"/>
      <c r="QZF3" s="409"/>
      <c r="QZG3" s="409"/>
      <c r="QZH3" s="409"/>
      <c r="QZI3" s="409"/>
      <c r="QZJ3" s="409"/>
      <c r="QZK3" s="409"/>
      <c r="QZL3" s="409"/>
      <c r="QZM3" s="409"/>
      <c r="QZN3" s="409"/>
      <c r="QZO3" s="409"/>
      <c r="QZP3" s="409"/>
      <c r="QZQ3" s="409"/>
      <c r="QZR3" s="409"/>
      <c r="QZS3" s="409"/>
      <c r="QZT3" s="409"/>
      <c r="QZU3" s="409"/>
      <c r="QZV3" s="409"/>
      <c r="QZW3" s="409"/>
      <c r="QZX3" s="409"/>
      <c r="QZY3" s="409"/>
      <c r="QZZ3" s="409"/>
      <c r="RAA3" s="409"/>
      <c r="RAB3" s="409"/>
      <c r="RAC3" s="409"/>
      <c r="RAD3" s="409"/>
      <c r="RAE3" s="409"/>
      <c r="RAF3" s="409"/>
      <c r="RAG3" s="409"/>
      <c r="RAH3" s="409"/>
      <c r="RAI3" s="409"/>
      <c r="RAJ3" s="409"/>
      <c r="RAK3" s="409"/>
      <c r="RAL3" s="409"/>
      <c r="RAM3" s="409"/>
      <c r="RAN3" s="409"/>
      <c r="RAO3" s="409"/>
      <c r="RAP3" s="409"/>
      <c r="RAQ3" s="409"/>
      <c r="RAR3" s="409"/>
      <c r="RAS3" s="409"/>
      <c r="RAT3" s="409"/>
      <c r="RAU3" s="409"/>
      <c r="RAV3" s="409"/>
      <c r="RAW3" s="409"/>
      <c r="RAX3" s="409"/>
      <c r="RAY3" s="409"/>
      <c r="RAZ3" s="409"/>
      <c r="RBA3" s="409"/>
      <c r="RBB3" s="409"/>
      <c r="RBC3" s="409"/>
      <c r="RBD3" s="409"/>
      <c r="RBE3" s="409"/>
      <c r="RBF3" s="409"/>
      <c r="RBG3" s="409"/>
      <c r="RBH3" s="409"/>
      <c r="RBI3" s="409"/>
      <c r="RBJ3" s="409"/>
      <c r="RBK3" s="409"/>
      <c r="RBL3" s="409"/>
      <c r="RBM3" s="409"/>
      <c r="RBN3" s="409"/>
      <c r="RBO3" s="409"/>
      <c r="RBP3" s="409"/>
      <c r="RBQ3" s="409"/>
      <c r="RBR3" s="409"/>
      <c r="RBS3" s="409"/>
      <c r="RBT3" s="409"/>
      <c r="RBU3" s="409"/>
      <c r="RBV3" s="409"/>
      <c r="RBW3" s="409"/>
      <c r="RBX3" s="409"/>
      <c r="RBY3" s="409"/>
      <c r="RBZ3" s="409"/>
      <c r="RCA3" s="409"/>
      <c r="RCB3" s="409"/>
      <c r="RCC3" s="409"/>
      <c r="RCD3" s="409"/>
      <c r="RCE3" s="409"/>
      <c r="RCF3" s="409"/>
      <c r="RCG3" s="409"/>
      <c r="RCH3" s="409"/>
      <c r="RCI3" s="409"/>
      <c r="RCJ3" s="409"/>
      <c r="RCK3" s="409"/>
      <c r="RCL3" s="409"/>
      <c r="RCM3" s="409"/>
      <c r="RCN3" s="409"/>
      <c r="RCO3" s="409"/>
      <c r="RCP3" s="409"/>
      <c r="RCQ3" s="409"/>
      <c r="RCR3" s="409"/>
      <c r="RCS3" s="409"/>
      <c r="RCT3" s="409"/>
      <c r="RCU3" s="409"/>
      <c r="RCV3" s="409"/>
      <c r="RCW3" s="409"/>
      <c r="RCX3" s="409"/>
      <c r="RCY3" s="409"/>
      <c r="RCZ3" s="409"/>
      <c r="RDA3" s="409"/>
      <c r="RDB3" s="409"/>
      <c r="RDC3" s="409"/>
      <c r="RDD3" s="409"/>
      <c r="RDE3" s="409"/>
      <c r="RDF3" s="409"/>
      <c r="RDG3" s="409"/>
      <c r="RDH3" s="409"/>
      <c r="RDI3" s="409"/>
      <c r="RDJ3" s="409"/>
      <c r="RDK3" s="409"/>
      <c r="RDL3" s="409"/>
      <c r="RDM3" s="409"/>
      <c r="RDN3" s="409"/>
      <c r="RDO3" s="409"/>
      <c r="RDP3" s="409"/>
      <c r="RDQ3" s="409"/>
      <c r="RDR3" s="409"/>
      <c r="RDS3" s="409"/>
      <c r="RDT3" s="409"/>
      <c r="RDU3" s="409"/>
      <c r="RDV3" s="409"/>
      <c r="RDW3" s="409"/>
      <c r="RDX3" s="409"/>
      <c r="RDY3" s="409"/>
      <c r="RDZ3" s="409"/>
      <c r="REA3" s="409"/>
      <c r="REB3" s="409"/>
      <c r="REC3" s="409"/>
      <c r="RED3" s="409"/>
      <c r="REE3" s="409"/>
      <c r="REF3" s="409"/>
      <c r="REG3" s="409"/>
      <c r="REH3" s="409"/>
      <c r="REI3" s="409"/>
      <c r="REJ3" s="409"/>
      <c r="REK3" s="409"/>
      <c r="REL3" s="409"/>
      <c r="REM3" s="409"/>
      <c r="REN3" s="409"/>
      <c r="REO3" s="409"/>
      <c r="REP3" s="409"/>
      <c r="REQ3" s="409"/>
      <c r="RER3" s="409"/>
      <c r="RES3" s="409"/>
      <c r="RET3" s="409"/>
      <c r="REU3" s="409"/>
      <c r="REV3" s="409"/>
      <c r="REW3" s="409"/>
      <c r="REX3" s="409"/>
      <c r="REY3" s="409"/>
      <c r="REZ3" s="409"/>
      <c r="RFA3" s="409"/>
      <c r="RFB3" s="409"/>
      <c r="RFC3" s="409"/>
      <c r="RFD3" s="409"/>
      <c r="RFE3" s="409"/>
      <c r="RFF3" s="409"/>
      <c r="RFG3" s="409"/>
      <c r="RFH3" s="409"/>
      <c r="RFI3" s="409"/>
      <c r="RFJ3" s="409"/>
      <c r="RFK3" s="409"/>
      <c r="RFL3" s="409"/>
      <c r="RFM3" s="409"/>
      <c r="RFN3" s="409"/>
      <c r="RFO3" s="409"/>
      <c r="RFP3" s="409"/>
      <c r="RFQ3" s="409"/>
      <c r="RFR3" s="409"/>
      <c r="RFS3" s="409"/>
      <c r="RFT3" s="409"/>
      <c r="RFU3" s="409"/>
      <c r="RFV3" s="409"/>
      <c r="RFW3" s="409"/>
      <c r="RFX3" s="409"/>
      <c r="RFY3" s="409"/>
      <c r="RFZ3" s="409"/>
      <c r="RGA3" s="409"/>
      <c r="RGB3" s="409"/>
      <c r="RGC3" s="409"/>
      <c r="RGD3" s="409"/>
      <c r="RGE3" s="409"/>
      <c r="RGF3" s="409"/>
      <c r="RGG3" s="409"/>
      <c r="RGH3" s="409"/>
      <c r="RGI3" s="409"/>
      <c r="RGJ3" s="409"/>
      <c r="RGK3" s="409"/>
      <c r="RGL3" s="409"/>
      <c r="RGM3" s="409"/>
      <c r="RGN3" s="409"/>
      <c r="RGO3" s="409"/>
      <c r="RGP3" s="409"/>
      <c r="RGQ3" s="409"/>
      <c r="RGR3" s="409"/>
      <c r="RGS3" s="409"/>
      <c r="RGT3" s="409"/>
      <c r="RGU3" s="409"/>
      <c r="RGV3" s="409"/>
      <c r="RGW3" s="409"/>
      <c r="RGX3" s="409"/>
      <c r="RGY3" s="409"/>
      <c r="RGZ3" s="409"/>
      <c r="RHA3" s="409"/>
      <c r="RHB3" s="409"/>
      <c r="RHC3" s="409"/>
      <c r="RHD3" s="409"/>
      <c r="RHE3" s="409"/>
      <c r="RHF3" s="409"/>
      <c r="RHG3" s="409"/>
      <c r="RHH3" s="409"/>
      <c r="RHI3" s="409"/>
      <c r="RHJ3" s="409"/>
      <c r="RHK3" s="409"/>
      <c r="RHL3" s="409"/>
      <c r="RHM3" s="409"/>
      <c r="RHN3" s="409"/>
      <c r="RHO3" s="409"/>
      <c r="RHP3" s="409"/>
      <c r="RHQ3" s="409"/>
      <c r="RHR3" s="409"/>
      <c r="RHS3" s="409"/>
      <c r="RHT3" s="409"/>
      <c r="RHU3" s="409"/>
      <c r="RHV3" s="409"/>
      <c r="RHW3" s="409"/>
      <c r="RHX3" s="409"/>
      <c r="RHY3" s="409"/>
      <c r="RHZ3" s="409"/>
      <c r="RIA3" s="409"/>
      <c r="RIB3" s="409"/>
      <c r="RIC3" s="409"/>
      <c r="RID3" s="409"/>
      <c r="RIE3" s="409"/>
      <c r="RIF3" s="409"/>
      <c r="RIG3" s="409"/>
      <c r="RIH3" s="409"/>
      <c r="RII3" s="409"/>
      <c r="RIJ3" s="409"/>
      <c r="RIK3" s="409"/>
      <c r="RIL3" s="409"/>
      <c r="RIM3" s="409"/>
      <c r="RIN3" s="409"/>
      <c r="RIO3" s="409"/>
      <c r="RIP3" s="409"/>
      <c r="RIQ3" s="409"/>
      <c r="RIR3" s="409"/>
      <c r="RIS3" s="409"/>
      <c r="RIT3" s="409"/>
      <c r="RIU3" s="409"/>
      <c r="RIV3" s="409"/>
      <c r="RIW3" s="409"/>
      <c r="RIX3" s="409"/>
      <c r="RIY3" s="409"/>
      <c r="RIZ3" s="409"/>
      <c r="RJA3" s="409"/>
      <c r="RJB3" s="409"/>
      <c r="RJC3" s="409"/>
      <c r="RJD3" s="409"/>
      <c r="RJE3" s="409"/>
      <c r="RJF3" s="409"/>
      <c r="RJG3" s="409"/>
      <c r="RJH3" s="409"/>
      <c r="RJI3" s="409"/>
      <c r="RJJ3" s="409"/>
      <c r="RJK3" s="409"/>
      <c r="RJL3" s="409"/>
      <c r="RJM3" s="409"/>
      <c r="RJN3" s="409"/>
      <c r="RJO3" s="409"/>
      <c r="RJP3" s="409"/>
      <c r="RJQ3" s="409"/>
      <c r="RJR3" s="409"/>
      <c r="RJS3" s="409"/>
      <c r="RJT3" s="409"/>
      <c r="RJU3" s="409"/>
      <c r="RJV3" s="409"/>
      <c r="RJW3" s="409"/>
      <c r="RJX3" s="409"/>
      <c r="RJY3" s="409"/>
      <c r="RJZ3" s="409"/>
      <c r="RKA3" s="409"/>
      <c r="RKB3" s="409"/>
      <c r="RKC3" s="409"/>
      <c r="RKD3" s="409"/>
      <c r="RKE3" s="409"/>
      <c r="RKF3" s="409"/>
      <c r="RKG3" s="409"/>
      <c r="RKH3" s="409"/>
      <c r="RKI3" s="409"/>
      <c r="RKJ3" s="409"/>
      <c r="RKK3" s="409"/>
      <c r="RKL3" s="409"/>
      <c r="RKM3" s="409"/>
      <c r="RKN3" s="409"/>
      <c r="RKO3" s="409"/>
      <c r="RKP3" s="409"/>
      <c r="RKQ3" s="409"/>
      <c r="RKR3" s="409"/>
      <c r="RKS3" s="409"/>
      <c r="RKT3" s="409"/>
      <c r="RKU3" s="409"/>
      <c r="RKV3" s="409"/>
      <c r="RKW3" s="409"/>
      <c r="RKX3" s="409"/>
      <c r="RKY3" s="409"/>
      <c r="RKZ3" s="409"/>
      <c r="RLA3" s="409"/>
      <c r="RLB3" s="409"/>
      <c r="RLC3" s="409"/>
      <c r="RLD3" s="409"/>
      <c r="RLE3" s="409"/>
      <c r="RLF3" s="409"/>
      <c r="RLG3" s="409"/>
      <c r="RLH3" s="409"/>
      <c r="RLI3" s="409"/>
      <c r="RLJ3" s="409"/>
      <c r="RLK3" s="409"/>
      <c r="RLL3" s="409"/>
      <c r="RLM3" s="409"/>
      <c r="RLN3" s="409"/>
      <c r="RLO3" s="409"/>
      <c r="RLP3" s="409"/>
      <c r="RLQ3" s="409"/>
      <c r="RLR3" s="409"/>
      <c r="RLS3" s="409"/>
      <c r="RLT3" s="409"/>
      <c r="RLU3" s="409"/>
      <c r="RLV3" s="409"/>
      <c r="RLW3" s="409"/>
      <c r="RLX3" s="409"/>
      <c r="RLY3" s="409"/>
      <c r="RLZ3" s="409"/>
      <c r="RMA3" s="409"/>
      <c r="RMB3" s="409"/>
      <c r="RMC3" s="409"/>
      <c r="RMD3" s="409"/>
      <c r="RME3" s="409"/>
      <c r="RMF3" s="409"/>
      <c r="RMG3" s="409"/>
      <c r="RMH3" s="409"/>
      <c r="RMI3" s="409"/>
      <c r="RMJ3" s="409"/>
      <c r="RMK3" s="409"/>
      <c r="RML3" s="409"/>
      <c r="RMM3" s="409"/>
      <c r="RMN3" s="409"/>
      <c r="RMO3" s="409"/>
      <c r="RMP3" s="409"/>
      <c r="RMQ3" s="409"/>
      <c r="RMR3" s="409"/>
      <c r="RMS3" s="409"/>
      <c r="RMT3" s="409"/>
      <c r="RMU3" s="409"/>
      <c r="RMV3" s="409"/>
      <c r="RMW3" s="409"/>
      <c r="RMX3" s="409"/>
      <c r="RMY3" s="409"/>
      <c r="RMZ3" s="409"/>
      <c r="RNA3" s="409"/>
      <c r="RNB3" s="409"/>
      <c r="RNC3" s="409"/>
      <c r="RND3" s="409"/>
      <c r="RNE3" s="409"/>
      <c r="RNF3" s="409"/>
      <c r="RNG3" s="409"/>
      <c r="RNH3" s="409"/>
      <c r="RNI3" s="409"/>
      <c r="RNJ3" s="409"/>
      <c r="RNK3" s="409"/>
      <c r="RNL3" s="409"/>
      <c r="RNM3" s="409"/>
      <c r="RNN3" s="409"/>
      <c r="RNO3" s="409"/>
      <c r="RNP3" s="409"/>
      <c r="RNQ3" s="409"/>
      <c r="RNR3" s="409"/>
      <c r="RNS3" s="409"/>
      <c r="RNT3" s="409"/>
      <c r="RNU3" s="409"/>
      <c r="RNV3" s="409"/>
      <c r="RNW3" s="409"/>
      <c r="RNX3" s="409"/>
      <c r="RNY3" s="409"/>
      <c r="RNZ3" s="409"/>
      <c r="ROA3" s="409"/>
      <c r="ROB3" s="409"/>
      <c r="ROC3" s="409"/>
      <c r="ROD3" s="409"/>
      <c r="ROE3" s="409"/>
      <c r="ROF3" s="409"/>
      <c r="ROG3" s="409"/>
      <c r="ROH3" s="409"/>
      <c r="ROI3" s="409"/>
      <c r="ROJ3" s="409"/>
      <c r="ROK3" s="409"/>
      <c r="ROL3" s="409"/>
      <c r="ROM3" s="409"/>
      <c r="RON3" s="409"/>
      <c r="ROO3" s="409"/>
      <c r="ROP3" s="409"/>
      <c r="ROQ3" s="409"/>
      <c r="ROR3" s="409"/>
      <c r="ROS3" s="409"/>
      <c r="ROT3" s="409"/>
      <c r="ROU3" s="409"/>
      <c r="ROV3" s="409"/>
      <c r="ROW3" s="409"/>
      <c r="ROX3" s="409"/>
      <c r="ROY3" s="409"/>
      <c r="ROZ3" s="409"/>
      <c r="RPA3" s="409"/>
      <c r="RPB3" s="409"/>
      <c r="RPC3" s="409"/>
      <c r="RPD3" s="409"/>
      <c r="RPE3" s="409"/>
      <c r="RPF3" s="409"/>
      <c r="RPG3" s="409"/>
      <c r="RPH3" s="409"/>
      <c r="RPI3" s="409"/>
      <c r="RPJ3" s="409"/>
      <c r="RPK3" s="409"/>
      <c r="RPL3" s="409"/>
      <c r="RPM3" s="409"/>
      <c r="RPN3" s="409"/>
      <c r="RPO3" s="409"/>
      <c r="RPP3" s="409"/>
      <c r="RPQ3" s="409"/>
      <c r="RPR3" s="409"/>
      <c r="RPS3" s="409"/>
      <c r="RPT3" s="409"/>
      <c r="RPU3" s="409"/>
      <c r="RPV3" s="409"/>
      <c r="RPW3" s="409"/>
      <c r="RPX3" s="409"/>
      <c r="RPY3" s="409"/>
      <c r="RPZ3" s="409"/>
      <c r="RQA3" s="409"/>
      <c r="RQB3" s="409"/>
      <c r="RQC3" s="409"/>
      <c r="RQD3" s="409"/>
      <c r="RQE3" s="409"/>
      <c r="RQF3" s="409"/>
      <c r="RQG3" s="409"/>
      <c r="RQH3" s="409"/>
      <c r="RQI3" s="409"/>
      <c r="RQJ3" s="409"/>
      <c r="RQK3" s="409"/>
      <c r="RQL3" s="409"/>
      <c r="RQM3" s="409"/>
      <c r="RQN3" s="409"/>
      <c r="RQO3" s="409"/>
      <c r="RQP3" s="409"/>
      <c r="RQQ3" s="409"/>
      <c r="RQR3" s="409"/>
      <c r="RQS3" s="409"/>
      <c r="RQT3" s="409"/>
      <c r="RQU3" s="409"/>
      <c r="RQV3" s="409"/>
      <c r="RQW3" s="409"/>
      <c r="RQX3" s="409"/>
      <c r="RQY3" s="409"/>
      <c r="RQZ3" s="409"/>
      <c r="RRA3" s="409"/>
      <c r="RRB3" s="409"/>
      <c r="RRC3" s="409"/>
      <c r="RRD3" s="409"/>
      <c r="RRE3" s="409"/>
      <c r="RRF3" s="409"/>
      <c r="RRG3" s="409"/>
      <c r="RRH3" s="409"/>
      <c r="RRI3" s="409"/>
      <c r="RRJ3" s="409"/>
      <c r="RRK3" s="409"/>
      <c r="RRL3" s="409"/>
      <c r="RRM3" s="409"/>
      <c r="RRN3" s="409"/>
      <c r="RRO3" s="409"/>
      <c r="RRP3" s="409"/>
      <c r="RRQ3" s="409"/>
      <c r="RRR3" s="409"/>
      <c r="RRS3" s="409"/>
      <c r="RRT3" s="409"/>
      <c r="RRU3" s="409"/>
      <c r="RRV3" s="409"/>
      <c r="RRW3" s="409"/>
      <c r="RRX3" s="409"/>
      <c r="RRY3" s="409"/>
      <c r="RRZ3" s="409"/>
      <c r="RSA3" s="409"/>
      <c r="RSB3" s="409"/>
      <c r="RSC3" s="409"/>
      <c r="RSD3" s="409"/>
      <c r="RSE3" s="409"/>
      <c r="RSF3" s="409"/>
      <c r="RSG3" s="409"/>
      <c r="RSH3" s="409"/>
      <c r="RSI3" s="409"/>
      <c r="RSJ3" s="409"/>
      <c r="RSK3" s="409"/>
      <c r="RSL3" s="409"/>
      <c r="RSM3" s="409"/>
      <c r="RSN3" s="409"/>
      <c r="RSO3" s="409"/>
      <c r="RSP3" s="409"/>
      <c r="RSQ3" s="409"/>
      <c r="RSR3" s="409"/>
      <c r="RSS3" s="409"/>
      <c r="RST3" s="409"/>
      <c r="RSU3" s="409"/>
      <c r="RSV3" s="409"/>
      <c r="RSW3" s="409"/>
      <c r="RSX3" s="409"/>
      <c r="RSY3" s="409"/>
      <c r="RSZ3" s="409"/>
      <c r="RTA3" s="409"/>
      <c r="RTB3" s="409"/>
      <c r="RTC3" s="409"/>
      <c r="RTD3" s="409"/>
      <c r="RTE3" s="409"/>
      <c r="RTF3" s="409"/>
      <c r="RTG3" s="409"/>
      <c r="RTH3" s="409"/>
      <c r="RTI3" s="409"/>
      <c r="RTJ3" s="409"/>
      <c r="RTK3" s="409"/>
      <c r="RTL3" s="409"/>
      <c r="RTM3" s="409"/>
      <c r="RTN3" s="409"/>
      <c r="RTO3" s="409"/>
      <c r="RTP3" s="409"/>
      <c r="RTQ3" s="409"/>
      <c r="RTR3" s="409"/>
      <c r="RTS3" s="409"/>
      <c r="RTT3" s="409"/>
      <c r="RTU3" s="409"/>
      <c r="RTV3" s="409"/>
      <c r="RTW3" s="409"/>
      <c r="RTX3" s="409"/>
      <c r="RTY3" s="409"/>
      <c r="RTZ3" s="409"/>
      <c r="RUA3" s="409"/>
      <c r="RUB3" s="409"/>
      <c r="RUC3" s="409"/>
      <c r="RUD3" s="409"/>
      <c r="RUE3" s="409"/>
      <c r="RUF3" s="409"/>
      <c r="RUG3" s="409"/>
      <c r="RUH3" s="409"/>
      <c r="RUI3" s="409"/>
      <c r="RUJ3" s="409"/>
      <c r="RUK3" s="409"/>
      <c r="RUL3" s="409"/>
      <c r="RUM3" s="409"/>
      <c r="RUN3" s="409"/>
      <c r="RUO3" s="409"/>
      <c r="RUP3" s="409"/>
      <c r="RUQ3" s="409"/>
      <c r="RUR3" s="409"/>
      <c r="RUS3" s="409"/>
      <c r="RUT3" s="409"/>
      <c r="RUU3" s="409"/>
      <c r="RUV3" s="409"/>
      <c r="RUW3" s="409"/>
      <c r="RUX3" s="409"/>
      <c r="RUY3" s="409"/>
      <c r="RUZ3" s="409"/>
      <c r="RVA3" s="409"/>
      <c r="RVB3" s="409"/>
      <c r="RVC3" s="409"/>
      <c r="RVD3" s="409"/>
      <c r="RVE3" s="409"/>
      <c r="RVF3" s="409"/>
      <c r="RVG3" s="409"/>
      <c r="RVH3" s="409"/>
      <c r="RVI3" s="409"/>
      <c r="RVJ3" s="409"/>
      <c r="RVK3" s="409"/>
      <c r="RVL3" s="409"/>
      <c r="RVM3" s="409"/>
      <c r="RVN3" s="409"/>
      <c r="RVO3" s="409"/>
      <c r="RVP3" s="409"/>
      <c r="RVQ3" s="409"/>
      <c r="RVR3" s="409"/>
      <c r="RVS3" s="409"/>
      <c r="RVT3" s="409"/>
      <c r="RVU3" s="409"/>
      <c r="RVV3" s="409"/>
      <c r="RVW3" s="409"/>
      <c r="RVX3" s="409"/>
      <c r="RVY3" s="409"/>
      <c r="RVZ3" s="409"/>
      <c r="RWA3" s="409"/>
      <c r="RWB3" s="409"/>
      <c r="RWC3" s="409"/>
      <c r="RWD3" s="409"/>
      <c r="RWE3" s="409"/>
      <c r="RWF3" s="409"/>
      <c r="RWG3" s="409"/>
      <c r="RWH3" s="409"/>
      <c r="RWI3" s="409"/>
      <c r="RWJ3" s="409"/>
      <c r="RWK3" s="409"/>
      <c r="RWL3" s="409"/>
      <c r="RWM3" s="409"/>
      <c r="RWN3" s="409"/>
      <c r="RWO3" s="409"/>
      <c r="RWP3" s="409"/>
      <c r="RWQ3" s="409"/>
      <c r="RWR3" s="409"/>
      <c r="RWS3" s="409"/>
      <c r="RWT3" s="409"/>
      <c r="RWU3" s="409"/>
      <c r="RWV3" s="409"/>
      <c r="RWW3" s="409"/>
      <c r="RWX3" s="409"/>
      <c r="RWY3" s="409"/>
      <c r="RWZ3" s="409"/>
      <c r="RXA3" s="409"/>
      <c r="RXB3" s="409"/>
      <c r="RXC3" s="409"/>
      <c r="RXD3" s="409"/>
      <c r="RXE3" s="409"/>
      <c r="RXF3" s="409"/>
      <c r="RXG3" s="409"/>
      <c r="RXH3" s="409"/>
      <c r="RXI3" s="409"/>
      <c r="RXJ3" s="409"/>
      <c r="RXK3" s="409"/>
      <c r="RXL3" s="409"/>
      <c r="RXM3" s="409"/>
      <c r="RXN3" s="409"/>
      <c r="RXO3" s="409"/>
      <c r="RXP3" s="409"/>
      <c r="RXQ3" s="409"/>
      <c r="RXR3" s="409"/>
      <c r="RXS3" s="409"/>
      <c r="RXT3" s="409"/>
      <c r="RXU3" s="409"/>
      <c r="RXV3" s="409"/>
      <c r="RXW3" s="409"/>
      <c r="RXX3" s="409"/>
      <c r="RXY3" s="409"/>
      <c r="RXZ3" s="409"/>
      <c r="RYA3" s="409"/>
      <c r="RYB3" s="409"/>
      <c r="RYC3" s="409"/>
      <c r="RYD3" s="409"/>
      <c r="RYE3" s="409"/>
      <c r="RYF3" s="409"/>
      <c r="RYG3" s="409"/>
      <c r="RYH3" s="409"/>
      <c r="RYI3" s="409"/>
      <c r="RYJ3" s="409"/>
      <c r="RYK3" s="409"/>
      <c r="RYL3" s="409"/>
      <c r="RYM3" s="409"/>
      <c r="RYN3" s="409"/>
      <c r="RYO3" s="409"/>
      <c r="RYP3" s="409"/>
      <c r="RYQ3" s="409"/>
      <c r="RYR3" s="409"/>
      <c r="RYS3" s="409"/>
      <c r="RYT3" s="409"/>
      <c r="RYU3" s="409"/>
      <c r="RYV3" s="409"/>
      <c r="RYW3" s="409"/>
      <c r="RYX3" s="409"/>
      <c r="RYY3" s="409"/>
      <c r="RYZ3" s="409"/>
      <c r="RZA3" s="409"/>
      <c r="RZB3" s="409"/>
      <c r="RZC3" s="409"/>
      <c r="RZD3" s="409"/>
      <c r="RZE3" s="409"/>
      <c r="RZF3" s="409"/>
      <c r="RZG3" s="409"/>
      <c r="RZH3" s="409"/>
      <c r="RZI3" s="409"/>
      <c r="RZJ3" s="409"/>
      <c r="RZK3" s="409"/>
      <c r="RZL3" s="409"/>
      <c r="RZM3" s="409"/>
      <c r="RZN3" s="409"/>
      <c r="RZO3" s="409"/>
      <c r="RZP3" s="409"/>
      <c r="RZQ3" s="409"/>
      <c r="RZR3" s="409"/>
      <c r="RZS3" s="409"/>
      <c r="RZT3" s="409"/>
      <c r="RZU3" s="409"/>
      <c r="RZV3" s="409"/>
      <c r="RZW3" s="409"/>
      <c r="RZX3" s="409"/>
      <c r="RZY3" s="409"/>
      <c r="RZZ3" s="409"/>
      <c r="SAA3" s="409"/>
      <c r="SAB3" s="409"/>
      <c r="SAC3" s="409"/>
      <c r="SAD3" s="409"/>
      <c r="SAE3" s="409"/>
      <c r="SAF3" s="409"/>
      <c r="SAG3" s="409"/>
      <c r="SAH3" s="409"/>
      <c r="SAI3" s="409"/>
      <c r="SAJ3" s="409"/>
      <c r="SAK3" s="409"/>
      <c r="SAL3" s="409"/>
      <c r="SAM3" s="409"/>
      <c r="SAN3" s="409"/>
      <c r="SAO3" s="409"/>
      <c r="SAP3" s="409"/>
      <c r="SAQ3" s="409"/>
      <c r="SAR3" s="409"/>
      <c r="SAS3" s="409"/>
      <c r="SAT3" s="409"/>
      <c r="SAU3" s="409"/>
      <c r="SAV3" s="409"/>
      <c r="SAW3" s="409"/>
      <c r="SAX3" s="409"/>
      <c r="SAY3" s="409"/>
      <c r="SAZ3" s="409"/>
      <c r="SBA3" s="409"/>
      <c r="SBB3" s="409"/>
      <c r="SBC3" s="409"/>
      <c r="SBD3" s="409"/>
      <c r="SBE3" s="409"/>
      <c r="SBF3" s="409"/>
      <c r="SBG3" s="409"/>
      <c r="SBH3" s="409"/>
      <c r="SBI3" s="409"/>
      <c r="SBJ3" s="409"/>
      <c r="SBK3" s="409"/>
      <c r="SBL3" s="409"/>
      <c r="SBM3" s="409"/>
      <c r="SBN3" s="409"/>
      <c r="SBO3" s="409"/>
      <c r="SBP3" s="409"/>
      <c r="SBQ3" s="409"/>
      <c r="SBR3" s="409"/>
      <c r="SBS3" s="409"/>
      <c r="SBT3" s="409"/>
      <c r="SBU3" s="409"/>
      <c r="SBV3" s="409"/>
      <c r="SBW3" s="409"/>
      <c r="SBX3" s="409"/>
      <c r="SBY3" s="409"/>
      <c r="SBZ3" s="409"/>
      <c r="SCA3" s="409"/>
      <c r="SCB3" s="409"/>
      <c r="SCC3" s="409"/>
      <c r="SCD3" s="409"/>
      <c r="SCE3" s="409"/>
      <c r="SCF3" s="409"/>
      <c r="SCG3" s="409"/>
      <c r="SCH3" s="409"/>
      <c r="SCI3" s="409"/>
      <c r="SCJ3" s="409"/>
      <c r="SCK3" s="409"/>
      <c r="SCL3" s="409"/>
      <c r="SCM3" s="409"/>
      <c r="SCN3" s="409"/>
      <c r="SCO3" s="409"/>
      <c r="SCP3" s="409"/>
      <c r="SCQ3" s="409"/>
      <c r="SCR3" s="409"/>
      <c r="SCS3" s="409"/>
      <c r="SCT3" s="409"/>
      <c r="SCU3" s="409"/>
      <c r="SCV3" s="409"/>
      <c r="SCW3" s="409"/>
      <c r="SCX3" s="409"/>
      <c r="SCY3" s="409"/>
      <c r="SCZ3" s="409"/>
      <c r="SDA3" s="409"/>
      <c r="SDB3" s="409"/>
      <c r="SDC3" s="409"/>
      <c r="SDD3" s="409"/>
      <c r="SDE3" s="409"/>
      <c r="SDF3" s="409"/>
      <c r="SDG3" s="409"/>
      <c r="SDH3" s="409"/>
      <c r="SDI3" s="409"/>
      <c r="SDJ3" s="409"/>
      <c r="SDK3" s="409"/>
      <c r="SDL3" s="409"/>
      <c r="SDM3" s="409"/>
      <c r="SDN3" s="409"/>
      <c r="SDO3" s="409"/>
      <c r="SDP3" s="409"/>
      <c r="SDQ3" s="409"/>
      <c r="SDR3" s="409"/>
      <c r="SDS3" s="409"/>
      <c r="SDT3" s="409"/>
      <c r="SDU3" s="409"/>
      <c r="SDV3" s="409"/>
      <c r="SDW3" s="409"/>
      <c r="SDX3" s="409"/>
      <c r="SDY3" s="409"/>
      <c r="SDZ3" s="409"/>
      <c r="SEA3" s="409"/>
      <c r="SEB3" s="409"/>
      <c r="SEC3" s="409"/>
      <c r="SED3" s="409"/>
      <c r="SEE3" s="409"/>
      <c r="SEF3" s="409"/>
      <c r="SEG3" s="409"/>
      <c r="SEH3" s="409"/>
      <c r="SEI3" s="409"/>
      <c r="SEJ3" s="409"/>
      <c r="SEK3" s="409"/>
      <c r="SEL3" s="409"/>
      <c r="SEM3" s="409"/>
      <c r="SEN3" s="409"/>
      <c r="SEO3" s="409"/>
      <c r="SEP3" s="409"/>
      <c r="SEQ3" s="409"/>
      <c r="SER3" s="409"/>
      <c r="SES3" s="409"/>
      <c r="SET3" s="409"/>
      <c r="SEU3" s="409"/>
      <c r="SEV3" s="409"/>
      <c r="SEW3" s="409"/>
      <c r="SEX3" s="409"/>
      <c r="SEY3" s="409"/>
      <c r="SEZ3" s="409"/>
      <c r="SFA3" s="409"/>
      <c r="SFB3" s="409"/>
      <c r="SFC3" s="409"/>
      <c r="SFD3" s="409"/>
      <c r="SFE3" s="409"/>
      <c r="SFF3" s="409"/>
      <c r="SFG3" s="409"/>
      <c r="SFH3" s="409"/>
      <c r="SFI3" s="409"/>
      <c r="SFJ3" s="409"/>
      <c r="SFK3" s="409"/>
      <c r="SFL3" s="409"/>
      <c r="SFM3" s="409"/>
      <c r="SFN3" s="409"/>
      <c r="SFO3" s="409"/>
      <c r="SFP3" s="409"/>
      <c r="SFQ3" s="409"/>
      <c r="SFR3" s="409"/>
      <c r="SFS3" s="409"/>
      <c r="SFT3" s="409"/>
      <c r="SFU3" s="409"/>
      <c r="SFV3" s="409"/>
      <c r="SFW3" s="409"/>
      <c r="SFX3" s="409"/>
      <c r="SFY3" s="409"/>
      <c r="SFZ3" s="409"/>
      <c r="SGA3" s="409"/>
      <c r="SGB3" s="409"/>
      <c r="SGC3" s="409"/>
      <c r="SGD3" s="409"/>
      <c r="SGE3" s="409"/>
      <c r="SGF3" s="409"/>
      <c r="SGG3" s="409"/>
      <c r="SGH3" s="409"/>
      <c r="SGI3" s="409"/>
      <c r="SGJ3" s="409"/>
      <c r="SGK3" s="409"/>
      <c r="SGL3" s="409"/>
      <c r="SGM3" s="409"/>
      <c r="SGN3" s="409"/>
      <c r="SGO3" s="409"/>
      <c r="SGP3" s="409"/>
      <c r="SGQ3" s="409"/>
      <c r="SGR3" s="409"/>
      <c r="SGS3" s="409"/>
      <c r="SGT3" s="409"/>
      <c r="SGU3" s="409"/>
      <c r="SGV3" s="409"/>
      <c r="SGW3" s="409"/>
      <c r="SGX3" s="409"/>
      <c r="SGY3" s="409"/>
      <c r="SGZ3" s="409"/>
      <c r="SHA3" s="409"/>
      <c r="SHB3" s="409"/>
      <c r="SHC3" s="409"/>
      <c r="SHD3" s="409"/>
      <c r="SHE3" s="409"/>
      <c r="SHF3" s="409"/>
      <c r="SHG3" s="409"/>
      <c r="SHH3" s="409"/>
      <c r="SHI3" s="409"/>
      <c r="SHJ3" s="409"/>
      <c r="SHK3" s="409"/>
      <c r="SHL3" s="409"/>
      <c r="SHM3" s="409"/>
      <c r="SHN3" s="409"/>
      <c r="SHO3" s="409"/>
      <c r="SHP3" s="409"/>
      <c r="SHQ3" s="409"/>
      <c r="SHR3" s="409"/>
      <c r="SHS3" s="409"/>
      <c r="SHT3" s="409"/>
      <c r="SHU3" s="409"/>
      <c r="SHV3" s="409"/>
      <c r="SHW3" s="409"/>
      <c r="SHX3" s="409"/>
      <c r="SHY3" s="409"/>
      <c r="SHZ3" s="409"/>
      <c r="SIA3" s="409"/>
      <c r="SIB3" s="409"/>
      <c r="SIC3" s="409"/>
      <c r="SID3" s="409"/>
      <c r="SIE3" s="409"/>
      <c r="SIF3" s="409"/>
      <c r="SIG3" s="409"/>
      <c r="SIH3" s="409"/>
      <c r="SII3" s="409"/>
      <c r="SIJ3" s="409"/>
      <c r="SIK3" s="409"/>
      <c r="SIL3" s="409"/>
      <c r="SIM3" s="409"/>
      <c r="SIN3" s="409"/>
      <c r="SIO3" s="409"/>
      <c r="SIP3" s="409"/>
      <c r="SIQ3" s="409"/>
      <c r="SIR3" s="409"/>
      <c r="SIS3" s="409"/>
      <c r="SIT3" s="409"/>
      <c r="SIU3" s="409"/>
      <c r="SIV3" s="409"/>
      <c r="SIW3" s="409"/>
      <c r="SIX3" s="409"/>
      <c r="SIY3" s="409"/>
      <c r="SIZ3" s="409"/>
      <c r="SJA3" s="409"/>
      <c r="SJB3" s="409"/>
      <c r="SJC3" s="409"/>
      <c r="SJD3" s="409"/>
      <c r="SJE3" s="409"/>
      <c r="SJF3" s="409"/>
      <c r="SJG3" s="409"/>
      <c r="SJH3" s="409"/>
      <c r="SJI3" s="409"/>
      <c r="SJJ3" s="409"/>
      <c r="SJK3" s="409"/>
      <c r="SJL3" s="409"/>
      <c r="SJM3" s="409"/>
      <c r="SJN3" s="409"/>
      <c r="SJO3" s="409"/>
      <c r="SJP3" s="409"/>
      <c r="SJQ3" s="409"/>
      <c r="SJR3" s="409"/>
      <c r="SJS3" s="409"/>
      <c r="SJT3" s="409"/>
      <c r="SJU3" s="409"/>
      <c r="SJV3" s="409"/>
      <c r="SJW3" s="409"/>
      <c r="SJX3" s="409"/>
      <c r="SJY3" s="409"/>
      <c r="SJZ3" s="409"/>
      <c r="SKA3" s="409"/>
      <c r="SKB3" s="409"/>
      <c r="SKC3" s="409"/>
      <c r="SKD3" s="409"/>
      <c r="SKE3" s="409"/>
      <c r="SKF3" s="409"/>
      <c r="SKG3" s="409"/>
      <c r="SKH3" s="409"/>
      <c r="SKI3" s="409"/>
      <c r="SKJ3" s="409"/>
      <c r="SKK3" s="409"/>
      <c r="SKL3" s="409"/>
      <c r="SKM3" s="409"/>
      <c r="SKN3" s="409"/>
      <c r="SKO3" s="409"/>
      <c r="SKP3" s="409"/>
      <c r="SKQ3" s="409"/>
      <c r="SKR3" s="409"/>
      <c r="SKS3" s="409"/>
      <c r="SKT3" s="409"/>
      <c r="SKU3" s="409"/>
      <c r="SKV3" s="409"/>
      <c r="SKW3" s="409"/>
      <c r="SKX3" s="409"/>
      <c r="SKY3" s="409"/>
      <c r="SKZ3" s="409"/>
      <c r="SLA3" s="409"/>
      <c r="SLB3" s="409"/>
      <c r="SLC3" s="409"/>
      <c r="SLD3" s="409"/>
      <c r="SLE3" s="409"/>
      <c r="SLF3" s="409"/>
      <c r="SLG3" s="409"/>
      <c r="SLH3" s="409"/>
      <c r="SLI3" s="409"/>
      <c r="SLJ3" s="409"/>
      <c r="SLK3" s="409"/>
      <c r="SLL3" s="409"/>
      <c r="SLM3" s="409"/>
      <c r="SLN3" s="409"/>
      <c r="SLO3" s="409"/>
      <c r="SLP3" s="409"/>
      <c r="SLQ3" s="409"/>
      <c r="SLR3" s="409"/>
      <c r="SLS3" s="409"/>
      <c r="SLT3" s="409"/>
      <c r="SLU3" s="409"/>
      <c r="SLV3" s="409"/>
      <c r="SLW3" s="409"/>
      <c r="SLX3" s="409"/>
      <c r="SLY3" s="409"/>
      <c r="SLZ3" s="409"/>
      <c r="SMA3" s="409"/>
      <c r="SMB3" s="409"/>
      <c r="SMC3" s="409"/>
      <c r="SMD3" s="409"/>
      <c r="SME3" s="409"/>
      <c r="SMF3" s="409"/>
      <c r="SMG3" s="409"/>
      <c r="SMH3" s="409"/>
      <c r="SMI3" s="409"/>
      <c r="SMJ3" s="409"/>
      <c r="SMK3" s="409"/>
      <c r="SML3" s="409"/>
      <c r="SMM3" s="409"/>
      <c r="SMN3" s="409"/>
      <c r="SMO3" s="409"/>
      <c r="SMP3" s="409"/>
      <c r="SMQ3" s="409"/>
      <c r="SMR3" s="409"/>
      <c r="SMS3" s="409"/>
      <c r="SMT3" s="409"/>
      <c r="SMU3" s="409"/>
      <c r="SMV3" s="409"/>
      <c r="SMW3" s="409"/>
      <c r="SMX3" s="409"/>
      <c r="SMY3" s="409"/>
      <c r="SMZ3" s="409"/>
      <c r="SNA3" s="409"/>
      <c r="SNB3" s="409"/>
      <c r="SNC3" s="409"/>
      <c r="SND3" s="409"/>
      <c r="SNE3" s="409"/>
      <c r="SNF3" s="409"/>
      <c r="SNG3" s="409"/>
      <c r="SNH3" s="409"/>
      <c r="SNI3" s="409"/>
      <c r="SNJ3" s="409"/>
      <c r="SNK3" s="409"/>
      <c r="SNL3" s="409"/>
      <c r="SNM3" s="409"/>
      <c r="SNN3" s="409"/>
      <c r="SNO3" s="409"/>
      <c r="SNP3" s="409"/>
      <c r="SNQ3" s="409"/>
      <c r="SNR3" s="409"/>
      <c r="SNS3" s="409"/>
      <c r="SNT3" s="409"/>
      <c r="SNU3" s="409"/>
      <c r="SNV3" s="409"/>
      <c r="SNW3" s="409"/>
      <c r="SNX3" s="409"/>
      <c r="SNY3" s="409"/>
      <c r="SNZ3" s="409"/>
      <c r="SOA3" s="409"/>
      <c r="SOB3" s="409"/>
      <c r="SOC3" s="409"/>
      <c r="SOD3" s="409"/>
      <c r="SOE3" s="409"/>
      <c r="SOF3" s="409"/>
      <c r="SOG3" s="409"/>
      <c r="SOH3" s="409"/>
      <c r="SOI3" s="409"/>
      <c r="SOJ3" s="409"/>
      <c r="SOK3" s="409"/>
      <c r="SOL3" s="409"/>
      <c r="SOM3" s="409"/>
      <c r="SON3" s="409"/>
      <c r="SOO3" s="409"/>
      <c r="SOP3" s="409"/>
      <c r="SOQ3" s="409"/>
      <c r="SOR3" s="409"/>
      <c r="SOS3" s="409"/>
      <c r="SOT3" s="409"/>
      <c r="SOU3" s="409"/>
      <c r="SOV3" s="409"/>
      <c r="SOW3" s="409"/>
      <c r="SOX3" s="409"/>
      <c r="SOY3" s="409"/>
      <c r="SOZ3" s="409"/>
      <c r="SPA3" s="409"/>
      <c r="SPB3" s="409"/>
      <c r="SPC3" s="409"/>
      <c r="SPD3" s="409"/>
      <c r="SPE3" s="409"/>
      <c r="SPF3" s="409"/>
      <c r="SPG3" s="409"/>
      <c r="SPH3" s="409"/>
      <c r="SPI3" s="409"/>
      <c r="SPJ3" s="409"/>
      <c r="SPK3" s="409"/>
      <c r="SPL3" s="409"/>
      <c r="SPM3" s="409"/>
      <c r="SPN3" s="409"/>
      <c r="SPO3" s="409"/>
      <c r="SPP3" s="409"/>
      <c r="SPQ3" s="409"/>
      <c r="SPR3" s="409"/>
      <c r="SPS3" s="409"/>
      <c r="SPT3" s="409"/>
      <c r="SPU3" s="409"/>
      <c r="SPV3" s="409"/>
      <c r="SPW3" s="409"/>
      <c r="SPX3" s="409"/>
      <c r="SPY3" s="409"/>
      <c r="SPZ3" s="409"/>
      <c r="SQA3" s="409"/>
      <c r="SQB3" s="409"/>
      <c r="SQC3" s="409"/>
      <c r="SQD3" s="409"/>
      <c r="SQE3" s="409"/>
      <c r="SQF3" s="409"/>
      <c r="SQG3" s="409"/>
      <c r="SQH3" s="409"/>
      <c r="SQI3" s="409"/>
      <c r="SQJ3" s="409"/>
      <c r="SQK3" s="409"/>
      <c r="SQL3" s="409"/>
      <c r="SQM3" s="409"/>
      <c r="SQN3" s="409"/>
      <c r="SQO3" s="409"/>
      <c r="SQP3" s="409"/>
      <c r="SQQ3" s="409"/>
      <c r="SQR3" s="409"/>
      <c r="SQS3" s="409"/>
      <c r="SQT3" s="409"/>
      <c r="SQU3" s="409"/>
      <c r="SQV3" s="409"/>
      <c r="SQW3" s="409"/>
      <c r="SQX3" s="409"/>
      <c r="SQY3" s="409"/>
      <c r="SQZ3" s="409"/>
      <c r="SRA3" s="409"/>
      <c r="SRB3" s="409"/>
      <c r="SRC3" s="409"/>
      <c r="SRD3" s="409"/>
      <c r="SRE3" s="409"/>
      <c r="SRF3" s="409"/>
      <c r="SRG3" s="409"/>
      <c r="SRH3" s="409"/>
      <c r="SRI3" s="409"/>
      <c r="SRJ3" s="409"/>
      <c r="SRK3" s="409"/>
      <c r="SRL3" s="409"/>
      <c r="SRM3" s="409"/>
      <c r="SRN3" s="409"/>
      <c r="SRO3" s="409"/>
      <c r="SRP3" s="409"/>
      <c r="SRQ3" s="409"/>
      <c r="SRR3" s="409"/>
      <c r="SRS3" s="409"/>
      <c r="SRT3" s="409"/>
      <c r="SRU3" s="409"/>
      <c r="SRV3" s="409"/>
      <c r="SRW3" s="409"/>
      <c r="SRX3" s="409"/>
      <c r="SRY3" s="409"/>
      <c r="SRZ3" s="409"/>
      <c r="SSA3" s="409"/>
      <c r="SSB3" s="409"/>
      <c r="SSC3" s="409"/>
      <c r="SSD3" s="409"/>
      <c r="SSE3" s="409"/>
      <c r="SSF3" s="409"/>
      <c r="SSG3" s="409"/>
      <c r="SSH3" s="409"/>
      <c r="SSI3" s="409"/>
      <c r="SSJ3" s="409"/>
      <c r="SSK3" s="409"/>
      <c r="SSL3" s="409"/>
      <c r="SSM3" s="409"/>
      <c r="SSN3" s="409"/>
      <c r="SSO3" s="409"/>
      <c r="SSP3" s="409"/>
      <c r="SSQ3" s="409"/>
      <c r="SSR3" s="409"/>
      <c r="SSS3" s="409"/>
      <c r="SST3" s="409"/>
      <c r="SSU3" s="409"/>
      <c r="SSV3" s="409"/>
      <c r="SSW3" s="409"/>
      <c r="SSX3" s="409"/>
      <c r="SSY3" s="409"/>
      <c r="SSZ3" s="409"/>
      <c r="STA3" s="409"/>
      <c r="STB3" s="409"/>
      <c r="STC3" s="409"/>
      <c r="STD3" s="409"/>
      <c r="STE3" s="409"/>
      <c r="STF3" s="409"/>
      <c r="STG3" s="409"/>
      <c r="STH3" s="409"/>
      <c r="STI3" s="409"/>
      <c r="STJ3" s="409"/>
      <c r="STK3" s="409"/>
      <c r="STL3" s="409"/>
      <c r="STM3" s="409"/>
      <c r="STN3" s="409"/>
      <c r="STO3" s="409"/>
      <c r="STP3" s="409"/>
      <c r="STQ3" s="409"/>
      <c r="STR3" s="409"/>
      <c r="STS3" s="409"/>
      <c r="STT3" s="409"/>
      <c r="STU3" s="409"/>
      <c r="STV3" s="409"/>
      <c r="STW3" s="409"/>
      <c r="STX3" s="409"/>
      <c r="STY3" s="409"/>
      <c r="STZ3" s="409"/>
      <c r="SUA3" s="409"/>
      <c r="SUB3" s="409"/>
      <c r="SUC3" s="409"/>
      <c r="SUD3" s="409"/>
      <c r="SUE3" s="409"/>
      <c r="SUF3" s="409"/>
      <c r="SUG3" s="409"/>
      <c r="SUH3" s="409"/>
      <c r="SUI3" s="409"/>
      <c r="SUJ3" s="409"/>
      <c r="SUK3" s="409"/>
      <c r="SUL3" s="409"/>
      <c r="SUM3" s="409"/>
      <c r="SUN3" s="409"/>
      <c r="SUO3" s="409"/>
      <c r="SUP3" s="409"/>
      <c r="SUQ3" s="409"/>
      <c r="SUR3" s="409"/>
      <c r="SUS3" s="409"/>
      <c r="SUT3" s="409"/>
      <c r="SUU3" s="409"/>
      <c r="SUV3" s="409"/>
      <c r="SUW3" s="409"/>
      <c r="SUX3" s="409"/>
      <c r="SUY3" s="409"/>
      <c r="SUZ3" s="409"/>
      <c r="SVA3" s="409"/>
      <c r="SVB3" s="409"/>
      <c r="SVC3" s="409"/>
      <c r="SVD3" s="409"/>
      <c r="SVE3" s="409"/>
      <c r="SVF3" s="409"/>
      <c r="SVG3" s="409"/>
      <c r="SVH3" s="409"/>
      <c r="SVI3" s="409"/>
      <c r="SVJ3" s="409"/>
      <c r="SVK3" s="409"/>
      <c r="SVL3" s="409"/>
      <c r="SVM3" s="409"/>
      <c r="SVN3" s="409"/>
      <c r="SVO3" s="409"/>
      <c r="SVP3" s="409"/>
      <c r="SVQ3" s="409"/>
      <c r="SVR3" s="409"/>
      <c r="SVS3" s="409"/>
      <c r="SVT3" s="409"/>
      <c r="SVU3" s="409"/>
      <c r="SVV3" s="409"/>
      <c r="SVW3" s="409"/>
      <c r="SVX3" s="409"/>
      <c r="SVY3" s="409"/>
      <c r="SVZ3" s="409"/>
      <c r="SWA3" s="409"/>
      <c r="SWB3" s="409"/>
      <c r="SWC3" s="409"/>
      <c r="SWD3" s="409"/>
      <c r="SWE3" s="409"/>
      <c r="SWF3" s="409"/>
      <c r="SWG3" s="409"/>
      <c r="SWH3" s="409"/>
      <c r="SWI3" s="409"/>
      <c r="SWJ3" s="409"/>
      <c r="SWK3" s="409"/>
      <c r="SWL3" s="409"/>
      <c r="SWM3" s="409"/>
      <c r="SWN3" s="409"/>
      <c r="SWO3" s="409"/>
      <c r="SWP3" s="409"/>
      <c r="SWQ3" s="409"/>
      <c r="SWR3" s="409"/>
      <c r="SWS3" s="409"/>
      <c r="SWT3" s="409"/>
      <c r="SWU3" s="409"/>
      <c r="SWV3" s="409"/>
      <c r="SWW3" s="409"/>
      <c r="SWX3" s="409"/>
      <c r="SWY3" s="409"/>
      <c r="SWZ3" s="409"/>
      <c r="SXA3" s="409"/>
      <c r="SXB3" s="409"/>
      <c r="SXC3" s="409"/>
      <c r="SXD3" s="409"/>
      <c r="SXE3" s="409"/>
      <c r="SXF3" s="409"/>
      <c r="SXG3" s="409"/>
      <c r="SXH3" s="409"/>
      <c r="SXI3" s="409"/>
      <c r="SXJ3" s="409"/>
      <c r="SXK3" s="409"/>
      <c r="SXL3" s="409"/>
      <c r="SXM3" s="409"/>
      <c r="SXN3" s="409"/>
      <c r="SXO3" s="409"/>
      <c r="SXP3" s="409"/>
      <c r="SXQ3" s="409"/>
      <c r="SXR3" s="409"/>
      <c r="SXS3" s="409"/>
      <c r="SXT3" s="409"/>
      <c r="SXU3" s="409"/>
      <c r="SXV3" s="409"/>
      <c r="SXW3" s="409"/>
      <c r="SXX3" s="409"/>
      <c r="SXY3" s="409"/>
      <c r="SXZ3" s="409"/>
      <c r="SYA3" s="409"/>
      <c r="SYB3" s="409"/>
      <c r="SYC3" s="409"/>
      <c r="SYD3" s="409"/>
      <c r="SYE3" s="409"/>
      <c r="SYF3" s="409"/>
      <c r="SYG3" s="409"/>
      <c r="SYH3" s="409"/>
      <c r="SYI3" s="409"/>
      <c r="SYJ3" s="409"/>
      <c r="SYK3" s="409"/>
      <c r="SYL3" s="409"/>
      <c r="SYM3" s="409"/>
      <c r="SYN3" s="409"/>
      <c r="SYO3" s="409"/>
      <c r="SYP3" s="409"/>
      <c r="SYQ3" s="409"/>
      <c r="SYR3" s="409"/>
      <c r="SYS3" s="409"/>
      <c r="SYT3" s="409"/>
      <c r="SYU3" s="409"/>
      <c r="SYV3" s="409"/>
      <c r="SYW3" s="409"/>
      <c r="SYX3" s="409"/>
      <c r="SYY3" s="409"/>
      <c r="SYZ3" s="409"/>
      <c r="SZA3" s="409"/>
      <c r="SZB3" s="409"/>
      <c r="SZC3" s="409"/>
      <c r="SZD3" s="409"/>
      <c r="SZE3" s="409"/>
      <c r="SZF3" s="409"/>
      <c r="SZG3" s="409"/>
      <c r="SZH3" s="409"/>
      <c r="SZI3" s="409"/>
      <c r="SZJ3" s="409"/>
      <c r="SZK3" s="409"/>
      <c r="SZL3" s="409"/>
      <c r="SZM3" s="409"/>
      <c r="SZN3" s="409"/>
      <c r="SZO3" s="409"/>
      <c r="SZP3" s="409"/>
      <c r="SZQ3" s="409"/>
      <c r="SZR3" s="409"/>
      <c r="SZS3" s="409"/>
      <c r="SZT3" s="409"/>
      <c r="SZU3" s="409"/>
      <c r="SZV3" s="409"/>
      <c r="SZW3" s="409"/>
      <c r="SZX3" s="409"/>
      <c r="SZY3" s="409"/>
      <c r="SZZ3" s="409"/>
      <c r="TAA3" s="409"/>
      <c r="TAB3" s="409"/>
      <c r="TAC3" s="409"/>
      <c r="TAD3" s="409"/>
      <c r="TAE3" s="409"/>
      <c r="TAF3" s="409"/>
      <c r="TAG3" s="409"/>
      <c r="TAH3" s="409"/>
      <c r="TAI3" s="409"/>
      <c r="TAJ3" s="409"/>
      <c r="TAK3" s="409"/>
      <c r="TAL3" s="409"/>
      <c r="TAM3" s="409"/>
      <c r="TAN3" s="409"/>
      <c r="TAO3" s="409"/>
      <c r="TAP3" s="409"/>
      <c r="TAQ3" s="409"/>
      <c r="TAR3" s="409"/>
      <c r="TAS3" s="409"/>
      <c r="TAT3" s="409"/>
      <c r="TAU3" s="409"/>
      <c r="TAV3" s="409"/>
      <c r="TAW3" s="409"/>
      <c r="TAX3" s="409"/>
      <c r="TAY3" s="409"/>
      <c r="TAZ3" s="409"/>
      <c r="TBA3" s="409"/>
      <c r="TBB3" s="409"/>
      <c r="TBC3" s="409"/>
      <c r="TBD3" s="409"/>
      <c r="TBE3" s="409"/>
      <c r="TBF3" s="409"/>
      <c r="TBG3" s="409"/>
      <c r="TBH3" s="409"/>
      <c r="TBI3" s="409"/>
      <c r="TBJ3" s="409"/>
      <c r="TBK3" s="409"/>
      <c r="TBL3" s="409"/>
      <c r="TBM3" s="409"/>
      <c r="TBN3" s="409"/>
      <c r="TBO3" s="409"/>
      <c r="TBP3" s="409"/>
      <c r="TBQ3" s="409"/>
      <c r="TBR3" s="409"/>
      <c r="TBS3" s="409"/>
      <c r="TBT3" s="409"/>
      <c r="TBU3" s="409"/>
      <c r="TBV3" s="409"/>
      <c r="TBW3" s="409"/>
      <c r="TBX3" s="409"/>
      <c r="TBY3" s="409"/>
      <c r="TBZ3" s="409"/>
      <c r="TCA3" s="409"/>
      <c r="TCB3" s="409"/>
      <c r="TCC3" s="409"/>
      <c r="TCD3" s="409"/>
      <c r="TCE3" s="409"/>
      <c r="TCF3" s="409"/>
      <c r="TCG3" s="409"/>
      <c r="TCH3" s="409"/>
      <c r="TCI3" s="409"/>
      <c r="TCJ3" s="409"/>
      <c r="TCK3" s="409"/>
      <c r="TCL3" s="409"/>
      <c r="TCM3" s="409"/>
      <c r="TCN3" s="409"/>
      <c r="TCO3" s="409"/>
      <c r="TCP3" s="409"/>
      <c r="TCQ3" s="409"/>
      <c r="TCR3" s="409"/>
      <c r="TCS3" s="409"/>
      <c r="TCT3" s="409"/>
      <c r="TCU3" s="409"/>
      <c r="TCV3" s="409"/>
      <c r="TCW3" s="409"/>
      <c r="TCX3" s="409"/>
      <c r="TCY3" s="409"/>
      <c r="TCZ3" s="409"/>
      <c r="TDA3" s="409"/>
      <c r="TDB3" s="409"/>
      <c r="TDC3" s="409"/>
      <c r="TDD3" s="409"/>
      <c r="TDE3" s="409"/>
      <c r="TDF3" s="409"/>
      <c r="TDG3" s="409"/>
      <c r="TDH3" s="409"/>
      <c r="TDI3" s="409"/>
      <c r="TDJ3" s="409"/>
      <c r="TDK3" s="409"/>
      <c r="TDL3" s="409"/>
      <c r="TDM3" s="409"/>
      <c r="TDN3" s="409"/>
      <c r="TDO3" s="409"/>
      <c r="TDP3" s="409"/>
      <c r="TDQ3" s="409"/>
      <c r="TDR3" s="409"/>
      <c r="TDS3" s="409"/>
      <c r="TDT3" s="409"/>
      <c r="TDU3" s="409"/>
      <c r="TDV3" s="409"/>
      <c r="TDW3" s="409"/>
      <c r="TDX3" s="409"/>
      <c r="TDY3" s="409"/>
      <c r="TDZ3" s="409"/>
      <c r="TEA3" s="409"/>
      <c r="TEB3" s="409"/>
      <c r="TEC3" s="409"/>
      <c r="TED3" s="409"/>
      <c r="TEE3" s="409"/>
      <c r="TEF3" s="409"/>
      <c r="TEG3" s="409"/>
      <c r="TEH3" s="409"/>
      <c r="TEI3" s="409"/>
      <c r="TEJ3" s="409"/>
      <c r="TEK3" s="409"/>
      <c r="TEL3" s="409"/>
      <c r="TEM3" s="409"/>
      <c r="TEN3" s="409"/>
      <c r="TEO3" s="409"/>
      <c r="TEP3" s="409"/>
      <c r="TEQ3" s="409"/>
      <c r="TER3" s="409"/>
      <c r="TES3" s="409"/>
      <c r="TET3" s="409"/>
      <c r="TEU3" s="409"/>
      <c r="TEV3" s="409"/>
      <c r="TEW3" s="409"/>
      <c r="TEX3" s="409"/>
      <c r="TEY3" s="409"/>
      <c r="TEZ3" s="409"/>
      <c r="TFA3" s="409"/>
      <c r="TFB3" s="409"/>
      <c r="TFC3" s="409"/>
      <c r="TFD3" s="409"/>
      <c r="TFE3" s="409"/>
      <c r="TFF3" s="409"/>
      <c r="TFG3" s="409"/>
      <c r="TFH3" s="409"/>
      <c r="TFI3" s="409"/>
      <c r="TFJ3" s="409"/>
      <c r="TFK3" s="409"/>
      <c r="TFL3" s="409"/>
      <c r="TFM3" s="409"/>
      <c r="TFN3" s="409"/>
      <c r="TFO3" s="409"/>
      <c r="TFP3" s="409"/>
      <c r="TFQ3" s="409"/>
      <c r="TFR3" s="409"/>
      <c r="TFS3" s="409"/>
      <c r="TFT3" s="409"/>
      <c r="TFU3" s="409"/>
      <c r="TFV3" s="409"/>
      <c r="TFW3" s="409"/>
      <c r="TFX3" s="409"/>
      <c r="TFY3" s="409"/>
      <c r="TFZ3" s="409"/>
      <c r="TGA3" s="409"/>
      <c r="TGB3" s="409"/>
      <c r="TGC3" s="409"/>
      <c r="TGD3" s="409"/>
      <c r="TGE3" s="409"/>
      <c r="TGF3" s="409"/>
      <c r="TGG3" s="409"/>
      <c r="TGH3" s="409"/>
      <c r="TGI3" s="409"/>
      <c r="TGJ3" s="409"/>
      <c r="TGK3" s="409"/>
      <c r="TGL3" s="409"/>
      <c r="TGM3" s="409"/>
      <c r="TGN3" s="409"/>
      <c r="TGO3" s="409"/>
      <c r="TGP3" s="409"/>
      <c r="TGQ3" s="409"/>
      <c r="TGR3" s="409"/>
      <c r="TGS3" s="409"/>
      <c r="TGT3" s="409"/>
      <c r="TGU3" s="409"/>
      <c r="TGV3" s="409"/>
      <c r="TGW3" s="409"/>
      <c r="TGX3" s="409"/>
      <c r="TGY3" s="409"/>
      <c r="TGZ3" s="409"/>
      <c r="THA3" s="409"/>
      <c r="THB3" s="409"/>
      <c r="THC3" s="409"/>
      <c r="THD3" s="409"/>
      <c r="THE3" s="409"/>
      <c r="THF3" s="409"/>
      <c r="THG3" s="409"/>
      <c r="THH3" s="409"/>
      <c r="THI3" s="409"/>
      <c r="THJ3" s="409"/>
      <c r="THK3" s="409"/>
      <c r="THL3" s="409"/>
      <c r="THM3" s="409"/>
      <c r="THN3" s="409"/>
      <c r="THO3" s="409"/>
      <c r="THP3" s="409"/>
      <c r="THQ3" s="409"/>
      <c r="THR3" s="409"/>
      <c r="THS3" s="409"/>
      <c r="THT3" s="409"/>
      <c r="THU3" s="409"/>
      <c r="THV3" s="409"/>
      <c r="THW3" s="409"/>
      <c r="THX3" s="409"/>
      <c r="THY3" s="409"/>
      <c r="THZ3" s="409"/>
      <c r="TIA3" s="409"/>
      <c r="TIB3" s="409"/>
      <c r="TIC3" s="409"/>
      <c r="TID3" s="409"/>
      <c r="TIE3" s="409"/>
      <c r="TIF3" s="409"/>
      <c r="TIG3" s="409"/>
      <c r="TIH3" s="409"/>
      <c r="TII3" s="409"/>
      <c r="TIJ3" s="409"/>
      <c r="TIK3" s="409"/>
      <c r="TIL3" s="409"/>
      <c r="TIM3" s="409"/>
      <c r="TIN3" s="409"/>
      <c r="TIO3" s="409"/>
      <c r="TIP3" s="409"/>
      <c r="TIQ3" s="409"/>
      <c r="TIR3" s="409"/>
      <c r="TIS3" s="409"/>
      <c r="TIT3" s="409"/>
      <c r="TIU3" s="409"/>
      <c r="TIV3" s="409"/>
      <c r="TIW3" s="409"/>
      <c r="TIX3" s="409"/>
      <c r="TIY3" s="409"/>
      <c r="TIZ3" s="409"/>
      <c r="TJA3" s="409"/>
      <c r="TJB3" s="409"/>
      <c r="TJC3" s="409"/>
      <c r="TJD3" s="409"/>
      <c r="TJE3" s="409"/>
      <c r="TJF3" s="409"/>
      <c r="TJG3" s="409"/>
      <c r="TJH3" s="409"/>
      <c r="TJI3" s="409"/>
      <c r="TJJ3" s="409"/>
      <c r="TJK3" s="409"/>
      <c r="TJL3" s="409"/>
      <c r="TJM3" s="409"/>
      <c r="TJN3" s="409"/>
      <c r="TJO3" s="409"/>
      <c r="TJP3" s="409"/>
      <c r="TJQ3" s="409"/>
      <c r="TJR3" s="409"/>
      <c r="TJS3" s="409"/>
      <c r="TJT3" s="409"/>
      <c r="TJU3" s="409"/>
      <c r="TJV3" s="409"/>
      <c r="TJW3" s="409"/>
      <c r="TJX3" s="409"/>
      <c r="TJY3" s="409"/>
      <c r="TJZ3" s="409"/>
      <c r="TKA3" s="409"/>
      <c r="TKB3" s="409"/>
      <c r="TKC3" s="409"/>
      <c r="TKD3" s="409"/>
      <c r="TKE3" s="409"/>
      <c r="TKF3" s="409"/>
      <c r="TKG3" s="409"/>
      <c r="TKH3" s="409"/>
      <c r="TKI3" s="409"/>
      <c r="TKJ3" s="409"/>
      <c r="TKK3" s="409"/>
      <c r="TKL3" s="409"/>
      <c r="TKM3" s="409"/>
      <c r="TKN3" s="409"/>
      <c r="TKO3" s="409"/>
      <c r="TKP3" s="409"/>
      <c r="TKQ3" s="409"/>
      <c r="TKR3" s="409"/>
      <c r="TKS3" s="409"/>
      <c r="TKT3" s="409"/>
      <c r="TKU3" s="409"/>
      <c r="TKV3" s="409"/>
      <c r="TKW3" s="409"/>
      <c r="TKX3" s="409"/>
      <c r="TKY3" s="409"/>
      <c r="TKZ3" s="409"/>
      <c r="TLA3" s="409"/>
      <c r="TLB3" s="409"/>
      <c r="TLC3" s="409"/>
      <c r="TLD3" s="409"/>
      <c r="TLE3" s="409"/>
      <c r="TLF3" s="409"/>
      <c r="TLG3" s="409"/>
      <c r="TLH3" s="409"/>
      <c r="TLI3" s="409"/>
      <c r="TLJ3" s="409"/>
      <c r="TLK3" s="409"/>
      <c r="TLL3" s="409"/>
      <c r="TLM3" s="409"/>
      <c r="TLN3" s="409"/>
      <c r="TLO3" s="409"/>
      <c r="TLP3" s="409"/>
      <c r="TLQ3" s="409"/>
      <c r="TLR3" s="409"/>
      <c r="TLS3" s="409"/>
      <c r="TLT3" s="409"/>
      <c r="TLU3" s="409"/>
      <c r="TLV3" s="409"/>
      <c r="TLW3" s="409"/>
      <c r="TLX3" s="409"/>
      <c r="TLY3" s="409"/>
      <c r="TLZ3" s="409"/>
      <c r="TMA3" s="409"/>
      <c r="TMB3" s="409"/>
      <c r="TMC3" s="409"/>
      <c r="TMD3" s="409"/>
      <c r="TME3" s="409"/>
      <c r="TMF3" s="409"/>
      <c r="TMG3" s="409"/>
      <c r="TMH3" s="409"/>
      <c r="TMI3" s="409"/>
      <c r="TMJ3" s="409"/>
      <c r="TMK3" s="409"/>
      <c r="TML3" s="409"/>
      <c r="TMM3" s="409"/>
      <c r="TMN3" s="409"/>
      <c r="TMO3" s="409"/>
      <c r="TMP3" s="409"/>
      <c r="TMQ3" s="409"/>
      <c r="TMR3" s="409"/>
      <c r="TMS3" s="409"/>
      <c r="TMT3" s="409"/>
      <c r="TMU3" s="409"/>
      <c r="TMV3" s="409"/>
      <c r="TMW3" s="409"/>
      <c r="TMX3" s="409"/>
      <c r="TMY3" s="409"/>
      <c r="TMZ3" s="409"/>
      <c r="TNA3" s="409"/>
      <c r="TNB3" s="409"/>
      <c r="TNC3" s="409"/>
      <c r="TND3" s="409"/>
      <c r="TNE3" s="409"/>
      <c r="TNF3" s="409"/>
      <c r="TNG3" s="409"/>
      <c r="TNH3" s="409"/>
      <c r="TNI3" s="409"/>
      <c r="TNJ3" s="409"/>
      <c r="TNK3" s="409"/>
      <c r="TNL3" s="409"/>
      <c r="TNM3" s="409"/>
      <c r="TNN3" s="409"/>
      <c r="TNO3" s="409"/>
      <c r="TNP3" s="409"/>
      <c r="TNQ3" s="409"/>
      <c r="TNR3" s="409"/>
      <c r="TNS3" s="409"/>
      <c r="TNT3" s="409"/>
      <c r="TNU3" s="409"/>
      <c r="TNV3" s="409"/>
      <c r="TNW3" s="409"/>
      <c r="TNX3" s="409"/>
      <c r="TNY3" s="409"/>
      <c r="TNZ3" s="409"/>
      <c r="TOA3" s="409"/>
      <c r="TOB3" s="409"/>
      <c r="TOC3" s="409"/>
      <c r="TOD3" s="409"/>
      <c r="TOE3" s="409"/>
      <c r="TOF3" s="409"/>
      <c r="TOG3" s="409"/>
      <c r="TOH3" s="409"/>
      <c r="TOI3" s="409"/>
      <c r="TOJ3" s="409"/>
      <c r="TOK3" s="409"/>
      <c r="TOL3" s="409"/>
      <c r="TOM3" s="409"/>
      <c r="TON3" s="409"/>
      <c r="TOO3" s="409"/>
      <c r="TOP3" s="409"/>
      <c r="TOQ3" s="409"/>
      <c r="TOR3" s="409"/>
      <c r="TOS3" s="409"/>
      <c r="TOT3" s="409"/>
      <c r="TOU3" s="409"/>
      <c r="TOV3" s="409"/>
      <c r="TOW3" s="409"/>
      <c r="TOX3" s="409"/>
      <c r="TOY3" s="409"/>
      <c r="TOZ3" s="409"/>
      <c r="TPA3" s="409"/>
      <c r="TPB3" s="409"/>
      <c r="TPC3" s="409"/>
      <c r="TPD3" s="409"/>
      <c r="TPE3" s="409"/>
      <c r="TPF3" s="409"/>
      <c r="TPG3" s="409"/>
      <c r="TPH3" s="409"/>
      <c r="TPI3" s="409"/>
      <c r="TPJ3" s="409"/>
      <c r="TPK3" s="409"/>
      <c r="TPL3" s="409"/>
      <c r="TPM3" s="409"/>
      <c r="TPN3" s="409"/>
      <c r="TPO3" s="409"/>
      <c r="TPP3" s="409"/>
      <c r="TPQ3" s="409"/>
      <c r="TPR3" s="409"/>
      <c r="TPS3" s="409"/>
      <c r="TPT3" s="409"/>
      <c r="TPU3" s="409"/>
      <c r="TPV3" s="409"/>
      <c r="TPW3" s="409"/>
      <c r="TPX3" s="409"/>
      <c r="TPY3" s="409"/>
      <c r="TPZ3" s="409"/>
      <c r="TQA3" s="409"/>
      <c r="TQB3" s="409"/>
      <c r="TQC3" s="409"/>
      <c r="TQD3" s="409"/>
      <c r="TQE3" s="409"/>
      <c r="TQF3" s="409"/>
      <c r="TQG3" s="409"/>
      <c r="TQH3" s="409"/>
      <c r="TQI3" s="409"/>
      <c r="TQJ3" s="409"/>
      <c r="TQK3" s="409"/>
      <c r="TQL3" s="409"/>
      <c r="TQM3" s="409"/>
      <c r="TQN3" s="409"/>
      <c r="TQO3" s="409"/>
      <c r="TQP3" s="409"/>
      <c r="TQQ3" s="409"/>
      <c r="TQR3" s="409"/>
      <c r="TQS3" s="409"/>
      <c r="TQT3" s="409"/>
      <c r="TQU3" s="409"/>
      <c r="TQV3" s="409"/>
      <c r="TQW3" s="409"/>
      <c r="TQX3" s="409"/>
      <c r="TQY3" s="409"/>
      <c r="TQZ3" s="409"/>
      <c r="TRA3" s="409"/>
      <c r="TRB3" s="409"/>
      <c r="TRC3" s="409"/>
      <c r="TRD3" s="409"/>
      <c r="TRE3" s="409"/>
      <c r="TRF3" s="409"/>
      <c r="TRG3" s="409"/>
      <c r="TRH3" s="409"/>
      <c r="TRI3" s="409"/>
      <c r="TRJ3" s="409"/>
      <c r="TRK3" s="409"/>
      <c r="TRL3" s="409"/>
      <c r="TRM3" s="409"/>
      <c r="TRN3" s="409"/>
      <c r="TRO3" s="409"/>
      <c r="TRP3" s="409"/>
      <c r="TRQ3" s="409"/>
      <c r="TRR3" s="409"/>
      <c r="TRS3" s="409"/>
      <c r="TRT3" s="409"/>
      <c r="TRU3" s="409"/>
      <c r="TRV3" s="409"/>
      <c r="TRW3" s="409"/>
      <c r="TRX3" s="409"/>
      <c r="TRY3" s="409"/>
      <c r="TRZ3" s="409"/>
      <c r="TSA3" s="409"/>
      <c r="TSB3" s="409"/>
      <c r="TSC3" s="409"/>
      <c r="TSD3" s="409"/>
      <c r="TSE3" s="409"/>
      <c r="TSF3" s="409"/>
      <c r="TSG3" s="409"/>
      <c r="TSH3" s="409"/>
      <c r="TSI3" s="409"/>
      <c r="TSJ3" s="409"/>
      <c r="TSK3" s="409"/>
      <c r="TSL3" s="409"/>
      <c r="TSM3" s="409"/>
      <c r="TSN3" s="409"/>
      <c r="TSO3" s="409"/>
      <c r="TSP3" s="409"/>
      <c r="TSQ3" s="409"/>
      <c r="TSR3" s="409"/>
      <c r="TSS3" s="409"/>
      <c r="TST3" s="409"/>
      <c r="TSU3" s="409"/>
      <c r="TSV3" s="409"/>
      <c r="TSW3" s="409"/>
      <c r="TSX3" s="409"/>
      <c r="TSY3" s="409"/>
      <c r="TSZ3" s="409"/>
      <c r="TTA3" s="409"/>
      <c r="TTB3" s="409"/>
      <c r="TTC3" s="409"/>
      <c r="TTD3" s="409"/>
      <c r="TTE3" s="409"/>
      <c r="TTF3" s="409"/>
      <c r="TTG3" s="409"/>
      <c r="TTH3" s="409"/>
      <c r="TTI3" s="409"/>
      <c r="TTJ3" s="409"/>
      <c r="TTK3" s="409"/>
      <c r="TTL3" s="409"/>
      <c r="TTM3" s="409"/>
      <c r="TTN3" s="409"/>
      <c r="TTO3" s="409"/>
      <c r="TTP3" s="409"/>
      <c r="TTQ3" s="409"/>
      <c r="TTR3" s="409"/>
      <c r="TTS3" s="409"/>
      <c r="TTT3" s="409"/>
      <c r="TTU3" s="409"/>
      <c r="TTV3" s="409"/>
      <c r="TTW3" s="409"/>
      <c r="TTX3" s="409"/>
      <c r="TTY3" s="409"/>
      <c r="TTZ3" s="409"/>
      <c r="TUA3" s="409"/>
      <c r="TUB3" s="409"/>
      <c r="TUC3" s="409"/>
      <c r="TUD3" s="409"/>
      <c r="TUE3" s="409"/>
      <c r="TUF3" s="409"/>
      <c r="TUG3" s="409"/>
      <c r="TUH3" s="409"/>
      <c r="TUI3" s="409"/>
      <c r="TUJ3" s="409"/>
      <c r="TUK3" s="409"/>
      <c r="TUL3" s="409"/>
      <c r="TUM3" s="409"/>
      <c r="TUN3" s="409"/>
      <c r="TUO3" s="409"/>
      <c r="TUP3" s="409"/>
      <c r="TUQ3" s="409"/>
      <c r="TUR3" s="409"/>
      <c r="TUS3" s="409"/>
      <c r="TUT3" s="409"/>
      <c r="TUU3" s="409"/>
      <c r="TUV3" s="409"/>
      <c r="TUW3" s="409"/>
      <c r="TUX3" s="409"/>
      <c r="TUY3" s="409"/>
      <c r="TUZ3" s="409"/>
      <c r="TVA3" s="409"/>
      <c r="TVB3" s="409"/>
      <c r="TVC3" s="409"/>
      <c r="TVD3" s="409"/>
      <c r="TVE3" s="409"/>
      <c r="TVF3" s="409"/>
      <c r="TVG3" s="409"/>
      <c r="TVH3" s="409"/>
      <c r="TVI3" s="409"/>
      <c r="TVJ3" s="409"/>
      <c r="TVK3" s="409"/>
      <c r="TVL3" s="409"/>
      <c r="TVM3" s="409"/>
      <c r="TVN3" s="409"/>
      <c r="TVO3" s="409"/>
      <c r="TVP3" s="409"/>
      <c r="TVQ3" s="409"/>
      <c r="TVR3" s="409"/>
      <c r="TVS3" s="409"/>
      <c r="TVT3" s="409"/>
      <c r="TVU3" s="409"/>
      <c r="TVV3" s="409"/>
      <c r="TVW3" s="409"/>
      <c r="TVX3" s="409"/>
      <c r="TVY3" s="409"/>
      <c r="TVZ3" s="409"/>
      <c r="TWA3" s="409"/>
      <c r="TWB3" s="409"/>
      <c r="TWC3" s="409"/>
      <c r="TWD3" s="409"/>
      <c r="TWE3" s="409"/>
      <c r="TWF3" s="409"/>
      <c r="TWG3" s="409"/>
      <c r="TWH3" s="409"/>
      <c r="TWI3" s="409"/>
      <c r="TWJ3" s="409"/>
      <c r="TWK3" s="409"/>
      <c r="TWL3" s="409"/>
      <c r="TWM3" s="409"/>
      <c r="TWN3" s="409"/>
      <c r="TWO3" s="409"/>
      <c r="TWP3" s="409"/>
      <c r="TWQ3" s="409"/>
      <c r="TWR3" s="409"/>
      <c r="TWS3" s="409"/>
      <c r="TWT3" s="409"/>
      <c r="TWU3" s="409"/>
      <c r="TWV3" s="409"/>
      <c r="TWW3" s="409"/>
      <c r="TWX3" s="409"/>
      <c r="TWY3" s="409"/>
      <c r="TWZ3" s="409"/>
      <c r="TXA3" s="409"/>
      <c r="TXB3" s="409"/>
      <c r="TXC3" s="409"/>
      <c r="TXD3" s="409"/>
      <c r="TXE3" s="409"/>
      <c r="TXF3" s="409"/>
      <c r="TXG3" s="409"/>
      <c r="TXH3" s="409"/>
      <c r="TXI3" s="409"/>
      <c r="TXJ3" s="409"/>
      <c r="TXK3" s="409"/>
      <c r="TXL3" s="409"/>
      <c r="TXM3" s="409"/>
      <c r="TXN3" s="409"/>
      <c r="TXO3" s="409"/>
      <c r="TXP3" s="409"/>
      <c r="TXQ3" s="409"/>
      <c r="TXR3" s="409"/>
      <c r="TXS3" s="409"/>
      <c r="TXT3" s="409"/>
      <c r="TXU3" s="409"/>
      <c r="TXV3" s="409"/>
      <c r="TXW3" s="409"/>
      <c r="TXX3" s="409"/>
      <c r="TXY3" s="409"/>
      <c r="TXZ3" s="409"/>
      <c r="TYA3" s="409"/>
      <c r="TYB3" s="409"/>
      <c r="TYC3" s="409"/>
      <c r="TYD3" s="409"/>
      <c r="TYE3" s="409"/>
      <c r="TYF3" s="409"/>
      <c r="TYG3" s="409"/>
      <c r="TYH3" s="409"/>
      <c r="TYI3" s="409"/>
      <c r="TYJ3" s="409"/>
      <c r="TYK3" s="409"/>
      <c r="TYL3" s="409"/>
      <c r="TYM3" s="409"/>
      <c r="TYN3" s="409"/>
      <c r="TYO3" s="409"/>
      <c r="TYP3" s="409"/>
      <c r="TYQ3" s="409"/>
      <c r="TYR3" s="409"/>
      <c r="TYS3" s="409"/>
      <c r="TYT3" s="409"/>
      <c r="TYU3" s="409"/>
      <c r="TYV3" s="409"/>
      <c r="TYW3" s="409"/>
      <c r="TYX3" s="409"/>
      <c r="TYY3" s="409"/>
      <c r="TYZ3" s="409"/>
      <c r="TZA3" s="409"/>
      <c r="TZB3" s="409"/>
      <c r="TZC3" s="409"/>
      <c r="TZD3" s="409"/>
      <c r="TZE3" s="409"/>
      <c r="TZF3" s="409"/>
      <c r="TZG3" s="409"/>
      <c r="TZH3" s="409"/>
      <c r="TZI3" s="409"/>
      <c r="TZJ3" s="409"/>
      <c r="TZK3" s="409"/>
      <c r="TZL3" s="409"/>
      <c r="TZM3" s="409"/>
      <c r="TZN3" s="409"/>
      <c r="TZO3" s="409"/>
      <c r="TZP3" s="409"/>
      <c r="TZQ3" s="409"/>
      <c r="TZR3" s="409"/>
      <c r="TZS3" s="409"/>
      <c r="TZT3" s="409"/>
      <c r="TZU3" s="409"/>
      <c r="TZV3" s="409"/>
      <c r="TZW3" s="409"/>
      <c r="TZX3" s="409"/>
      <c r="TZY3" s="409"/>
      <c r="TZZ3" s="409"/>
      <c r="UAA3" s="409"/>
      <c r="UAB3" s="409"/>
      <c r="UAC3" s="409"/>
      <c r="UAD3" s="409"/>
      <c r="UAE3" s="409"/>
      <c r="UAF3" s="409"/>
      <c r="UAG3" s="409"/>
      <c r="UAH3" s="409"/>
      <c r="UAI3" s="409"/>
      <c r="UAJ3" s="409"/>
      <c r="UAK3" s="409"/>
      <c r="UAL3" s="409"/>
      <c r="UAM3" s="409"/>
      <c r="UAN3" s="409"/>
      <c r="UAO3" s="409"/>
      <c r="UAP3" s="409"/>
      <c r="UAQ3" s="409"/>
      <c r="UAR3" s="409"/>
      <c r="UAS3" s="409"/>
      <c r="UAT3" s="409"/>
      <c r="UAU3" s="409"/>
      <c r="UAV3" s="409"/>
      <c r="UAW3" s="409"/>
      <c r="UAX3" s="409"/>
      <c r="UAY3" s="409"/>
      <c r="UAZ3" s="409"/>
      <c r="UBA3" s="409"/>
      <c r="UBB3" s="409"/>
      <c r="UBC3" s="409"/>
      <c r="UBD3" s="409"/>
      <c r="UBE3" s="409"/>
      <c r="UBF3" s="409"/>
      <c r="UBG3" s="409"/>
      <c r="UBH3" s="409"/>
      <c r="UBI3" s="409"/>
      <c r="UBJ3" s="409"/>
      <c r="UBK3" s="409"/>
      <c r="UBL3" s="409"/>
      <c r="UBM3" s="409"/>
      <c r="UBN3" s="409"/>
      <c r="UBO3" s="409"/>
      <c r="UBP3" s="409"/>
      <c r="UBQ3" s="409"/>
      <c r="UBR3" s="409"/>
      <c r="UBS3" s="409"/>
      <c r="UBT3" s="409"/>
      <c r="UBU3" s="409"/>
      <c r="UBV3" s="409"/>
      <c r="UBW3" s="409"/>
      <c r="UBX3" s="409"/>
      <c r="UBY3" s="409"/>
      <c r="UBZ3" s="409"/>
      <c r="UCA3" s="409"/>
      <c r="UCB3" s="409"/>
      <c r="UCC3" s="409"/>
      <c r="UCD3" s="409"/>
      <c r="UCE3" s="409"/>
      <c r="UCF3" s="409"/>
      <c r="UCG3" s="409"/>
      <c r="UCH3" s="409"/>
      <c r="UCI3" s="409"/>
      <c r="UCJ3" s="409"/>
      <c r="UCK3" s="409"/>
      <c r="UCL3" s="409"/>
      <c r="UCM3" s="409"/>
      <c r="UCN3" s="409"/>
      <c r="UCO3" s="409"/>
      <c r="UCP3" s="409"/>
      <c r="UCQ3" s="409"/>
      <c r="UCR3" s="409"/>
      <c r="UCS3" s="409"/>
      <c r="UCT3" s="409"/>
      <c r="UCU3" s="409"/>
      <c r="UCV3" s="409"/>
      <c r="UCW3" s="409"/>
      <c r="UCX3" s="409"/>
      <c r="UCY3" s="409"/>
      <c r="UCZ3" s="409"/>
      <c r="UDA3" s="409"/>
      <c r="UDB3" s="409"/>
      <c r="UDC3" s="409"/>
      <c r="UDD3" s="409"/>
      <c r="UDE3" s="409"/>
      <c r="UDF3" s="409"/>
      <c r="UDG3" s="409"/>
      <c r="UDH3" s="409"/>
      <c r="UDI3" s="409"/>
      <c r="UDJ3" s="409"/>
      <c r="UDK3" s="409"/>
      <c r="UDL3" s="409"/>
      <c r="UDM3" s="409"/>
      <c r="UDN3" s="409"/>
      <c r="UDO3" s="409"/>
      <c r="UDP3" s="409"/>
      <c r="UDQ3" s="409"/>
      <c r="UDR3" s="409"/>
      <c r="UDS3" s="409"/>
      <c r="UDT3" s="409"/>
      <c r="UDU3" s="409"/>
      <c r="UDV3" s="409"/>
      <c r="UDW3" s="409"/>
      <c r="UDX3" s="409"/>
      <c r="UDY3" s="409"/>
      <c r="UDZ3" s="409"/>
      <c r="UEA3" s="409"/>
      <c r="UEB3" s="409"/>
      <c r="UEC3" s="409"/>
      <c r="UED3" s="409"/>
      <c r="UEE3" s="409"/>
      <c r="UEF3" s="409"/>
      <c r="UEG3" s="409"/>
      <c r="UEH3" s="409"/>
      <c r="UEI3" s="409"/>
      <c r="UEJ3" s="409"/>
      <c r="UEK3" s="409"/>
      <c r="UEL3" s="409"/>
      <c r="UEM3" s="409"/>
      <c r="UEN3" s="409"/>
      <c r="UEO3" s="409"/>
      <c r="UEP3" s="409"/>
      <c r="UEQ3" s="409"/>
      <c r="UER3" s="409"/>
      <c r="UES3" s="409"/>
      <c r="UET3" s="409"/>
      <c r="UEU3" s="409"/>
      <c r="UEV3" s="409"/>
      <c r="UEW3" s="409"/>
      <c r="UEX3" s="409"/>
      <c r="UEY3" s="409"/>
      <c r="UEZ3" s="409"/>
      <c r="UFA3" s="409"/>
      <c r="UFB3" s="409"/>
      <c r="UFC3" s="409"/>
      <c r="UFD3" s="409"/>
      <c r="UFE3" s="409"/>
      <c r="UFF3" s="409"/>
      <c r="UFG3" s="409"/>
      <c r="UFH3" s="409"/>
      <c r="UFI3" s="409"/>
      <c r="UFJ3" s="409"/>
      <c r="UFK3" s="409"/>
      <c r="UFL3" s="409"/>
      <c r="UFM3" s="409"/>
      <c r="UFN3" s="409"/>
      <c r="UFO3" s="409"/>
      <c r="UFP3" s="409"/>
      <c r="UFQ3" s="409"/>
      <c r="UFR3" s="409"/>
      <c r="UFS3" s="409"/>
      <c r="UFT3" s="409"/>
      <c r="UFU3" s="409"/>
      <c r="UFV3" s="409"/>
      <c r="UFW3" s="409"/>
      <c r="UFX3" s="409"/>
      <c r="UFY3" s="409"/>
      <c r="UFZ3" s="409"/>
      <c r="UGA3" s="409"/>
      <c r="UGB3" s="409"/>
      <c r="UGC3" s="409"/>
      <c r="UGD3" s="409"/>
      <c r="UGE3" s="409"/>
      <c r="UGF3" s="409"/>
      <c r="UGG3" s="409"/>
      <c r="UGH3" s="409"/>
      <c r="UGI3" s="409"/>
      <c r="UGJ3" s="409"/>
      <c r="UGK3" s="409"/>
      <c r="UGL3" s="409"/>
      <c r="UGM3" s="409"/>
      <c r="UGN3" s="409"/>
      <c r="UGO3" s="409"/>
      <c r="UGP3" s="409"/>
      <c r="UGQ3" s="409"/>
      <c r="UGR3" s="409"/>
      <c r="UGS3" s="409"/>
      <c r="UGT3" s="409"/>
      <c r="UGU3" s="409"/>
      <c r="UGV3" s="409"/>
      <c r="UGW3" s="409"/>
      <c r="UGX3" s="409"/>
      <c r="UGY3" s="409"/>
      <c r="UGZ3" s="409"/>
      <c r="UHA3" s="409"/>
      <c r="UHB3" s="409"/>
      <c r="UHC3" s="409"/>
      <c r="UHD3" s="409"/>
      <c r="UHE3" s="409"/>
      <c r="UHF3" s="409"/>
      <c r="UHG3" s="409"/>
      <c r="UHH3" s="409"/>
      <c r="UHI3" s="409"/>
      <c r="UHJ3" s="409"/>
      <c r="UHK3" s="409"/>
      <c r="UHL3" s="409"/>
      <c r="UHM3" s="409"/>
      <c r="UHN3" s="409"/>
      <c r="UHO3" s="409"/>
      <c r="UHP3" s="409"/>
      <c r="UHQ3" s="409"/>
      <c r="UHR3" s="409"/>
      <c r="UHS3" s="409"/>
      <c r="UHT3" s="409"/>
      <c r="UHU3" s="409"/>
      <c r="UHV3" s="409"/>
      <c r="UHW3" s="409"/>
      <c r="UHX3" s="409"/>
      <c r="UHY3" s="409"/>
      <c r="UHZ3" s="409"/>
      <c r="UIA3" s="409"/>
      <c r="UIB3" s="409"/>
      <c r="UIC3" s="409"/>
      <c r="UID3" s="409"/>
      <c r="UIE3" s="409"/>
      <c r="UIF3" s="409"/>
      <c r="UIG3" s="409"/>
      <c r="UIH3" s="409"/>
      <c r="UII3" s="409"/>
      <c r="UIJ3" s="409"/>
      <c r="UIK3" s="409"/>
      <c r="UIL3" s="409"/>
      <c r="UIM3" s="409"/>
      <c r="UIN3" s="409"/>
      <c r="UIO3" s="409"/>
      <c r="UIP3" s="409"/>
      <c r="UIQ3" s="409"/>
      <c r="UIR3" s="409"/>
      <c r="UIS3" s="409"/>
      <c r="UIT3" s="409"/>
      <c r="UIU3" s="409"/>
      <c r="UIV3" s="409"/>
      <c r="UIW3" s="409"/>
      <c r="UIX3" s="409"/>
      <c r="UIY3" s="409"/>
      <c r="UIZ3" s="409"/>
      <c r="UJA3" s="409"/>
      <c r="UJB3" s="409"/>
      <c r="UJC3" s="409"/>
      <c r="UJD3" s="409"/>
      <c r="UJE3" s="409"/>
      <c r="UJF3" s="409"/>
      <c r="UJG3" s="409"/>
      <c r="UJH3" s="409"/>
      <c r="UJI3" s="409"/>
      <c r="UJJ3" s="409"/>
      <c r="UJK3" s="409"/>
      <c r="UJL3" s="409"/>
      <c r="UJM3" s="409"/>
      <c r="UJN3" s="409"/>
      <c r="UJO3" s="409"/>
      <c r="UJP3" s="409"/>
      <c r="UJQ3" s="409"/>
      <c r="UJR3" s="409"/>
      <c r="UJS3" s="409"/>
      <c r="UJT3" s="409"/>
      <c r="UJU3" s="409"/>
      <c r="UJV3" s="409"/>
      <c r="UJW3" s="409"/>
      <c r="UJX3" s="409"/>
      <c r="UJY3" s="409"/>
      <c r="UJZ3" s="409"/>
      <c r="UKA3" s="409"/>
      <c r="UKB3" s="409"/>
      <c r="UKC3" s="409"/>
      <c r="UKD3" s="409"/>
      <c r="UKE3" s="409"/>
      <c r="UKF3" s="409"/>
      <c r="UKG3" s="409"/>
      <c r="UKH3" s="409"/>
      <c r="UKI3" s="409"/>
      <c r="UKJ3" s="409"/>
      <c r="UKK3" s="409"/>
      <c r="UKL3" s="409"/>
      <c r="UKM3" s="409"/>
      <c r="UKN3" s="409"/>
      <c r="UKO3" s="409"/>
      <c r="UKP3" s="409"/>
      <c r="UKQ3" s="409"/>
      <c r="UKR3" s="409"/>
      <c r="UKS3" s="409"/>
      <c r="UKT3" s="409"/>
      <c r="UKU3" s="409"/>
      <c r="UKV3" s="409"/>
      <c r="UKW3" s="409"/>
      <c r="UKX3" s="409"/>
      <c r="UKY3" s="409"/>
      <c r="UKZ3" s="409"/>
      <c r="ULA3" s="409"/>
      <c r="ULB3" s="409"/>
      <c r="ULC3" s="409"/>
      <c r="ULD3" s="409"/>
      <c r="ULE3" s="409"/>
      <c r="ULF3" s="409"/>
      <c r="ULG3" s="409"/>
      <c r="ULH3" s="409"/>
      <c r="ULI3" s="409"/>
      <c r="ULJ3" s="409"/>
      <c r="ULK3" s="409"/>
      <c r="ULL3" s="409"/>
      <c r="ULM3" s="409"/>
      <c r="ULN3" s="409"/>
      <c r="ULO3" s="409"/>
      <c r="ULP3" s="409"/>
      <c r="ULQ3" s="409"/>
      <c r="ULR3" s="409"/>
      <c r="ULS3" s="409"/>
      <c r="ULT3" s="409"/>
      <c r="ULU3" s="409"/>
      <c r="ULV3" s="409"/>
      <c r="ULW3" s="409"/>
      <c r="ULX3" s="409"/>
      <c r="ULY3" s="409"/>
      <c r="ULZ3" s="409"/>
      <c r="UMA3" s="409"/>
      <c r="UMB3" s="409"/>
      <c r="UMC3" s="409"/>
      <c r="UMD3" s="409"/>
      <c r="UME3" s="409"/>
      <c r="UMF3" s="409"/>
      <c r="UMG3" s="409"/>
      <c r="UMH3" s="409"/>
      <c r="UMI3" s="409"/>
      <c r="UMJ3" s="409"/>
      <c r="UMK3" s="409"/>
      <c r="UML3" s="409"/>
      <c r="UMM3" s="409"/>
      <c r="UMN3" s="409"/>
      <c r="UMO3" s="409"/>
      <c r="UMP3" s="409"/>
      <c r="UMQ3" s="409"/>
      <c r="UMR3" s="409"/>
      <c r="UMS3" s="409"/>
      <c r="UMT3" s="409"/>
      <c r="UMU3" s="409"/>
      <c r="UMV3" s="409"/>
      <c r="UMW3" s="409"/>
      <c r="UMX3" s="409"/>
      <c r="UMY3" s="409"/>
      <c r="UMZ3" s="409"/>
      <c r="UNA3" s="409"/>
      <c r="UNB3" s="409"/>
      <c r="UNC3" s="409"/>
      <c r="UND3" s="409"/>
      <c r="UNE3" s="409"/>
      <c r="UNF3" s="409"/>
      <c r="UNG3" s="409"/>
      <c r="UNH3" s="409"/>
      <c r="UNI3" s="409"/>
      <c r="UNJ3" s="409"/>
      <c r="UNK3" s="409"/>
      <c r="UNL3" s="409"/>
      <c r="UNM3" s="409"/>
      <c r="UNN3" s="409"/>
      <c r="UNO3" s="409"/>
      <c r="UNP3" s="409"/>
      <c r="UNQ3" s="409"/>
      <c r="UNR3" s="409"/>
      <c r="UNS3" s="409"/>
      <c r="UNT3" s="409"/>
      <c r="UNU3" s="409"/>
      <c r="UNV3" s="409"/>
      <c r="UNW3" s="409"/>
      <c r="UNX3" s="409"/>
      <c r="UNY3" s="409"/>
      <c r="UNZ3" s="409"/>
      <c r="UOA3" s="409"/>
      <c r="UOB3" s="409"/>
      <c r="UOC3" s="409"/>
      <c r="UOD3" s="409"/>
      <c r="UOE3" s="409"/>
      <c r="UOF3" s="409"/>
      <c r="UOG3" s="409"/>
      <c r="UOH3" s="409"/>
      <c r="UOI3" s="409"/>
      <c r="UOJ3" s="409"/>
      <c r="UOK3" s="409"/>
      <c r="UOL3" s="409"/>
      <c r="UOM3" s="409"/>
      <c r="UON3" s="409"/>
      <c r="UOO3" s="409"/>
      <c r="UOP3" s="409"/>
      <c r="UOQ3" s="409"/>
      <c r="UOR3" s="409"/>
      <c r="UOS3" s="409"/>
      <c r="UOT3" s="409"/>
      <c r="UOU3" s="409"/>
      <c r="UOV3" s="409"/>
      <c r="UOW3" s="409"/>
      <c r="UOX3" s="409"/>
      <c r="UOY3" s="409"/>
      <c r="UOZ3" s="409"/>
      <c r="UPA3" s="409"/>
      <c r="UPB3" s="409"/>
      <c r="UPC3" s="409"/>
      <c r="UPD3" s="409"/>
      <c r="UPE3" s="409"/>
      <c r="UPF3" s="409"/>
      <c r="UPG3" s="409"/>
      <c r="UPH3" s="409"/>
      <c r="UPI3" s="409"/>
      <c r="UPJ3" s="409"/>
      <c r="UPK3" s="409"/>
      <c r="UPL3" s="409"/>
      <c r="UPM3" s="409"/>
      <c r="UPN3" s="409"/>
      <c r="UPO3" s="409"/>
      <c r="UPP3" s="409"/>
      <c r="UPQ3" s="409"/>
      <c r="UPR3" s="409"/>
      <c r="UPS3" s="409"/>
      <c r="UPT3" s="409"/>
      <c r="UPU3" s="409"/>
      <c r="UPV3" s="409"/>
      <c r="UPW3" s="409"/>
      <c r="UPX3" s="409"/>
      <c r="UPY3" s="409"/>
      <c r="UPZ3" s="409"/>
      <c r="UQA3" s="409"/>
      <c r="UQB3" s="409"/>
      <c r="UQC3" s="409"/>
      <c r="UQD3" s="409"/>
      <c r="UQE3" s="409"/>
      <c r="UQF3" s="409"/>
      <c r="UQG3" s="409"/>
      <c r="UQH3" s="409"/>
      <c r="UQI3" s="409"/>
      <c r="UQJ3" s="409"/>
      <c r="UQK3" s="409"/>
      <c r="UQL3" s="409"/>
      <c r="UQM3" s="409"/>
      <c r="UQN3" s="409"/>
      <c r="UQO3" s="409"/>
      <c r="UQP3" s="409"/>
      <c r="UQQ3" s="409"/>
      <c r="UQR3" s="409"/>
      <c r="UQS3" s="409"/>
      <c r="UQT3" s="409"/>
      <c r="UQU3" s="409"/>
      <c r="UQV3" s="409"/>
      <c r="UQW3" s="409"/>
      <c r="UQX3" s="409"/>
      <c r="UQY3" s="409"/>
      <c r="UQZ3" s="409"/>
      <c r="URA3" s="409"/>
      <c r="URB3" s="409"/>
      <c r="URC3" s="409"/>
      <c r="URD3" s="409"/>
      <c r="URE3" s="409"/>
      <c r="URF3" s="409"/>
      <c r="URG3" s="409"/>
      <c r="URH3" s="409"/>
      <c r="URI3" s="409"/>
      <c r="URJ3" s="409"/>
      <c r="URK3" s="409"/>
      <c r="URL3" s="409"/>
      <c r="URM3" s="409"/>
      <c r="URN3" s="409"/>
      <c r="URO3" s="409"/>
      <c r="URP3" s="409"/>
      <c r="URQ3" s="409"/>
      <c r="URR3" s="409"/>
      <c r="URS3" s="409"/>
      <c r="URT3" s="409"/>
      <c r="URU3" s="409"/>
      <c r="URV3" s="409"/>
      <c r="URW3" s="409"/>
      <c r="URX3" s="409"/>
      <c r="URY3" s="409"/>
      <c r="URZ3" s="409"/>
      <c r="USA3" s="409"/>
      <c r="USB3" s="409"/>
      <c r="USC3" s="409"/>
      <c r="USD3" s="409"/>
      <c r="USE3" s="409"/>
      <c r="USF3" s="409"/>
      <c r="USG3" s="409"/>
      <c r="USH3" s="409"/>
      <c r="USI3" s="409"/>
      <c r="USJ3" s="409"/>
      <c r="USK3" s="409"/>
      <c r="USL3" s="409"/>
      <c r="USM3" s="409"/>
      <c r="USN3" s="409"/>
      <c r="USO3" s="409"/>
      <c r="USP3" s="409"/>
      <c r="USQ3" s="409"/>
      <c r="USR3" s="409"/>
      <c r="USS3" s="409"/>
      <c r="UST3" s="409"/>
      <c r="USU3" s="409"/>
      <c r="USV3" s="409"/>
      <c r="USW3" s="409"/>
      <c r="USX3" s="409"/>
      <c r="USY3" s="409"/>
      <c r="USZ3" s="409"/>
      <c r="UTA3" s="409"/>
      <c r="UTB3" s="409"/>
      <c r="UTC3" s="409"/>
      <c r="UTD3" s="409"/>
      <c r="UTE3" s="409"/>
      <c r="UTF3" s="409"/>
      <c r="UTG3" s="409"/>
      <c r="UTH3" s="409"/>
      <c r="UTI3" s="409"/>
      <c r="UTJ3" s="409"/>
      <c r="UTK3" s="409"/>
      <c r="UTL3" s="409"/>
      <c r="UTM3" s="409"/>
      <c r="UTN3" s="409"/>
      <c r="UTO3" s="409"/>
      <c r="UTP3" s="409"/>
      <c r="UTQ3" s="409"/>
      <c r="UTR3" s="409"/>
      <c r="UTS3" s="409"/>
      <c r="UTT3" s="409"/>
      <c r="UTU3" s="409"/>
      <c r="UTV3" s="409"/>
      <c r="UTW3" s="409"/>
      <c r="UTX3" s="409"/>
      <c r="UTY3" s="409"/>
      <c r="UTZ3" s="409"/>
      <c r="UUA3" s="409"/>
      <c r="UUB3" s="409"/>
      <c r="UUC3" s="409"/>
      <c r="UUD3" s="409"/>
      <c r="UUE3" s="409"/>
      <c r="UUF3" s="409"/>
      <c r="UUG3" s="409"/>
      <c r="UUH3" s="409"/>
      <c r="UUI3" s="409"/>
      <c r="UUJ3" s="409"/>
      <c r="UUK3" s="409"/>
      <c r="UUL3" s="409"/>
      <c r="UUM3" s="409"/>
      <c r="UUN3" s="409"/>
      <c r="UUO3" s="409"/>
      <c r="UUP3" s="409"/>
      <c r="UUQ3" s="409"/>
      <c r="UUR3" s="409"/>
      <c r="UUS3" s="409"/>
      <c r="UUT3" s="409"/>
      <c r="UUU3" s="409"/>
      <c r="UUV3" s="409"/>
      <c r="UUW3" s="409"/>
      <c r="UUX3" s="409"/>
      <c r="UUY3" s="409"/>
      <c r="UUZ3" s="409"/>
      <c r="UVA3" s="409"/>
      <c r="UVB3" s="409"/>
      <c r="UVC3" s="409"/>
      <c r="UVD3" s="409"/>
      <c r="UVE3" s="409"/>
      <c r="UVF3" s="409"/>
      <c r="UVG3" s="409"/>
      <c r="UVH3" s="409"/>
      <c r="UVI3" s="409"/>
      <c r="UVJ3" s="409"/>
      <c r="UVK3" s="409"/>
      <c r="UVL3" s="409"/>
      <c r="UVM3" s="409"/>
      <c r="UVN3" s="409"/>
      <c r="UVO3" s="409"/>
      <c r="UVP3" s="409"/>
      <c r="UVQ3" s="409"/>
      <c r="UVR3" s="409"/>
      <c r="UVS3" s="409"/>
      <c r="UVT3" s="409"/>
      <c r="UVU3" s="409"/>
      <c r="UVV3" s="409"/>
      <c r="UVW3" s="409"/>
      <c r="UVX3" s="409"/>
      <c r="UVY3" s="409"/>
      <c r="UVZ3" s="409"/>
      <c r="UWA3" s="409"/>
      <c r="UWB3" s="409"/>
      <c r="UWC3" s="409"/>
      <c r="UWD3" s="409"/>
      <c r="UWE3" s="409"/>
      <c r="UWF3" s="409"/>
      <c r="UWG3" s="409"/>
      <c r="UWH3" s="409"/>
      <c r="UWI3" s="409"/>
      <c r="UWJ3" s="409"/>
      <c r="UWK3" s="409"/>
      <c r="UWL3" s="409"/>
      <c r="UWM3" s="409"/>
      <c r="UWN3" s="409"/>
      <c r="UWO3" s="409"/>
      <c r="UWP3" s="409"/>
      <c r="UWQ3" s="409"/>
      <c r="UWR3" s="409"/>
      <c r="UWS3" s="409"/>
      <c r="UWT3" s="409"/>
      <c r="UWU3" s="409"/>
      <c r="UWV3" s="409"/>
      <c r="UWW3" s="409"/>
      <c r="UWX3" s="409"/>
      <c r="UWY3" s="409"/>
      <c r="UWZ3" s="409"/>
      <c r="UXA3" s="409"/>
      <c r="UXB3" s="409"/>
      <c r="UXC3" s="409"/>
      <c r="UXD3" s="409"/>
      <c r="UXE3" s="409"/>
      <c r="UXF3" s="409"/>
      <c r="UXG3" s="409"/>
      <c r="UXH3" s="409"/>
      <c r="UXI3" s="409"/>
      <c r="UXJ3" s="409"/>
      <c r="UXK3" s="409"/>
      <c r="UXL3" s="409"/>
      <c r="UXM3" s="409"/>
      <c r="UXN3" s="409"/>
      <c r="UXO3" s="409"/>
      <c r="UXP3" s="409"/>
      <c r="UXQ3" s="409"/>
      <c r="UXR3" s="409"/>
      <c r="UXS3" s="409"/>
      <c r="UXT3" s="409"/>
      <c r="UXU3" s="409"/>
      <c r="UXV3" s="409"/>
      <c r="UXW3" s="409"/>
      <c r="UXX3" s="409"/>
      <c r="UXY3" s="409"/>
      <c r="UXZ3" s="409"/>
      <c r="UYA3" s="409"/>
      <c r="UYB3" s="409"/>
      <c r="UYC3" s="409"/>
      <c r="UYD3" s="409"/>
      <c r="UYE3" s="409"/>
      <c r="UYF3" s="409"/>
      <c r="UYG3" s="409"/>
      <c r="UYH3" s="409"/>
      <c r="UYI3" s="409"/>
      <c r="UYJ3" s="409"/>
      <c r="UYK3" s="409"/>
      <c r="UYL3" s="409"/>
      <c r="UYM3" s="409"/>
      <c r="UYN3" s="409"/>
      <c r="UYO3" s="409"/>
      <c r="UYP3" s="409"/>
      <c r="UYQ3" s="409"/>
      <c r="UYR3" s="409"/>
      <c r="UYS3" s="409"/>
      <c r="UYT3" s="409"/>
      <c r="UYU3" s="409"/>
      <c r="UYV3" s="409"/>
      <c r="UYW3" s="409"/>
      <c r="UYX3" s="409"/>
      <c r="UYY3" s="409"/>
      <c r="UYZ3" s="409"/>
      <c r="UZA3" s="409"/>
      <c r="UZB3" s="409"/>
      <c r="UZC3" s="409"/>
      <c r="UZD3" s="409"/>
      <c r="UZE3" s="409"/>
      <c r="UZF3" s="409"/>
      <c r="UZG3" s="409"/>
      <c r="UZH3" s="409"/>
      <c r="UZI3" s="409"/>
      <c r="UZJ3" s="409"/>
      <c r="UZK3" s="409"/>
      <c r="UZL3" s="409"/>
      <c r="UZM3" s="409"/>
      <c r="UZN3" s="409"/>
      <c r="UZO3" s="409"/>
      <c r="UZP3" s="409"/>
      <c r="UZQ3" s="409"/>
      <c r="UZR3" s="409"/>
      <c r="UZS3" s="409"/>
      <c r="UZT3" s="409"/>
      <c r="UZU3" s="409"/>
      <c r="UZV3" s="409"/>
      <c r="UZW3" s="409"/>
      <c r="UZX3" s="409"/>
      <c r="UZY3" s="409"/>
      <c r="UZZ3" s="409"/>
      <c r="VAA3" s="409"/>
      <c r="VAB3" s="409"/>
      <c r="VAC3" s="409"/>
      <c r="VAD3" s="409"/>
      <c r="VAE3" s="409"/>
      <c r="VAF3" s="409"/>
      <c r="VAG3" s="409"/>
      <c r="VAH3" s="409"/>
      <c r="VAI3" s="409"/>
      <c r="VAJ3" s="409"/>
      <c r="VAK3" s="409"/>
      <c r="VAL3" s="409"/>
      <c r="VAM3" s="409"/>
      <c r="VAN3" s="409"/>
      <c r="VAO3" s="409"/>
      <c r="VAP3" s="409"/>
      <c r="VAQ3" s="409"/>
      <c r="VAR3" s="409"/>
      <c r="VAS3" s="409"/>
      <c r="VAT3" s="409"/>
      <c r="VAU3" s="409"/>
      <c r="VAV3" s="409"/>
      <c r="VAW3" s="409"/>
      <c r="VAX3" s="409"/>
      <c r="VAY3" s="409"/>
      <c r="VAZ3" s="409"/>
      <c r="VBA3" s="409"/>
      <c r="VBB3" s="409"/>
      <c r="VBC3" s="409"/>
      <c r="VBD3" s="409"/>
      <c r="VBE3" s="409"/>
      <c r="VBF3" s="409"/>
      <c r="VBG3" s="409"/>
      <c r="VBH3" s="409"/>
      <c r="VBI3" s="409"/>
      <c r="VBJ3" s="409"/>
      <c r="VBK3" s="409"/>
      <c r="VBL3" s="409"/>
      <c r="VBM3" s="409"/>
      <c r="VBN3" s="409"/>
      <c r="VBO3" s="409"/>
      <c r="VBP3" s="409"/>
      <c r="VBQ3" s="409"/>
      <c r="VBR3" s="409"/>
      <c r="VBS3" s="409"/>
      <c r="VBT3" s="409"/>
      <c r="VBU3" s="409"/>
      <c r="VBV3" s="409"/>
      <c r="VBW3" s="409"/>
      <c r="VBX3" s="409"/>
      <c r="VBY3" s="409"/>
      <c r="VBZ3" s="409"/>
      <c r="VCA3" s="409"/>
      <c r="VCB3" s="409"/>
      <c r="VCC3" s="409"/>
      <c r="VCD3" s="409"/>
      <c r="VCE3" s="409"/>
      <c r="VCF3" s="409"/>
      <c r="VCG3" s="409"/>
      <c r="VCH3" s="409"/>
      <c r="VCI3" s="409"/>
      <c r="VCJ3" s="409"/>
      <c r="VCK3" s="409"/>
      <c r="VCL3" s="409"/>
      <c r="VCM3" s="409"/>
      <c r="VCN3" s="409"/>
      <c r="VCO3" s="409"/>
      <c r="VCP3" s="409"/>
      <c r="VCQ3" s="409"/>
      <c r="VCR3" s="409"/>
      <c r="VCS3" s="409"/>
      <c r="VCT3" s="409"/>
      <c r="VCU3" s="409"/>
      <c r="VCV3" s="409"/>
      <c r="VCW3" s="409"/>
      <c r="VCX3" s="409"/>
      <c r="VCY3" s="409"/>
      <c r="VCZ3" s="409"/>
      <c r="VDA3" s="409"/>
      <c r="VDB3" s="409"/>
      <c r="VDC3" s="409"/>
      <c r="VDD3" s="409"/>
      <c r="VDE3" s="409"/>
      <c r="VDF3" s="409"/>
      <c r="VDG3" s="409"/>
      <c r="VDH3" s="409"/>
      <c r="VDI3" s="409"/>
      <c r="VDJ3" s="409"/>
      <c r="VDK3" s="409"/>
      <c r="VDL3" s="409"/>
      <c r="VDM3" s="409"/>
      <c r="VDN3" s="409"/>
      <c r="VDO3" s="409"/>
      <c r="VDP3" s="409"/>
      <c r="VDQ3" s="409"/>
      <c r="VDR3" s="409"/>
      <c r="VDS3" s="409"/>
      <c r="VDT3" s="409"/>
      <c r="VDU3" s="409"/>
      <c r="VDV3" s="409"/>
      <c r="VDW3" s="409"/>
      <c r="VDX3" s="409"/>
      <c r="VDY3" s="409"/>
      <c r="VDZ3" s="409"/>
      <c r="VEA3" s="409"/>
      <c r="VEB3" s="409"/>
      <c r="VEC3" s="409"/>
      <c r="VED3" s="409"/>
      <c r="VEE3" s="409"/>
      <c r="VEF3" s="409"/>
      <c r="VEG3" s="409"/>
      <c r="VEH3" s="409"/>
      <c r="VEI3" s="409"/>
      <c r="VEJ3" s="409"/>
      <c r="VEK3" s="409"/>
      <c r="VEL3" s="409"/>
      <c r="VEM3" s="409"/>
      <c r="VEN3" s="409"/>
      <c r="VEO3" s="409"/>
      <c r="VEP3" s="409"/>
      <c r="VEQ3" s="409"/>
      <c r="VER3" s="409"/>
      <c r="VES3" s="409"/>
      <c r="VET3" s="409"/>
      <c r="VEU3" s="409"/>
      <c r="VEV3" s="409"/>
      <c r="VEW3" s="409"/>
      <c r="VEX3" s="409"/>
      <c r="VEY3" s="409"/>
      <c r="VEZ3" s="409"/>
      <c r="VFA3" s="409"/>
      <c r="VFB3" s="409"/>
      <c r="VFC3" s="409"/>
      <c r="VFD3" s="409"/>
      <c r="VFE3" s="409"/>
      <c r="VFF3" s="409"/>
      <c r="VFG3" s="409"/>
      <c r="VFH3" s="409"/>
      <c r="VFI3" s="409"/>
      <c r="VFJ3" s="409"/>
      <c r="VFK3" s="409"/>
      <c r="VFL3" s="409"/>
      <c r="VFM3" s="409"/>
      <c r="VFN3" s="409"/>
      <c r="VFO3" s="409"/>
      <c r="VFP3" s="409"/>
      <c r="VFQ3" s="409"/>
      <c r="VFR3" s="409"/>
      <c r="VFS3" s="409"/>
      <c r="VFT3" s="409"/>
      <c r="VFU3" s="409"/>
      <c r="VFV3" s="409"/>
      <c r="VFW3" s="409"/>
      <c r="VFX3" s="409"/>
      <c r="VFY3" s="409"/>
      <c r="VFZ3" s="409"/>
      <c r="VGA3" s="409"/>
      <c r="VGB3" s="409"/>
      <c r="VGC3" s="409"/>
      <c r="VGD3" s="409"/>
      <c r="VGE3" s="409"/>
      <c r="VGF3" s="409"/>
      <c r="VGG3" s="409"/>
      <c r="VGH3" s="409"/>
      <c r="VGI3" s="409"/>
      <c r="VGJ3" s="409"/>
      <c r="VGK3" s="409"/>
      <c r="VGL3" s="409"/>
      <c r="VGM3" s="409"/>
      <c r="VGN3" s="409"/>
      <c r="VGO3" s="409"/>
      <c r="VGP3" s="409"/>
      <c r="VGQ3" s="409"/>
      <c r="VGR3" s="409"/>
      <c r="VGS3" s="409"/>
      <c r="VGT3" s="409"/>
      <c r="VGU3" s="409"/>
      <c r="VGV3" s="409"/>
      <c r="VGW3" s="409"/>
      <c r="VGX3" s="409"/>
      <c r="VGY3" s="409"/>
      <c r="VGZ3" s="409"/>
      <c r="VHA3" s="409"/>
      <c r="VHB3" s="409"/>
      <c r="VHC3" s="409"/>
      <c r="VHD3" s="409"/>
      <c r="VHE3" s="409"/>
      <c r="VHF3" s="409"/>
      <c r="VHG3" s="409"/>
      <c r="VHH3" s="409"/>
      <c r="VHI3" s="409"/>
      <c r="VHJ3" s="409"/>
      <c r="VHK3" s="409"/>
      <c r="VHL3" s="409"/>
      <c r="VHM3" s="409"/>
      <c r="VHN3" s="409"/>
      <c r="VHO3" s="409"/>
      <c r="VHP3" s="409"/>
      <c r="VHQ3" s="409"/>
      <c r="VHR3" s="409"/>
      <c r="VHS3" s="409"/>
      <c r="VHT3" s="409"/>
      <c r="VHU3" s="409"/>
      <c r="VHV3" s="409"/>
      <c r="VHW3" s="409"/>
      <c r="VHX3" s="409"/>
      <c r="VHY3" s="409"/>
      <c r="VHZ3" s="409"/>
      <c r="VIA3" s="409"/>
      <c r="VIB3" s="409"/>
      <c r="VIC3" s="409"/>
      <c r="VID3" s="409"/>
      <c r="VIE3" s="409"/>
      <c r="VIF3" s="409"/>
      <c r="VIG3" s="409"/>
      <c r="VIH3" s="409"/>
      <c r="VII3" s="409"/>
      <c r="VIJ3" s="409"/>
      <c r="VIK3" s="409"/>
      <c r="VIL3" s="409"/>
      <c r="VIM3" s="409"/>
      <c r="VIN3" s="409"/>
      <c r="VIO3" s="409"/>
      <c r="VIP3" s="409"/>
      <c r="VIQ3" s="409"/>
      <c r="VIR3" s="409"/>
      <c r="VIS3" s="409"/>
      <c r="VIT3" s="409"/>
      <c r="VIU3" s="409"/>
      <c r="VIV3" s="409"/>
      <c r="VIW3" s="409"/>
      <c r="VIX3" s="409"/>
      <c r="VIY3" s="409"/>
      <c r="VIZ3" s="409"/>
      <c r="VJA3" s="409"/>
      <c r="VJB3" s="409"/>
      <c r="VJC3" s="409"/>
      <c r="VJD3" s="409"/>
      <c r="VJE3" s="409"/>
      <c r="VJF3" s="409"/>
      <c r="VJG3" s="409"/>
      <c r="VJH3" s="409"/>
      <c r="VJI3" s="409"/>
      <c r="VJJ3" s="409"/>
      <c r="VJK3" s="409"/>
      <c r="VJL3" s="409"/>
      <c r="VJM3" s="409"/>
      <c r="VJN3" s="409"/>
      <c r="VJO3" s="409"/>
      <c r="VJP3" s="409"/>
      <c r="VJQ3" s="409"/>
      <c r="VJR3" s="409"/>
      <c r="VJS3" s="409"/>
      <c r="VJT3" s="409"/>
      <c r="VJU3" s="409"/>
      <c r="VJV3" s="409"/>
      <c r="VJW3" s="409"/>
      <c r="VJX3" s="409"/>
      <c r="VJY3" s="409"/>
      <c r="VJZ3" s="409"/>
      <c r="VKA3" s="409"/>
      <c r="VKB3" s="409"/>
      <c r="VKC3" s="409"/>
      <c r="VKD3" s="409"/>
      <c r="VKE3" s="409"/>
      <c r="VKF3" s="409"/>
      <c r="VKG3" s="409"/>
      <c r="VKH3" s="409"/>
      <c r="VKI3" s="409"/>
      <c r="VKJ3" s="409"/>
      <c r="VKK3" s="409"/>
      <c r="VKL3" s="409"/>
      <c r="VKM3" s="409"/>
      <c r="VKN3" s="409"/>
      <c r="VKO3" s="409"/>
      <c r="VKP3" s="409"/>
      <c r="VKQ3" s="409"/>
      <c r="VKR3" s="409"/>
      <c r="VKS3" s="409"/>
      <c r="VKT3" s="409"/>
      <c r="VKU3" s="409"/>
      <c r="VKV3" s="409"/>
      <c r="VKW3" s="409"/>
      <c r="VKX3" s="409"/>
      <c r="VKY3" s="409"/>
      <c r="VKZ3" s="409"/>
      <c r="VLA3" s="409"/>
      <c r="VLB3" s="409"/>
      <c r="VLC3" s="409"/>
      <c r="VLD3" s="409"/>
      <c r="VLE3" s="409"/>
      <c r="VLF3" s="409"/>
      <c r="VLG3" s="409"/>
      <c r="VLH3" s="409"/>
      <c r="VLI3" s="409"/>
      <c r="VLJ3" s="409"/>
      <c r="VLK3" s="409"/>
      <c r="VLL3" s="409"/>
      <c r="VLM3" s="409"/>
      <c r="VLN3" s="409"/>
      <c r="VLO3" s="409"/>
      <c r="VLP3" s="409"/>
      <c r="VLQ3" s="409"/>
      <c r="VLR3" s="409"/>
      <c r="VLS3" s="409"/>
      <c r="VLT3" s="409"/>
      <c r="VLU3" s="409"/>
      <c r="VLV3" s="409"/>
      <c r="VLW3" s="409"/>
      <c r="VLX3" s="409"/>
      <c r="VLY3" s="409"/>
      <c r="VLZ3" s="409"/>
      <c r="VMA3" s="409"/>
      <c r="VMB3" s="409"/>
      <c r="VMC3" s="409"/>
      <c r="VMD3" s="409"/>
      <c r="VME3" s="409"/>
      <c r="VMF3" s="409"/>
      <c r="VMG3" s="409"/>
      <c r="VMH3" s="409"/>
      <c r="VMI3" s="409"/>
      <c r="VMJ3" s="409"/>
      <c r="VMK3" s="409"/>
      <c r="VML3" s="409"/>
      <c r="VMM3" s="409"/>
      <c r="VMN3" s="409"/>
      <c r="VMO3" s="409"/>
      <c r="VMP3" s="409"/>
      <c r="VMQ3" s="409"/>
      <c r="VMR3" s="409"/>
      <c r="VMS3" s="409"/>
      <c r="VMT3" s="409"/>
      <c r="VMU3" s="409"/>
      <c r="VMV3" s="409"/>
      <c r="VMW3" s="409"/>
      <c r="VMX3" s="409"/>
      <c r="VMY3" s="409"/>
      <c r="VMZ3" s="409"/>
      <c r="VNA3" s="409"/>
      <c r="VNB3" s="409"/>
      <c r="VNC3" s="409"/>
      <c r="VND3" s="409"/>
      <c r="VNE3" s="409"/>
      <c r="VNF3" s="409"/>
      <c r="VNG3" s="409"/>
      <c r="VNH3" s="409"/>
      <c r="VNI3" s="409"/>
      <c r="VNJ3" s="409"/>
      <c r="VNK3" s="409"/>
      <c r="VNL3" s="409"/>
      <c r="VNM3" s="409"/>
      <c r="VNN3" s="409"/>
      <c r="VNO3" s="409"/>
      <c r="VNP3" s="409"/>
      <c r="VNQ3" s="409"/>
      <c r="VNR3" s="409"/>
      <c r="VNS3" s="409"/>
      <c r="VNT3" s="409"/>
      <c r="VNU3" s="409"/>
      <c r="VNV3" s="409"/>
      <c r="VNW3" s="409"/>
      <c r="VNX3" s="409"/>
      <c r="VNY3" s="409"/>
      <c r="VNZ3" s="409"/>
      <c r="VOA3" s="409"/>
      <c r="VOB3" s="409"/>
      <c r="VOC3" s="409"/>
      <c r="VOD3" s="409"/>
      <c r="VOE3" s="409"/>
      <c r="VOF3" s="409"/>
      <c r="VOG3" s="409"/>
      <c r="VOH3" s="409"/>
      <c r="VOI3" s="409"/>
      <c r="VOJ3" s="409"/>
      <c r="VOK3" s="409"/>
      <c r="VOL3" s="409"/>
      <c r="VOM3" s="409"/>
      <c r="VON3" s="409"/>
      <c r="VOO3" s="409"/>
      <c r="VOP3" s="409"/>
      <c r="VOQ3" s="409"/>
      <c r="VOR3" s="409"/>
      <c r="VOS3" s="409"/>
      <c r="VOT3" s="409"/>
      <c r="VOU3" s="409"/>
      <c r="VOV3" s="409"/>
      <c r="VOW3" s="409"/>
      <c r="VOX3" s="409"/>
      <c r="VOY3" s="409"/>
      <c r="VOZ3" s="409"/>
      <c r="VPA3" s="409"/>
      <c r="VPB3" s="409"/>
      <c r="VPC3" s="409"/>
      <c r="VPD3" s="409"/>
      <c r="VPE3" s="409"/>
      <c r="VPF3" s="409"/>
      <c r="VPG3" s="409"/>
      <c r="VPH3" s="409"/>
      <c r="VPI3" s="409"/>
      <c r="VPJ3" s="409"/>
      <c r="VPK3" s="409"/>
      <c r="VPL3" s="409"/>
      <c r="VPM3" s="409"/>
      <c r="VPN3" s="409"/>
      <c r="VPO3" s="409"/>
      <c r="VPP3" s="409"/>
      <c r="VPQ3" s="409"/>
      <c r="VPR3" s="409"/>
      <c r="VPS3" s="409"/>
      <c r="VPT3" s="409"/>
      <c r="VPU3" s="409"/>
      <c r="VPV3" s="409"/>
      <c r="VPW3" s="409"/>
      <c r="VPX3" s="409"/>
      <c r="VPY3" s="409"/>
      <c r="VPZ3" s="409"/>
      <c r="VQA3" s="409"/>
      <c r="VQB3" s="409"/>
      <c r="VQC3" s="409"/>
      <c r="VQD3" s="409"/>
      <c r="VQE3" s="409"/>
      <c r="VQF3" s="409"/>
      <c r="VQG3" s="409"/>
      <c r="VQH3" s="409"/>
      <c r="VQI3" s="409"/>
      <c r="VQJ3" s="409"/>
      <c r="VQK3" s="409"/>
      <c r="VQL3" s="409"/>
      <c r="VQM3" s="409"/>
      <c r="VQN3" s="409"/>
      <c r="VQO3" s="409"/>
      <c r="VQP3" s="409"/>
      <c r="VQQ3" s="409"/>
      <c r="VQR3" s="409"/>
      <c r="VQS3" s="409"/>
      <c r="VQT3" s="409"/>
      <c r="VQU3" s="409"/>
      <c r="VQV3" s="409"/>
      <c r="VQW3" s="409"/>
      <c r="VQX3" s="409"/>
      <c r="VQY3" s="409"/>
      <c r="VQZ3" s="409"/>
      <c r="VRA3" s="409"/>
      <c r="VRB3" s="409"/>
      <c r="VRC3" s="409"/>
      <c r="VRD3" s="409"/>
      <c r="VRE3" s="409"/>
      <c r="VRF3" s="409"/>
      <c r="VRG3" s="409"/>
      <c r="VRH3" s="409"/>
      <c r="VRI3" s="409"/>
      <c r="VRJ3" s="409"/>
      <c r="VRK3" s="409"/>
      <c r="VRL3" s="409"/>
      <c r="VRM3" s="409"/>
      <c r="VRN3" s="409"/>
      <c r="VRO3" s="409"/>
      <c r="VRP3" s="409"/>
      <c r="VRQ3" s="409"/>
      <c r="VRR3" s="409"/>
      <c r="VRS3" s="409"/>
      <c r="VRT3" s="409"/>
      <c r="VRU3" s="409"/>
      <c r="VRV3" s="409"/>
      <c r="VRW3" s="409"/>
      <c r="VRX3" s="409"/>
      <c r="VRY3" s="409"/>
      <c r="VRZ3" s="409"/>
      <c r="VSA3" s="409"/>
      <c r="VSB3" s="409"/>
      <c r="VSC3" s="409"/>
      <c r="VSD3" s="409"/>
      <c r="VSE3" s="409"/>
      <c r="VSF3" s="409"/>
      <c r="VSG3" s="409"/>
      <c r="VSH3" s="409"/>
      <c r="VSI3" s="409"/>
      <c r="VSJ3" s="409"/>
      <c r="VSK3" s="409"/>
      <c r="VSL3" s="409"/>
      <c r="VSM3" s="409"/>
      <c r="VSN3" s="409"/>
      <c r="VSO3" s="409"/>
      <c r="VSP3" s="409"/>
      <c r="VSQ3" s="409"/>
      <c r="VSR3" s="409"/>
      <c r="VSS3" s="409"/>
      <c r="VST3" s="409"/>
      <c r="VSU3" s="409"/>
      <c r="VSV3" s="409"/>
      <c r="VSW3" s="409"/>
      <c r="VSX3" s="409"/>
      <c r="VSY3" s="409"/>
      <c r="VSZ3" s="409"/>
      <c r="VTA3" s="409"/>
      <c r="VTB3" s="409"/>
      <c r="VTC3" s="409"/>
      <c r="VTD3" s="409"/>
      <c r="VTE3" s="409"/>
      <c r="VTF3" s="409"/>
      <c r="VTG3" s="409"/>
      <c r="VTH3" s="409"/>
      <c r="VTI3" s="409"/>
      <c r="VTJ3" s="409"/>
      <c r="VTK3" s="409"/>
      <c r="VTL3" s="409"/>
      <c r="VTM3" s="409"/>
      <c r="VTN3" s="409"/>
      <c r="VTO3" s="409"/>
      <c r="VTP3" s="409"/>
      <c r="VTQ3" s="409"/>
      <c r="VTR3" s="409"/>
      <c r="VTS3" s="409"/>
      <c r="VTT3" s="409"/>
      <c r="VTU3" s="409"/>
      <c r="VTV3" s="409"/>
      <c r="VTW3" s="409"/>
      <c r="VTX3" s="409"/>
      <c r="VTY3" s="409"/>
      <c r="VTZ3" s="409"/>
      <c r="VUA3" s="409"/>
      <c r="VUB3" s="409"/>
      <c r="VUC3" s="409"/>
      <c r="VUD3" s="409"/>
      <c r="VUE3" s="409"/>
      <c r="VUF3" s="409"/>
      <c r="VUG3" s="409"/>
      <c r="VUH3" s="409"/>
      <c r="VUI3" s="409"/>
      <c r="VUJ3" s="409"/>
      <c r="VUK3" s="409"/>
      <c r="VUL3" s="409"/>
      <c r="VUM3" s="409"/>
      <c r="VUN3" s="409"/>
      <c r="VUO3" s="409"/>
      <c r="VUP3" s="409"/>
      <c r="VUQ3" s="409"/>
      <c r="VUR3" s="409"/>
      <c r="VUS3" s="409"/>
      <c r="VUT3" s="409"/>
      <c r="VUU3" s="409"/>
      <c r="VUV3" s="409"/>
      <c r="VUW3" s="409"/>
      <c r="VUX3" s="409"/>
      <c r="VUY3" s="409"/>
      <c r="VUZ3" s="409"/>
      <c r="VVA3" s="409"/>
      <c r="VVB3" s="409"/>
      <c r="VVC3" s="409"/>
      <c r="VVD3" s="409"/>
      <c r="VVE3" s="409"/>
      <c r="VVF3" s="409"/>
      <c r="VVG3" s="409"/>
      <c r="VVH3" s="409"/>
      <c r="VVI3" s="409"/>
      <c r="VVJ3" s="409"/>
      <c r="VVK3" s="409"/>
      <c r="VVL3" s="409"/>
      <c r="VVM3" s="409"/>
      <c r="VVN3" s="409"/>
      <c r="VVO3" s="409"/>
      <c r="VVP3" s="409"/>
      <c r="VVQ3" s="409"/>
      <c r="VVR3" s="409"/>
      <c r="VVS3" s="409"/>
      <c r="VVT3" s="409"/>
      <c r="VVU3" s="409"/>
      <c r="VVV3" s="409"/>
      <c r="VVW3" s="409"/>
      <c r="VVX3" s="409"/>
      <c r="VVY3" s="409"/>
      <c r="VVZ3" s="409"/>
      <c r="VWA3" s="409"/>
      <c r="VWB3" s="409"/>
      <c r="VWC3" s="409"/>
      <c r="VWD3" s="409"/>
      <c r="VWE3" s="409"/>
      <c r="VWF3" s="409"/>
      <c r="VWG3" s="409"/>
      <c r="VWH3" s="409"/>
      <c r="VWI3" s="409"/>
      <c r="VWJ3" s="409"/>
      <c r="VWK3" s="409"/>
      <c r="VWL3" s="409"/>
      <c r="VWM3" s="409"/>
      <c r="VWN3" s="409"/>
      <c r="VWO3" s="409"/>
      <c r="VWP3" s="409"/>
      <c r="VWQ3" s="409"/>
      <c r="VWR3" s="409"/>
      <c r="VWS3" s="409"/>
      <c r="VWT3" s="409"/>
      <c r="VWU3" s="409"/>
      <c r="VWV3" s="409"/>
      <c r="VWW3" s="409"/>
      <c r="VWX3" s="409"/>
      <c r="VWY3" s="409"/>
      <c r="VWZ3" s="409"/>
      <c r="VXA3" s="409"/>
      <c r="VXB3" s="409"/>
      <c r="VXC3" s="409"/>
      <c r="VXD3" s="409"/>
      <c r="VXE3" s="409"/>
      <c r="VXF3" s="409"/>
      <c r="VXG3" s="409"/>
      <c r="VXH3" s="409"/>
      <c r="VXI3" s="409"/>
      <c r="VXJ3" s="409"/>
      <c r="VXK3" s="409"/>
      <c r="VXL3" s="409"/>
      <c r="VXM3" s="409"/>
      <c r="VXN3" s="409"/>
      <c r="VXO3" s="409"/>
      <c r="VXP3" s="409"/>
      <c r="VXQ3" s="409"/>
      <c r="VXR3" s="409"/>
      <c r="VXS3" s="409"/>
      <c r="VXT3" s="409"/>
      <c r="VXU3" s="409"/>
      <c r="VXV3" s="409"/>
      <c r="VXW3" s="409"/>
      <c r="VXX3" s="409"/>
      <c r="VXY3" s="409"/>
      <c r="VXZ3" s="409"/>
      <c r="VYA3" s="409"/>
      <c r="VYB3" s="409"/>
      <c r="VYC3" s="409"/>
      <c r="VYD3" s="409"/>
      <c r="VYE3" s="409"/>
      <c r="VYF3" s="409"/>
      <c r="VYG3" s="409"/>
      <c r="VYH3" s="409"/>
      <c r="VYI3" s="409"/>
      <c r="VYJ3" s="409"/>
      <c r="VYK3" s="409"/>
      <c r="VYL3" s="409"/>
      <c r="VYM3" s="409"/>
      <c r="VYN3" s="409"/>
      <c r="VYO3" s="409"/>
      <c r="VYP3" s="409"/>
      <c r="VYQ3" s="409"/>
      <c r="VYR3" s="409"/>
      <c r="VYS3" s="409"/>
      <c r="VYT3" s="409"/>
      <c r="VYU3" s="409"/>
      <c r="VYV3" s="409"/>
      <c r="VYW3" s="409"/>
      <c r="VYX3" s="409"/>
      <c r="VYY3" s="409"/>
      <c r="VYZ3" s="409"/>
      <c r="VZA3" s="409"/>
      <c r="VZB3" s="409"/>
      <c r="VZC3" s="409"/>
      <c r="VZD3" s="409"/>
      <c r="VZE3" s="409"/>
      <c r="VZF3" s="409"/>
      <c r="VZG3" s="409"/>
      <c r="VZH3" s="409"/>
      <c r="VZI3" s="409"/>
      <c r="VZJ3" s="409"/>
      <c r="VZK3" s="409"/>
      <c r="VZL3" s="409"/>
      <c r="VZM3" s="409"/>
      <c r="VZN3" s="409"/>
      <c r="VZO3" s="409"/>
      <c r="VZP3" s="409"/>
      <c r="VZQ3" s="409"/>
      <c r="VZR3" s="409"/>
      <c r="VZS3" s="409"/>
      <c r="VZT3" s="409"/>
      <c r="VZU3" s="409"/>
      <c r="VZV3" s="409"/>
      <c r="VZW3" s="409"/>
      <c r="VZX3" s="409"/>
      <c r="VZY3" s="409"/>
      <c r="VZZ3" s="409"/>
      <c r="WAA3" s="409"/>
      <c r="WAB3" s="409"/>
      <c r="WAC3" s="409"/>
      <c r="WAD3" s="409"/>
      <c r="WAE3" s="409"/>
      <c r="WAF3" s="409"/>
      <c r="WAG3" s="409"/>
      <c r="WAH3" s="409"/>
      <c r="WAI3" s="409"/>
      <c r="WAJ3" s="409"/>
      <c r="WAK3" s="409"/>
      <c r="WAL3" s="409"/>
      <c r="WAM3" s="409"/>
      <c r="WAN3" s="409"/>
      <c r="WAO3" s="409"/>
      <c r="WAP3" s="409"/>
      <c r="WAQ3" s="409"/>
      <c r="WAR3" s="409"/>
      <c r="WAS3" s="409"/>
      <c r="WAT3" s="409"/>
      <c r="WAU3" s="409"/>
      <c r="WAV3" s="409"/>
      <c r="WAW3" s="409"/>
      <c r="WAX3" s="409"/>
      <c r="WAY3" s="409"/>
      <c r="WAZ3" s="409"/>
      <c r="WBA3" s="409"/>
      <c r="WBB3" s="409"/>
      <c r="WBC3" s="409"/>
      <c r="WBD3" s="409"/>
      <c r="WBE3" s="409"/>
      <c r="WBF3" s="409"/>
      <c r="WBG3" s="409"/>
      <c r="WBH3" s="409"/>
      <c r="WBI3" s="409"/>
      <c r="WBJ3" s="409"/>
      <c r="WBK3" s="409"/>
      <c r="WBL3" s="409"/>
      <c r="WBM3" s="409"/>
      <c r="WBN3" s="409"/>
      <c r="WBO3" s="409"/>
      <c r="WBP3" s="409"/>
      <c r="WBQ3" s="409"/>
      <c r="WBR3" s="409"/>
      <c r="WBS3" s="409"/>
      <c r="WBT3" s="409"/>
      <c r="WBU3" s="409"/>
      <c r="WBV3" s="409"/>
      <c r="WBW3" s="409"/>
      <c r="WBX3" s="409"/>
      <c r="WBY3" s="409"/>
      <c r="WBZ3" s="409"/>
      <c r="WCA3" s="409"/>
      <c r="WCB3" s="409"/>
      <c r="WCC3" s="409"/>
      <c r="WCD3" s="409"/>
      <c r="WCE3" s="409"/>
      <c r="WCF3" s="409"/>
      <c r="WCG3" s="409"/>
      <c r="WCH3" s="409"/>
      <c r="WCI3" s="409"/>
      <c r="WCJ3" s="409"/>
      <c r="WCK3" s="409"/>
      <c r="WCL3" s="409"/>
      <c r="WCM3" s="409"/>
      <c r="WCN3" s="409"/>
      <c r="WCO3" s="409"/>
      <c r="WCP3" s="409"/>
      <c r="WCQ3" s="409"/>
      <c r="WCR3" s="409"/>
      <c r="WCS3" s="409"/>
      <c r="WCT3" s="409"/>
      <c r="WCU3" s="409"/>
      <c r="WCV3" s="409"/>
      <c r="WCW3" s="409"/>
      <c r="WCX3" s="409"/>
      <c r="WCY3" s="409"/>
      <c r="WCZ3" s="409"/>
      <c r="WDA3" s="409"/>
      <c r="WDB3" s="409"/>
      <c r="WDC3" s="409"/>
      <c r="WDD3" s="409"/>
      <c r="WDE3" s="409"/>
      <c r="WDF3" s="409"/>
      <c r="WDG3" s="409"/>
      <c r="WDH3" s="409"/>
      <c r="WDI3" s="409"/>
      <c r="WDJ3" s="409"/>
      <c r="WDK3" s="409"/>
      <c r="WDL3" s="409"/>
      <c r="WDM3" s="409"/>
      <c r="WDN3" s="409"/>
      <c r="WDO3" s="409"/>
      <c r="WDP3" s="409"/>
      <c r="WDQ3" s="409"/>
      <c r="WDR3" s="409"/>
      <c r="WDS3" s="409"/>
      <c r="WDT3" s="409"/>
      <c r="WDU3" s="409"/>
      <c r="WDV3" s="409"/>
      <c r="WDW3" s="409"/>
      <c r="WDX3" s="409"/>
      <c r="WDY3" s="409"/>
      <c r="WDZ3" s="409"/>
      <c r="WEA3" s="409"/>
      <c r="WEB3" s="409"/>
      <c r="WEC3" s="409"/>
      <c r="WED3" s="409"/>
      <c r="WEE3" s="409"/>
      <c r="WEF3" s="409"/>
      <c r="WEG3" s="409"/>
      <c r="WEH3" s="409"/>
      <c r="WEI3" s="409"/>
      <c r="WEJ3" s="409"/>
      <c r="WEK3" s="409"/>
      <c r="WEL3" s="409"/>
      <c r="WEM3" s="409"/>
      <c r="WEN3" s="409"/>
      <c r="WEO3" s="409"/>
      <c r="WEP3" s="409"/>
      <c r="WEQ3" s="409"/>
      <c r="WER3" s="409"/>
      <c r="WES3" s="409"/>
      <c r="WET3" s="409"/>
      <c r="WEU3" s="409"/>
      <c r="WEV3" s="409"/>
      <c r="WEW3" s="409"/>
      <c r="WEX3" s="409"/>
      <c r="WEY3" s="409"/>
      <c r="WEZ3" s="409"/>
      <c r="WFA3" s="409"/>
      <c r="WFB3" s="409"/>
      <c r="WFC3" s="409"/>
      <c r="WFD3" s="409"/>
      <c r="WFE3" s="409"/>
      <c r="WFF3" s="409"/>
      <c r="WFG3" s="409"/>
      <c r="WFH3" s="409"/>
      <c r="WFI3" s="409"/>
      <c r="WFJ3" s="409"/>
      <c r="WFK3" s="409"/>
      <c r="WFL3" s="409"/>
      <c r="WFM3" s="409"/>
      <c r="WFN3" s="409"/>
      <c r="WFO3" s="409"/>
      <c r="WFP3" s="409"/>
      <c r="WFQ3" s="409"/>
      <c r="WFR3" s="409"/>
      <c r="WFS3" s="409"/>
      <c r="WFT3" s="409"/>
      <c r="WFU3" s="409"/>
      <c r="WFV3" s="409"/>
      <c r="WFW3" s="409"/>
      <c r="WFX3" s="409"/>
      <c r="WFY3" s="409"/>
      <c r="WFZ3" s="409"/>
      <c r="WGA3" s="409"/>
      <c r="WGB3" s="409"/>
      <c r="WGC3" s="409"/>
      <c r="WGD3" s="409"/>
      <c r="WGE3" s="409"/>
      <c r="WGF3" s="409"/>
      <c r="WGG3" s="409"/>
      <c r="WGH3" s="409"/>
      <c r="WGI3" s="409"/>
      <c r="WGJ3" s="409"/>
      <c r="WGK3" s="409"/>
      <c r="WGL3" s="409"/>
      <c r="WGM3" s="409"/>
      <c r="WGN3" s="409"/>
      <c r="WGO3" s="409"/>
      <c r="WGP3" s="409"/>
      <c r="WGQ3" s="409"/>
      <c r="WGR3" s="409"/>
      <c r="WGS3" s="409"/>
      <c r="WGT3" s="409"/>
      <c r="WGU3" s="409"/>
      <c r="WGV3" s="409"/>
      <c r="WGW3" s="409"/>
      <c r="WGX3" s="409"/>
      <c r="WGY3" s="409"/>
      <c r="WGZ3" s="409"/>
      <c r="WHA3" s="409"/>
      <c r="WHB3" s="409"/>
      <c r="WHC3" s="409"/>
      <c r="WHD3" s="409"/>
      <c r="WHE3" s="409"/>
      <c r="WHF3" s="409"/>
      <c r="WHG3" s="409"/>
      <c r="WHH3" s="409"/>
      <c r="WHI3" s="409"/>
      <c r="WHJ3" s="409"/>
      <c r="WHK3" s="409"/>
      <c r="WHL3" s="409"/>
      <c r="WHM3" s="409"/>
      <c r="WHN3" s="409"/>
      <c r="WHO3" s="409"/>
      <c r="WHP3" s="409"/>
      <c r="WHQ3" s="409"/>
      <c r="WHR3" s="409"/>
      <c r="WHS3" s="409"/>
      <c r="WHT3" s="409"/>
      <c r="WHU3" s="409"/>
      <c r="WHV3" s="409"/>
      <c r="WHW3" s="409"/>
      <c r="WHX3" s="409"/>
      <c r="WHY3" s="409"/>
      <c r="WHZ3" s="409"/>
      <c r="WIA3" s="409"/>
      <c r="WIB3" s="409"/>
      <c r="WIC3" s="409"/>
      <c r="WID3" s="409"/>
      <c r="WIE3" s="409"/>
      <c r="WIF3" s="409"/>
      <c r="WIG3" s="409"/>
      <c r="WIH3" s="409"/>
      <c r="WII3" s="409"/>
      <c r="WIJ3" s="409"/>
      <c r="WIK3" s="409"/>
      <c r="WIL3" s="409"/>
      <c r="WIM3" s="409"/>
      <c r="WIN3" s="409"/>
      <c r="WIO3" s="409"/>
      <c r="WIP3" s="409"/>
      <c r="WIQ3" s="409"/>
      <c r="WIR3" s="409"/>
      <c r="WIS3" s="409"/>
      <c r="WIT3" s="409"/>
      <c r="WIU3" s="409"/>
      <c r="WIV3" s="409"/>
      <c r="WIW3" s="409"/>
      <c r="WIX3" s="409"/>
      <c r="WIY3" s="409"/>
      <c r="WIZ3" s="409"/>
      <c r="WJA3" s="409"/>
      <c r="WJB3" s="409"/>
      <c r="WJC3" s="409"/>
      <c r="WJD3" s="409"/>
      <c r="WJE3" s="409"/>
      <c r="WJF3" s="409"/>
      <c r="WJG3" s="409"/>
      <c r="WJH3" s="409"/>
      <c r="WJI3" s="409"/>
      <c r="WJJ3" s="409"/>
      <c r="WJK3" s="409"/>
      <c r="WJL3" s="409"/>
      <c r="WJM3" s="409"/>
      <c r="WJN3" s="409"/>
      <c r="WJO3" s="409"/>
      <c r="WJP3" s="409"/>
      <c r="WJQ3" s="409"/>
      <c r="WJR3" s="409"/>
      <c r="WJS3" s="409"/>
      <c r="WJT3" s="409"/>
      <c r="WJU3" s="409"/>
      <c r="WJV3" s="409"/>
      <c r="WJW3" s="409"/>
      <c r="WJX3" s="409"/>
      <c r="WJY3" s="409"/>
      <c r="WJZ3" s="409"/>
      <c r="WKA3" s="409"/>
      <c r="WKB3" s="409"/>
      <c r="WKC3" s="409"/>
      <c r="WKD3" s="409"/>
      <c r="WKE3" s="409"/>
      <c r="WKF3" s="409"/>
      <c r="WKG3" s="409"/>
      <c r="WKH3" s="409"/>
      <c r="WKI3" s="409"/>
      <c r="WKJ3" s="409"/>
      <c r="WKK3" s="409"/>
      <c r="WKL3" s="409"/>
      <c r="WKM3" s="409"/>
      <c r="WKN3" s="409"/>
      <c r="WKO3" s="409"/>
      <c r="WKP3" s="409"/>
      <c r="WKQ3" s="409"/>
      <c r="WKR3" s="409"/>
      <c r="WKS3" s="409"/>
      <c r="WKT3" s="409"/>
      <c r="WKU3" s="409"/>
      <c r="WKV3" s="409"/>
      <c r="WKW3" s="409"/>
      <c r="WKX3" s="409"/>
      <c r="WKY3" s="409"/>
      <c r="WKZ3" s="409"/>
      <c r="WLA3" s="409"/>
      <c r="WLB3" s="409"/>
      <c r="WLC3" s="409"/>
      <c r="WLD3" s="409"/>
      <c r="WLE3" s="409"/>
      <c r="WLF3" s="409"/>
      <c r="WLG3" s="409"/>
      <c r="WLH3" s="409"/>
      <c r="WLI3" s="409"/>
      <c r="WLJ3" s="409"/>
      <c r="WLK3" s="409"/>
      <c r="WLL3" s="409"/>
      <c r="WLM3" s="409"/>
      <c r="WLN3" s="409"/>
      <c r="WLO3" s="409"/>
      <c r="WLP3" s="409"/>
      <c r="WLQ3" s="409"/>
      <c r="WLR3" s="409"/>
      <c r="WLS3" s="409"/>
      <c r="WLT3" s="409"/>
      <c r="WLU3" s="409"/>
      <c r="WLV3" s="409"/>
      <c r="WLW3" s="409"/>
      <c r="WLX3" s="409"/>
      <c r="WLY3" s="409"/>
      <c r="WLZ3" s="409"/>
      <c r="WMA3" s="409"/>
      <c r="WMB3" s="409"/>
      <c r="WMC3" s="409"/>
      <c r="WMD3" s="409"/>
      <c r="WME3" s="409"/>
      <c r="WMF3" s="409"/>
      <c r="WMG3" s="409"/>
      <c r="WMH3" s="409"/>
      <c r="WMI3" s="409"/>
      <c r="WMJ3" s="409"/>
      <c r="WMK3" s="409"/>
      <c r="WML3" s="409"/>
      <c r="WMM3" s="409"/>
      <c r="WMN3" s="409"/>
      <c r="WMO3" s="409"/>
      <c r="WMP3" s="409"/>
      <c r="WMQ3" s="409"/>
      <c r="WMR3" s="409"/>
      <c r="WMS3" s="409"/>
      <c r="WMT3" s="409"/>
      <c r="WMU3" s="409"/>
      <c r="WMV3" s="409"/>
      <c r="WMW3" s="409"/>
      <c r="WMX3" s="409"/>
      <c r="WMY3" s="409"/>
      <c r="WMZ3" s="409"/>
      <c r="WNA3" s="409"/>
      <c r="WNB3" s="409"/>
      <c r="WNC3" s="409"/>
      <c r="WND3" s="409"/>
      <c r="WNE3" s="409"/>
      <c r="WNF3" s="409"/>
      <c r="WNG3" s="409"/>
      <c r="WNH3" s="409"/>
      <c r="WNI3" s="409"/>
      <c r="WNJ3" s="409"/>
      <c r="WNK3" s="409"/>
      <c r="WNL3" s="409"/>
      <c r="WNM3" s="409"/>
      <c r="WNN3" s="409"/>
      <c r="WNO3" s="409"/>
      <c r="WNP3" s="409"/>
      <c r="WNQ3" s="409"/>
      <c r="WNR3" s="409"/>
      <c r="WNS3" s="409"/>
      <c r="WNT3" s="409"/>
      <c r="WNU3" s="409"/>
      <c r="WNV3" s="409"/>
      <c r="WNW3" s="409"/>
      <c r="WNX3" s="409"/>
      <c r="WNY3" s="409"/>
      <c r="WNZ3" s="409"/>
      <c r="WOA3" s="409"/>
      <c r="WOB3" s="409"/>
      <c r="WOC3" s="409"/>
      <c r="WOD3" s="409"/>
      <c r="WOE3" s="409"/>
      <c r="WOF3" s="409"/>
      <c r="WOG3" s="409"/>
      <c r="WOH3" s="409"/>
      <c r="WOI3" s="409"/>
      <c r="WOJ3" s="409"/>
      <c r="WOK3" s="409"/>
      <c r="WOL3" s="409"/>
      <c r="WOM3" s="409"/>
      <c r="WON3" s="409"/>
      <c r="WOO3" s="409"/>
      <c r="WOP3" s="409"/>
      <c r="WOQ3" s="409"/>
      <c r="WOR3" s="409"/>
      <c r="WOS3" s="409"/>
      <c r="WOT3" s="409"/>
      <c r="WOU3" s="409"/>
      <c r="WOV3" s="409"/>
      <c r="WOW3" s="409"/>
      <c r="WOX3" s="409"/>
      <c r="WOY3" s="409"/>
      <c r="WOZ3" s="409"/>
      <c r="WPA3" s="409"/>
      <c r="WPB3" s="409"/>
      <c r="WPC3" s="409"/>
      <c r="WPD3" s="409"/>
      <c r="WPE3" s="409"/>
      <c r="WPF3" s="409"/>
      <c r="WPG3" s="409"/>
      <c r="WPH3" s="409"/>
      <c r="WPI3" s="409"/>
      <c r="WPJ3" s="409"/>
      <c r="WPK3" s="409"/>
      <c r="WPL3" s="409"/>
      <c r="WPM3" s="409"/>
      <c r="WPN3" s="409"/>
      <c r="WPO3" s="409"/>
      <c r="WPP3" s="409"/>
      <c r="WPQ3" s="409"/>
      <c r="WPR3" s="409"/>
      <c r="WPS3" s="409"/>
      <c r="WPT3" s="409"/>
      <c r="WPU3" s="409"/>
      <c r="WPV3" s="409"/>
      <c r="WPW3" s="409"/>
      <c r="WPX3" s="409"/>
      <c r="WPY3" s="409"/>
      <c r="WPZ3" s="409"/>
      <c r="WQA3" s="409"/>
      <c r="WQB3" s="409"/>
      <c r="WQC3" s="409"/>
      <c r="WQD3" s="409"/>
      <c r="WQE3" s="409"/>
      <c r="WQF3" s="409"/>
      <c r="WQG3" s="409"/>
      <c r="WQH3" s="409"/>
      <c r="WQI3" s="409"/>
      <c r="WQJ3" s="409"/>
      <c r="WQK3" s="409"/>
      <c r="WQL3" s="409"/>
      <c r="WQM3" s="409"/>
      <c r="WQN3" s="409"/>
      <c r="WQO3" s="409"/>
      <c r="WQP3" s="409"/>
      <c r="WQQ3" s="409"/>
      <c r="WQR3" s="409"/>
      <c r="WQS3" s="409"/>
      <c r="WQT3" s="409"/>
      <c r="WQU3" s="409"/>
      <c r="WQV3" s="409"/>
      <c r="WQW3" s="409"/>
      <c r="WQX3" s="409"/>
      <c r="WQY3" s="409"/>
      <c r="WQZ3" s="409"/>
      <c r="WRA3" s="409"/>
      <c r="WRB3" s="409"/>
      <c r="WRC3" s="409"/>
      <c r="WRD3" s="409"/>
      <c r="WRE3" s="409"/>
      <c r="WRF3" s="409"/>
      <c r="WRG3" s="409"/>
      <c r="WRH3" s="409"/>
      <c r="WRI3" s="409"/>
      <c r="WRJ3" s="409"/>
      <c r="WRK3" s="409"/>
      <c r="WRL3" s="409"/>
      <c r="WRM3" s="409"/>
      <c r="WRN3" s="409"/>
      <c r="WRO3" s="409"/>
      <c r="WRP3" s="409"/>
      <c r="WRQ3" s="409"/>
      <c r="WRR3" s="409"/>
      <c r="WRS3" s="409"/>
      <c r="WRT3" s="409"/>
      <c r="WRU3" s="409"/>
      <c r="WRV3" s="409"/>
      <c r="WRW3" s="409"/>
      <c r="WRX3" s="409"/>
      <c r="WRY3" s="409"/>
      <c r="WRZ3" s="409"/>
      <c r="WSA3" s="409"/>
      <c r="WSB3" s="409"/>
      <c r="WSC3" s="409"/>
      <c r="WSD3" s="409"/>
      <c r="WSE3" s="409"/>
      <c r="WSF3" s="409"/>
      <c r="WSG3" s="409"/>
      <c r="WSH3" s="409"/>
      <c r="WSI3" s="409"/>
      <c r="WSJ3" s="409"/>
      <c r="WSK3" s="409"/>
      <c r="WSL3" s="409"/>
      <c r="WSM3" s="409"/>
      <c r="WSN3" s="409"/>
      <c r="WSO3" s="409"/>
      <c r="WSP3" s="409"/>
      <c r="WSQ3" s="409"/>
      <c r="WSR3" s="409"/>
      <c r="WSS3" s="409"/>
      <c r="WST3" s="409"/>
      <c r="WSU3" s="409"/>
      <c r="WSV3" s="409"/>
      <c r="WSW3" s="409"/>
      <c r="WSX3" s="409"/>
      <c r="WSY3" s="409"/>
      <c r="WSZ3" s="409"/>
      <c r="WTA3" s="409"/>
      <c r="WTB3" s="409"/>
      <c r="WTC3" s="409"/>
      <c r="WTD3" s="409"/>
      <c r="WTE3" s="409"/>
      <c r="WTF3" s="409"/>
      <c r="WTG3" s="409"/>
      <c r="WTH3" s="409"/>
      <c r="WTI3" s="409"/>
      <c r="WTJ3" s="409"/>
      <c r="WTK3" s="409"/>
      <c r="WTL3" s="409"/>
      <c r="WTM3" s="409"/>
      <c r="WTN3" s="409"/>
      <c r="WTO3" s="409"/>
      <c r="WTP3" s="409"/>
      <c r="WTQ3" s="409"/>
      <c r="WTR3" s="409"/>
      <c r="WTS3" s="409"/>
      <c r="WTT3" s="409"/>
      <c r="WTU3" s="409"/>
      <c r="WTV3" s="409"/>
      <c r="WTW3" s="409"/>
      <c r="WTX3" s="409"/>
      <c r="WTY3" s="409"/>
      <c r="WTZ3" s="409"/>
      <c r="WUA3" s="409"/>
      <c r="WUB3" s="409"/>
      <c r="WUC3" s="409"/>
      <c r="WUD3" s="409"/>
      <c r="WUE3" s="409"/>
      <c r="WUF3" s="409"/>
      <c r="WUG3" s="409"/>
      <c r="WUH3" s="409"/>
      <c r="WUI3" s="409"/>
      <c r="WUJ3" s="409"/>
      <c r="WUK3" s="409"/>
      <c r="WUL3" s="409"/>
      <c r="WUM3" s="409"/>
      <c r="WUN3" s="409"/>
      <c r="WUO3" s="409"/>
      <c r="WUP3" s="409"/>
      <c r="WUQ3" s="409"/>
      <c r="WUR3" s="409"/>
      <c r="WUS3" s="409"/>
      <c r="WUT3" s="409"/>
      <c r="WUU3" s="409"/>
      <c r="WUV3" s="409"/>
      <c r="WUW3" s="409"/>
      <c r="WUX3" s="409"/>
      <c r="WUY3" s="409"/>
      <c r="WUZ3" s="409"/>
      <c r="WVA3" s="409"/>
      <c r="WVB3" s="409"/>
      <c r="WVC3" s="409"/>
      <c r="WVD3" s="409"/>
      <c r="WVE3" s="409"/>
      <c r="WVF3" s="409"/>
      <c r="WVG3" s="409"/>
      <c r="WVH3" s="409"/>
      <c r="WVI3" s="409"/>
      <c r="WVJ3" s="409"/>
      <c r="WVK3" s="409"/>
      <c r="WVL3" s="409"/>
      <c r="WVM3" s="409"/>
      <c r="WVN3" s="409"/>
      <c r="WVO3" s="409"/>
      <c r="WVP3" s="409"/>
      <c r="WVQ3" s="409"/>
      <c r="WVR3" s="409"/>
      <c r="WVS3" s="409"/>
      <c r="WVT3" s="409"/>
      <c r="WVU3" s="409"/>
      <c r="WVV3" s="409"/>
      <c r="WVW3" s="409"/>
      <c r="WVX3" s="409"/>
      <c r="WVY3" s="409"/>
      <c r="WVZ3" s="409"/>
      <c r="WWA3" s="409"/>
      <c r="WWB3" s="409"/>
      <c r="WWC3" s="409"/>
      <c r="WWD3" s="409"/>
      <c r="WWE3" s="409"/>
      <c r="WWF3" s="409"/>
      <c r="WWG3" s="409"/>
      <c r="WWH3" s="409"/>
      <c r="WWI3" s="409"/>
      <c r="WWJ3" s="409"/>
      <c r="WWK3" s="409"/>
      <c r="WWL3" s="409"/>
      <c r="WWM3" s="409"/>
      <c r="WWN3" s="409"/>
      <c r="WWO3" s="409"/>
      <c r="WWP3" s="409"/>
      <c r="WWQ3" s="409"/>
      <c r="WWR3" s="409"/>
      <c r="WWS3" s="409"/>
      <c r="WWT3" s="409"/>
      <c r="WWU3" s="409"/>
      <c r="WWV3" s="409"/>
      <c r="WWW3" s="409"/>
      <c r="WWX3" s="409"/>
      <c r="WWY3" s="409"/>
      <c r="WWZ3" s="409"/>
      <c r="WXA3" s="409"/>
      <c r="WXB3" s="409"/>
      <c r="WXC3" s="409"/>
      <c r="WXD3" s="409"/>
      <c r="WXE3" s="409"/>
      <c r="WXF3" s="409"/>
      <c r="WXG3" s="409"/>
      <c r="WXH3" s="409"/>
      <c r="WXI3" s="409"/>
      <c r="WXJ3" s="409"/>
      <c r="WXK3" s="409"/>
      <c r="WXL3" s="409"/>
      <c r="WXM3" s="409"/>
      <c r="WXN3" s="409"/>
      <c r="WXO3" s="409"/>
      <c r="WXP3" s="409"/>
      <c r="WXQ3" s="409"/>
      <c r="WXR3" s="409"/>
      <c r="WXS3" s="409"/>
      <c r="WXT3" s="409"/>
      <c r="WXU3" s="409"/>
      <c r="WXV3" s="409"/>
      <c r="WXW3" s="409"/>
      <c r="WXX3" s="409"/>
      <c r="WXY3" s="409"/>
      <c r="WXZ3" s="409"/>
      <c r="WYA3" s="409"/>
      <c r="WYB3" s="409"/>
      <c r="WYC3" s="409"/>
      <c r="WYD3" s="409"/>
      <c r="WYE3" s="409"/>
      <c r="WYF3" s="409"/>
      <c r="WYG3" s="409"/>
      <c r="WYH3" s="409"/>
      <c r="WYI3" s="409"/>
      <c r="WYJ3" s="409"/>
      <c r="WYK3" s="409"/>
      <c r="WYL3" s="409"/>
      <c r="WYM3" s="409"/>
      <c r="WYN3" s="409"/>
      <c r="WYO3" s="409"/>
      <c r="WYP3" s="409"/>
      <c r="WYQ3" s="409"/>
      <c r="WYR3" s="409"/>
      <c r="WYS3" s="409"/>
      <c r="WYT3" s="409"/>
      <c r="WYU3" s="409"/>
      <c r="WYV3" s="409"/>
      <c r="WYW3" s="409"/>
      <c r="WYX3" s="409"/>
      <c r="WYY3" s="409"/>
      <c r="WYZ3" s="409"/>
      <c r="WZA3" s="409"/>
      <c r="WZB3" s="409"/>
      <c r="WZC3" s="409"/>
      <c r="WZD3" s="409"/>
      <c r="WZE3" s="409"/>
      <c r="WZF3" s="409"/>
      <c r="WZG3" s="409"/>
      <c r="WZH3" s="409"/>
      <c r="WZI3" s="409"/>
      <c r="WZJ3" s="409"/>
      <c r="WZK3" s="409"/>
      <c r="WZL3" s="409"/>
      <c r="WZM3" s="409"/>
      <c r="WZN3" s="409"/>
      <c r="WZO3" s="409"/>
      <c r="WZP3" s="409"/>
      <c r="WZQ3" s="409"/>
      <c r="WZR3" s="409"/>
      <c r="WZS3" s="409"/>
      <c r="WZT3" s="409"/>
      <c r="WZU3" s="409"/>
      <c r="WZV3" s="409"/>
      <c r="WZW3" s="409"/>
      <c r="WZX3" s="409"/>
      <c r="WZY3" s="409"/>
      <c r="WZZ3" s="409"/>
      <c r="XAA3" s="409"/>
      <c r="XAB3" s="409"/>
      <c r="XAC3" s="409"/>
      <c r="XAD3" s="409"/>
      <c r="XAE3" s="409"/>
      <c r="XAF3" s="409"/>
      <c r="XAG3" s="409"/>
      <c r="XAH3" s="409"/>
      <c r="XAI3" s="409"/>
      <c r="XAJ3" s="409"/>
      <c r="XAK3" s="409"/>
      <c r="XAL3" s="409"/>
      <c r="XAM3" s="409"/>
      <c r="XAN3" s="409"/>
      <c r="XAO3" s="409"/>
      <c r="XAP3" s="409"/>
      <c r="XAQ3" s="409"/>
      <c r="XAR3" s="409"/>
      <c r="XAS3" s="409"/>
      <c r="XAT3" s="409"/>
      <c r="XAU3" s="409"/>
      <c r="XAV3" s="409"/>
      <c r="XAW3" s="409"/>
      <c r="XAX3" s="409"/>
      <c r="XAY3" s="409"/>
      <c r="XAZ3" s="409"/>
      <c r="XBA3" s="409"/>
      <c r="XBB3" s="409"/>
      <c r="XBC3" s="409"/>
      <c r="XBD3" s="409"/>
      <c r="XBE3" s="409"/>
      <c r="XBF3" s="409"/>
      <c r="XBG3" s="409"/>
      <c r="XBH3" s="409"/>
      <c r="XBI3" s="409"/>
      <c r="XBJ3" s="409"/>
      <c r="XBK3" s="409"/>
      <c r="XBL3" s="409"/>
      <c r="XBM3" s="409"/>
      <c r="XBN3" s="409"/>
      <c r="XBO3" s="409"/>
      <c r="XBP3" s="409"/>
      <c r="XBQ3" s="409"/>
      <c r="XBR3" s="409"/>
      <c r="XBS3" s="409"/>
      <c r="XBT3" s="409"/>
      <c r="XBU3" s="409"/>
      <c r="XBV3" s="409"/>
      <c r="XBW3" s="409"/>
      <c r="XBX3" s="409"/>
      <c r="XBY3" s="409"/>
      <c r="XBZ3" s="409"/>
      <c r="XCA3" s="409"/>
      <c r="XCB3" s="409"/>
      <c r="XCC3" s="409"/>
      <c r="XCD3" s="409"/>
      <c r="XCE3" s="409"/>
      <c r="XCF3" s="409"/>
      <c r="XCG3" s="409"/>
      <c r="XCH3" s="409"/>
      <c r="XCI3" s="409"/>
      <c r="XCJ3" s="409"/>
      <c r="XCK3" s="409"/>
      <c r="XCL3" s="409"/>
      <c r="XCM3" s="409"/>
      <c r="XCN3" s="409"/>
      <c r="XCO3" s="409"/>
      <c r="XCP3" s="409"/>
      <c r="XCQ3" s="409"/>
      <c r="XCR3" s="409"/>
      <c r="XCS3" s="409"/>
      <c r="XCT3" s="409"/>
      <c r="XCU3" s="409"/>
      <c r="XCV3" s="409"/>
      <c r="XCW3" s="409"/>
      <c r="XCX3" s="409"/>
      <c r="XCY3" s="409"/>
      <c r="XCZ3" s="409"/>
      <c r="XDA3" s="409"/>
      <c r="XDB3" s="409"/>
      <c r="XDC3" s="409"/>
      <c r="XDD3" s="409"/>
      <c r="XDE3" s="409"/>
      <c r="XDF3" s="409"/>
      <c r="XDG3" s="409"/>
      <c r="XDH3" s="409"/>
      <c r="XDI3" s="409"/>
      <c r="XDJ3" s="409"/>
      <c r="XDK3" s="409"/>
      <c r="XDL3" s="409"/>
      <c r="XDM3" s="409"/>
      <c r="XDN3" s="409"/>
      <c r="XDO3" s="409"/>
      <c r="XDP3" s="409"/>
      <c r="XDQ3" s="409"/>
      <c r="XDR3" s="409"/>
      <c r="XDS3" s="409"/>
      <c r="XDT3" s="409"/>
      <c r="XDU3" s="409"/>
      <c r="XDV3" s="409"/>
      <c r="XDW3" s="409"/>
      <c r="XDX3" s="409"/>
      <c r="XDY3" s="409"/>
      <c r="XDZ3" s="409"/>
      <c r="XEA3" s="409"/>
      <c r="XEB3" s="409"/>
      <c r="XEC3" s="409"/>
      <c r="XED3" s="409"/>
      <c r="XEE3" s="409"/>
      <c r="XEF3" s="409"/>
      <c r="XEG3" s="409"/>
      <c r="XEH3" s="409"/>
      <c r="XEI3" s="409"/>
      <c r="XEJ3" s="409"/>
      <c r="XEK3" s="409"/>
      <c r="XEL3" s="409"/>
      <c r="XEM3" s="409"/>
      <c r="XEN3" s="409"/>
      <c r="XEO3" s="409"/>
      <c r="XEP3" s="409"/>
      <c r="XEQ3" s="409"/>
      <c r="XER3" s="409"/>
      <c r="XES3" s="409"/>
      <c r="XET3" s="409"/>
      <c r="XEU3" s="409"/>
      <c r="XEV3" s="409"/>
      <c r="XEW3" s="409"/>
      <c r="XEX3" s="409"/>
      <c r="XEY3" s="409"/>
      <c r="XEZ3" s="409"/>
      <c r="XFA3" s="409"/>
      <c r="XFB3" s="409"/>
      <c r="XFC3" s="409"/>
      <c r="XFD3" s="409"/>
    </row>
    <row r="4" spans="1:16384" ht="18" x14ac:dyDescent="0.25">
      <c r="A4" s="4"/>
      <c r="D4" s="27"/>
      <c r="E4" s="6"/>
      <c r="F4" s="6"/>
      <c r="G4" s="6"/>
      <c r="H4" s="6"/>
      <c r="I4" s="6"/>
      <c r="J4" s="6"/>
      <c r="K4" s="6"/>
      <c r="L4" s="6"/>
    </row>
    <row r="5" spans="1:16384" ht="15.75" x14ac:dyDescent="0.25">
      <c r="A5" s="3" t="s">
        <v>38</v>
      </c>
      <c r="B5" s="392">
        <v>5523047.9108008938</v>
      </c>
      <c r="E5" s="6"/>
      <c r="F5" s="6"/>
      <c r="G5" s="6"/>
      <c r="H5" s="6"/>
      <c r="I5" s="6"/>
      <c r="J5" s="6"/>
      <c r="K5" s="6"/>
      <c r="L5" s="6"/>
    </row>
    <row r="6" spans="1:16384" ht="15.75" x14ac:dyDescent="0.25">
      <c r="A6" s="3" t="s">
        <v>41</v>
      </c>
      <c r="B6" s="392">
        <v>466087.95783670316</v>
      </c>
      <c r="E6" s="6"/>
      <c r="F6" s="6"/>
      <c r="G6" s="6"/>
      <c r="H6" s="6"/>
      <c r="I6" s="6"/>
      <c r="J6" s="6"/>
      <c r="K6" s="6"/>
      <c r="L6" s="6"/>
    </row>
    <row r="7" spans="1:16384" ht="15.75" x14ac:dyDescent="0.25">
      <c r="A7" s="3" t="s">
        <v>119</v>
      </c>
      <c r="B7" s="393">
        <f>+B5-B6</f>
        <v>5056959.9529641904</v>
      </c>
      <c r="D7" s="387"/>
      <c r="E7" s="6"/>
      <c r="F7" s="6"/>
      <c r="G7" s="6"/>
      <c r="H7" s="6"/>
      <c r="I7" s="6"/>
      <c r="J7" s="6"/>
      <c r="K7" s="6"/>
      <c r="L7" s="6"/>
    </row>
    <row r="8" spans="1:16384" x14ac:dyDescent="0.2">
      <c r="B8" s="1"/>
      <c r="E8" s="6"/>
      <c r="F8" s="6"/>
      <c r="G8" s="6"/>
      <c r="H8" s="6"/>
      <c r="I8" s="6"/>
      <c r="J8" s="6"/>
      <c r="K8" s="6"/>
      <c r="L8" s="6"/>
    </row>
    <row r="9" spans="1:16384" ht="15.75" x14ac:dyDescent="0.25">
      <c r="A9" s="3"/>
      <c r="B9" s="1"/>
      <c r="E9" s="6"/>
      <c r="F9" s="6"/>
      <c r="G9" s="6"/>
      <c r="H9" s="6"/>
      <c r="I9" s="6"/>
      <c r="J9" s="6"/>
      <c r="K9" s="6"/>
      <c r="L9" s="6"/>
    </row>
    <row r="10" spans="1:16384" ht="15.75" x14ac:dyDescent="0.25">
      <c r="A10" s="3" t="s">
        <v>42</v>
      </c>
      <c r="B10" s="394">
        <f>-'Transformer Allowance'!C15</f>
        <v>79730.52</v>
      </c>
    </row>
    <row r="11" spans="1:16384" ht="16.5" thickBot="1" x14ac:dyDescent="0.3">
      <c r="A11" s="3" t="s">
        <v>43</v>
      </c>
      <c r="B11" s="395">
        <f>+B7+B10</f>
        <v>5136690.4729641899</v>
      </c>
    </row>
    <row r="12" spans="1:16384" ht="13.5" thickTop="1" x14ac:dyDescent="0.2">
      <c r="B12" s="1"/>
    </row>
    <row r="13" spans="1:16384" s="8" customFormat="1" ht="16.5" thickBot="1" x14ac:dyDescent="0.3">
      <c r="A13" s="189" t="s">
        <v>206</v>
      </c>
      <c r="B13" s="396">
        <v>379363.39500000008</v>
      </c>
      <c r="D13"/>
    </row>
    <row r="14" spans="1:16384" s="8" customFormat="1" ht="16.5" thickTop="1" x14ac:dyDescent="0.25">
      <c r="A14" s="9"/>
      <c r="B14" s="10"/>
      <c r="D14"/>
    </row>
    <row r="15" spans="1:16384" s="8" customFormat="1" ht="15.75" x14ac:dyDescent="0.25">
      <c r="A15" s="9"/>
      <c r="B15" s="10"/>
    </row>
    <row r="16" spans="1:16384" s="8" customFormat="1" ht="15.75" x14ac:dyDescent="0.25">
      <c r="A16" s="9"/>
      <c r="B16" s="10"/>
    </row>
    <row r="17" spans="1:2" ht="15.75" x14ac:dyDescent="0.25">
      <c r="A17" s="3"/>
      <c r="B17" s="5"/>
    </row>
    <row r="19" spans="1:2" ht="15.75" x14ac:dyDescent="0.25">
      <c r="A19" s="3"/>
      <c r="B19" s="5"/>
    </row>
    <row r="20" spans="1:2" ht="15.75" x14ac:dyDescent="0.25">
      <c r="A20" s="3"/>
      <c r="B20" s="5"/>
    </row>
    <row r="21" spans="1:2" ht="15.75" x14ac:dyDescent="0.25">
      <c r="A21" s="3"/>
      <c r="B21" s="5"/>
    </row>
    <row r="22" spans="1:2" x14ac:dyDescent="0.2">
      <c r="B22" s="6"/>
    </row>
  </sheetData>
  <mergeCells count="24308">
    <mergeCell ref="XEW3:XEX3"/>
    <mergeCell ref="XEY3:XEZ3"/>
    <mergeCell ref="XFA3:XFB3"/>
    <mergeCell ref="XFC3:XFD3"/>
    <mergeCell ref="XEM3:XEN3"/>
    <mergeCell ref="XEO3:XEP3"/>
    <mergeCell ref="XEQ3:XER3"/>
    <mergeCell ref="XES3:XET3"/>
    <mergeCell ref="XEU3:XEV3"/>
    <mergeCell ref="XEC3:XED3"/>
    <mergeCell ref="XEE3:XEF3"/>
    <mergeCell ref="XEG3:XEH3"/>
    <mergeCell ref="XEI3:XEJ3"/>
    <mergeCell ref="XEK3:XEL3"/>
    <mergeCell ref="XDS3:XDT3"/>
    <mergeCell ref="XDU3:XDV3"/>
    <mergeCell ref="XDW3:XDX3"/>
    <mergeCell ref="XDY3:XDZ3"/>
    <mergeCell ref="XEA3:XEB3"/>
    <mergeCell ref="XDI3:XDJ3"/>
    <mergeCell ref="XDK3:XDL3"/>
    <mergeCell ref="XDM3:XDN3"/>
    <mergeCell ref="XDO3:XDP3"/>
    <mergeCell ref="XDQ3:XDR3"/>
    <mergeCell ref="XCY3:XCZ3"/>
    <mergeCell ref="XDA3:XDB3"/>
    <mergeCell ref="XDC3:XDD3"/>
    <mergeCell ref="XDE3:XDF3"/>
    <mergeCell ref="XDG3:XDH3"/>
    <mergeCell ref="XCO3:XCP3"/>
    <mergeCell ref="XCQ3:XCR3"/>
    <mergeCell ref="XCS3:XCT3"/>
    <mergeCell ref="XCU3:XCV3"/>
    <mergeCell ref="XCW3:XCX3"/>
    <mergeCell ref="XCE3:XCF3"/>
    <mergeCell ref="XCG3:XCH3"/>
    <mergeCell ref="XCI3:XCJ3"/>
    <mergeCell ref="XCK3:XCL3"/>
    <mergeCell ref="XCM3:XCN3"/>
    <mergeCell ref="XBU3:XBV3"/>
    <mergeCell ref="XBW3:XBX3"/>
    <mergeCell ref="XBY3:XBZ3"/>
    <mergeCell ref="XCA3:XCB3"/>
    <mergeCell ref="XCC3:XCD3"/>
    <mergeCell ref="XBK3:XBL3"/>
    <mergeCell ref="XBM3:XBN3"/>
    <mergeCell ref="XBO3:XBP3"/>
    <mergeCell ref="XBQ3:XBR3"/>
    <mergeCell ref="XBS3:XBT3"/>
    <mergeCell ref="XBA3:XBB3"/>
    <mergeCell ref="XBC3:XBD3"/>
    <mergeCell ref="XBE3:XBF3"/>
    <mergeCell ref="XBG3:XBH3"/>
    <mergeCell ref="XBI3:XBJ3"/>
    <mergeCell ref="XAQ3:XAR3"/>
    <mergeCell ref="XAS3:XAT3"/>
    <mergeCell ref="XAU3:XAV3"/>
    <mergeCell ref="XAW3:XAX3"/>
    <mergeCell ref="XAY3:XAZ3"/>
    <mergeCell ref="XAG3:XAH3"/>
    <mergeCell ref="XAI3:XAJ3"/>
    <mergeCell ref="XAK3:XAL3"/>
    <mergeCell ref="XAM3:XAN3"/>
    <mergeCell ref="XAO3:XAP3"/>
    <mergeCell ref="WZW3:WZX3"/>
    <mergeCell ref="WZY3:WZZ3"/>
    <mergeCell ref="XAA3:XAB3"/>
    <mergeCell ref="XAC3:XAD3"/>
    <mergeCell ref="XAE3:XAF3"/>
    <mergeCell ref="WZM3:WZN3"/>
    <mergeCell ref="WZO3:WZP3"/>
    <mergeCell ref="WZQ3:WZR3"/>
    <mergeCell ref="WZS3:WZT3"/>
    <mergeCell ref="WZU3:WZV3"/>
    <mergeCell ref="WZC3:WZD3"/>
    <mergeCell ref="WZE3:WZF3"/>
    <mergeCell ref="WZG3:WZH3"/>
    <mergeCell ref="WZI3:WZJ3"/>
    <mergeCell ref="WZK3:WZL3"/>
    <mergeCell ref="WYS3:WYT3"/>
    <mergeCell ref="WYU3:WYV3"/>
    <mergeCell ref="WYW3:WYX3"/>
    <mergeCell ref="WYY3:WYZ3"/>
    <mergeCell ref="WZA3:WZB3"/>
    <mergeCell ref="WYI3:WYJ3"/>
    <mergeCell ref="WYK3:WYL3"/>
    <mergeCell ref="WYM3:WYN3"/>
    <mergeCell ref="WYO3:WYP3"/>
    <mergeCell ref="WYQ3:WYR3"/>
    <mergeCell ref="WXY3:WXZ3"/>
    <mergeCell ref="WYA3:WYB3"/>
    <mergeCell ref="WYC3:WYD3"/>
    <mergeCell ref="WYE3:WYF3"/>
    <mergeCell ref="WYG3:WYH3"/>
    <mergeCell ref="WXO3:WXP3"/>
    <mergeCell ref="WXQ3:WXR3"/>
    <mergeCell ref="WXS3:WXT3"/>
    <mergeCell ref="WXU3:WXV3"/>
    <mergeCell ref="WXW3:WXX3"/>
    <mergeCell ref="WXE3:WXF3"/>
    <mergeCell ref="WXG3:WXH3"/>
    <mergeCell ref="WXI3:WXJ3"/>
    <mergeCell ref="WXK3:WXL3"/>
    <mergeCell ref="WXM3:WXN3"/>
    <mergeCell ref="WWU3:WWV3"/>
    <mergeCell ref="WWW3:WWX3"/>
    <mergeCell ref="WWY3:WWZ3"/>
    <mergeCell ref="WXA3:WXB3"/>
    <mergeCell ref="WXC3:WXD3"/>
    <mergeCell ref="WWK3:WWL3"/>
    <mergeCell ref="WWM3:WWN3"/>
    <mergeCell ref="WWO3:WWP3"/>
    <mergeCell ref="WWQ3:WWR3"/>
    <mergeCell ref="WWS3:WWT3"/>
    <mergeCell ref="WWA3:WWB3"/>
    <mergeCell ref="WWC3:WWD3"/>
    <mergeCell ref="WWE3:WWF3"/>
    <mergeCell ref="WWG3:WWH3"/>
    <mergeCell ref="WWI3:WWJ3"/>
    <mergeCell ref="WVQ3:WVR3"/>
    <mergeCell ref="WVS3:WVT3"/>
    <mergeCell ref="WVU3:WVV3"/>
    <mergeCell ref="WVW3:WVX3"/>
    <mergeCell ref="WVY3:WVZ3"/>
    <mergeCell ref="WVG3:WVH3"/>
    <mergeCell ref="WVI3:WVJ3"/>
    <mergeCell ref="WVK3:WVL3"/>
    <mergeCell ref="WVM3:WVN3"/>
    <mergeCell ref="WVO3:WVP3"/>
    <mergeCell ref="WUW3:WUX3"/>
    <mergeCell ref="WUY3:WUZ3"/>
    <mergeCell ref="WVA3:WVB3"/>
    <mergeCell ref="WVC3:WVD3"/>
    <mergeCell ref="WVE3:WVF3"/>
    <mergeCell ref="WUM3:WUN3"/>
    <mergeCell ref="WUO3:WUP3"/>
    <mergeCell ref="WUQ3:WUR3"/>
    <mergeCell ref="WUS3:WUT3"/>
    <mergeCell ref="WUU3:WUV3"/>
    <mergeCell ref="WUC3:WUD3"/>
    <mergeCell ref="WUE3:WUF3"/>
    <mergeCell ref="WUG3:WUH3"/>
    <mergeCell ref="WUI3:WUJ3"/>
    <mergeCell ref="WUK3:WUL3"/>
    <mergeCell ref="WTS3:WTT3"/>
    <mergeCell ref="WTU3:WTV3"/>
    <mergeCell ref="WTW3:WTX3"/>
    <mergeCell ref="WTY3:WTZ3"/>
    <mergeCell ref="WUA3:WUB3"/>
    <mergeCell ref="WTI3:WTJ3"/>
    <mergeCell ref="WTK3:WTL3"/>
    <mergeCell ref="WTM3:WTN3"/>
    <mergeCell ref="WTO3:WTP3"/>
    <mergeCell ref="WTQ3:WTR3"/>
    <mergeCell ref="WSY3:WSZ3"/>
    <mergeCell ref="WTA3:WTB3"/>
    <mergeCell ref="WTC3:WTD3"/>
    <mergeCell ref="WTE3:WTF3"/>
    <mergeCell ref="WTG3:WTH3"/>
    <mergeCell ref="WSO3:WSP3"/>
    <mergeCell ref="WSQ3:WSR3"/>
    <mergeCell ref="WSS3:WST3"/>
    <mergeCell ref="WSU3:WSV3"/>
    <mergeCell ref="WSW3:WSX3"/>
    <mergeCell ref="WSE3:WSF3"/>
    <mergeCell ref="WSG3:WSH3"/>
    <mergeCell ref="WSI3:WSJ3"/>
    <mergeCell ref="WSK3:WSL3"/>
    <mergeCell ref="WSM3:WSN3"/>
    <mergeCell ref="WRU3:WRV3"/>
    <mergeCell ref="WRW3:WRX3"/>
    <mergeCell ref="WRY3:WRZ3"/>
    <mergeCell ref="WSA3:WSB3"/>
    <mergeCell ref="WSC3:WSD3"/>
    <mergeCell ref="WRK3:WRL3"/>
    <mergeCell ref="WRM3:WRN3"/>
    <mergeCell ref="WRO3:WRP3"/>
    <mergeCell ref="WRQ3:WRR3"/>
    <mergeCell ref="WRS3:WRT3"/>
    <mergeCell ref="WRA3:WRB3"/>
    <mergeCell ref="WRC3:WRD3"/>
    <mergeCell ref="WRE3:WRF3"/>
    <mergeCell ref="WRG3:WRH3"/>
    <mergeCell ref="WRI3:WRJ3"/>
    <mergeCell ref="WQQ3:WQR3"/>
    <mergeCell ref="WQS3:WQT3"/>
    <mergeCell ref="WQU3:WQV3"/>
    <mergeCell ref="WQW3:WQX3"/>
    <mergeCell ref="WQY3:WQZ3"/>
    <mergeCell ref="WQG3:WQH3"/>
    <mergeCell ref="WQI3:WQJ3"/>
    <mergeCell ref="WQK3:WQL3"/>
    <mergeCell ref="WQM3:WQN3"/>
    <mergeCell ref="WQO3:WQP3"/>
    <mergeCell ref="WPW3:WPX3"/>
    <mergeCell ref="WPY3:WPZ3"/>
    <mergeCell ref="WQA3:WQB3"/>
    <mergeCell ref="WQC3:WQD3"/>
    <mergeCell ref="WQE3:WQF3"/>
    <mergeCell ref="WPM3:WPN3"/>
    <mergeCell ref="WPO3:WPP3"/>
    <mergeCell ref="WPQ3:WPR3"/>
    <mergeCell ref="WPS3:WPT3"/>
    <mergeCell ref="WPU3:WPV3"/>
    <mergeCell ref="WPC3:WPD3"/>
    <mergeCell ref="WPE3:WPF3"/>
    <mergeCell ref="WPG3:WPH3"/>
    <mergeCell ref="WPI3:WPJ3"/>
    <mergeCell ref="WPK3:WPL3"/>
    <mergeCell ref="WOS3:WOT3"/>
    <mergeCell ref="WOU3:WOV3"/>
    <mergeCell ref="WOW3:WOX3"/>
    <mergeCell ref="WOY3:WOZ3"/>
    <mergeCell ref="WPA3:WPB3"/>
    <mergeCell ref="WOI3:WOJ3"/>
    <mergeCell ref="WOK3:WOL3"/>
    <mergeCell ref="WOM3:WON3"/>
    <mergeCell ref="WOO3:WOP3"/>
    <mergeCell ref="WOQ3:WOR3"/>
    <mergeCell ref="WNY3:WNZ3"/>
    <mergeCell ref="WOA3:WOB3"/>
    <mergeCell ref="WOC3:WOD3"/>
    <mergeCell ref="WOE3:WOF3"/>
    <mergeCell ref="WOG3:WOH3"/>
    <mergeCell ref="WNO3:WNP3"/>
    <mergeCell ref="WNQ3:WNR3"/>
    <mergeCell ref="WNS3:WNT3"/>
    <mergeCell ref="WNU3:WNV3"/>
    <mergeCell ref="WNW3:WNX3"/>
    <mergeCell ref="WNE3:WNF3"/>
    <mergeCell ref="WNG3:WNH3"/>
    <mergeCell ref="WNI3:WNJ3"/>
    <mergeCell ref="WNK3:WNL3"/>
    <mergeCell ref="WNM3:WNN3"/>
    <mergeCell ref="WMU3:WMV3"/>
    <mergeCell ref="WMW3:WMX3"/>
    <mergeCell ref="WMY3:WMZ3"/>
    <mergeCell ref="WNA3:WNB3"/>
    <mergeCell ref="WNC3:WND3"/>
    <mergeCell ref="WMK3:WML3"/>
    <mergeCell ref="WMM3:WMN3"/>
    <mergeCell ref="WMO3:WMP3"/>
    <mergeCell ref="WMQ3:WMR3"/>
    <mergeCell ref="WMS3:WMT3"/>
    <mergeCell ref="WMA3:WMB3"/>
    <mergeCell ref="WMC3:WMD3"/>
    <mergeCell ref="WME3:WMF3"/>
    <mergeCell ref="WMG3:WMH3"/>
    <mergeCell ref="WMI3:WMJ3"/>
    <mergeCell ref="WLQ3:WLR3"/>
    <mergeCell ref="WLS3:WLT3"/>
    <mergeCell ref="WLU3:WLV3"/>
    <mergeCell ref="WLW3:WLX3"/>
    <mergeCell ref="WLY3:WLZ3"/>
    <mergeCell ref="WLG3:WLH3"/>
    <mergeCell ref="WLI3:WLJ3"/>
    <mergeCell ref="WLK3:WLL3"/>
    <mergeCell ref="WLM3:WLN3"/>
    <mergeCell ref="WLO3:WLP3"/>
    <mergeCell ref="WKW3:WKX3"/>
    <mergeCell ref="WKY3:WKZ3"/>
    <mergeCell ref="WLA3:WLB3"/>
    <mergeCell ref="WLC3:WLD3"/>
    <mergeCell ref="WLE3:WLF3"/>
    <mergeCell ref="WKM3:WKN3"/>
    <mergeCell ref="WKO3:WKP3"/>
    <mergeCell ref="WKQ3:WKR3"/>
    <mergeCell ref="WKS3:WKT3"/>
    <mergeCell ref="WKU3:WKV3"/>
    <mergeCell ref="WKC3:WKD3"/>
    <mergeCell ref="WKE3:WKF3"/>
    <mergeCell ref="WKG3:WKH3"/>
    <mergeCell ref="WKI3:WKJ3"/>
    <mergeCell ref="WKK3:WKL3"/>
    <mergeCell ref="WJS3:WJT3"/>
    <mergeCell ref="WJU3:WJV3"/>
    <mergeCell ref="WJW3:WJX3"/>
    <mergeCell ref="WJY3:WJZ3"/>
    <mergeCell ref="WKA3:WKB3"/>
    <mergeCell ref="WJI3:WJJ3"/>
    <mergeCell ref="WJK3:WJL3"/>
    <mergeCell ref="WJM3:WJN3"/>
    <mergeCell ref="WJO3:WJP3"/>
    <mergeCell ref="WJQ3:WJR3"/>
    <mergeCell ref="WIY3:WIZ3"/>
    <mergeCell ref="WJA3:WJB3"/>
    <mergeCell ref="WJC3:WJD3"/>
    <mergeCell ref="WJE3:WJF3"/>
    <mergeCell ref="WJG3:WJH3"/>
    <mergeCell ref="WIO3:WIP3"/>
    <mergeCell ref="WIQ3:WIR3"/>
    <mergeCell ref="WIS3:WIT3"/>
    <mergeCell ref="WIU3:WIV3"/>
    <mergeCell ref="WIW3:WIX3"/>
    <mergeCell ref="WIE3:WIF3"/>
    <mergeCell ref="WIG3:WIH3"/>
    <mergeCell ref="WII3:WIJ3"/>
    <mergeCell ref="WIK3:WIL3"/>
    <mergeCell ref="WIM3:WIN3"/>
    <mergeCell ref="WHU3:WHV3"/>
    <mergeCell ref="WHW3:WHX3"/>
    <mergeCell ref="WHY3:WHZ3"/>
    <mergeCell ref="WIA3:WIB3"/>
    <mergeCell ref="WIC3:WID3"/>
    <mergeCell ref="WHK3:WHL3"/>
    <mergeCell ref="WHM3:WHN3"/>
    <mergeCell ref="WHO3:WHP3"/>
    <mergeCell ref="WHQ3:WHR3"/>
    <mergeCell ref="WHS3:WHT3"/>
    <mergeCell ref="WHA3:WHB3"/>
    <mergeCell ref="WHC3:WHD3"/>
    <mergeCell ref="WHE3:WHF3"/>
    <mergeCell ref="WHG3:WHH3"/>
    <mergeCell ref="WHI3:WHJ3"/>
    <mergeCell ref="WGQ3:WGR3"/>
    <mergeCell ref="WGS3:WGT3"/>
    <mergeCell ref="WGU3:WGV3"/>
    <mergeCell ref="WGW3:WGX3"/>
    <mergeCell ref="WGY3:WGZ3"/>
    <mergeCell ref="WGG3:WGH3"/>
    <mergeCell ref="WGI3:WGJ3"/>
    <mergeCell ref="WGK3:WGL3"/>
    <mergeCell ref="WGM3:WGN3"/>
    <mergeCell ref="WGO3:WGP3"/>
    <mergeCell ref="WFW3:WFX3"/>
    <mergeCell ref="WFY3:WFZ3"/>
    <mergeCell ref="WGA3:WGB3"/>
    <mergeCell ref="WGC3:WGD3"/>
    <mergeCell ref="WGE3:WGF3"/>
    <mergeCell ref="WFM3:WFN3"/>
    <mergeCell ref="WFO3:WFP3"/>
    <mergeCell ref="WFQ3:WFR3"/>
    <mergeCell ref="WFS3:WFT3"/>
    <mergeCell ref="WFU3:WFV3"/>
    <mergeCell ref="WFC3:WFD3"/>
    <mergeCell ref="WFE3:WFF3"/>
    <mergeCell ref="WFG3:WFH3"/>
    <mergeCell ref="WFI3:WFJ3"/>
    <mergeCell ref="WFK3:WFL3"/>
    <mergeCell ref="WES3:WET3"/>
    <mergeCell ref="WEU3:WEV3"/>
    <mergeCell ref="WEW3:WEX3"/>
    <mergeCell ref="WEY3:WEZ3"/>
    <mergeCell ref="WFA3:WFB3"/>
    <mergeCell ref="WEI3:WEJ3"/>
    <mergeCell ref="WEK3:WEL3"/>
    <mergeCell ref="WEM3:WEN3"/>
    <mergeCell ref="WEO3:WEP3"/>
    <mergeCell ref="WEQ3:WER3"/>
    <mergeCell ref="WDY3:WDZ3"/>
    <mergeCell ref="WEA3:WEB3"/>
    <mergeCell ref="WEC3:WED3"/>
    <mergeCell ref="WEE3:WEF3"/>
    <mergeCell ref="WEG3:WEH3"/>
    <mergeCell ref="WDO3:WDP3"/>
    <mergeCell ref="WDQ3:WDR3"/>
    <mergeCell ref="WDS3:WDT3"/>
    <mergeCell ref="WDU3:WDV3"/>
    <mergeCell ref="WDW3:WDX3"/>
    <mergeCell ref="WDE3:WDF3"/>
    <mergeCell ref="WDG3:WDH3"/>
    <mergeCell ref="WDI3:WDJ3"/>
    <mergeCell ref="WDK3:WDL3"/>
    <mergeCell ref="WDM3:WDN3"/>
    <mergeCell ref="WCU3:WCV3"/>
    <mergeCell ref="WCW3:WCX3"/>
    <mergeCell ref="WCY3:WCZ3"/>
    <mergeCell ref="WDA3:WDB3"/>
    <mergeCell ref="WDC3:WDD3"/>
    <mergeCell ref="WCK3:WCL3"/>
    <mergeCell ref="WCM3:WCN3"/>
    <mergeCell ref="WCO3:WCP3"/>
    <mergeCell ref="WCQ3:WCR3"/>
    <mergeCell ref="WCS3:WCT3"/>
    <mergeCell ref="WCA3:WCB3"/>
    <mergeCell ref="WCC3:WCD3"/>
    <mergeCell ref="WCE3:WCF3"/>
    <mergeCell ref="WCG3:WCH3"/>
    <mergeCell ref="WCI3:WCJ3"/>
    <mergeCell ref="WBQ3:WBR3"/>
    <mergeCell ref="WBS3:WBT3"/>
    <mergeCell ref="WBU3:WBV3"/>
    <mergeCell ref="WBW3:WBX3"/>
    <mergeCell ref="WBY3:WBZ3"/>
    <mergeCell ref="WBG3:WBH3"/>
    <mergeCell ref="WBI3:WBJ3"/>
    <mergeCell ref="WBK3:WBL3"/>
    <mergeCell ref="WBM3:WBN3"/>
    <mergeCell ref="WBO3:WBP3"/>
    <mergeCell ref="WAW3:WAX3"/>
    <mergeCell ref="WAY3:WAZ3"/>
    <mergeCell ref="WBA3:WBB3"/>
    <mergeCell ref="WBC3:WBD3"/>
    <mergeCell ref="WBE3:WBF3"/>
    <mergeCell ref="WAM3:WAN3"/>
    <mergeCell ref="WAO3:WAP3"/>
    <mergeCell ref="WAQ3:WAR3"/>
    <mergeCell ref="WAS3:WAT3"/>
    <mergeCell ref="WAU3:WAV3"/>
    <mergeCell ref="WAC3:WAD3"/>
    <mergeCell ref="WAE3:WAF3"/>
    <mergeCell ref="WAG3:WAH3"/>
    <mergeCell ref="WAI3:WAJ3"/>
    <mergeCell ref="WAK3:WAL3"/>
    <mergeCell ref="VZS3:VZT3"/>
    <mergeCell ref="VZU3:VZV3"/>
    <mergeCell ref="VZW3:VZX3"/>
    <mergeCell ref="VZY3:VZZ3"/>
    <mergeCell ref="WAA3:WAB3"/>
    <mergeCell ref="VZI3:VZJ3"/>
    <mergeCell ref="VZK3:VZL3"/>
    <mergeCell ref="VZM3:VZN3"/>
    <mergeCell ref="VZO3:VZP3"/>
    <mergeCell ref="VZQ3:VZR3"/>
    <mergeCell ref="VYY3:VYZ3"/>
    <mergeCell ref="VZA3:VZB3"/>
    <mergeCell ref="VZC3:VZD3"/>
    <mergeCell ref="VZE3:VZF3"/>
    <mergeCell ref="VZG3:VZH3"/>
    <mergeCell ref="VYO3:VYP3"/>
    <mergeCell ref="VYQ3:VYR3"/>
    <mergeCell ref="VYS3:VYT3"/>
    <mergeCell ref="VYU3:VYV3"/>
    <mergeCell ref="VYW3:VYX3"/>
    <mergeCell ref="VYE3:VYF3"/>
    <mergeCell ref="VYG3:VYH3"/>
    <mergeCell ref="VYI3:VYJ3"/>
    <mergeCell ref="VYK3:VYL3"/>
    <mergeCell ref="VYM3:VYN3"/>
    <mergeCell ref="VXU3:VXV3"/>
    <mergeCell ref="VXW3:VXX3"/>
    <mergeCell ref="VXY3:VXZ3"/>
    <mergeCell ref="VYA3:VYB3"/>
    <mergeCell ref="VYC3:VYD3"/>
    <mergeCell ref="VXK3:VXL3"/>
    <mergeCell ref="VXM3:VXN3"/>
    <mergeCell ref="VXO3:VXP3"/>
    <mergeCell ref="VXQ3:VXR3"/>
    <mergeCell ref="VXS3:VXT3"/>
    <mergeCell ref="VXA3:VXB3"/>
    <mergeCell ref="VXC3:VXD3"/>
    <mergeCell ref="VXE3:VXF3"/>
    <mergeCell ref="VXG3:VXH3"/>
    <mergeCell ref="VXI3:VXJ3"/>
    <mergeCell ref="VWQ3:VWR3"/>
    <mergeCell ref="VWS3:VWT3"/>
    <mergeCell ref="VWU3:VWV3"/>
    <mergeCell ref="VWW3:VWX3"/>
    <mergeCell ref="VWY3:VWZ3"/>
    <mergeCell ref="VWG3:VWH3"/>
    <mergeCell ref="VWI3:VWJ3"/>
    <mergeCell ref="VWK3:VWL3"/>
    <mergeCell ref="VWM3:VWN3"/>
    <mergeCell ref="VWO3:VWP3"/>
    <mergeCell ref="VVW3:VVX3"/>
    <mergeCell ref="VVY3:VVZ3"/>
    <mergeCell ref="VWA3:VWB3"/>
    <mergeCell ref="VWC3:VWD3"/>
    <mergeCell ref="VWE3:VWF3"/>
    <mergeCell ref="VVM3:VVN3"/>
    <mergeCell ref="VVO3:VVP3"/>
    <mergeCell ref="VVQ3:VVR3"/>
    <mergeCell ref="VVS3:VVT3"/>
    <mergeCell ref="VVU3:VVV3"/>
    <mergeCell ref="VVC3:VVD3"/>
    <mergeCell ref="VVE3:VVF3"/>
    <mergeCell ref="VVG3:VVH3"/>
    <mergeCell ref="VVI3:VVJ3"/>
    <mergeCell ref="VVK3:VVL3"/>
    <mergeCell ref="VUS3:VUT3"/>
    <mergeCell ref="VUU3:VUV3"/>
    <mergeCell ref="VUW3:VUX3"/>
    <mergeCell ref="VUY3:VUZ3"/>
    <mergeCell ref="VVA3:VVB3"/>
    <mergeCell ref="VUI3:VUJ3"/>
    <mergeCell ref="VUK3:VUL3"/>
    <mergeCell ref="VUM3:VUN3"/>
    <mergeCell ref="VUO3:VUP3"/>
    <mergeCell ref="VUQ3:VUR3"/>
    <mergeCell ref="VTY3:VTZ3"/>
    <mergeCell ref="VUA3:VUB3"/>
    <mergeCell ref="VUC3:VUD3"/>
    <mergeCell ref="VUE3:VUF3"/>
    <mergeCell ref="VUG3:VUH3"/>
    <mergeCell ref="VTO3:VTP3"/>
    <mergeCell ref="VTQ3:VTR3"/>
    <mergeCell ref="VTS3:VTT3"/>
    <mergeCell ref="VTU3:VTV3"/>
    <mergeCell ref="VTW3:VTX3"/>
    <mergeCell ref="VTE3:VTF3"/>
    <mergeCell ref="VTG3:VTH3"/>
    <mergeCell ref="VTI3:VTJ3"/>
    <mergeCell ref="VTK3:VTL3"/>
    <mergeCell ref="VTM3:VTN3"/>
    <mergeCell ref="VSU3:VSV3"/>
    <mergeCell ref="VSW3:VSX3"/>
    <mergeCell ref="VSY3:VSZ3"/>
    <mergeCell ref="VTA3:VTB3"/>
    <mergeCell ref="VTC3:VTD3"/>
    <mergeCell ref="VSK3:VSL3"/>
    <mergeCell ref="VSM3:VSN3"/>
    <mergeCell ref="VSO3:VSP3"/>
    <mergeCell ref="VSQ3:VSR3"/>
    <mergeCell ref="VSS3:VST3"/>
    <mergeCell ref="VSA3:VSB3"/>
    <mergeCell ref="VSC3:VSD3"/>
    <mergeCell ref="VSE3:VSF3"/>
    <mergeCell ref="VSG3:VSH3"/>
    <mergeCell ref="VSI3:VSJ3"/>
    <mergeCell ref="VRQ3:VRR3"/>
    <mergeCell ref="VRS3:VRT3"/>
    <mergeCell ref="VRU3:VRV3"/>
    <mergeCell ref="VRW3:VRX3"/>
    <mergeCell ref="VRY3:VRZ3"/>
    <mergeCell ref="VRG3:VRH3"/>
    <mergeCell ref="VRI3:VRJ3"/>
    <mergeCell ref="VRK3:VRL3"/>
    <mergeCell ref="VRM3:VRN3"/>
    <mergeCell ref="VRO3:VRP3"/>
    <mergeCell ref="VQW3:VQX3"/>
    <mergeCell ref="VQY3:VQZ3"/>
    <mergeCell ref="VRA3:VRB3"/>
    <mergeCell ref="VRC3:VRD3"/>
    <mergeCell ref="VRE3:VRF3"/>
    <mergeCell ref="VQM3:VQN3"/>
    <mergeCell ref="VQO3:VQP3"/>
    <mergeCell ref="VQQ3:VQR3"/>
    <mergeCell ref="VQS3:VQT3"/>
    <mergeCell ref="VQU3:VQV3"/>
    <mergeCell ref="VQC3:VQD3"/>
    <mergeCell ref="VQE3:VQF3"/>
    <mergeCell ref="VQG3:VQH3"/>
    <mergeCell ref="VQI3:VQJ3"/>
    <mergeCell ref="VQK3:VQL3"/>
    <mergeCell ref="VPS3:VPT3"/>
    <mergeCell ref="VPU3:VPV3"/>
    <mergeCell ref="VPW3:VPX3"/>
    <mergeCell ref="VPY3:VPZ3"/>
    <mergeCell ref="VQA3:VQB3"/>
    <mergeCell ref="VPI3:VPJ3"/>
    <mergeCell ref="VPK3:VPL3"/>
    <mergeCell ref="VPM3:VPN3"/>
    <mergeCell ref="VPO3:VPP3"/>
    <mergeCell ref="VPQ3:VPR3"/>
    <mergeCell ref="VOY3:VOZ3"/>
    <mergeCell ref="VPA3:VPB3"/>
    <mergeCell ref="VPC3:VPD3"/>
    <mergeCell ref="VPE3:VPF3"/>
    <mergeCell ref="VPG3:VPH3"/>
    <mergeCell ref="VOO3:VOP3"/>
    <mergeCell ref="VOQ3:VOR3"/>
    <mergeCell ref="VOS3:VOT3"/>
    <mergeCell ref="VOU3:VOV3"/>
    <mergeCell ref="VOW3:VOX3"/>
    <mergeCell ref="VOE3:VOF3"/>
    <mergeCell ref="VOG3:VOH3"/>
    <mergeCell ref="VOI3:VOJ3"/>
    <mergeCell ref="VOK3:VOL3"/>
    <mergeCell ref="VOM3:VON3"/>
    <mergeCell ref="VNU3:VNV3"/>
    <mergeCell ref="VNW3:VNX3"/>
    <mergeCell ref="VNY3:VNZ3"/>
    <mergeCell ref="VOA3:VOB3"/>
    <mergeCell ref="VOC3:VOD3"/>
    <mergeCell ref="VNK3:VNL3"/>
    <mergeCell ref="VNM3:VNN3"/>
    <mergeCell ref="VNO3:VNP3"/>
    <mergeCell ref="VNQ3:VNR3"/>
    <mergeCell ref="VNS3:VNT3"/>
    <mergeCell ref="VNA3:VNB3"/>
    <mergeCell ref="VNC3:VND3"/>
    <mergeCell ref="VNE3:VNF3"/>
    <mergeCell ref="VNG3:VNH3"/>
    <mergeCell ref="VNI3:VNJ3"/>
    <mergeCell ref="VMQ3:VMR3"/>
    <mergeCell ref="VMS3:VMT3"/>
    <mergeCell ref="VMU3:VMV3"/>
    <mergeCell ref="VMW3:VMX3"/>
    <mergeCell ref="VMY3:VMZ3"/>
    <mergeCell ref="VMG3:VMH3"/>
    <mergeCell ref="VMI3:VMJ3"/>
    <mergeCell ref="VMK3:VML3"/>
    <mergeCell ref="VMM3:VMN3"/>
    <mergeCell ref="VMO3:VMP3"/>
    <mergeCell ref="VLW3:VLX3"/>
    <mergeCell ref="VLY3:VLZ3"/>
    <mergeCell ref="VMA3:VMB3"/>
    <mergeCell ref="VMC3:VMD3"/>
    <mergeCell ref="VME3:VMF3"/>
    <mergeCell ref="VLM3:VLN3"/>
    <mergeCell ref="VLO3:VLP3"/>
    <mergeCell ref="VLQ3:VLR3"/>
    <mergeCell ref="VLS3:VLT3"/>
    <mergeCell ref="VLU3:VLV3"/>
    <mergeCell ref="VLC3:VLD3"/>
    <mergeCell ref="VLE3:VLF3"/>
    <mergeCell ref="VLG3:VLH3"/>
    <mergeCell ref="VLI3:VLJ3"/>
    <mergeCell ref="VLK3:VLL3"/>
    <mergeCell ref="VKS3:VKT3"/>
    <mergeCell ref="VKU3:VKV3"/>
    <mergeCell ref="VKW3:VKX3"/>
    <mergeCell ref="VKY3:VKZ3"/>
    <mergeCell ref="VLA3:VLB3"/>
    <mergeCell ref="VKI3:VKJ3"/>
    <mergeCell ref="VKK3:VKL3"/>
    <mergeCell ref="VKM3:VKN3"/>
    <mergeCell ref="VKO3:VKP3"/>
    <mergeCell ref="VKQ3:VKR3"/>
    <mergeCell ref="VJY3:VJZ3"/>
    <mergeCell ref="VKA3:VKB3"/>
    <mergeCell ref="VKC3:VKD3"/>
    <mergeCell ref="VKE3:VKF3"/>
    <mergeCell ref="VKG3:VKH3"/>
    <mergeCell ref="VJO3:VJP3"/>
    <mergeCell ref="VJQ3:VJR3"/>
    <mergeCell ref="VJS3:VJT3"/>
    <mergeCell ref="VJU3:VJV3"/>
    <mergeCell ref="VJW3:VJX3"/>
    <mergeCell ref="VJE3:VJF3"/>
    <mergeCell ref="VJG3:VJH3"/>
    <mergeCell ref="VJI3:VJJ3"/>
    <mergeCell ref="VJK3:VJL3"/>
    <mergeCell ref="VJM3:VJN3"/>
    <mergeCell ref="VIU3:VIV3"/>
    <mergeCell ref="VIW3:VIX3"/>
    <mergeCell ref="VIY3:VIZ3"/>
    <mergeCell ref="VJA3:VJB3"/>
    <mergeCell ref="VJC3:VJD3"/>
    <mergeCell ref="VIK3:VIL3"/>
    <mergeCell ref="VIM3:VIN3"/>
    <mergeCell ref="VIO3:VIP3"/>
    <mergeCell ref="VIQ3:VIR3"/>
    <mergeCell ref="VIS3:VIT3"/>
    <mergeCell ref="VIA3:VIB3"/>
    <mergeCell ref="VIC3:VID3"/>
    <mergeCell ref="VIE3:VIF3"/>
    <mergeCell ref="VIG3:VIH3"/>
    <mergeCell ref="VII3:VIJ3"/>
    <mergeCell ref="VHQ3:VHR3"/>
    <mergeCell ref="VHS3:VHT3"/>
    <mergeCell ref="VHU3:VHV3"/>
    <mergeCell ref="VHW3:VHX3"/>
    <mergeCell ref="VHY3:VHZ3"/>
    <mergeCell ref="VHG3:VHH3"/>
    <mergeCell ref="VHI3:VHJ3"/>
    <mergeCell ref="VHK3:VHL3"/>
    <mergeCell ref="VHM3:VHN3"/>
    <mergeCell ref="VHO3:VHP3"/>
    <mergeCell ref="VGW3:VGX3"/>
    <mergeCell ref="VGY3:VGZ3"/>
    <mergeCell ref="VHA3:VHB3"/>
    <mergeCell ref="VHC3:VHD3"/>
    <mergeCell ref="VHE3:VHF3"/>
    <mergeCell ref="VGM3:VGN3"/>
    <mergeCell ref="VGO3:VGP3"/>
    <mergeCell ref="VGQ3:VGR3"/>
    <mergeCell ref="VGS3:VGT3"/>
    <mergeCell ref="VGU3:VGV3"/>
    <mergeCell ref="VGC3:VGD3"/>
    <mergeCell ref="VGE3:VGF3"/>
    <mergeCell ref="VGG3:VGH3"/>
    <mergeCell ref="VGI3:VGJ3"/>
    <mergeCell ref="VGK3:VGL3"/>
    <mergeCell ref="VFS3:VFT3"/>
    <mergeCell ref="VFU3:VFV3"/>
    <mergeCell ref="VFW3:VFX3"/>
    <mergeCell ref="VFY3:VFZ3"/>
    <mergeCell ref="VGA3:VGB3"/>
    <mergeCell ref="VFI3:VFJ3"/>
    <mergeCell ref="VFK3:VFL3"/>
    <mergeCell ref="VFM3:VFN3"/>
    <mergeCell ref="VFO3:VFP3"/>
    <mergeCell ref="VFQ3:VFR3"/>
    <mergeCell ref="VEY3:VEZ3"/>
    <mergeCell ref="VFA3:VFB3"/>
    <mergeCell ref="VFC3:VFD3"/>
    <mergeCell ref="VFE3:VFF3"/>
    <mergeCell ref="VFG3:VFH3"/>
    <mergeCell ref="VEO3:VEP3"/>
    <mergeCell ref="VEQ3:VER3"/>
    <mergeCell ref="VES3:VET3"/>
    <mergeCell ref="VEU3:VEV3"/>
    <mergeCell ref="VEW3:VEX3"/>
    <mergeCell ref="VEE3:VEF3"/>
    <mergeCell ref="VEG3:VEH3"/>
    <mergeCell ref="VEI3:VEJ3"/>
    <mergeCell ref="VEK3:VEL3"/>
    <mergeCell ref="VEM3:VEN3"/>
    <mergeCell ref="VDU3:VDV3"/>
    <mergeCell ref="VDW3:VDX3"/>
    <mergeCell ref="VDY3:VDZ3"/>
    <mergeCell ref="VEA3:VEB3"/>
    <mergeCell ref="VEC3:VED3"/>
    <mergeCell ref="VDK3:VDL3"/>
    <mergeCell ref="VDM3:VDN3"/>
    <mergeCell ref="VDO3:VDP3"/>
    <mergeCell ref="VDQ3:VDR3"/>
    <mergeCell ref="VDS3:VDT3"/>
    <mergeCell ref="VDA3:VDB3"/>
    <mergeCell ref="VDC3:VDD3"/>
    <mergeCell ref="VDE3:VDF3"/>
    <mergeCell ref="VDG3:VDH3"/>
    <mergeCell ref="VDI3:VDJ3"/>
    <mergeCell ref="VCQ3:VCR3"/>
    <mergeCell ref="VCS3:VCT3"/>
    <mergeCell ref="VCU3:VCV3"/>
    <mergeCell ref="VCW3:VCX3"/>
    <mergeCell ref="VCY3:VCZ3"/>
    <mergeCell ref="VCG3:VCH3"/>
    <mergeCell ref="VCI3:VCJ3"/>
    <mergeCell ref="VCK3:VCL3"/>
    <mergeCell ref="VCM3:VCN3"/>
    <mergeCell ref="VCO3:VCP3"/>
    <mergeCell ref="VBW3:VBX3"/>
    <mergeCell ref="VBY3:VBZ3"/>
    <mergeCell ref="VCA3:VCB3"/>
    <mergeCell ref="VCC3:VCD3"/>
    <mergeCell ref="VCE3:VCF3"/>
    <mergeCell ref="VBM3:VBN3"/>
    <mergeCell ref="VBO3:VBP3"/>
    <mergeCell ref="VBQ3:VBR3"/>
    <mergeCell ref="VBS3:VBT3"/>
    <mergeCell ref="VBU3:VBV3"/>
    <mergeCell ref="VBC3:VBD3"/>
    <mergeCell ref="VBE3:VBF3"/>
    <mergeCell ref="VBG3:VBH3"/>
    <mergeCell ref="VBI3:VBJ3"/>
    <mergeCell ref="VBK3:VBL3"/>
    <mergeCell ref="VAS3:VAT3"/>
    <mergeCell ref="VAU3:VAV3"/>
    <mergeCell ref="VAW3:VAX3"/>
    <mergeCell ref="VAY3:VAZ3"/>
    <mergeCell ref="VBA3:VBB3"/>
    <mergeCell ref="VAI3:VAJ3"/>
    <mergeCell ref="VAK3:VAL3"/>
    <mergeCell ref="VAM3:VAN3"/>
    <mergeCell ref="VAO3:VAP3"/>
    <mergeCell ref="VAQ3:VAR3"/>
    <mergeCell ref="UZY3:UZZ3"/>
    <mergeCell ref="VAA3:VAB3"/>
    <mergeCell ref="VAC3:VAD3"/>
    <mergeCell ref="VAE3:VAF3"/>
    <mergeCell ref="VAG3:VAH3"/>
    <mergeCell ref="UZO3:UZP3"/>
    <mergeCell ref="UZQ3:UZR3"/>
    <mergeCell ref="UZS3:UZT3"/>
    <mergeCell ref="UZU3:UZV3"/>
    <mergeCell ref="UZW3:UZX3"/>
    <mergeCell ref="UZE3:UZF3"/>
    <mergeCell ref="UZG3:UZH3"/>
    <mergeCell ref="UZI3:UZJ3"/>
    <mergeCell ref="UZK3:UZL3"/>
    <mergeCell ref="UZM3:UZN3"/>
    <mergeCell ref="UYU3:UYV3"/>
    <mergeCell ref="UYW3:UYX3"/>
    <mergeCell ref="UYY3:UYZ3"/>
    <mergeCell ref="UZA3:UZB3"/>
    <mergeCell ref="UZC3:UZD3"/>
    <mergeCell ref="UYK3:UYL3"/>
    <mergeCell ref="UYM3:UYN3"/>
    <mergeCell ref="UYO3:UYP3"/>
    <mergeCell ref="UYQ3:UYR3"/>
    <mergeCell ref="UYS3:UYT3"/>
    <mergeCell ref="UYA3:UYB3"/>
    <mergeCell ref="UYC3:UYD3"/>
    <mergeCell ref="UYE3:UYF3"/>
    <mergeCell ref="UYG3:UYH3"/>
    <mergeCell ref="UYI3:UYJ3"/>
    <mergeCell ref="UXQ3:UXR3"/>
    <mergeCell ref="UXS3:UXT3"/>
    <mergeCell ref="UXU3:UXV3"/>
    <mergeCell ref="UXW3:UXX3"/>
    <mergeCell ref="UXY3:UXZ3"/>
    <mergeCell ref="UXG3:UXH3"/>
    <mergeCell ref="UXI3:UXJ3"/>
    <mergeCell ref="UXK3:UXL3"/>
    <mergeCell ref="UXM3:UXN3"/>
    <mergeCell ref="UXO3:UXP3"/>
    <mergeCell ref="UWW3:UWX3"/>
    <mergeCell ref="UWY3:UWZ3"/>
    <mergeCell ref="UXA3:UXB3"/>
    <mergeCell ref="UXC3:UXD3"/>
    <mergeCell ref="UXE3:UXF3"/>
    <mergeCell ref="UWM3:UWN3"/>
    <mergeCell ref="UWO3:UWP3"/>
    <mergeCell ref="UWQ3:UWR3"/>
    <mergeCell ref="UWS3:UWT3"/>
    <mergeCell ref="UWU3:UWV3"/>
    <mergeCell ref="UWC3:UWD3"/>
    <mergeCell ref="UWE3:UWF3"/>
    <mergeCell ref="UWG3:UWH3"/>
    <mergeCell ref="UWI3:UWJ3"/>
    <mergeCell ref="UWK3:UWL3"/>
    <mergeCell ref="UVS3:UVT3"/>
    <mergeCell ref="UVU3:UVV3"/>
    <mergeCell ref="UVW3:UVX3"/>
    <mergeCell ref="UVY3:UVZ3"/>
    <mergeCell ref="UWA3:UWB3"/>
    <mergeCell ref="UVI3:UVJ3"/>
    <mergeCell ref="UVK3:UVL3"/>
    <mergeCell ref="UVM3:UVN3"/>
    <mergeCell ref="UVO3:UVP3"/>
    <mergeCell ref="UVQ3:UVR3"/>
    <mergeCell ref="UUY3:UUZ3"/>
    <mergeCell ref="UVA3:UVB3"/>
    <mergeCell ref="UVC3:UVD3"/>
    <mergeCell ref="UVE3:UVF3"/>
    <mergeCell ref="UVG3:UVH3"/>
    <mergeCell ref="UUO3:UUP3"/>
    <mergeCell ref="UUQ3:UUR3"/>
    <mergeCell ref="UUS3:UUT3"/>
    <mergeCell ref="UUU3:UUV3"/>
    <mergeCell ref="UUW3:UUX3"/>
    <mergeCell ref="UUE3:UUF3"/>
    <mergeCell ref="UUG3:UUH3"/>
    <mergeCell ref="UUI3:UUJ3"/>
    <mergeCell ref="UUK3:UUL3"/>
    <mergeCell ref="UUM3:UUN3"/>
    <mergeCell ref="UTU3:UTV3"/>
    <mergeCell ref="UTW3:UTX3"/>
    <mergeCell ref="UTY3:UTZ3"/>
    <mergeCell ref="UUA3:UUB3"/>
    <mergeCell ref="UUC3:UUD3"/>
    <mergeCell ref="UTK3:UTL3"/>
    <mergeCell ref="UTM3:UTN3"/>
    <mergeCell ref="UTO3:UTP3"/>
    <mergeCell ref="UTQ3:UTR3"/>
    <mergeCell ref="UTS3:UTT3"/>
    <mergeCell ref="UTA3:UTB3"/>
    <mergeCell ref="UTC3:UTD3"/>
    <mergeCell ref="UTE3:UTF3"/>
    <mergeCell ref="UTG3:UTH3"/>
    <mergeCell ref="UTI3:UTJ3"/>
    <mergeCell ref="USQ3:USR3"/>
    <mergeCell ref="USS3:UST3"/>
    <mergeCell ref="USU3:USV3"/>
    <mergeCell ref="USW3:USX3"/>
    <mergeCell ref="USY3:USZ3"/>
    <mergeCell ref="USG3:USH3"/>
    <mergeCell ref="USI3:USJ3"/>
    <mergeCell ref="USK3:USL3"/>
    <mergeCell ref="USM3:USN3"/>
    <mergeCell ref="USO3:USP3"/>
    <mergeCell ref="URW3:URX3"/>
    <mergeCell ref="URY3:URZ3"/>
    <mergeCell ref="USA3:USB3"/>
    <mergeCell ref="USC3:USD3"/>
    <mergeCell ref="USE3:USF3"/>
    <mergeCell ref="URM3:URN3"/>
    <mergeCell ref="URO3:URP3"/>
    <mergeCell ref="URQ3:URR3"/>
    <mergeCell ref="URS3:URT3"/>
    <mergeCell ref="URU3:URV3"/>
    <mergeCell ref="URC3:URD3"/>
    <mergeCell ref="URE3:URF3"/>
    <mergeCell ref="URG3:URH3"/>
    <mergeCell ref="URI3:URJ3"/>
    <mergeCell ref="URK3:URL3"/>
    <mergeCell ref="UQS3:UQT3"/>
    <mergeCell ref="UQU3:UQV3"/>
    <mergeCell ref="UQW3:UQX3"/>
    <mergeCell ref="UQY3:UQZ3"/>
    <mergeCell ref="URA3:URB3"/>
    <mergeCell ref="UQI3:UQJ3"/>
    <mergeCell ref="UQK3:UQL3"/>
    <mergeCell ref="UQM3:UQN3"/>
    <mergeCell ref="UQO3:UQP3"/>
    <mergeCell ref="UQQ3:UQR3"/>
    <mergeCell ref="UPY3:UPZ3"/>
    <mergeCell ref="UQA3:UQB3"/>
    <mergeCell ref="UQC3:UQD3"/>
    <mergeCell ref="UQE3:UQF3"/>
    <mergeCell ref="UQG3:UQH3"/>
    <mergeCell ref="UPO3:UPP3"/>
    <mergeCell ref="UPQ3:UPR3"/>
    <mergeCell ref="UPS3:UPT3"/>
    <mergeCell ref="UPU3:UPV3"/>
    <mergeCell ref="UPW3:UPX3"/>
    <mergeCell ref="UPE3:UPF3"/>
    <mergeCell ref="UPG3:UPH3"/>
    <mergeCell ref="UPI3:UPJ3"/>
    <mergeCell ref="UPK3:UPL3"/>
    <mergeCell ref="UPM3:UPN3"/>
    <mergeCell ref="UOU3:UOV3"/>
    <mergeCell ref="UOW3:UOX3"/>
    <mergeCell ref="UOY3:UOZ3"/>
    <mergeCell ref="UPA3:UPB3"/>
    <mergeCell ref="UPC3:UPD3"/>
    <mergeCell ref="UOK3:UOL3"/>
    <mergeCell ref="UOM3:UON3"/>
    <mergeCell ref="UOO3:UOP3"/>
    <mergeCell ref="UOQ3:UOR3"/>
    <mergeCell ref="UOS3:UOT3"/>
    <mergeCell ref="UOA3:UOB3"/>
    <mergeCell ref="UOC3:UOD3"/>
    <mergeCell ref="UOE3:UOF3"/>
    <mergeCell ref="UOG3:UOH3"/>
    <mergeCell ref="UOI3:UOJ3"/>
    <mergeCell ref="UNQ3:UNR3"/>
    <mergeCell ref="UNS3:UNT3"/>
    <mergeCell ref="UNU3:UNV3"/>
    <mergeCell ref="UNW3:UNX3"/>
    <mergeCell ref="UNY3:UNZ3"/>
    <mergeCell ref="UNG3:UNH3"/>
    <mergeCell ref="UNI3:UNJ3"/>
    <mergeCell ref="UNK3:UNL3"/>
    <mergeCell ref="UNM3:UNN3"/>
    <mergeCell ref="UNO3:UNP3"/>
    <mergeCell ref="UMW3:UMX3"/>
    <mergeCell ref="UMY3:UMZ3"/>
    <mergeCell ref="UNA3:UNB3"/>
    <mergeCell ref="UNC3:UND3"/>
    <mergeCell ref="UNE3:UNF3"/>
    <mergeCell ref="UMM3:UMN3"/>
    <mergeCell ref="UMO3:UMP3"/>
    <mergeCell ref="UMQ3:UMR3"/>
    <mergeCell ref="UMS3:UMT3"/>
    <mergeCell ref="UMU3:UMV3"/>
    <mergeCell ref="UMC3:UMD3"/>
    <mergeCell ref="UME3:UMF3"/>
    <mergeCell ref="UMG3:UMH3"/>
    <mergeCell ref="UMI3:UMJ3"/>
    <mergeCell ref="UMK3:UML3"/>
    <mergeCell ref="ULS3:ULT3"/>
    <mergeCell ref="ULU3:ULV3"/>
    <mergeCell ref="ULW3:ULX3"/>
    <mergeCell ref="ULY3:ULZ3"/>
    <mergeCell ref="UMA3:UMB3"/>
    <mergeCell ref="ULI3:ULJ3"/>
    <mergeCell ref="ULK3:ULL3"/>
    <mergeCell ref="ULM3:ULN3"/>
    <mergeCell ref="ULO3:ULP3"/>
    <mergeCell ref="ULQ3:ULR3"/>
    <mergeCell ref="UKY3:UKZ3"/>
    <mergeCell ref="ULA3:ULB3"/>
    <mergeCell ref="ULC3:ULD3"/>
    <mergeCell ref="ULE3:ULF3"/>
    <mergeCell ref="ULG3:ULH3"/>
    <mergeCell ref="UKO3:UKP3"/>
    <mergeCell ref="UKQ3:UKR3"/>
    <mergeCell ref="UKS3:UKT3"/>
    <mergeCell ref="UKU3:UKV3"/>
    <mergeCell ref="UKW3:UKX3"/>
    <mergeCell ref="UKE3:UKF3"/>
    <mergeCell ref="UKG3:UKH3"/>
    <mergeCell ref="UKI3:UKJ3"/>
    <mergeCell ref="UKK3:UKL3"/>
    <mergeCell ref="UKM3:UKN3"/>
    <mergeCell ref="UJU3:UJV3"/>
    <mergeCell ref="UJW3:UJX3"/>
    <mergeCell ref="UJY3:UJZ3"/>
    <mergeCell ref="UKA3:UKB3"/>
    <mergeCell ref="UKC3:UKD3"/>
    <mergeCell ref="UJK3:UJL3"/>
    <mergeCell ref="UJM3:UJN3"/>
    <mergeCell ref="UJO3:UJP3"/>
    <mergeCell ref="UJQ3:UJR3"/>
    <mergeCell ref="UJS3:UJT3"/>
    <mergeCell ref="UJA3:UJB3"/>
    <mergeCell ref="UJC3:UJD3"/>
    <mergeCell ref="UJE3:UJF3"/>
    <mergeCell ref="UJG3:UJH3"/>
    <mergeCell ref="UJI3:UJJ3"/>
    <mergeCell ref="UIQ3:UIR3"/>
    <mergeCell ref="UIS3:UIT3"/>
    <mergeCell ref="UIU3:UIV3"/>
    <mergeCell ref="UIW3:UIX3"/>
    <mergeCell ref="UIY3:UIZ3"/>
    <mergeCell ref="UIG3:UIH3"/>
    <mergeCell ref="UII3:UIJ3"/>
    <mergeCell ref="UIK3:UIL3"/>
    <mergeCell ref="UIM3:UIN3"/>
    <mergeCell ref="UIO3:UIP3"/>
    <mergeCell ref="UHW3:UHX3"/>
    <mergeCell ref="UHY3:UHZ3"/>
    <mergeCell ref="UIA3:UIB3"/>
    <mergeCell ref="UIC3:UID3"/>
    <mergeCell ref="UIE3:UIF3"/>
    <mergeCell ref="UHM3:UHN3"/>
    <mergeCell ref="UHO3:UHP3"/>
    <mergeCell ref="UHQ3:UHR3"/>
    <mergeCell ref="UHS3:UHT3"/>
    <mergeCell ref="UHU3:UHV3"/>
    <mergeCell ref="UHC3:UHD3"/>
    <mergeCell ref="UHE3:UHF3"/>
    <mergeCell ref="UHG3:UHH3"/>
    <mergeCell ref="UHI3:UHJ3"/>
    <mergeCell ref="UHK3:UHL3"/>
    <mergeCell ref="UGS3:UGT3"/>
    <mergeCell ref="UGU3:UGV3"/>
    <mergeCell ref="UGW3:UGX3"/>
    <mergeCell ref="UGY3:UGZ3"/>
    <mergeCell ref="UHA3:UHB3"/>
    <mergeCell ref="UGI3:UGJ3"/>
    <mergeCell ref="UGK3:UGL3"/>
    <mergeCell ref="UGM3:UGN3"/>
    <mergeCell ref="UGO3:UGP3"/>
    <mergeCell ref="UGQ3:UGR3"/>
    <mergeCell ref="UFY3:UFZ3"/>
    <mergeCell ref="UGA3:UGB3"/>
    <mergeCell ref="UGC3:UGD3"/>
    <mergeCell ref="UGE3:UGF3"/>
    <mergeCell ref="UGG3:UGH3"/>
    <mergeCell ref="UFO3:UFP3"/>
    <mergeCell ref="UFQ3:UFR3"/>
    <mergeCell ref="UFS3:UFT3"/>
    <mergeCell ref="UFU3:UFV3"/>
    <mergeCell ref="UFW3:UFX3"/>
    <mergeCell ref="UFE3:UFF3"/>
    <mergeCell ref="UFG3:UFH3"/>
    <mergeCell ref="UFI3:UFJ3"/>
    <mergeCell ref="UFK3:UFL3"/>
    <mergeCell ref="UFM3:UFN3"/>
    <mergeCell ref="UEU3:UEV3"/>
    <mergeCell ref="UEW3:UEX3"/>
    <mergeCell ref="UEY3:UEZ3"/>
    <mergeCell ref="UFA3:UFB3"/>
    <mergeCell ref="UFC3:UFD3"/>
    <mergeCell ref="UEK3:UEL3"/>
    <mergeCell ref="UEM3:UEN3"/>
    <mergeCell ref="UEO3:UEP3"/>
    <mergeCell ref="UEQ3:UER3"/>
    <mergeCell ref="UES3:UET3"/>
    <mergeCell ref="UEA3:UEB3"/>
    <mergeCell ref="UEC3:UED3"/>
    <mergeCell ref="UEE3:UEF3"/>
    <mergeCell ref="UEG3:UEH3"/>
    <mergeCell ref="UEI3:UEJ3"/>
    <mergeCell ref="UDQ3:UDR3"/>
    <mergeCell ref="UDS3:UDT3"/>
    <mergeCell ref="UDU3:UDV3"/>
    <mergeCell ref="UDW3:UDX3"/>
    <mergeCell ref="UDY3:UDZ3"/>
    <mergeCell ref="UDG3:UDH3"/>
    <mergeCell ref="UDI3:UDJ3"/>
    <mergeCell ref="UDK3:UDL3"/>
    <mergeCell ref="UDM3:UDN3"/>
    <mergeCell ref="UDO3:UDP3"/>
    <mergeCell ref="UCW3:UCX3"/>
    <mergeCell ref="UCY3:UCZ3"/>
    <mergeCell ref="UDA3:UDB3"/>
    <mergeCell ref="UDC3:UDD3"/>
    <mergeCell ref="UDE3:UDF3"/>
    <mergeCell ref="UCM3:UCN3"/>
    <mergeCell ref="UCO3:UCP3"/>
    <mergeCell ref="UCQ3:UCR3"/>
    <mergeCell ref="UCS3:UCT3"/>
    <mergeCell ref="UCU3:UCV3"/>
    <mergeCell ref="UCC3:UCD3"/>
    <mergeCell ref="UCE3:UCF3"/>
    <mergeCell ref="UCG3:UCH3"/>
    <mergeCell ref="UCI3:UCJ3"/>
    <mergeCell ref="UCK3:UCL3"/>
    <mergeCell ref="UBS3:UBT3"/>
    <mergeCell ref="UBU3:UBV3"/>
    <mergeCell ref="UBW3:UBX3"/>
    <mergeCell ref="UBY3:UBZ3"/>
    <mergeCell ref="UCA3:UCB3"/>
    <mergeCell ref="UBI3:UBJ3"/>
    <mergeCell ref="UBK3:UBL3"/>
    <mergeCell ref="UBM3:UBN3"/>
    <mergeCell ref="UBO3:UBP3"/>
    <mergeCell ref="UBQ3:UBR3"/>
    <mergeCell ref="UAY3:UAZ3"/>
    <mergeCell ref="UBA3:UBB3"/>
    <mergeCell ref="UBC3:UBD3"/>
    <mergeCell ref="UBE3:UBF3"/>
    <mergeCell ref="UBG3:UBH3"/>
    <mergeCell ref="UAO3:UAP3"/>
    <mergeCell ref="UAQ3:UAR3"/>
    <mergeCell ref="UAS3:UAT3"/>
    <mergeCell ref="UAU3:UAV3"/>
    <mergeCell ref="UAW3:UAX3"/>
    <mergeCell ref="UAE3:UAF3"/>
    <mergeCell ref="UAG3:UAH3"/>
    <mergeCell ref="UAI3:UAJ3"/>
    <mergeCell ref="UAK3:UAL3"/>
    <mergeCell ref="UAM3:UAN3"/>
    <mergeCell ref="TZU3:TZV3"/>
    <mergeCell ref="TZW3:TZX3"/>
    <mergeCell ref="TZY3:TZZ3"/>
    <mergeCell ref="UAA3:UAB3"/>
    <mergeCell ref="UAC3:UAD3"/>
    <mergeCell ref="TZK3:TZL3"/>
    <mergeCell ref="TZM3:TZN3"/>
    <mergeCell ref="TZO3:TZP3"/>
    <mergeCell ref="TZQ3:TZR3"/>
    <mergeCell ref="TZS3:TZT3"/>
    <mergeCell ref="TZA3:TZB3"/>
    <mergeCell ref="TZC3:TZD3"/>
    <mergeCell ref="TZE3:TZF3"/>
    <mergeCell ref="TZG3:TZH3"/>
    <mergeCell ref="TZI3:TZJ3"/>
    <mergeCell ref="TYQ3:TYR3"/>
    <mergeCell ref="TYS3:TYT3"/>
    <mergeCell ref="TYU3:TYV3"/>
    <mergeCell ref="TYW3:TYX3"/>
    <mergeCell ref="TYY3:TYZ3"/>
    <mergeCell ref="TYG3:TYH3"/>
    <mergeCell ref="TYI3:TYJ3"/>
    <mergeCell ref="TYK3:TYL3"/>
    <mergeCell ref="TYM3:TYN3"/>
    <mergeCell ref="TYO3:TYP3"/>
    <mergeCell ref="TXW3:TXX3"/>
    <mergeCell ref="TXY3:TXZ3"/>
    <mergeCell ref="TYA3:TYB3"/>
    <mergeCell ref="TYC3:TYD3"/>
    <mergeCell ref="TYE3:TYF3"/>
    <mergeCell ref="TXM3:TXN3"/>
    <mergeCell ref="TXO3:TXP3"/>
    <mergeCell ref="TXQ3:TXR3"/>
    <mergeCell ref="TXS3:TXT3"/>
    <mergeCell ref="TXU3:TXV3"/>
    <mergeCell ref="TXC3:TXD3"/>
    <mergeCell ref="TXE3:TXF3"/>
    <mergeCell ref="TXG3:TXH3"/>
    <mergeCell ref="TXI3:TXJ3"/>
    <mergeCell ref="TXK3:TXL3"/>
    <mergeCell ref="TWS3:TWT3"/>
    <mergeCell ref="TWU3:TWV3"/>
    <mergeCell ref="TWW3:TWX3"/>
    <mergeCell ref="TWY3:TWZ3"/>
    <mergeCell ref="TXA3:TXB3"/>
    <mergeCell ref="TWI3:TWJ3"/>
    <mergeCell ref="TWK3:TWL3"/>
    <mergeCell ref="TWM3:TWN3"/>
    <mergeCell ref="TWO3:TWP3"/>
    <mergeCell ref="TWQ3:TWR3"/>
    <mergeCell ref="TVY3:TVZ3"/>
    <mergeCell ref="TWA3:TWB3"/>
    <mergeCell ref="TWC3:TWD3"/>
    <mergeCell ref="TWE3:TWF3"/>
    <mergeCell ref="TWG3:TWH3"/>
    <mergeCell ref="TVO3:TVP3"/>
    <mergeCell ref="TVQ3:TVR3"/>
    <mergeCell ref="TVS3:TVT3"/>
    <mergeCell ref="TVU3:TVV3"/>
    <mergeCell ref="TVW3:TVX3"/>
    <mergeCell ref="TVE3:TVF3"/>
    <mergeCell ref="TVG3:TVH3"/>
    <mergeCell ref="TVI3:TVJ3"/>
    <mergeCell ref="TVK3:TVL3"/>
    <mergeCell ref="TVM3:TVN3"/>
    <mergeCell ref="TUU3:TUV3"/>
    <mergeCell ref="TUW3:TUX3"/>
    <mergeCell ref="TUY3:TUZ3"/>
    <mergeCell ref="TVA3:TVB3"/>
    <mergeCell ref="TVC3:TVD3"/>
    <mergeCell ref="TUK3:TUL3"/>
    <mergeCell ref="TUM3:TUN3"/>
    <mergeCell ref="TUO3:TUP3"/>
    <mergeCell ref="TUQ3:TUR3"/>
    <mergeCell ref="TUS3:TUT3"/>
    <mergeCell ref="TUA3:TUB3"/>
    <mergeCell ref="TUC3:TUD3"/>
    <mergeCell ref="TUE3:TUF3"/>
    <mergeCell ref="TUG3:TUH3"/>
    <mergeCell ref="TUI3:TUJ3"/>
    <mergeCell ref="TTQ3:TTR3"/>
    <mergeCell ref="TTS3:TTT3"/>
    <mergeCell ref="TTU3:TTV3"/>
    <mergeCell ref="TTW3:TTX3"/>
    <mergeCell ref="TTY3:TTZ3"/>
    <mergeCell ref="TTG3:TTH3"/>
    <mergeCell ref="TTI3:TTJ3"/>
    <mergeCell ref="TTK3:TTL3"/>
    <mergeCell ref="TTM3:TTN3"/>
    <mergeCell ref="TTO3:TTP3"/>
    <mergeCell ref="TSW3:TSX3"/>
    <mergeCell ref="TSY3:TSZ3"/>
    <mergeCell ref="TTA3:TTB3"/>
    <mergeCell ref="TTC3:TTD3"/>
    <mergeCell ref="TTE3:TTF3"/>
    <mergeCell ref="TSM3:TSN3"/>
    <mergeCell ref="TSO3:TSP3"/>
    <mergeCell ref="TSQ3:TSR3"/>
    <mergeCell ref="TSS3:TST3"/>
    <mergeCell ref="TSU3:TSV3"/>
    <mergeCell ref="TSC3:TSD3"/>
    <mergeCell ref="TSE3:TSF3"/>
    <mergeCell ref="TSG3:TSH3"/>
    <mergeCell ref="TSI3:TSJ3"/>
    <mergeCell ref="TSK3:TSL3"/>
    <mergeCell ref="TRS3:TRT3"/>
    <mergeCell ref="TRU3:TRV3"/>
    <mergeCell ref="TRW3:TRX3"/>
    <mergeCell ref="TRY3:TRZ3"/>
    <mergeCell ref="TSA3:TSB3"/>
    <mergeCell ref="TRI3:TRJ3"/>
    <mergeCell ref="TRK3:TRL3"/>
    <mergeCell ref="TRM3:TRN3"/>
    <mergeCell ref="TRO3:TRP3"/>
    <mergeCell ref="TRQ3:TRR3"/>
    <mergeCell ref="TQY3:TQZ3"/>
    <mergeCell ref="TRA3:TRB3"/>
    <mergeCell ref="TRC3:TRD3"/>
    <mergeCell ref="TRE3:TRF3"/>
    <mergeCell ref="TRG3:TRH3"/>
    <mergeCell ref="TQO3:TQP3"/>
    <mergeCell ref="TQQ3:TQR3"/>
    <mergeCell ref="TQS3:TQT3"/>
    <mergeCell ref="TQU3:TQV3"/>
    <mergeCell ref="TQW3:TQX3"/>
    <mergeCell ref="TQE3:TQF3"/>
    <mergeCell ref="TQG3:TQH3"/>
    <mergeCell ref="TQI3:TQJ3"/>
    <mergeCell ref="TQK3:TQL3"/>
    <mergeCell ref="TQM3:TQN3"/>
    <mergeCell ref="TPU3:TPV3"/>
    <mergeCell ref="TPW3:TPX3"/>
    <mergeCell ref="TPY3:TPZ3"/>
    <mergeCell ref="TQA3:TQB3"/>
    <mergeCell ref="TQC3:TQD3"/>
    <mergeCell ref="TPK3:TPL3"/>
    <mergeCell ref="TPM3:TPN3"/>
    <mergeCell ref="TPO3:TPP3"/>
    <mergeCell ref="TPQ3:TPR3"/>
    <mergeCell ref="TPS3:TPT3"/>
    <mergeCell ref="TPA3:TPB3"/>
    <mergeCell ref="TPC3:TPD3"/>
    <mergeCell ref="TPE3:TPF3"/>
    <mergeCell ref="TPG3:TPH3"/>
    <mergeCell ref="TPI3:TPJ3"/>
    <mergeCell ref="TOQ3:TOR3"/>
    <mergeCell ref="TOS3:TOT3"/>
    <mergeCell ref="TOU3:TOV3"/>
    <mergeCell ref="TOW3:TOX3"/>
    <mergeCell ref="TOY3:TOZ3"/>
    <mergeCell ref="TOG3:TOH3"/>
    <mergeCell ref="TOI3:TOJ3"/>
    <mergeCell ref="TOK3:TOL3"/>
    <mergeCell ref="TOM3:TON3"/>
    <mergeCell ref="TOO3:TOP3"/>
    <mergeCell ref="TNW3:TNX3"/>
    <mergeCell ref="TNY3:TNZ3"/>
    <mergeCell ref="TOA3:TOB3"/>
    <mergeCell ref="TOC3:TOD3"/>
    <mergeCell ref="TOE3:TOF3"/>
    <mergeCell ref="TNM3:TNN3"/>
    <mergeCell ref="TNO3:TNP3"/>
    <mergeCell ref="TNQ3:TNR3"/>
    <mergeCell ref="TNS3:TNT3"/>
    <mergeCell ref="TNU3:TNV3"/>
    <mergeCell ref="TNC3:TND3"/>
    <mergeCell ref="TNE3:TNF3"/>
    <mergeCell ref="TNG3:TNH3"/>
    <mergeCell ref="TNI3:TNJ3"/>
    <mergeCell ref="TNK3:TNL3"/>
    <mergeCell ref="TMS3:TMT3"/>
    <mergeCell ref="TMU3:TMV3"/>
    <mergeCell ref="TMW3:TMX3"/>
    <mergeCell ref="TMY3:TMZ3"/>
    <mergeCell ref="TNA3:TNB3"/>
    <mergeCell ref="TMI3:TMJ3"/>
    <mergeCell ref="TMK3:TML3"/>
    <mergeCell ref="TMM3:TMN3"/>
    <mergeCell ref="TMO3:TMP3"/>
    <mergeCell ref="TMQ3:TMR3"/>
    <mergeCell ref="TLY3:TLZ3"/>
    <mergeCell ref="TMA3:TMB3"/>
    <mergeCell ref="TMC3:TMD3"/>
    <mergeCell ref="TME3:TMF3"/>
    <mergeCell ref="TMG3:TMH3"/>
    <mergeCell ref="TLO3:TLP3"/>
    <mergeCell ref="TLQ3:TLR3"/>
    <mergeCell ref="TLS3:TLT3"/>
    <mergeCell ref="TLU3:TLV3"/>
    <mergeCell ref="TLW3:TLX3"/>
    <mergeCell ref="TLE3:TLF3"/>
    <mergeCell ref="TLG3:TLH3"/>
    <mergeCell ref="TLI3:TLJ3"/>
    <mergeCell ref="TLK3:TLL3"/>
    <mergeCell ref="TLM3:TLN3"/>
    <mergeCell ref="TKU3:TKV3"/>
    <mergeCell ref="TKW3:TKX3"/>
    <mergeCell ref="TKY3:TKZ3"/>
    <mergeCell ref="TLA3:TLB3"/>
    <mergeCell ref="TLC3:TLD3"/>
    <mergeCell ref="TKK3:TKL3"/>
    <mergeCell ref="TKM3:TKN3"/>
    <mergeCell ref="TKO3:TKP3"/>
    <mergeCell ref="TKQ3:TKR3"/>
    <mergeCell ref="TKS3:TKT3"/>
    <mergeCell ref="TKA3:TKB3"/>
    <mergeCell ref="TKC3:TKD3"/>
    <mergeCell ref="TKE3:TKF3"/>
    <mergeCell ref="TKG3:TKH3"/>
    <mergeCell ref="TKI3:TKJ3"/>
    <mergeCell ref="TJQ3:TJR3"/>
    <mergeCell ref="TJS3:TJT3"/>
    <mergeCell ref="TJU3:TJV3"/>
    <mergeCell ref="TJW3:TJX3"/>
    <mergeCell ref="TJY3:TJZ3"/>
    <mergeCell ref="TJG3:TJH3"/>
    <mergeCell ref="TJI3:TJJ3"/>
    <mergeCell ref="TJK3:TJL3"/>
    <mergeCell ref="TJM3:TJN3"/>
    <mergeCell ref="TJO3:TJP3"/>
    <mergeCell ref="TIW3:TIX3"/>
    <mergeCell ref="TIY3:TIZ3"/>
    <mergeCell ref="TJA3:TJB3"/>
    <mergeCell ref="TJC3:TJD3"/>
    <mergeCell ref="TJE3:TJF3"/>
    <mergeCell ref="TIM3:TIN3"/>
    <mergeCell ref="TIO3:TIP3"/>
    <mergeCell ref="TIQ3:TIR3"/>
    <mergeCell ref="TIS3:TIT3"/>
    <mergeCell ref="TIU3:TIV3"/>
    <mergeCell ref="TIC3:TID3"/>
    <mergeCell ref="TIE3:TIF3"/>
    <mergeCell ref="TIG3:TIH3"/>
    <mergeCell ref="TII3:TIJ3"/>
    <mergeCell ref="TIK3:TIL3"/>
    <mergeCell ref="THS3:THT3"/>
    <mergeCell ref="THU3:THV3"/>
    <mergeCell ref="THW3:THX3"/>
    <mergeCell ref="THY3:THZ3"/>
    <mergeCell ref="TIA3:TIB3"/>
    <mergeCell ref="THI3:THJ3"/>
    <mergeCell ref="THK3:THL3"/>
    <mergeCell ref="THM3:THN3"/>
    <mergeCell ref="THO3:THP3"/>
    <mergeCell ref="THQ3:THR3"/>
    <mergeCell ref="TGY3:TGZ3"/>
    <mergeCell ref="THA3:THB3"/>
    <mergeCell ref="THC3:THD3"/>
    <mergeCell ref="THE3:THF3"/>
    <mergeCell ref="THG3:THH3"/>
    <mergeCell ref="TGO3:TGP3"/>
    <mergeCell ref="TGQ3:TGR3"/>
    <mergeCell ref="TGS3:TGT3"/>
    <mergeCell ref="TGU3:TGV3"/>
    <mergeCell ref="TGW3:TGX3"/>
    <mergeCell ref="TGE3:TGF3"/>
    <mergeCell ref="TGG3:TGH3"/>
    <mergeCell ref="TGI3:TGJ3"/>
    <mergeCell ref="TGK3:TGL3"/>
    <mergeCell ref="TGM3:TGN3"/>
    <mergeCell ref="TFU3:TFV3"/>
    <mergeCell ref="TFW3:TFX3"/>
    <mergeCell ref="TFY3:TFZ3"/>
    <mergeCell ref="TGA3:TGB3"/>
    <mergeCell ref="TGC3:TGD3"/>
    <mergeCell ref="TFK3:TFL3"/>
    <mergeCell ref="TFM3:TFN3"/>
    <mergeCell ref="TFO3:TFP3"/>
    <mergeCell ref="TFQ3:TFR3"/>
    <mergeCell ref="TFS3:TFT3"/>
    <mergeCell ref="TFA3:TFB3"/>
    <mergeCell ref="TFC3:TFD3"/>
    <mergeCell ref="TFE3:TFF3"/>
    <mergeCell ref="TFG3:TFH3"/>
    <mergeCell ref="TFI3:TFJ3"/>
    <mergeCell ref="TEQ3:TER3"/>
    <mergeCell ref="TES3:TET3"/>
    <mergeCell ref="TEU3:TEV3"/>
    <mergeCell ref="TEW3:TEX3"/>
    <mergeCell ref="TEY3:TEZ3"/>
    <mergeCell ref="TEG3:TEH3"/>
    <mergeCell ref="TEI3:TEJ3"/>
    <mergeCell ref="TEK3:TEL3"/>
    <mergeCell ref="TEM3:TEN3"/>
    <mergeCell ref="TEO3:TEP3"/>
    <mergeCell ref="TDW3:TDX3"/>
    <mergeCell ref="TDY3:TDZ3"/>
    <mergeCell ref="TEA3:TEB3"/>
    <mergeCell ref="TEC3:TED3"/>
    <mergeCell ref="TEE3:TEF3"/>
    <mergeCell ref="TDM3:TDN3"/>
    <mergeCell ref="TDO3:TDP3"/>
    <mergeCell ref="TDQ3:TDR3"/>
    <mergeCell ref="TDS3:TDT3"/>
    <mergeCell ref="TDU3:TDV3"/>
    <mergeCell ref="TDC3:TDD3"/>
    <mergeCell ref="TDE3:TDF3"/>
    <mergeCell ref="TDG3:TDH3"/>
    <mergeCell ref="TDI3:TDJ3"/>
    <mergeCell ref="TDK3:TDL3"/>
    <mergeCell ref="TCS3:TCT3"/>
    <mergeCell ref="TCU3:TCV3"/>
    <mergeCell ref="TCW3:TCX3"/>
    <mergeCell ref="TCY3:TCZ3"/>
    <mergeCell ref="TDA3:TDB3"/>
    <mergeCell ref="TCI3:TCJ3"/>
    <mergeCell ref="TCK3:TCL3"/>
    <mergeCell ref="TCM3:TCN3"/>
    <mergeCell ref="TCO3:TCP3"/>
    <mergeCell ref="TCQ3:TCR3"/>
    <mergeCell ref="TBY3:TBZ3"/>
    <mergeCell ref="TCA3:TCB3"/>
    <mergeCell ref="TCC3:TCD3"/>
    <mergeCell ref="TCE3:TCF3"/>
    <mergeCell ref="TCG3:TCH3"/>
    <mergeCell ref="TBO3:TBP3"/>
    <mergeCell ref="TBQ3:TBR3"/>
    <mergeCell ref="TBS3:TBT3"/>
    <mergeCell ref="TBU3:TBV3"/>
    <mergeCell ref="TBW3:TBX3"/>
    <mergeCell ref="TBE3:TBF3"/>
    <mergeCell ref="TBG3:TBH3"/>
    <mergeCell ref="TBI3:TBJ3"/>
    <mergeCell ref="TBK3:TBL3"/>
    <mergeCell ref="TBM3:TBN3"/>
    <mergeCell ref="TAU3:TAV3"/>
    <mergeCell ref="TAW3:TAX3"/>
    <mergeCell ref="TAY3:TAZ3"/>
    <mergeCell ref="TBA3:TBB3"/>
    <mergeCell ref="TBC3:TBD3"/>
    <mergeCell ref="TAK3:TAL3"/>
    <mergeCell ref="TAM3:TAN3"/>
    <mergeCell ref="TAO3:TAP3"/>
    <mergeCell ref="TAQ3:TAR3"/>
    <mergeCell ref="TAS3:TAT3"/>
    <mergeCell ref="TAA3:TAB3"/>
    <mergeCell ref="TAC3:TAD3"/>
    <mergeCell ref="TAE3:TAF3"/>
    <mergeCell ref="TAG3:TAH3"/>
    <mergeCell ref="TAI3:TAJ3"/>
    <mergeCell ref="SZQ3:SZR3"/>
    <mergeCell ref="SZS3:SZT3"/>
    <mergeCell ref="SZU3:SZV3"/>
    <mergeCell ref="SZW3:SZX3"/>
    <mergeCell ref="SZY3:SZZ3"/>
    <mergeCell ref="SZG3:SZH3"/>
    <mergeCell ref="SZI3:SZJ3"/>
    <mergeCell ref="SZK3:SZL3"/>
    <mergeCell ref="SZM3:SZN3"/>
    <mergeCell ref="SZO3:SZP3"/>
    <mergeCell ref="SYW3:SYX3"/>
    <mergeCell ref="SYY3:SYZ3"/>
    <mergeCell ref="SZA3:SZB3"/>
    <mergeCell ref="SZC3:SZD3"/>
    <mergeCell ref="SZE3:SZF3"/>
    <mergeCell ref="SYM3:SYN3"/>
    <mergeCell ref="SYO3:SYP3"/>
    <mergeCell ref="SYQ3:SYR3"/>
    <mergeCell ref="SYS3:SYT3"/>
    <mergeCell ref="SYU3:SYV3"/>
    <mergeCell ref="SYC3:SYD3"/>
    <mergeCell ref="SYE3:SYF3"/>
    <mergeCell ref="SYG3:SYH3"/>
    <mergeCell ref="SYI3:SYJ3"/>
    <mergeCell ref="SYK3:SYL3"/>
    <mergeCell ref="SXS3:SXT3"/>
    <mergeCell ref="SXU3:SXV3"/>
    <mergeCell ref="SXW3:SXX3"/>
    <mergeCell ref="SXY3:SXZ3"/>
    <mergeCell ref="SYA3:SYB3"/>
    <mergeCell ref="SXI3:SXJ3"/>
    <mergeCell ref="SXK3:SXL3"/>
    <mergeCell ref="SXM3:SXN3"/>
    <mergeCell ref="SXO3:SXP3"/>
    <mergeCell ref="SXQ3:SXR3"/>
    <mergeCell ref="SWY3:SWZ3"/>
    <mergeCell ref="SXA3:SXB3"/>
    <mergeCell ref="SXC3:SXD3"/>
    <mergeCell ref="SXE3:SXF3"/>
    <mergeCell ref="SXG3:SXH3"/>
    <mergeCell ref="SWO3:SWP3"/>
    <mergeCell ref="SWQ3:SWR3"/>
    <mergeCell ref="SWS3:SWT3"/>
    <mergeCell ref="SWU3:SWV3"/>
    <mergeCell ref="SWW3:SWX3"/>
    <mergeCell ref="SWE3:SWF3"/>
    <mergeCell ref="SWG3:SWH3"/>
    <mergeCell ref="SWI3:SWJ3"/>
    <mergeCell ref="SWK3:SWL3"/>
    <mergeCell ref="SWM3:SWN3"/>
    <mergeCell ref="SVU3:SVV3"/>
    <mergeCell ref="SVW3:SVX3"/>
    <mergeCell ref="SVY3:SVZ3"/>
    <mergeCell ref="SWA3:SWB3"/>
    <mergeCell ref="SWC3:SWD3"/>
    <mergeCell ref="SVK3:SVL3"/>
    <mergeCell ref="SVM3:SVN3"/>
    <mergeCell ref="SVO3:SVP3"/>
    <mergeCell ref="SVQ3:SVR3"/>
    <mergeCell ref="SVS3:SVT3"/>
    <mergeCell ref="SVA3:SVB3"/>
    <mergeCell ref="SVC3:SVD3"/>
    <mergeCell ref="SVE3:SVF3"/>
    <mergeCell ref="SVG3:SVH3"/>
    <mergeCell ref="SVI3:SVJ3"/>
    <mergeCell ref="SUQ3:SUR3"/>
    <mergeCell ref="SUS3:SUT3"/>
    <mergeCell ref="SUU3:SUV3"/>
    <mergeCell ref="SUW3:SUX3"/>
    <mergeCell ref="SUY3:SUZ3"/>
    <mergeCell ref="SUG3:SUH3"/>
    <mergeCell ref="SUI3:SUJ3"/>
    <mergeCell ref="SUK3:SUL3"/>
    <mergeCell ref="SUM3:SUN3"/>
    <mergeCell ref="SUO3:SUP3"/>
    <mergeCell ref="STW3:STX3"/>
    <mergeCell ref="STY3:STZ3"/>
    <mergeCell ref="SUA3:SUB3"/>
    <mergeCell ref="SUC3:SUD3"/>
    <mergeCell ref="SUE3:SUF3"/>
    <mergeCell ref="STM3:STN3"/>
    <mergeCell ref="STO3:STP3"/>
    <mergeCell ref="STQ3:STR3"/>
    <mergeCell ref="STS3:STT3"/>
    <mergeCell ref="STU3:STV3"/>
    <mergeCell ref="STC3:STD3"/>
    <mergeCell ref="STE3:STF3"/>
    <mergeCell ref="STG3:STH3"/>
    <mergeCell ref="STI3:STJ3"/>
    <mergeCell ref="STK3:STL3"/>
    <mergeCell ref="SSS3:SST3"/>
    <mergeCell ref="SSU3:SSV3"/>
    <mergeCell ref="SSW3:SSX3"/>
    <mergeCell ref="SSY3:SSZ3"/>
    <mergeCell ref="STA3:STB3"/>
    <mergeCell ref="SSI3:SSJ3"/>
    <mergeCell ref="SSK3:SSL3"/>
    <mergeCell ref="SSM3:SSN3"/>
    <mergeCell ref="SSO3:SSP3"/>
    <mergeCell ref="SSQ3:SSR3"/>
    <mergeCell ref="SRY3:SRZ3"/>
    <mergeCell ref="SSA3:SSB3"/>
    <mergeCell ref="SSC3:SSD3"/>
    <mergeCell ref="SSE3:SSF3"/>
    <mergeCell ref="SSG3:SSH3"/>
    <mergeCell ref="SRO3:SRP3"/>
    <mergeCell ref="SRQ3:SRR3"/>
    <mergeCell ref="SRS3:SRT3"/>
    <mergeCell ref="SRU3:SRV3"/>
    <mergeCell ref="SRW3:SRX3"/>
    <mergeCell ref="SRE3:SRF3"/>
    <mergeCell ref="SRG3:SRH3"/>
    <mergeCell ref="SRI3:SRJ3"/>
    <mergeCell ref="SRK3:SRL3"/>
    <mergeCell ref="SRM3:SRN3"/>
    <mergeCell ref="SQU3:SQV3"/>
    <mergeCell ref="SQW3:SQX3"/>
    <mergeCell ref="SQY3:SQZ3"/>
    <mergeCell ref="SRA3:SRB3"/>
    <mergeCell ref="SRC3:SRD3"/>
    <mergeCell ref="SQK3:SQL3"/>
    <mergeCell ref="SQM3:SQN3"/>
    <mergeCell ref="SQO3:SQP3"/>
    <mergeCell ref="SQQ3:SQR3"/>
    <mergeCell ref="SQS3:SQT3"/>
    <mergeCell ref="SQA3:SQB3"/>
    <mergeCell ref="SQC3:SQD3"/>
    <mergeCell ref="SQE3:SQF3"/>
    <mergeCell ref="SQG3:SQH3"/>
    <mergeCell ref="SQI3:SQJ3"/>
    <mergeCell ref="SPQ3:SPR3"/>
    <mergeCell ref="SPS3:SPT3"/>
    <mergeCell ref="SPU3:SPV3"/>
    <mergeCell ref="SPW3:SPX3"/>
    <mergeCell ref="SPY3:SPZ3"/>
    <mergeCell ref="SPG3:SPH3"/>
    <mergeCell ref="SPI3:SPJ3"/>
    <mergeCell ref="SPK3:SPL3"/>
    <mergeCell ref="SPM3:SPN3"/>
    <mergeCell ref="SPO3:SPP3"/>
    <mergeCell ref="SOW3:SOX3"/>
    <mergeCell ref="SOY3:SOZ3"/>
    <mergeCell ref="SPA3:SPB3"/>
    <mergeCell ref="SPC3:SPD3"/>
    <mergeCell ref="SPE3:SPF3"/>
    <mergeCell ref="SOM3:SON3"/>
    <mergeCell ref="SOO3:SOP3"/>
    <mergeCell ref="SOQ3:SOR3"/>
    <mergeCell ref="SOS3:SOT3"/>
    <mergeCell ref="SOU3:SOV3"/>
    <mergeCell ref="SOC3:SOD3"/>
    <mergeCell ref="SOE3:SOF3"/>
    <mergeCell ref="SOG3:SOH3"/>
    <mergeCell ref="SOI3:SOJ3"/>
    <mergeCell ref="SOK3:SOL3"/>
    <mergeCell ref="SNS3:SNT3"/>
    <mergeCell ref="SNU3:SNV3"/>
    <mergeCell ref="SNW3:SNX3"/>
    <mergeCell ref="SNY3:SNZ3"/>
    <mergeCell ref="SOA3:SOB3"/>
    <mergeCell ref="SNI3:SNJ3"/>
    <mergeCell ref="SNK3:SNL3"/>
    <mergeCell ref="SNM3:SNN3"/>
    <mergeCell ref="SNO3:SNP3"/>
    <mergeCell ref="SNQ3:SNR3"/>
    <mergeCell ref="SMY3:SMZ3"/>
    <mergeCell ref="SNA3:SNB3"/>
    <mergeCell ref="SNC3:SND3"/>
    <mergeCell ref="SNE3:SNF3"/>
    <mergeCell ref="SNG3:SNH3"/>
    <mergeCell ref="SMO3:SMP3"/>
    <mergeCell ref="SMQ3:SMR3"/>
    <mergeCell ref="SMS3:SMT3"/>
    <mergeCell ref="SMU3:SMV3"/>
    <mergeCell ref="SMW3:SMX3"/>
    <mergeCell ref="SME3:SMF3"/>
    <mergeCell ref="SMG3:SMH3"/>
    <mergeCell ref="SMI3:SMJ3"/>
    <mergeCell ref="SMK3:SML3"/>
    <mergeCell ref="SMM3:SMN3"/>
    <mergeCell ref="SLU3:SLV3"/>
    <mergeCell ref="SLW3:SLX3"/>
    <mergeCell ref="SLY3:SLZ3"/>
    <mergeCell ref="SMA3:SMB3"/>
    <mergeCell ref="SMC3:SMD3"/>
    <mergeCell ref="SLK3:SLL3"/>
    <mergeCell ref="SLM3:SLN3"/>
    <mergeCell ref="SLO3:SLP3"/>
    <mergeCell ref="SLQ3:SLR3"/>
    <mergeCell ref="SLS3:SLT3"/>
    <mergeCell ref="SLA3:SLB3"/>
    <mergeCell ref="SLC3:SLD3"/>
    <mergeCell ref="SLE3:SLF3"/>
    <mergeCell ref="SLG3:SLH3"/>
    <mergeCell ref="SLI3:SLJ3"/>
    <mergeCell ref="SKQ3:SKR3"/>
    <mergeCell ref="SKS3:SKT3"/>
    <mergeCell ref="SKU3:SKV3"/>
    <mergeCell ref="SKW3:SKX3"/>
    <mergeCell ref="SKY3:SKZ3"/>
    <mergeCell ref="SKG3:SKH3"/>
    <mergeCell ref="SKI3:SKJ3"/>
    <mergeCell ref="SKK3:SKL3"/>
    <mergeCell ref="SKM3:SKN3"/>
    <mergeCell ref="SKO3:SKP3"/>
    <mergeCell ref="SJW3:SJX3"/>
    <mergeCell ref="SJY3:SJZ3"/>
    <mergeCell ref="SKA3:SKB3"/>
    <mergeCell ref="SKC3:SKD3"/>
    <mergeCell ref="SKE3:SKF3"/>
    <mergeCell ref="SJM3:SJN3"/>
    <mergeCell ref="SJO3:SJP3"/>
    <mergeCell ref="SJQ3:SJR3"/>
    <mergeCell ref="SJS3:SJT3"/>
    <mergeCell ref="SJU3:SJV3"/>
    <mergeCell ref="SJC3:SJD3"/>
    <mergeCell ref="SJE3:SJF3"/>
    <mergeCell ref="SJG3:SJH3"/>
    <mergeCell ref="SJI3:SJJ3"/>
    <mergeCell ref="SJK3:SJL3"/>
    <mergeCell ref="SIS3:SIT3"/>
    <mergeCell ref="SIU3:SIV3"/>
    <mergeCell ref="SIW3:SIX3"/>
    <mergeCell ref="SIY3:SIZ3"/>
    <mergeCell ref="SJA3:SJB3"/>
    <mergeCell ref="SII3:SIJ3"/>
    <mergeCell ref="SIK3:SIL3"/>
    <mergeCell ref="SIM3:SIN3"/>
    <mergeCell ref="SIO3:SIP3"/>
    <mergeCell ref="SIQ3:SIR3"/>
    <mergeCell ref="SHY3:SHZ3"/>
    <mergeCell ref="SIA3:SIB3"/>
    <mergeCell ref="SIC3:SID3"/>
    <mergeCell ref="SIE3:SIF3"/>
    <mergeCell ref="SIG3:SIH3"/>
    <mergeCell ref="SHO3:SHP3"/>
    <mergeCell ref="SHQ3:SHR3"/>
    <mergeCell ref="SHS3:SHT3"/>
    <mergeCell ref="SHU3:SHV3"/>
    <mergeCell ref="SHW3:SHX3"/>
    <mergeCell ref="SHE3:SHF3"/>
    <mergeCell ref="SHG3:SHH3"/>
    <mergeCell ref="SHI3:SHJ3"/>
    <mergeCell ref="SHK3:SHL3"/>
    <mergeCell ref="SHM3:SHN3"/>
    <mergeCell ref="SGU3:SGV3"/>
    <mergeCell ref="SGW3:SGX3"/>
    <mergeCell ref="SGY3:SGZ3"/>
    <mergeCell ref="SHA3:SHB3"/>
    <mergeCell ref="SHC3:SHD3"/>
    <mergeCell ref="SGK3:SGL3"/>
    <mergeCell ref="SGM3:SGN3"/>
    <mergeCell ref="SGO3:SGP3"/>
    <mergeCell ref="SGQ3:SGR3"/>
    <mergeCell ref="SGS3:SGT3"/>
    <mergeCell ref="SGA3:SGB3"/>
    <mergeCell ref="SGC3:SGD3"/>
    <mergeCell ref="SGE3:SGF3"/>
    <mergeCell ref="SGG3:SGH3"/>
    <mergeCell ref="SGI3:SGJ3"/>
    <mergeCell ref="SFQ3:SFR3"/>
    <mergeCell ref="SFS3:SFT3"/>
    <mergeCell ref="SFU3:SFV3"/>
    <mergeCell ref="SFW3:SFX3"/>
    <mergeCell ref="SFY3:SFZ3"/>
    <mergeCell ref="SFG3:SFH3"/>
    <mergeCell ref="SFI3:SFJ3"/>
    <mergeCell ref="SFK3:SFL3"/>
    <mergeCell ref="SFM3:SFN3"/>
    <mergeCell ref="SFO3:SFP3"/>
    <mergeCell ref="SEW3:SEX3"/>
    <mergeCell ref="SEY3:SEZ3"/>
    <mergeCell ref="SFA3:SFB3"/>
    <mergeCell ref="SFC3:SFD3"/>
    <mergeCell ref="SFE3:SFF3"/>
    <mergeCell ref="SEM3:SEN3"/>
    <mergeCell ref="SEO3:SEP3"/>
    <mergeCell ref="SEQ3:SER3"/>
    <mergeCell ref="SES3:SET3"/>
    <mergeCell ref="SEU3:SEV3"/>
    <mergeCell ref="SEC3:SED3"/>
    <mergeCell ref="SEE3:SEF3"/>
    <mergeCell ref="SEG3:SEH3"/>
    <mergeCell ref="SEI3:SEJ3"/>
    <mergeCell ref="SEK3:SEL3"/>
    <mergeCell ref="SDS3:SDT3"/>
    <mergeCell ref="SDU3:SDV3"/>
    <mergeCell ref="SDW3:SDX3"/>
    <mergeCell ref="SDY3:SDZ3"/>
    <mergeCell ref="SEA3:SEB3"/>
    <mergeCell ref="SDI3:SDJ3"/>
    <mergeCell ref="SDK3:SDL3"/>
    <mergeCell ref="SDM3:SDN3"/>
    <mergeCell ref="SDO3:SDP3"/>
    <mergeCell ref="SDQ3:SDR3"/>
    <mergeCell ref="SCY3:SCZ3"/>
    <mergeCell ref="SDA3:SDB3"/>
    <mergeCell ref="SDC3:SDD3"/>
    <mergeCell ref="SDE3:SDF3"/>
    <mergeCell ref="SDG3:SDH3"/>
    <mergeCell ref="SCO3:SCP3"/>
    <mergeCell ref="SCQ3:SCR3"/>
    <mergeCell ref="SCS3:SCT3"/>
    <mergeCell ref="SCU3:SCV3"/>
    <mergeCell ref="SCW3:SCX3"/>
    <mergeCell ref="SCE3:SCF3"/>
    <mergeCell ref="SCG3:SCH3"/>
    <mergeCell ref="SCI3:SCJ3"/>
    <mergeCell ref="SCK3:SCL3"/>
    <mergeCell ref="SCM3:SCN3"/>
    <mergeCell ref="SBU3:SBV3"/>
    <mergeCell ref="SBW3:SBX3"/>
    <mergeCell ref="SBY3:SBZ3"/>
    <mergeCell ref="SCA3:SCB3"/>
    <mergeCell ref="SCC3:SCD3"/>
    <mergeCell ref="SBK3:SBL3"/>
    <mergeCell ref="SBM3:SBN3"/>
    <mergeCell ref="SBO3:SBP3"/>
    <mergeCell ref="SBQ3:SBR3"/>
    <mergeCell ref="SBS3:SBT3"/>
    <mergeCell ref="SBA3:SBB3"/>
    <mergeCell ref="SBC3:SBD3"/>
    <mergeCell ref="SBE3:SBF3"/>
    <mergeCell ref="SBG3:SBH3"/>
    <mergeCell ref="SBI3:SBJ3"/>
    <mergeCell ref="SAQ3:SAR3"/>
    <mergeCell ref="SAS3:SAT3"/>
    <mergeCell ref="SAU3:SAV3"/>
    <mergeCell ref="SAW3:SAX3"/>
    <mergeCell ref="SAY3:SAZ3"/>
    <mergeCell ref="SAG3:SAH3"/>
    <mergeCell ref="SAI3:SAJ3"/>
    <mergeCell ref="SAK3:SAL3"/>
    <mergeCell ref="SAM3:SAN3"/>
    <mergeCell ref="SAO3:SAP3"/>
    <mergeCell ref="RZW3:RZX3"/>
    <mergeCell ref="RZY3:RZZ3"/>
    <mergeCell ref="SAA3:SAB3"/>
    <mergeCell ref="SAC3:SAD3"/>
    <mergeCell ref="SAE3:SAF3"/>
    <mergeCell ref="RZM3:RZN3"/>
    <mergeCell ref="RZO3:RZP3"/>
    <mergeCell ref="RZQ3:RZR3"/>
    <mergeCell ref="RZS3:RZT3"/>
    <mergeCell ref="RZU3:RZV3"/>
    <mergeCell ref="RZC3:RZD3"/>
    <mergeCell ref="RZE3:RZF3"/>
    <mergeCell ref="RZG3:RZH3"/>
    <mergeCell ref="RZI3:RZJ3"/>
    <mergeCell ref="RZK3:RZL3"/>
    <mergeCell ref="RYS3:RYT3"/>
    <mergeCell ref="RYU3:RYV3"/>
    <mergeCell ref="RYW3:RYX3"/>
    <mergeCell ref="RYY3:RYZ3"/>
    <mergeCell ref="RZA3:RZB3"/>
    <mergeCell ref="RYI3:RYJ3"/>
    <mergeCell ref="RYK3:RYL3"/>
    <mergeCell ref="RYM3:RYN3"/>
    <mergeCell ref="RYO3:RYP3"/>
    <mergeCell ref="RYQ3:RYR3"/>
    <mergeCell ref="RXY3:RXZ3"/>
    <mergeCell ref="RYA3:RYB3"/>
    <mergeCell ref="RYC3:RYD3"/>
    <mergeCell ref="RYE3:RYF3"/>
    <mergeCell ref="RYG3:RYH3"/>
    <mergeCell ref="RXO3:RXP3"/>
    <mergeCell ref="RXQ3:RXR3"/>
    <mergeCell ref="RXS3:RXT3"/>
    <mergeCell ref="RXU3:RXV3"/>
    <mergeCell ref="RXW3:RXX3"/>
    <mergeCell ref="RXE3:RXF3"/>
    <mergeCell ref="RXG3:RXH3"/>
    <mergeCell ref="RXI3:RXJ3"/>
    <mergeCell ref="RXK3:RXL3"/>
    <mergeCell ref="RXM3:RXN3"/>
    <mergeCell ref="RWU3:RWV3"/>
    <mergeCell ref="RWW3:RWX3"/>
    <mergeCell ref="RWY3:RWZ3"/>
    <mergeCell ref="RXA3:RXB3"/>
    <mergeCell ref="RXC3:RXD3"/>
    <mergeCell ref="RWK3:RWL3"/>
    <mergeCell ref="RWM3:RWN3"/>
    <mergeCell ref="RWO3:RWP3"/>
    <mergeCell ref="RWQ3:RWR3"/>
    <mergeCell ref="RWS3:RWT3"/>
    <mergeCell ref="RWA3:RWB3"/>
    <mergeCell ref="RWC3:RWD3"/>
    <mergeCell ref="RWE3:RWF3"/>
    <mergeCell ref="RWG3:RWH3"/>
    <mergeCell ref="RWI3:RWJ3"/>
    <mergeCell ref="RVQ3:RVR3"/>
    <mergeCell ref="RVS3:RVT3"/>
    <mergeCell ref="RVU3:RVV3"/>
    <mergeCell ref="RVW3:RVX3"/>
    <mergeCell ref="RVY3:RVZ3"/>
    <mergeCell ref="RVG3:RVH3"/>
    <mergeCell ref="RVI3:RVJ3"/>
    <mergeCell ref="RVK3:RVL3"/>
    <mergeCell ref="RVM3:RVN3"/>
    <mergeCell ref="RVO3:RVP3"/>
    <mergeCell ref="RUW3:RUX3"/>
    <mergeCell ref="RUY3:RUZ3"/>
    <mergeCell ref="RVA3:RVB3"/>
    <mergeCell ref="RVC3:RVD3"/>
    <mergeCell ref="RVE3:RVF3"/>
    <mergeCell ref="RUM3:RUN3"/>
    <mergeCell ref="RUO3:RUP3"/>
    <mergeCell ref="RUQ3:RUR3"/>
    <mergeCell ref="RUS3:RUT3"/>
    <mergeCell ref="RUU3:RUV3"/>
    <mergeCell ref="RUC3:RUD3"/>
    <mergeCell ref="RUE3:RUF3"/>
    <mergeCell ref="RUG3:RUH3"/>
    <mergeCell ref="RUI3:RUJ3"/>
    <mergeCell ref="RUK3:RUL3"/>
    <mergeCell ref="RTS3:RTT3"/>
    <mergeCell ref="RTU3:RTV3"/>
    <mergeCell ref="RTW3:RTX3"/>
    <mergeCell ref="RTY3:RTZ3"/>
    <mergeCell ref="RUA3:RUB3"/>
    <mergeCell ref="RTI3:RTJ3"/>
    <mergeCell ref="RTK3:RTL3"/>
    <mergeCell ref="RTM3:RTN3"/>
    <mergeCell ref="RTO3:RTP3"/>
    <mergeCell ref="RTQ3:RTR3"/>
    <mergeCell ref="RSY3:RSZ3"/>
    <mergeCell ref="RTA3:RTB3"/>
    <mergeCell ref="RTC3:RTD3"/>
    <mergeCell ref="RTE3:RTF3"/>
    <mergeCell ref="RTG3:RTH3"/>
    <mergeCell ref="RSO3:RSP3"/>
    <mergeCell ref="RSQ3:RSR3"/>
    <mergeCell ref="RSS3:RST3"/>
    <mergeCell ref="RSU3:RSV3"/>
    <mergeCell ref="RSW3:RSX3"/>
    <mergeCell ref="RSE3:RSF3"/>
    <mergeCell ref="RSG3:RSH3"/>
    <mergeCell ref="RSI3:RSJ3"/>
    <mergeCell ref="RSK3:RSL3"/>
    <mergeCell ref="RSM3:RSN3"/>
    <mergeCell ref="RRU3:RRV3"/>
    <mergeCell ref="RRW3:RRX3"/>
    <mergeCell ref="RRY3:RRZ3"/>
    <mergeCell ref="RSA3:RSB3"/>
    <mergeCell ref="RSC3:RSD3"/>
    <mergeCell ref="RRK3:RRL3"/>
    <mergeCell ref="RRM3:RRN3"/>
    <mergeCell ref="RRO3:RRP3"/>
    <mergeCell ref="RRQ3:RRR3"/>
    <mergeCell ref="RRS3:RRT3"/>
    <mergeCell ref="RRA3:RRB3"/>
    <mergeCell ref="RRC3:RRD3"/>
    <mergeCell ref="RRE3:RRF3"/>
    <mergeCell ref="RRG3:RRH3"/>
    <mergeCell ref="RRI3:RRJ3"/>
    <mergeCell ref="RQQ3:RQR3"/>
    <mergeCell ref="RQS3:RQT3"/>
    <mergeCell ref="RQU3:RQV3"/>
    <mergeCell ref="RQW3:RQX3"/>
    <mergeCell ref="RQY3:RQZ3"/>
    <mergeCell ref="RQG3:RQH3"/>
    <mergeCell ref="RQI3:RQJ3"/>
    <mergeCell ref="RQK3:RQL3"/>
    <mergeCell ref="RQM3:RQN3"/>
    <mergeCell ref="RQO3:RQP3"/>
    <mergeCell ref="RPW3:RPX3"/>
    <mergeCell ref="RPY3:RPZ3"/>
    <mergeCell ref="RQA3:RQB3"/>
    <mergeCell ref="RQC3:RQD3"/>
    <mergeCell ref="RQE3:RQF3"/>
    <mergeCell ref="RPM3:RPN3"/>
    <mergeCell ref="RPO3:RPP3"/>
    <mergeCell ref="RPQ3:RPR3"/>
    <mergeCell ref="RPS3:RPT3"/>
    <mergeCell ref="RPU3:RPV3"/>
    <mergeCell ref="RPC3:RPD3"/>
    <mergeCell ref="RPE3:RPF3"/>
    <mergeCell ref="RPG3:RPH3"/>
    <mergeCell ref="RPI3:RPJ3"/>
    <mergeCell ref="RPK3:RPL3"/>
    <mergeCell ref="ROS3:ROT3"/>
    <mergeCell ref="ROU3:ROV3"/>
    <mergeCell ref="ROW3:ROX3"/>
    <mergeCell ref="ROY3:ROZ3"/>
    <mergeCell ref="RPA3:RPB3"/>
    <mergeCell ref="ROI3:ROJ3"/>
    <mergeCell ref="ROK3:ROL3"/>
    <mergeCell ref="ROM3:RON3"/>
    <mergeCell ref="ROO3:ROP3"/>
    <mergeCell ref="ROQ3:ROR3"/>
    <mergeCell ref="RNY3:RNZ3"/>
    <mergeCell ref="ROA3:ROB3"/>
    <mergeCell ref="ROC3:ROD3"/>
    <mergeCell ref="ROE3:ROF3"/>
    <mergeCell ref="ROG3:ROH3"/>
    <mergeCell ref="RNO3:RNP3"/>
    <mergeCell ref="RNQ3:RNR3"/>
    <mergeCell ref="RNS3:RNT3"/>
    <mergeCell ref="RNU3:RNV3"/>
    <mergeCell ref="RNW3:RNX3"/>
    <mergeCell ref="RNE3:RNF3"/>
    <mergeCell ref="RNG3:RNH3"/>
    <mergeCell ref="RNI3:RNJ3"/>
    <mergeCell ref="RNK3:RNL3"/>
    <mergeCell ref="RNM3:RNN3"/>
    <mergeCell ref="RMU3:RMV3"/>
    <mergeCell ref="RMW3:RMX3"/>
    <mergeCell ref="RMY3:RMZ3"/>
    <mergeCell ref="RNA3:RNB3"/>
    <mergeCell ref="RNC3:RND3"/>
    <mergeCell ref="RMK3:RML3"/>
    <mergeCell ref="RMM3:RMN3"/>
    <mergeCell ref="RMO3:RMP3"/>
    <mergeCell ref="RMQ3:RMR3"/>
    <mergeCell ref="RMS3:RMT3"/>
    <mergeCell ref="RMA3:RMB3"/>
    <mergeCell ref="RMC3:RMD3"/>
    <mergeCell ref="RME3:RMF3"/>
    <mergeCell ref="RMG3:RMH3"/>
    <mergeCell ref="RMI3:RMJ3"/>
    <mergeCell ref="RLQ3:RLR3"/>
    <mergeCell ref="RLS3:RLT3"/>
    <mergeCell ref="RLU3:RLV3"/>
    <mergeCell ref="RLW3:RLX3"/>
    <mergeCell ref="RLY3:RLZ3"/>
    <mergeCell ref="RLG3:RLH3"/>
    <mergeCell ref="RLI3:RLJ3"/>
    <mergeCell ref="RLK3:RLL3"/>
    <mergeCell ref="RLM3:RLN3"/>
    <mergeCell ref="RLO3:RLP3"/>
    <mergeCell ref="RKW3:RKX3"/>
    <mergeCell ref="RKY3:RKZ3"/>
    <mergeCell ref="RLA3:RLB3"/>
    <mergeCell ref="RLC3:RLD3"/>
    <mergeCell ref="RLE3:RLF3"/>
    <mergeCell ref="RKM3:RKN3"/>
    <mergeCell ref="RKO3:RKP3"/>
    <mergeCell ref="RKQ3:RKR3"/>
    <mergeCell ref="RKS3:RKT3"/>
    <mergeCell ref="RKU3:RKV3"/>
    <mergeCell ref="RKC3:RKD3"/>
    <mergeCell ref="RKE3:RKF3"/>
    <mergeCell ref="RKG3:RKH3"/>
    <mergeCell ref="RKI3:RKJ3"/>
    <mergeCell ref="RKK3:RKL3"/>
    <mergeCell ref="RJS3:RJT3"/>
    <mergeCell ref="RJU3:RJV3"/>
    <mergeCell ref="RJW3:RJX3"/>
    <mergeCell ref="RJY3:RJZ3"/>
    <mergeCell ref="RKA3:RKB3"/>
    <mergeCell ref="RJI3:RJJ3"/>
    <mergeCell ref="RJK3:RJL3"/>
    <mergeCell ref="RJM3:RJN3"/>
    <mergeCell ref="RJO3:RJP3"/>
    <mergeCell ref="RJQ3:RJR3"/>
    <mergeCell ref="RIY3:RIZ3"/>
    <mergeCell ref="RJA3:RJB3"/>
    <mergeCell ref="RJC3:RJD3"/>
    <mergeCell ref="RJE3:RJF3"/>
    <mergeCell ref="RJG3:RJH3"/>
    <mergeCell ref="RIO3:RIP3"/>
    <mergeCell ref="RIQ3:RIR3"/>
    <mergeCell ref="RIS3:RIT3"/>
    <mergeCell ref="RIU3:RIV3"/>
    <mergeCell ref="RIW3:RIX3"/>
    <mergeCell ref="RIE3:RIF3"/>
    <mergeCell ref="RIG3:RIH3"/>
    <mergeCell ref="RII3:RIJ3"/>
    <mergeCell ref="RIK3:RIL3"/>
    <mergeCell ref="RIM3:RIN3"/>
    <mergeCell ref="RHU3:RHV3"/>
    <mergeCell ref="RHW3:RHX3"/>
    <mergeCell ref="RHY3:RHZ3"/>
    <mergeCell ref="RIA3:RIB3"/>
    <mergeCell ref="RIC3:RID3"/>
    <mergeCell ref="RHK3:RHL3"/>
    <mergeCell ref="RHM3:RHN3"/>
    <mergeCell ref="RHO3:RHP3"/>
    <mergeCell ref="RHQ3:RHR3"/>
    <mergeCell ref="RHS3:RHT3"/>
    <mergeCell ref="RHA3:RHB3"/>
    <mergeCell ref="RHC3:RHD3"/>
    <mergeCell ref="RHE3:RHF3"/>
    <mergeCell ref="RHG3:RHH3"/>
    <mergeCell ref="RHI3:RHJ3"/>
    <mergeCell ref="RGQ3:RGR3"/>
    <mergeCell ref="RGS3:RGT3"/>
    <mergeCell ref="RGU3:RGV3"/>
    <mergeCell ref="RGW3:RGX3"/>
    <mergeCell ref="RGY3:RGZ3"/>
    <mergeCell ref="RGG3:RGH3"/>
    <mergeCell ref="RGI3:RGJ3"/>
    <mergeCell ref="RGK3:RGL3"/>
    <mergeCell ref="RGM3:RGN3"/>
    <mergeCell ref="RGO3:RGP3"/>
    <mergeCell ref="RFW3:RFX3"/>
    <mergeCell ref="RFY3:RFZ3"/>
    <mergeCell ref="RGA3:RGB3"/>
    <mergeCell ref="RGC3:RGD3"/>
    <mergeCell ref="RGE3:RGF3"/>
    <mergeCell ref="RFM3:RFN3"/>
    <mergeCell ref="RFO3:RFP3"/>
    <mergeCell ref="RFQ3:RFR3"/>
    <mergeCell ref="RFS3:RFT3"/>
    <mergeCell ref="RFU3:RFV3"/>
    <mergeCell ref="RFC3:RFD3"/>
    <mergeCell ref="RFE3:RFF3"/>
    <mergeCell ref="RFG3:RFH3"/>
    <mergeCell ref="RFI3:RFJ3"/>
    <mergeCell ref="RFK3:RFL3"/>
    <mergeCell ref="RES3:RET3"/>
    <mergeCell ref="REU3:REV3"/>
    <mergeCell ref="REW3:REX3"/>
    <mergeCell ref="REY3:REZ3"/>
    <mergeCell ref="RFA3:RFB3"/>
    <mergeCell ref="REI3:REJ3"/>
    <mergeCell ref="REK3:REL3"/>
    <mergeCell ref="REM3:REN3"/>
    <mergeCell ref="REO3:REP3"/>
    <mergeCell ref="REQ3:RER3"/>
    <mergeCell ref="RDY3:RDZ3"/>
    <mergeCell ref="REA3:REB3"/>
    <mergeCell ref="REC3:RED3"/>
    <mergeCell ref="REE3:REF3"/>
    <mergeCell ref="REG3:REH3"/>
    <mergeCell ref="RDO3:RDP3"/>
    <mergeCell ref="RDQ3:RDR3"/>
    <mergeCell ref="RDS3:RDT3"/>
    <mergeCell ref="RDU3:RDV3"/>
    <mergeCell ref="RDW3:RDX3"/>
    <mergeCell ref="RDE3:RDF3"/>
    <mergeCell ref="RDG3:RDH3"/>
    <mergeCell ref="RDI3:RDJ3"/>
    <mergeCell ref="RDK3:RDL3"/>
    <mergeCell ref="RDM3:RDN3"/>
    <mergeCell ref="RCU3:RCV3"/>
    <mergeCell ref="RCW3:RCX3"/>
    <mergeCell ref="RCY3:RCZ3"/>
    <mergeCell ref="RDA3:RDB3"/>
    <mergeCell ref="RDC3:RDD3"/>
    <mergeCell ref="RCK3:RCL3"/>
    <mergeCell ref="RCM3:RCN3"/>
    <mergeCell ref="RCO3:RCP3"/>
    <mergeCell ref="RCQ3:RCR3"/>
    <mergeCell ref="RCS3:RCT3"/>
    <mergeCell ref="RCA3:RCB3"/>
    <mergeCell ref="RCC3:RCD3"/>
    <mergeCell ref="RCE3:RCF3"/>
    <mergeCell ref="RCG3:RCH3"/>
    <mergeCell ref="RCI3:RCJ3"/>
    <mergeCell ref="RBQ3:RBR3"/>
    <mergeCell ref="RBS3:RBT3"/>
    <mergeCell ref="RBU3:RBV3"/>
    <mergeCell ref="RBW3:RBX3"/>
    <mergeCell ref="RBY3:RBZ3"/>
    <mergeCell ref="RBG3:RBH3"/>
    <mergeCell ref="RBI3:RBJ3"/>
    <mergeCell ref="RBK3:RBL3"/>
    <mergeCell ref="RBM3:RBN3"/>
    <mergeCell ref="RBO3:RBP3"/>
    <mergeCell ref="RAW3:RAX3"/>
    <mergeCell ref="RAY3:RAZ3"/>
    <mergeCell ref="RBA3:RBB3"/>
    <mergeCell ref="RBC3:RBD3"/>
    <mergeCell ref="RBE3:RBF3"/>
    <mergeCell ref="RAM3:RAN3"/>
    <mergeCell ref="RAO3:RAP3"/>
    <mergeCell ref="RAQ3:RAR3"/>
    <mergeCell ref="RAS3:RAT3"/>
    <mergeCell ref="RAU3:RAV3"/>
    <mergeCell ref="RAC3:RAD3"/>
    <mergeCell ref="RAE3:RAF3"/>
    <mergeCell ref="RAG3:RAH3"/>
    <mergeCell ref="RAI3:RAJ3"/>
    <mergeCell ref="RAK3:RAL3"/>
    <mergeCell ref="QZS3:QZT3"/>
    <mergeCell ref="QZU3:QZV3"/>
    <mergeCell ref="QZW3:QZX3"/>
    <mergeCell ref="QZY3:QZZ3"/>
    <mergeCell ref="RAA3:RAB3"/>
    <mergeCell ref="QZI3:QZJ3"/>
    <mergeCell ref="QZK3:QZL3"/>
    <mergeCell ref="QZM3:QZN3"/>
    <mergeCell ref="QZO3:QZP3"/>
    <mergeCell ref="QZQ3:QZR3"/>
    <mergeCell ref="QYY3:QYZ3"/>
    <mergeCell ref="QZA3:QZB3"/>
    <mergeCell ref="QZC3:QZD3"/>
    <mergeCell ref="QZE3:QZF3"/>
    <mergeCell ref="QZG3:QZH3"/>
    <mergeCell ref="QYO3:QYP3"/>
    <mergeCell ref="QYQ3:QYR3"/>
    <mergeCell ref="QYS3:QYT3"/>
    <mergeCell ref="QYU3:QYV3"/>
    <mergeCell ref="QYW3:QYX3"/>
    <mergeCell ref="QYE3:QYF3"/>
    <mergeCell ref="QYG3:QYH3"/>
    <mergeCell ref="QYI3:QYJ3"/>
    <mergeCell ref="QYK3:QYL3"/>
    <mergeCell ref="QYM3:QYN3"/>
    <mergeCell ref="QXU3:QXV3"/>
    <mergeCell ref="QXW3:QXX3"/>
    <mergeCell ref="QXY3:QXZ3"/>
    <mergeCell ref="QYA3:QYB3"/>
    <mergeCell ref="QYC3:QYD3"/>
    <mergeCell ref="QXK3:QXL3"/>
    <mergeCell ref="QXM3:QXN3"/>
    <mergeCell ref="QXO3:QXP3"/>
    <mergeCell ref="QXQ3:QXR3"/>
    <mergeCell ref="QXS3:QXT3"/>
    <mergeCell ref="QXA3:QXB3"/>
    <mergeCell ref="QXC3:QXD3"/>
    <mergeCell ref="QXE3:QXF3"/>
    <mergeCell ref="QXG3:QXH3"/>
    <mergeCell ref="QXI3:QXJ3"/>
    <mergeCell ref="QWQ3:QWR3"/>
    <mergeCell ref="QWS3:QWT3"/>
    <mergeCell ref="QWU3:QWV3"/>
    <mergeCell ref="QWW3:QWX3"/>
    <mergeCell ref="QWY3:QWZ3"/>
    <mergeCell ref="QWG3:QWH3"/>
    <mergeCell ref="QWI3:QWJ3"/>
    <mergeCell ref="QWK3:QWL3"/>
    <mergeCell ref="QWM3:QWN3"/>
    <mergeCell ref="QWO3:QWP3"/>
    <mergeCell ref="QVW3:QVX3"/>
    <mergeCell ref="QVY3:QVZ3"/>
    <mergeCell ref="QWA3:QWB3"/>
    <mergeCell ref="QWC3:QWD3"/>
    <mergeCell ref="QWE3:QWF3"/>
    <mergeCell ref="QVM3:QVN3"/>
    <mergeCell ref="QVO3:QVP3"/>
    <mergeCell ref="QVQ3:QVR3"/>
    <mergeCell ref="QVS3:QVT3"/>
    <mergeCell ref="QVU3:QVV3"/>
    <mergeCell ref="QVC3:QVD3"/>
    <mergeCell ref="QVE3:QVF3"/>
    <mergeCell ref="QVG3:QVH3"/>
    <mergeCell ref="QVI3:QVJ3"/>
    <mergeCell ref="QVK3:QVL3"/>
    <mergeCell ref="QUS3:QUT3"/>
    <mergeCell ref="QUU3:QUV3"/>
    <mergeCell ref="QUW3:QUX3"/>
    <mergeCell ref="QUY3:QUZ3"/>
    <mergeCell ref="QVA3:QVB3"/>
    <mergeCell ref="QUI3:QUJ3"/>
    <mergeCell ref="QUK3:QUL3"/>
    <mergeCell ref="QUM3:QUN3"/>
    <mergeCell ref="QUO3:QUP3"/>
    <mergeCell ref="QUQ3:QUR3"/>
    <mergeCell ref="QTY3:QTZ3"/>
    <mergeCell ref="QUA3:QUB3"/>
    <mergeCell ref="QUC3:QUD3"/>
    <mergeCell ref="QUE3:QUF3"/>
    <mergeCell ref="QUG3:QUH3"/>
    <mergeCell ref="QTO3:QTP3"/>
    <mergeCell ref="QTQ3:QTR3"/>
    <mergeCell ref="QTS3:QTT3"/>
    <mergeCell ref="QTU3:QTV3"/>
    <mergeCell ref="QTW3:QTX3"/>
    <mergeCell ref="QTE3:QTF3"/>
    <mergeCell ref="QTG3:QTH3"/>
    <mergeCell ref="QTI3:QTJ3"/>
    <mergeCell ref="QTK3:QTL3"/>
    <mergeCell ref="QTM3:QTN3"/>
    <mergeCell ref="QSU3:QSV3"/>
    <mergeCell ref="QSW3:QSX3"/>
    <mergeCell ref="QSY3:QSZ3"/>
    <mergeCell ref="QTA3:QTB3"/>
    <mergeCell ref="QTC3:QTD3"/>
    <mergeCell ref="QSK3:QSL3"/>
    <mergeCell ref="QSM3:QSN3"/>
    <mergeCell ref="QSO3:QSP3"/>
    <mergeCell ref="QSQ3:QSR3"/>
    <mergeCell ref="QSS3:QST3"/>
    <mergeCell ref="QSA3:QSB3"/>
    <mergeCell ref="QSC3:QSD3"/>
    <mergeCell ref="QSE3:QSF3"/>
    <mergeCell ref="QSG3:QSH3"/>
    <mergeCell ref="QSI3:QSJ3"/>
    <mergeCell ref="QRQ3:QRR3"/>
    <mergeCell ref="QRS3:QRT3"/>
    <mergeCell ref="QRU3:QRV3"/>
    <mergeCell ref="QRW3:QRX3"/>
    <mergeCell ref="QRY3:QRZ3"/>
    <mergeCell ref="QRG3:QRH3"/>
    <mergeCell ref="QRI3:QRJ3"/>
    <mergeCell ref="QRK3:QRL3"/>
    <mergeCell ref="QRM3:QRN3"/>
    <mergeCell ref="QRO3:QRP3"/>
    <mergeCell ref="QQW3:QQX3"/>
    <mergeCell ref="QQY3:QQZ3"/>
    <mergeCell ref="QRA3:QRB3"/>
    <mergeCell ref="QRC3:QRD3"/>
    <mergeCell ref="QRE3:QRF3"/>
    <mergeCell ref="QQM3:QQN3"/>
    <mergeCell ref="QQO3:QQP3"/>
    <mergeCell ref="QQQ3:QQR3"/>
    <mergeCell ref="QQS3:QQT3"/>
    <mergeCell ref="QQU3:QQV3"/>
    <mergeCell ref="QQC3:QQD3"/>
    <mergeCell ref="QQE3:QQF3"/>
    <mergeCell ref="QQG3:QQH3"/>
    <mergeCell ref="QQI3:QQJ3"/>
    <mergeCell ref="QQK3:QQL3"/>
    <mergeCell ref="QPS3:QPT3"/>
    <mergeCell ref="QPU3:QPV3"/>
    <mergeCell ref="QPW3:QPX3"/>
    <mergeCell ref="QPY3:QPZ3"/>
    <mergeCell ref="QQA3:QQB3"/>
    <mergeCell ref="QPI3:QPJ3"/>
    <mergeCell ref="QPK3:QPL3"/>
    <mergeCell ref="QPM3:QPN3"/>
    <mergeCell ref="QPO3:QPP3"/>
    <mergeCell ref="QPQ3:QPR3"/>
    <mergeCell ref="QOY3:QOZ3"/>
    <mergeCell ref="QPA3:QPB3"/>
    <mergeCell ref="QPC3:QPD3"/>
    <mergeCell ref="QPE3:QPF3"/>
    <mergeCell ref="QPG3:QPH3"/>
    <mergeCell ref="QOO3:QOP3"/>
    <mergeCell ref="QOQ3:QOR3"/>
    <mergeCell ref="QOS3:QOT3"/>
    <mergeCell ref="QOU3:QOV3"/>
    <mergeCell ref="QOW3:QOX3"/>
    <mergeCell ref="QOE3:QOF3"/>
    <mergeCell ref="QOG3:QOH3"/>
    <mergeCell ref="QOI3:QOJ3"/>
    <mergeCell ref="QOK3:QOL3"/>
    <mergeCell ref="QOM3:QON3"/>
    <mergeCell ref="QNU3:QNV3"/>
    <mergeCell ref="QNW3:QNX3"/>
    <mergeCell ref="QNY3:QNZ3"/>
    <mergeCell ref="QOA3:QOB3"/>
    <mergeCell ref="QOC3:QOD3"/>
    <mergeCell ref="QNK3:QNL3"/>
    <mergeCell ref="QNM3:QNN3"/>
    <mergeCell ref="QNO3:QNP3"/>
    <mergeCell ref="QNQ3:QNR3"/>
    <mergeCell ref="QNS3:QNT3"/>
    <mergeCell ref="QNA3:QNB3"/>
    <mergeCell ref="QNC3:QND3"/>
    <mergeCell ref="QNE3:QNF3"/>
    <mergeCell ref="QNG3:QNH3"/>
    <mergeCell ref="QNI3:QNJ3"/>
    <mergeCell ref="QMQ3:QMR3"/>
    <mergeCell ref="QMS3:QMT3"/>
    <mergeCell ref="QMU3:QMV3"/>
    <mergeCell ref="QMW3:QMX3"/>
    <mergeCell ref="QMY3:QMZ3"/>
    <mergeCell ref="QMG3:QMH3"/>
    <mergeCell ref="QMI3:QMJ3"/>
    <mergeCell ref="QMK3:QML3"/>
    <mergeCell ref="QMM3:QMN3"/>
    <mergeCell ref="QMO3:QMP3"/>
    <mergeCell ref="QLW3:QLX3"/>
    <mergeCell ref="QLY3:QLZ3"/>
    <mergeCell ref="QMA3:QMB3"/>
    <mergeCell ref="QMC3:QMD3"/>
    <mergeCell ref="QME3:QMF3"/>
    <mergeCell ref="QLM3:QLN3"/>
    <mergeCell ref="QLO3:QLP3"/>
    <mergeCell ref="QLQ3:QLR3"/>
    <mergeCell ref="QLS3:QLT3"/>
    <mergeCell ref="QLU3:QLV3"/>
    <mergeCell ref="QLC3:QLD3"/>
    <mergeCell ref="QLE3:QLF3"/>
    <mergeCell ref="QLG3:QLH3"/>
    <mergeCell ref="QLI3:QLJ3"/>
    <mergeCell ref="QLK3:QLL3"/>
    <mergeCell ref="QKS3:QKT3"/>
    <mergeCell ref="QKU3:QKV3"/>
    <mergeCell ref="QKW3:QKX3"/>
    <mergeCell ref="QKY3:QKZ3"/>
    <mergeCell ref="QLA3:QLB3"/>
    <mergeCell ref="QKI3:QKJ3"/>
    <mergeCell ref="QKK3:QKL3"/>
    <mergeCell ref="QKM3:QKN3"/>
    <mergeCell ref="QKO3:QKP3"/>
    <mergeCell ref="QKQ3:QKR3"/>
    <mergeCell ref="QJY3:QJZ3"/>
    <mergeCell ref="QKA3:QKB3"/>
    <mergeCell ref="QKC3:QKD3"/>
    <mergeCell ref="QKE3:QKF3"/>
    <mergeCell ref="QKG3:QKH3"/>
    <mergeCell ref="QJO3:QJP3"/>
    <mergeCell ref="QJQ3:QJR3"/>
    <mergeCell ref="QJS3:QJT3"/>
    <mergeCell ref="QJU3:QJV3"/>
    <mergeCell ref="QJW3:QJX3"/>
    <mergeCell ref="QJE3:QJF3"/>
    <mergeCell ref="QJG3:QJH3"/>
    <mergeCell ref="QJI3:QJJ3"/>
    <mergeCell ref="QJK3:QJL3"/>
    <mergeCell ref="QJM3:QJN3"/>
    <mergeCell ref="QIU3:QIV3"/>
    <mergeCell ref="QIW3:QIX3"/>
    <mergeCell ref="QIY3:QIZ3"/>
    <mergeCell ref="QJA3:QJB3"/>
    <mergeCell ref="QJC3:QJD3"/>
    <mergeCell ref="QIK3:QIL3"/>
    <mergeCell ref="QIM3:QIN3"/>
    <mergeCell ref="QIO3:QIP3"/>
    <mergeCell ref="QIQ3:QIR3"/>
    <mergeCell ref="QIS3:QIT3"/>
    <mergeCell ref="QIA3:QIB3"/>
    <mergeCell ref="QIC3:QID3"/>
    <mergeCell ref="QIE3:QIF3"/>
    <mergeCell ref="QIG3:QIH3"/>
    <mergeCell ref="QII3:QIJ3"/>
    <mergeCell ref="QHQ3:QHR3"/>
    <mergeCell ref="QHS3:QHT3"/>
    <mergeCell ref="QHU3:QHV3"/>
    <mergeCell ref="QHW3:QHX3"/>
    <mergeCell ref="QHY3:QHZ3"/>
    <mergeCell ref="QHG3:QHH3"/>
    <mergeCell ref="QHI3:QHJ3"/>
    <mergeCell ref="QHK3:QHL3"/>
    <mergeCell ref="QHM3:QHN3"/>
    <mergeCell ref="QHO3:QHP3"/>
    <mergeCell ref="QGW3:QGX3"/>
    <mergeCell ref="QGY3:QGZ3"/>
    <mergeCell ref="QHA3:QHB3"/>
    <mergeCell ref="QHC3:QHD3"/>
    <mergeCell ref="QHE3:QHF3"/>
    <mergeCell ref="QGM3:QGN3"/>
    <mergeCell ref="QGO3:QGP3"/>
    <mergeCell ref="QGQ3:QGR3"/>
    <mergeCell ref="QGS3:QGT3"/>
    <mergeCell ref="QGU3:QGV3"/>
    <mergeCell ref="QGC3:QGD3"/>
    <mergeCell ref="QGE3:QGF3"/>
    <mergeCell ref="QGG3:QGH3"/>
    <mergeCell ref="QGI3:QGJ3"/>
    <mergeCell ref="QGK3:QGL3"/>
    <mergeCell ref="QFS3:QFT3"/>
    <mergeCell ref="QFU3:QFV3"/>
    <mergeCell ref="QFW3:QFX3"/>
    <mergeCell ref="QFY3:QFZ3"/>
    <mergeCell ref="QGA3:QGB3"/>
    <mergeCell ref="QFI3:QFJ3"/>
    <mergeCell ref="QFK3:QFL3"/>
    <mergeCell ref="QFM3:QFN3"/>
    <mergeCell ref="QFO3:QFP3"/>
    <mergeCell ref="QFQ3:QFR3"/>
    <mergeCell ref="QEY3:QEZ3"/>
    <mergeCell ref="QFA3:QFB3"/>
    <mergeCell ref="QFC3:QFD3"/>
    <mergeCell ref="QFE3:QFF3"/>
    <mergeCell ref="QFG3:QFH3"/>
    <mergeCell ref="QEO3:QEP3"/>
    <mergeCell ref="QEQ3:QER3"/>
    <mergeCell ref="QES3:QET3"/>
    <mergeCell ref="QEU3:QEV3"/>
    <mergeCell ref="QEW3:QEX3"/>
    <mergeCell ref="QEE3:QEF3"/>
    <mergeCell ref="QEG3:QEH3"/>
    <mergeCell ref="QEI3:QEJ3"/>
    <mergeCell ref="QEK3:QEL3"/>
    <mergeCell ref="QEM3:QEN3"/>
    <mergeCell ref="QDU3:QDV3"/>
    <mergeCell ref="QDW3:QDX3"/>
    <mergeCell ref="QDY3:QDZ3"/>
    <mergeCell ref="QEA3:QEB3"/>
    <mergeCell ref="QEC3:QED3"/>
    <mergeCell ref="QDK3:QDL3"/>
    <mergeCell ref="QDM3:QDN3"/>
    <mergeCell ref="QDO3:QDP3"/>
    <mergeCell ref="QDQ3:QDR3"/>
    <mergeCell ref="QDS3:QDT3"/>
    <mergeCell ref="QDA3:QDB3"/>
    <mergeCell ref="QDC3:QDD3"/>
    <mergeCell ref="QDE3:QDF3"/>
    <mergeCell ref="QDG3:QDH3"/>
    <mergeCell ref="QDI3:QDJ3"/>
    <mergeCell ref="QCQ3:QCR3"/>
    <mergeCell ref="QCS3:QCT3"/>
    <mergeCell ref="QCU3:QCV3"/>
    <mergeCell ref="QCW3:QCX3"/>
    <mergeCell ref="QCY3:QCZ3"/>
    <mergeCell ref="QCG3:QCH3"/>
    <mergeCell ref="QCI3:QCJ3"/>
    <mergeCell ref="QCK3:QCL3"/>
    <mergeCell ref="QCM3:QCN3"/>
    <mergeCell ref="QCO3:QCP3"/>
    <mergeCell ref="QBW3:QBX3"/>
    <mergeCell ref="QBY3:QBZ3"/>
    <mergeCell ref="QCA3:QCB3"/>
    <mergeCell ref="QCC3:QCD3"/>
    <mergeCell ref="QCE3:QCF3"/>
    <mergeCell ref="QBM3:QBN3"/>
    <mergeCell ref="QBO3:QBP3"/>
    <mergeCell ref="QBQ3:QBR3"/>
    <mergeCell ref="QBS3:QBT3"/>
    <mergeCell ref="QBU3:QBV3"/>
    <mergeCell ref="QBC3:QBD3"/>
    <mergeCell ref="QBE3:QBF3"/>
    <mergeCell ref="QBG3:QBH3"/>
    <mergeCell ref="QBI3:QBJ3"/>
    <mergeCell ref="QBK3:QBL3"/>
    <mergeCell ref="QAS3:QAT3"/>
    <mergeCell ref="QAU3:QAV3"/>
    <mergeCell ref="QAW3:QAX3"/>
    <mergeCell ref="QAY3:QAZ3"/>
    <mergeCell ref="QBA3:QBB3"/>
    <mergeCell ref="QAI3:QAJ3"/>
    <mergeCell ref="QAK3:QAL3"/>
    <mergeCell ref="QAM3:QAN3"/>
    <mergeCell ref="QAO3:QAP3"/>
    <mergeCell ref="QAQ3:QAR3"/>
    <mergeCell ref="PZY3:PZZ3"/>
    <mergeCell ref="QAA3:QAB3"/>
    <mergeCell ref="QAC3:QAD3"/>
    <mergeCell ref="QAE3:QAF3"/>
    <mergeCell ref="QAG3:QAH3"/>
    <mergeCell ref="PZO3:PZP3"/>
    <mergeCell ref="PZQ3:PZR3"/>
    <mergeCell ref="PZS3:PZT3"/>
    <mergeCell ref="PZU3:PZV3"/>
    <mergeCell ref="PZW3:PZX3"/>
    <mergeCell ref="PZE3:PZF3"/>
    <mergeCell ref="PZG3:PZH3"/>
    <mergeCell ref="PZI3:PZJ3"/>
    <mergeCell ref="PZK3:PZL3"/>
    <mergeCell ref="PZM3:PZN3"/>
    <mergeCell ref="PYU3:PYV3"/>
    <mergeCell ref="PYW3:PYX3"/>
    <mergeCell ref="PYY3:PYZ3"/>
    <mergeCell ref="PZA3:PZB3"/>
    <mergeCell ref="PZC3:PZD3"/>
    <mergeCell ref="PYK3:PYL3"/>
    <mergeCell ref="PYM3:PYN3"/>
    <mergeCell ref="PYO3:PYP3"/>
    <mergeCell ref="PYQ3:PYR3"/>
    <mergeCell ref="PYS3:PYT3"/>
    <mergeCell ref="PYA3:PYB3"/>
    <mergeCell ref="PYC3:PYD3"/>
    <mergeCell ref="PYE3:PYF3"/>
    <mergeCell ref="PYG3:PYH3"/>
    <mergeCell ref="PYI3:PYJ3"/>
    <mergeCell ref="PXQ3:PXR3"/>
    <mergeCell ref="PXS3:PXT3"/>
    <mergeCell ref="PXU3:PXV3"/>
    <mergeCell ref="PXW3:PXX3"/>
    <mergeCell ref="PXY3:PXZ3"/>
    <mergeCell ref="PXG3:PXH3"/>
    <mergeCell ref="PXI3:PXJ3"/>
    <mergeCell ref="PXK3:PXL3"/>
    <mergeCell ref="PXM3:PXN3"/>
    <mergeCell ref="PXO3:PXP3"/>
    <mergeCell ref="PWW3:PWX3"/>
    <mergeCell ref="PWY3:PWZ3"/>
    <mergeCell ref="PXA3:PXB3"/>
    <mergeCell ref="PXC3:PXD3"/>
    <mergeCell ref="PXE3:PXF3"/>
    <mergeCell ref="PWM3:PWN3"/>
    <mergeCell ref="PWO3:PWP3"/>
    <mergeCell ref="PWQ3:PWR3"/>
    <mergeCell ref="PWS3:PWT3"/>
    <mergeCell ref="PWU3:PWV3"/>
    <mergeCell ref="PWC3:PWD3"/>
    <mergeCell ref="PWE3:PWF3"/>
    <mergeCell ref="PWG3:PWH3"/>
    <mergeCell ref="PWI3:PWJ3"/>
    <mergeCell ref="PWK3:PWL3"/>
    <mergeCell ref="PVS3:PVT3"/>
    <mergeCell ref="PVU3:PVV3"/>
    <mergeCell ref="PVW3:PVX3"/>
    <mergeCell ref="PVY3:PVZ3"/>
    <mergeCell ref="PWA3:PWB3"/>
    <mergeCell ref="PVI3:PVJ3"/>
    <mergeCell ref="PVK3:PVL3"/>
    <mergeCell ref="PVM3:PVN3"/>
    <mergeCell ref="PVO3:PVP3"/>
    <mergeCell ref="PVQ3:PVR3"/>
    <mergeCell ref="PUY3:PUZ3"/>
    <mergeCell ref="PVA3:PVB3"/>
    <mergeCell ref="PVC3:PVD3"/>
    <mergeCell ref="PVE3:PVF3"/>
    <mergeCell ref="PVG3:PVH3"/>
    <mergeCell ref="PUO3:PUP3"/>
    <mergeCell ref="PUQ3:PUR3"/>
    <mergeCell ref="PUS3:PUT3"/>
    <mergeCell ref="PUU3:PUV3"/>
    <mergeCell ref="PUW3:PUX3"/>
    <mergeCell ref="PUE3:PUF3"/>
    <mergeCell ref="PUG3:PUH3"/>
    <mergeCell ref="PUI3:PUJ3"/>
    <mergeCell ref="PUK3:PUL3"/>
    <mergeCell ref="PUM3:PUN3"/>
    <mergeCell ref="PTU3:PTV3"/>
    <mergeCell ref="PTW3:PTX3"/>
    <mergeCell ref="PTY3:PTZ3"/>
    <mergeCell ref="PUA3:PUB3"/>
    <mergeCell ref="PUC3:PUD3"/>
    <mergeCell ref="PTK3:PTL3"/>
    <mergeCell ref="PTM3:PTN3"/>
    <mergeCell ref="PTO3:PTP3"/>
    <mergeCell ref="PTQ3:PTR3"/>
    <mergeCell ref="PTS3:PTT3"/>
    <mergeCell ref="PTA3:PTB3"/>
    <mergeCell ref="PTC3:PTD3"/>
    <mergeCell ref="PTE3:PTF3"/>
    <mergeCell ref="PTG3:PTH3"/>
    <mergeCell ref="PTI3:PTJ3"/>
    <mergeCell ref="PSQ3:PSR3"/>
    <mergeCell ref="PSS3:PST3"/>
    <mergeCell ref="PSU3:PSV3"/>
    <mergeCell ref="PSW3:PSX3"/>
    <mergeCell ref="PSY3:PSZ3"/>
    <mergeCell ref="PSG3:PSH3"/>
    <mergeCell ref="PSI3:PSJ3"/>
    <mergeCell ref="PSK3:PSL3"/>
    <mergeCell ref="PSM3:PSN3"/>
    <mergeCell ref="PSO3:PSP3"/>
    <mergeCell ref="PRW3:PRX3"/>
    <mergeCell ref="PRY3:PRZ3"/>
    <mergeCell ref="PSA3:PSB3"/>
    <mergeCell ref="PSC3:PSD3"/>
    <mergeCell ref="PSE3:PSF3"/>
    <mergeCell ref="PRM3:PRN3"/>
    <mergeCell ref="PRO3:PRP3"/>
    <mergeCell ref="PRQ3:PRR3"/>
    <mergeCell ref="PRS3:PRT3"/>
    <mergeCell ref="PRU3:PRV3"/>
    <mergeCell ref="PRC3:PRD3"/>
    <mergeCell ref="PRE3:PRF3"/>
    <mergeCell ref="PRG3:PRH3"/>
    <mergeCell ref="PRI3:PRJ3"/>
    <mergeCell ref="PRK3:PRL3"/>
    <mergeCell ref="PQS3:PQT3"/>
    <mergeCell ref="PQU3:PQV3"/>
    <mergeCell ref="PQW3:PQX3"/>
    <mergeCell ref="PQY3:PQZ3"/>
    <mergeCell ref="PRA3:PRB3"/>
    <mergeCell ref="PQI3:PQJ3"/>
    <mergeCell ref="PQK3:PQL3"/>
    <mergeCell ref="PQM3:PQN3"/>
    <mergeCell ref="PQO3:PQP3"/>
    <mergeCell ref="PQQ3:PQR3"/>
    <mergeCell ref="PPY3:PPZ3"/>
    <mergeCell ref="PQA3:PQB3"/>
    <mergeCell ref="PQC3:PQD3"/>
    <mergeCell ref="PQE3:PQF3"/>
    <mergeCell ref="PQG3:PQH3"/>
    <mergeCell ref="PPO3:PPP3"/>
    <mergeCell ref="PPQ3:PPR3"/>
    <mergeCell ref="PPS3:PPT3"/>
    <mergeCell ref="PPU3:PPV3"/>
    <mergeCell ref="PPW3:PPX3"/>
    <mergeCell ref="PPE3:PPF3"/>
    <mergeCell ref="PPG3:PPH3"/>
    <mergeCell ref="PPI3:PPJ3"/>
    <mergeCell ref="PPK3:PPL3"/>
    <mergeCell ref="PPM3:PPN3"/>
    <mergeCell ref="POU3:POV3"/>
    <mergeCell ref="POW3:POX3"/>
    <mergeCell ref="POY3:POZ3"/>
    <mergeCell ref="PPA3:PPB3"/>
    <mergeCell ref="PPC3:PPD3"/>
    <mergeCell ref="POK3:POL3"/>
    <mergeCell ref="POM3:PON3"/>
    <mergeCell ref="POO3:POP3"/>
    <mergeCell ref="POQ3:POR3"/>
    <mergeCell ref="POS3:POT3"/>
    <mergeCell ref="POA3:POB3"/>
    <mergeCell ref="POC3:POD3"/>
    <mergeCell ref="POE3:POF3"/>
    <mergeCell ref="POG3:POH3"/>
    <mergeCell ref="POI3:POJ3"/>
    <mergeCell ref="PNQ3:PNR3"/>
    <mergeCell ref="PNS3:PNT3"/>
    <mergeCell ref="PNU3:PNV3"/>
    <mergeCell ref="PNW3:PNX3"/>
    <mergeCell ref="PNY3:PNZ3"/>
    <mergeCell ref="PNG3:PNH3"/>
    <mergeCell ref="PNI3:PNJ3"/>
    <mergeCell ref="PNK3:PNL3"/>
    <mergeCell ref="PNM3:PNN3"/>
    <mergeCell ref="PNO3:PNP3"/>
    <mergeCell ref="PMW3:PMX3"/>
    <mergeCell ref="PMY3:PMZ3"/>
    <mergeCell ref="PNA3:PNB3"/>
    <mergeCell ref="PNC3:PND3"/>
    <mergeCell ref="PNE3:PNF3"/>
    <mergeCell ref="PMM3:PMN3"/>
    <mergeCell ref="PMO3:PMP3"/>
    <mergeCell ref="PMQ3:PMR3"/>
    <mergeCell ref="PMS3:PMT3"/>
    <mergeCell ref="PMU3:PMV3"/>
    <mergeCell ref="PMC3:PMD3"/>
    <mergeCell ref="PME3:PMF3"/>
    <mergeCell ref="PMG3:PMH3"/>
    <mergeCell ref="PMI3:PMJ3"/>
    <mergeCell ref="PMK3:PML3"/>
    <mergeCell ref="PLS3:PLT3"/>
    <mergeCell ref="PLU3:PLV3"/>
    <mergeCell ref="PLW3:PLX3"/>
    <mergeCell ref="PLY3:PLZ3"/>
    <mergeCell ref="PMA3:PMB3"/>
    <mergeCell ref="PLI3:PLJ3"/>
    <mergeCell ref="PLK3:PLL3"/>
    <mergeCell ref="PLM3:PLN3"/>
    <mergeCell ref="PLO3:PLP3"/>
    <mergeCell ref="PLQ3:PLR3"/>
    <mergeCell ref="PKY3:PKZ3"/>
    <mergeCell ref="PLA3:PLB3"/>
    <mergeCell ref="PLC3:PLD3"/>
    <mergeCell ref="PLE3:PLF3"/>
    <mergeCell ref="PLG3:PLH3"/>
    <mergeCell ref="PKO3:PKP3"/>
    <mergeCell ref="PKQ3:PKR3"/>
    <mergeCell ref="PKS3:PKT3"/>
    <mergeCell ref="PKU3:PKV3"/>
    <mergeCell ref="PKW3:PKX3"/>
    <mergeCell ref="PKE3:PKF3"/>
    <mergeCell ref="PKG3:PKH3"/>
    <mergeCell ref="PKI3:PKJ3"/>
    <mergeCell ref="PKK3:PKL3"/>
    <mergeCell ref="PKM3:PKN3"/>
    <mergeCell ref="PJU3:PJV3"/>
    <mergeCell ref="PJW3:PJX3"/>
    <mergeCell ref="PJY3:PJZ3"/>
    <mergeCell ref="PKA3:PKB3"/>
    <mergeCell ref="PKC3:PKD3"/>
    <mergeCell ref="PJK3:PJL3"/>
    <mergeCell ref="PJM3:PJN3"/>
    <mergeCell ref="PJO3:PJP3"/>
    <mergeCell ref="PJQ3:PJR3"/>
    <mergeCell ref="PJS3:PJT3"/>
    <mergeCell ref="PJA3:PJB3"/>
    <mergeCell ref="PJC3:PJD3"/>
    <mergeCell ref="PJE3:PJF3"/>
    <mergeCell ref="PJG3:PJH3"/>
    <mergeCell ref="PJI3:PJJ3"/>
    <mergeCell ref="PIQ3:PIR3"/>
    <mergeCell ref="PIS3:PIT3"/>
    <mergeCell ref="PIU3:PIV3"/>
    <mergeCell ref="PIW3:PIX3"/>
    <mergeCell ref="PIY3:PIZ3"/>
    <mergeCell ref="PIG3:PIH3"/>
    <mergeCell ref="PII3:PIJ3"/>
    <mergeCell ref="PIK3:PIL3"/>
    <mergeCell ref="PIM3:PIN3"/>
    <mergeCell ref="PIO3:PIP3"/>
    <mergeCell ref="PHW3:PHX3"/>
    <mergeCell ref="PHY3:PHZ3"/>
    <mergeCell ref="PIA3:PIB3"/>
    <mergeCell ref="PIC3:PID3"/>
    <mergeCell ref="PIE3:PIF3"/>
    <mergeCell ref="PHM3:PHN3"/>
    <mergeCell ref="PHO3:PHP3"/>
    <mergeCell ref="PHQ3:PHR3"/>
    <mergeCell ref="PHS3:PHT3"/>
    <mergeCell ref="PHU3:PHV3"/>
    <mergeCell ref="PHC3:PHD3"/>
    <mergeCell ref="PHE3:PHF3"/>
    <mergeCell ref="PHG3:PHH3"/>
    <mergeCell ref="PHI3:PHJ3"/>
    <mergeCell ref="PHK3:PHL3"/>
    <mergeCell ref="PGS3:PGT3"/>
    <mergeCell ref="PGU3:PGV3"/>
    <mergeCell ref="PGW3:PGX3"/>
    <mergeCell ref="PGY3:PGZ3"/>
    <mergeCell ref="PHA3:PHB3"/>
    <mergeCell ref="PGI3:PGJ3"/>
    <mergeCell ref="PGK3:PGL3"/>
    <mergeCell ref="PGM3:PGN3"/>
    <mergeCell ref="PGO3:PGP3"/>
    <mergeCell ref="PGQ3:PGR3"/>
    <mergeCell ref="PFY3:PFZ3"/>
    <mergeCell ref="PGA3:PGB3"/>
    <mergeCell ref="PGC3:PGD3"/>
    <mergeCell ref="PGE3:PGF3"/>
    <mergeCell ref="PGG3:PGH3"/>
    <mergeCell ref="PFO3:PFP3"/>
    <mergeCell ref="PFQ3:PFR3"/>
    <mergeCell ref="PFS3:PFT3"/>
    <mergeCell ref="PFU3:PFV3"/>
    <mergeCell ref="PFW3:PFX3"/>
    <mergeCell ref="PFE3:PFF3"/>
    <mergeCell ref="PFG3:PFH3"/>
    <mergeCell ref="PFI3:PFJ3"/>
    <mergeCell ref="PFK3:PFL3"/>
    <mergeCell ref="PFM3:PFN3"/>
    <mergeCell ref="PEU3:PEV3"/>
    <mergeCell ref="PEW3:PEX3"/>
    <mergeCell ref="PEY3:PEZ3"/>
    <mergeCell ref="PFA3:PFB3"/>
    <mergeCell ref="PFC3:PFD3"/>
    <mergeCell ref="PEK3:PEL3"/>
    <mergeCell ref="PEM3:PEN3"/>
    <mergeCell ref="PEO3:PEP3"/>
    <mergeCell ref="PEQ3:PER3"/>
    <mergeCell ref="PES3:PET3"/>
    <mergeCell ref="PEA3:PEB3"/>
    <mergeCell ref="PEC3:PED3"/>
    <mergeCell ref="PEE3:PEF3"/>
    <mergeCell ref="PEG3:PEH3"/>
    <mergeCell ref="PEI3:PEJ3"/>
    <mergeCell ref="PDQ3:PDR3"/>
    <mergeCell ref="PDS3:PDT3"/>
    <mergeCell ref="PDU3:PDV3"/>
    <mergeCell ref="PDW3:PDX3"/>
    <mergeCell ref="PDY3:PDZ3"/>
    <mergeCell ref="PDG3:PDH3"/>
    <mergeCell ref="PDI3:PDJ3"/>
    <mergeCell ref="PDK3:PDL3"/>
    <mergeCell ref="PDM3:PDN3"/>
    <mergeCell ref="PDO3:PDP3"/>
    <mergeCell ref="PCW3:PCX3"/>
    <mergeCell ref="PCY3:PCZ3"/>
    <mergeCell ref="PDA3:PDB3"/>
    <mergeCell ref="PDC3:PDD3"/>
    <mergeCell ref="PDE3:PDF3"/>
    <mergeCell ref="PCM3:PCN3"/>
    <mergeCell ref="PCO3:PCP3"/>
    <mergeCell ref="PCQ3:PCR3"/>
    <mergeCell ref="PCS3:PCT3"/>
    <mergeCell ref="PCU3:PCV3"/>
    <mergeCell ref="PCC3:PCD3"/>
    <mergeCell ref="PCE3:PCF3"/>
    <mergeCell ref="PCG3:PCH3"/>
    <mergeCell ref="PCI3:PCJ3"/>
    <mergeCell ref="PCK3:PCL3"/>
    <mergeCell ref="PBS3:PBT3"/>
    <mergeCell ref="PBU3:PBV3"/>
    <mergeCell ref="PBW3:PBX3"/>
    <mergeCell ref="PBY3:PBZ3"/>
    <mergeCell ref="PCA3:PCB3"/>
    <mergeCell ref="PBI3:PBJ3"/>
    <mergeCell ref="PBK3:PBL3"/>
    <mergeCell ref="PBM3:PBN3"/>
    <mergeCell ref="PBO3:PBP3"/>
    <mergeCell ref="PBQ3:PBR3"/>
    <mergeCell ref="PAY3:PAZ3"/>
    <mergeCell ref="PBA3:PBB3"/>
    <mergeCell ref="PBC3:PBD3"/>
    <mergeCell ref="PBE3:PBF3"/>
    <mergeCell ref="PBG3:PBH3"/>
    <mergeCell ref="PAO3:PAP3"/>
    <mergeCell ref="PAQ3:PAR3"/>
    <mergeCell ref="PAS3:PAT3"/>
    <mergeCell ref="PAU3:PAV3"/>
    <mergeCell ref="PAW3:PAX3"/>
    <mergeCell ref="PAE3:PAF3"/>
    <mergeCell ref="PAG3:PAH3"/>
    <mergeCell ref="PAI3:PAJ3"/>
    <mergeCell ref="PAK3:PAL3"/>
    <mergeCell ref="PAM3:PAN3"/>
    <mergeCell ref="OZU3:OZV3"/>
    <mergeCell ref="OZW3:OZX3"/>
    <mergeCell ref="OZY3:OZZ3"/>
    <mergeCell ref="PAA3:PAB3"/>
    <mergeCell ref="PAC3:PAD3"/>
    <mergeCell ref="OZK3:OZL3"/>
    <mergeCell ref="OZM3:OZN3"/>
    <mergeCell ref="OZO3:OZP3"/>
    <mergeCell ref="OZQ3:OZR3"/>
    <mergeCell ref="OZS3:OZT3"/>
    <mergeCell ref="OZA3:OZB3"/>
    <mergeCell ref="OZC3:OZD3"/>
    <mergeCell ref="OZE3:OZF3"/>
    <mergeCell ref="OZG3:OZH3"/>
    <mergeCell ref="OZI3:OZJ3"/>
    <mergeCell ref="OYQ3:OYR3"/>
    <mergeCell ref="OYS3:OYT3"/>
    <mergeCell ref="OYU3:OYV3"/>
    <mergeCell ref="OYW3:OYX3"/>
    <mergeCell ref="OYY3:OYZ3"/>
    <mergeCell ref="OYG3:OYH3"/>
    <mergeCell ref="OYI3:OYJ3"/>
    <mergeCell ref="OYK3:OYL3"/>
    <mergeCell ref="OYM3:OYN3"/>
    <mergeCell ref="OYO3:OYP3"/>
    <mergeCell ref="OXW3:OXX3"/>
    <mergeCell ref="OXY3:OXZ3"/>
    <mergeCell ref="OYA3:OYB3"/>
    <mergeCell ref="OYC3:OYD3"/>
    <mergeCell ref="OYE3:OYF3"/>
    <mergeCell ref="OXM3:OXN3"/>
    <mergeCell ref="OXO3:OXP3"/>
    <mergeCell ref="OXQ3:OXR3"/>
    <mergeCell ref="OXS3:OXT3"/>
    <mergeCell ref="OXU3:OXV3"/>
    <mergeCell ref="OXC3:OXD3"/>
    <mergeCell ref="OXE3:OXF3"/>
    <mergeCell ref="OXG3:OXH3"/>
    <mergeCell ref="OXI3:OXJ3"/>
    <mergeCell ref="OXK3:OXL3"/>
    <mergeCell ref="OWS3:OWT3"/>
    <mergeCell ref="OWU3:OWV3"/>
    <mergeCell ref="OWW3:OWX3"/>
    <mergeCell ref="OWY3:OWZ3"/>
    <mergeCell ref="OXA3:OXB3"/>
    <mergeCell ref="OWI3:OWJ3"/>
    <mergeCell ref="OWK3:OWL3"/>
    <mergeCell ref="OWM3:OWN3"/>
    <mergeCell ref="OWO3:OWP3"/>
    <mergeCell ref="OWQ3:OWR3"/>
    <mergeCell ref="OVY3:OVZ3"/>
    <mergeCell ref="OWA3:OWB3"/>
    <mergeCell ref="OWC3:OWD3"/>
    <mergeCell ref="OWE3:OWF3"/>
    <mergeCell ref="OWG3:OWH3"/>
    <mergeCell ref="OVO3:OVP3"/>
    <mergeCell ref="OVQ3:OVR3"/>
    <mergeCell ref="OVS3:OVT3"/>
    <mergeCell ref="OVU3:OVV3"/>
    <mergeCell ref="OVW3:OVX3"/>
    <mergeCell ref="OVE3:OVF3"/>
    <mergeCell ref="OVG3:OVH3"/>
    <mergeCell ref="OVI3:OVJ3"/>
    <mergeCell ref="OVK3:OVL3"/>
    <mergeCell ref="OVM3:OVN3"/>
    <mergeCell ref="OUU3:OUV3"/>
    <mergeCell ref="OUW3:OUX3"/>
    <mergeCell ref="OUY3:OUZ3"/>
    <mergeCell ref="OVA3:OVB3"/>
    <mergeCell ref="OVC3:OVD3"/>
    <mergeCell ref="OUK3:OUL3"/>
    <mergeCell ref="OUM3:OUN3"/>
    <mergeCell ref="OUO3:OUP3"/>
    <mergeCell ref="OUQ3:OUR3"/>
    <mergeCell ref="OUS3:OUT3"/>
    <mergeCell ref="OUA3:OUB3"/>
    <mergeCell ref="OUC3:OUD3"/>
    <mergeCell ref="OUE3:OUF3"/>
    <mergeCell ref="OUG3:OUH3"/>
    <mergeCell ref="OUI3:OUJ3"/>
    <mergeCell ref="OTQ3:OTR3"/>
    <mergeCell ref="OTS3:OTT3"/>
    <mergeCell ref="OTU3:OTV3"/>
    <mergeCell ref="OTW3:OTX3"/>
    <mergeCell ref="OTY3:OTZ3"/>
    <mergeCell ref="OTG3:OTH3"/>
    <mergeCell ref="OTI3:OTJ3"/>
    <mergeCell ref="OTK3:OTL3"/>
    <mergeCell ref="OTM3:OTN3"/>
    <mergeCell ref="OTO3:OTP3"/>
    <mergeCell ref="OSW3:OSX3"/>
    <mergeCell ref="OSY3:OSZ3"/>
    <mergeCell ref="OTA3:OTB3"/>
    <mergeCell ref="OTC3:OTD3"/>
    <mergeCell ref="OTE3:OTF3"/>
    <mergeCell ref="OSM3:OSN3"/>
    <mergeCell ref="OSO3:OSP3"/>
    <mergeCell ref="OSQ3:OSR3"/>
    <mergeCell ref="OSS3:OST3"/>
    <mergeCell ref="OSU3:OSV3"/>
    <mergeCell ref="OSC3:OSD3"/>
    <mergeCell ref="OSE3:OSF3"/>
    <mergeCell ref="OSG3:OSH3"/>
    <mergeCell ref="OSI3:OSJ3"/>
    <mergeCell ref="OSK3:OSL3"/>
    <mergeCell ref="ORS3:ORT3"/>
    <mergeCell ref="ORU3:ORV3"/>
    <mergeCell ref="ORW3:ORX3"/>
    <mergeCell ref="ORY3:ORZ3"/>
    <mergeCell ref="OSA3:OSB3"/>
    <mergeCell ref="ORI3:ORJ3"/>
    <mergeCell ref="ORK3:ORL3"/>
    <mergeCell ref="ORM3:ORN3"/>
    <mergeCell ref="ORO3:ORP3"/>
    <mergeCell ref="ORQ3:ORR3"/>
    <mergeCell ref="OQY3:OQZ3"/>
    <mergeCell ref="ORA3:ORB3"/>
    <mergeCell ref="ORC3:ORD3"/>
    <mergeCell ref="ORE3:ORF3"/>
    <mergeCell ref="ORG3:ORH3"/>
    <mergeCell ref="OQO3:OQP3"/>
    <mergeCell ref="OQQ3:OQR3"/>
    <mergeCell ref="OQS3:OQT3"/>
    <mergeCell ref="OQU3:OQV3"/>
    <mergeCell ref="OQW3:OQX3"/>
    <mergeCell ref="OQE3:OQF3"/>
    <mergeCell ref="OQG3:OQH3"/>
    <mergeCell ref="OQI3:OQJ3"/>
    <mergeCell ref="OQK3:OQL3"/>
    <mergeCell ref="OQM3:OQN3"/>
    <mergeCell ref="OPU3:OPV3"/>
    <mergeCell ref="OPW3:OPX3"/>
    <mergeCell ref="OPY3:OPZ3"/>
    <mergeCell ref="OQA3:OQB3"/>
    <mergeCell ref="OQC3:OQD3"/>
    <mergeCell ref="OPK3:OPL3"/>
    <mergeCell ref="OPM3:OPN3"/>
    <mergeCell ref="OPO3:OPP3"/>
    <mergeCell ref="OPQ3:OPR3"/>
    <mergeCell ref="OPS3:OPT3"/>
    <mergeCell ref="OPA3:OPB3"/>
    <mergeCell ref="OPC3:OPD3"/>
    <mergeCell ref="OPE3:OPF3"/>
    <mergeCell ref="OPG3:OPH3"/>
    <mergeCell ref="OPI3:OPJ3"/>
    <mergeCell ref="OOQ3:OOR3"/>
    <mergeCell ref="OOS3:OOT3"/>
    <mergeCell ref="OOU3:OOV3"/>
    <mergeCell ref="OOW3:OOX3"/>
    <mergeCell ref="OOY3:OOZ3"/>
    <mergeCell ref="OOG3:OOH3"/>
    <mergeCell ref="OOI3:OOJ3"/>
    <mergeCell ref="OOK3:OOL3"/>
    <mergeCell ref="OOM3:OON3"/>
    <mergeCell ref="OOO3:OOP3"/>
    <mergeCell ref="ONW3:ONX3"/>
    <mergeCell ref="ONY3:ONZ3"/>
    <mergeCell ref="OOA3:OOB3"/>
    <mergeCell ref="OOC3:OOD3"/>
    <mergeCell ref="OOE3:OOF3"/>
    <mergeCell ref="ONM3:ONN3"/>
    <mergeCell ref="ONO3:ONP3"/>
    <mergeCell ref="ONQ3:ONR3"/>
    <mergeCell ref="ONS3:ONT3"/>
    <mergeCell ref="ONU3:ONV3"/>
    <mergeCell ref="ONC3:OND3"/>
    <mergeCell ref="ONE3:ONF3"/>
    <mergeCell ref="ONG3:ONH3"/>
    <mergeCell ref="ONI3:ONJ3"/>
    <mergeCell ref="ONK3:ONL3"/>
    <mergeCell ref="OMS3:OMT3"/>
    <mergeCell ref="OMU3:OMV3"/>
    <mergeCell ref="OMW3:OMX3"/>
    <mergeCell ref="OMY3:OMZ3"/>
    <mergeCell ref="ONA3:ONB3"/>
    <mergeCell ref="OMI3:OMJ3"/>
    <mergeCell ref="OMK3:OML3"/>
    <mergeCell ref="OMM3:OMN3"/>
    <mergeCell ref="OMO3:OMP3"/>
    <mergeCell ref="OMQ3:OMR3"/>
    <mergeCell ref="OLY3:OLZ3"/>
    <mergeCell ref="OMA3:OMB3"/>
    <mergeCell ref="OMC3:OMD3"/>
    <mergeCell ref="OME3:OMF3"/>
    <mergeCell ref="OMG3:OMH3"/>
    <mergeCell ref="OLO3:OLP3"/>
    <mergeCell ref="OLQ3:OLR3"/>
    <mergeCell ref="OLS3:OLT3"/>
    <mergeCell ref="OLU3:OLV3"/>
    <mergeCell ref="OLW3:OLX3"/>
    <mergeCell ref="OLE3:OLF3"/>
    <mergeCell ref="OLG3:OLH3"/>
    <mergeCell ref="OLI3:OLJ3"/>
    <mergeCell ref="OLK3:OLL3"/>
    <mergeCell ref="OLM3:OLN3"/>
    <mergeCell ref="OKU3:OKV3"/>
    <mergeCell ref="OKW3:OKX3"/>
    <mergeCell ref="OKY3:OKZ3"/>
    <mergeCell ref="OLA3:OLB3"/>
    <mergeCell ref="OLC3:OLD3"/>
    <mergeCell ref="OKK3:OKL3"/>
    <mergeCell ref="OKM3:OKN3"/>
    <mergeCell ref="OKO3:OKP3"/>
    <mergeCell ref="OKQ3:OKR3"/>
    <mergeCell ref="OKS3:OKT3"/>
    <mergeCell ref="OKA3:OKB3"/>
    <mergeCell ref="OKC3:OKD3"/>
    <mergeCell ref="OKE3:OKF3"/>
    <mergeCell ref="OKG3:OKH3"/>
    <mergeCell ref="OKI3:OKJ3"/>
    <mergeCell ref="OJQ3:OJR3"/>
    <mergeCell ref="OJS3:OJT3"/>
    <mergeCell ref="OJU3:OJV3"/>
    <mergeCell ref="OJW3:OJX3"/>
    <mergeCell ref="OJY3:OJZ3"/>
    <mergeCell ref="OJG3:OJH3"/>
    <mergeCell ref="OJI3:OJJ3"/>
    <mergeCell ref="OJK3:OJL3"/>
    <mergeCell ref="OJM3:OJN3"/>
    <mergeCell ref="OJO3:OJP3"/>
    <mergeCell ref="OIW3:OIX3"/>
    <mergeCell ref="OIY3:OIZ3"/>
    <mergeCell ref="OJA3:OJB3"/>
    <mergeCell ref="OJC3:OJD3"/>
    <mergeCell ref="OJE3:OJF3"/>
    <mergeCell ref="OIM3:OIN3"/>
    <mergeCell ref="OIO3:OIP3"/>
    <mergeCell ref="OIQ3:OIR3"/>
    <mergeCell ref="OIS3:OIT3"/>
    <mergeCell ref="OIU3:OIV3"/>
    <mergeCell ref="OIC3:OID3"/>
    <mergeCell ref="OIE3:OIF3"/>
    <mergeCell ref="OIG3:OIH3"/>
    <mergeCell ref="OII3:OIJ3"/>
    <mergeCell ref="OIK3:OIL3"/>
    <mergeCell ref="OHS3:OHT3"/>
    <mergeCell ref="OHU3:OHV3"/>
    <mergeCell ref="OHW3:OHX3"/>
    <mergeCell ref="OHY3:OHZ3"/>
    <mergeCell ref="OIA3:OIB3"/>
    <mergeCell ref="OHI3:OHJ3"/>
    <mergeCell ref="OHK3:OHL3"/>
    <mergeCell ref="OHM3:OHN3"/>
    <mergeCell ref="OHO3:OHP3"/>
    <mergeCell ref="OHQ3:OHR3"/>
    <mergeCell ref="OGY3:OGZ3"/>
    <mergeCell ref="OHA3:OHB3"/>
    <mergeCell ref="OHC3:OHD3"/>
    <mergeCell ref="OHE3:OHF3"/>
    <mergeCell ref="OHG3:OHH3"/>
    <mergeCell ref="OGO3:OGP3"/>
    <mergeCell ref="OGQ3:OGR3"/>
    <mergeCell ref="OGS3:OGT3"/>
    <mergeCell ref="OGU3:OGV3"/>
    <mergeCell ref="OGW3:OGX3"/>
    <mergeCell ref="OGE3:OGF3"/>
    <mergeCell ref="OGG3:OGH3"/>
    <mergeCell ref="OGI3:OGJ3"/>
    <mergeCell ref="OGK3:OGL3"/>
    <mergeCell ref="OGM3:OGN3"/>
    <mergeCell ref="OFU3:OFV3"/>
    <mergeCell ref="OFW3:OFX3"/>
    <mergeCell ref="OFY3:OFZ3"/>
    <mergeCell ref="OGA3:OGB3"/>
    <mergeCell ref="OGC3:OGD3"/>
    <mergeCell ref="OFK3:OFL3"/>
    <mergeCell ref="OFM3:OFN3"/>
    <mergeCell ref="OFO3:OFP3"/>
    <mergeCell ref="OFQ3:OFR3"/>
    <mergeCell ref="OFS3:OFT3"/>
    <mergeCell ref="OFA3:OFB3"/>
    <mergeCell ref="OFC3:OFD3"/>
    <mergeCell ref="OFE3:OFF3"/>
    <mergeCell ref="OFG3:OFH3"/>
    <mergeCell ref="OFI3:OFJ3"/>
    <mergeCell ref="OEQ3:OER3"/>
    <mergeCell ref="OES3:OET3"/>
    <mergeCell ref="OEU3:OEV3"/>
    <mergeCell ref="OEW3:OEX3"/>
    <mergeCell ref="OEY3:OEZ3"/>
    <mergeCell ref="OEG3:OEH3"/>
    <mergeCell ref="OEI3:OEJ3"/>
    <mergeCell ref="OEK3:OEL3"/>
    <mergeCell ref="OEM3:OEN3"/>
    <mergeCell ref="OEO3:OEP3"/>
    <mergeCell ref="ODW3:ODX3"/>
    <mergeCell ref="ODY3:ODZ3"/>
    <mergeCell ref="OEA3:OEB3"/>
    <mergeCell ref="OEC3:OED3"/>
    <mergeCell ref="OEE3:OEF3"/>
    <mergeCell ref="ODM3:ODN3"/>
    <mergeCell ref="ODO3:ODP3"/>
    <mergeCell ref="ODQ3:ODR3"/>
    <mergeCell ref="ODS3:ODT3"/>
    <mergeCell ref="ODU3:ODV3"/>
    <mergeCell ref="ODC3:ODD3"/>
    <mergeCell ref="ODE3:ODF3"/>
    <mergeCell ref="ODG3:ODH3"/>
    <mergeCell ref="ODI3:ODJ3"/>
    <mergeCell ref="ODK3:ODL3"/>
    <mergeCell ref="OCS3:OCT3"/>
    <mergeCell ref="OCU3:OCV3"/>
    <mergeCell ref="OCW3:OCX3"/>
    <mergeCell ref="OCY3:OCZ3"/>
    <mergeCell ref="ODA3:ODB3"/>
    <mergeCell ref="OCI3:OCJ3"/>
    <mergeCell ref="OCK3:OCL3"/>
    <mergeCell ref="OCM3:OCN3"/>
    <mergeCell ref="OCO3:OCP3"/>
    <mergeCell ref="OCQ3:OCR3"/>
    <mergeCell ref="OBY3:OBZ3"/>
    <mergeCell ref="OCA3:OCB3"/>
    <mergeCell ref="OCC3:OCD3"/>
    <mergeCell ref="OCE3:OCF3"/>
    <mergeCell ref="OCG3:OCH3"/>
    <mergeCell ref="OBO3:OBP3"/>
    <mergeCell ref="OBQ3:OBR3"/>
    <mergeCell ref="OBS3:OBT3"/>
    <mergeCell ref="OBU3:OBV3"/>
    <mergeCell ref="OBW3:OBX3"/>
    <mergeCell ref="OBE3:OBF3"/>
    <mergeCell ref="OBG3:OBH3"/>
    <mergeCell ref="OBI3:OBJ3"/>
    <mergeCell ref="OBK3:OBL3"/>
    <mergeCell ref="OBM3:OBN3"/>
    <mergeCell ref="OAU3:OAV3"/>
    <mergeCell ref="OAW3:OAX3"/>
    <mergeCell ref="OAY3:OAZ3"/>
    <mergeCell ref="OBA3:OBB3"/>
    <mergeCell ref="OBC3:OBD3"/>
    <mergeCell ref="OAK3:OAL3"/>
    <mergeCell ref="OAM3:OAN3"/>
    <mergeCell ref="OAO3:OAP3"/>
    <mergeCell ref="OAQ3:OAR3"/>
    <mergeCell ref="OAS3:OAT3"/>
    <mergeCell ref="OAA3:OAB3"/>
    <mergeCell ref="OAC3:OAD3"/>
    <mergeCell ref="OAE3:OAF3"/>
    <mergeCell ref="OAG3:OAH3"/>
    <mergeCell ref="OAI3:OAJ3"/>
    <mergeCell ref="NZQ3:NZR3"/>
    <mergeCell ref="NZS3:NZT3"/>
    <mergeCell ref="NZU3:NZV3"/>
    <mergeCell ref="NZW3:NZX3"/>
    <mergeCell ref="NZY3:NZZ3"/>
    <mergeCell ref="NZG3:NZH3"/>
    <mergeCell ref="NZI3:NZJ3"/>
    <mergeCell ref="NZK3:NZL3"/>
    <mergeCell ref="NZM3:NZN3"/>
    <mergeCell ref="NZO3:NZP3"/>
    <mergeCell ref="NYW3:NYX3"/>
    <mergeCell ref="NYY3:NYZ3"/>
    <mergeCell ref="NZA3:NZB3"/>
    <mergeCell ref="NZC3:NZD3"/>
    <mergeCell ref="NZE3:NZF3"/>
    <mergeCell ref="NYM3:NYN3"/>
    <mergeCell ref="NYO3:NYP3"/>
    <mergeCell ref="NYQ3:NYR3"/>
    <mergeCell ref="NYS3:NYT3"/>
    <mergeCell ref="NYU3:NYV3"/>
    <mergeCell ref="NYC3:NYD3"/>
    <mergeCell ref="NYE3:NYF3"/>
    <mergeCell ref="NYG3:NYH3"/>
    <mergeCell ref="NYI3:NYJ3"/>
    <mergeCell ref="NYK3:NYL3"/>
    <mergeCell ref="NXS3:NXT3"/>
    <mergeCell ref="NXU3:NXV3"/>
    <mergeCell ref="NXW3:NXX3"/>
    <mergeCell ref="NXY3:NXZ3"/>
    <mergeCell ref="NYA3:NYB3"/>
    <mergeCell ref="NXI3:NXJ3"/>
    <mergeCell ref="NXK3:NXL3"/>
    <mergeCell ref="NXM3:NXN3"/>
    <mergeCell ref="NXO3:NXP3"/>
    <mergeCell ref="NXQ3:NXR3"/>
    <mergeCell ref="NWY3:NWZ3"/>
    <mergeCell ref="NXA3:NXB3"/>
    <mergeCell ref="NXC3:NXD3"/>
    <mergeCell ref="NXE3:NXF3"/>
    <mergeCell ref="NXG3:NXH3"/>
    <mergeCell ref="NWO3:NWP3"/>
    <mergeCell ref="NWQ3:NWR3"/>
    <mergeCell ref="NWS3:NWT3"/>
    <mergeCell ref="NWU3:NWV3"/>
    <mergeCell ref="NWW3:NWX3"/>
    <mergeCell ref="NWE3:NWF3"/>
    <mergeCell ref="NWG3:NWH3"/>
    <mergeCell ref="NWI3:NWJ3"/>
    <mergeCell ref="NWK3:NWL3"/>
    <mergeCell ref="NWM3:NWN3"/>
    <mergeCell ref="NVU3:NVV3"/>
    <mergeCell ref="NVW3:NVX3"/>
    <mergeCell ref="NVY3:NVZ3"/>
    <mergeCell ref="NWA3:NWB3"/>
    <mergeCell ref="NWC3:NWD3"/>
    <mergeCell ref="NVK3:NVL3"/>
    <mergeCell ref="NVM3:NVN3"/>
    <mergeCell ref="NVO3:NVP3"/>
    <mergeCell ref="NVQ3:NVR3"/>
    <mergeCell ref="NVS3:NVT3"/>
    <mergeCell ref="NVA3:NVB3"/>
    <mergeCell ref="NVC3:NVD3"/>
    <mergeCell ref="NVE3:NVF3"/>
    <mergeCell ref="NVG3:NVH3"/>
    <mergeCell ref="NVI3:NVJ3"/>
    <mergeCell ref="NUQ3:NUR3"/>
    <mergeCell ref="NUS3:NUT3"/>
    <mergeCell ref="NUU3:NUV3"/>
    <mergeCell ref="NUW3:NUX3"/>
    <mergeCell ref="NUY3:NUZ3"/>
    <mergeCell ref="NUG3:NUH3"/>
    <mergeCell ref="NUI3:NUJ3"/>
    <mergeCell ref="NUK3:NUL3"/>
    <mergeCell ref="NUM3:NUN3"/>
    <mergeCell ref="NUO3:NUP3"/>
    <mergeCell ref="NTW3:NTX3"/>
    <mergeCell ref="NTY3:NTZ3"/>
    <mergeCell ref="NUA3:NUB3"/>
    <mergeCell ref="NUC3:NUD3"/>
    <mergeCell ref="NUE3:NUF3"/>
    <mergeCell ref="NTM3:NTN3"/>
    <mergeCell ref="NTO3:NTP3"/>
    <mergeCell ref="NTQ3:NTR3"/>
    <mergeCell ref="NTS3:NTT3"/>
    <mergeCell ref="NTU3:NTV3"/>
    <mergeCell ref="NTC3:NTD3"/>
    <mergeCell ref="NTE3:NTF3"/>
    <mergeCell ref="NTG3:NTH3"/>
    <mergeCell ref="NTI3:NTJ3"/>
    <mergeCell ref="NTK3:NTL3"/>
    <mergeCell ref="NSS3:NST3"/>
    <mergeCell ref="NSU3:NSV3"/>
    <mergeCell ref="NSW3:NSX3"/>
    <mergeCell ref="NSY3:NSZ3"/>
    <mergeCell ref="NTA3:NTB3"/>
    <mergeCell ref="NSI3:NSJ3"/>
    <mergeCell ref="NSK3:NSL3"/>
    <mergeCell ref="NSM3:NSN3"/>
    <mergeCell ref="NSO3:NSP3"/>
    <mergeCell ref="NSQ3:NSR3"/>
    <mergeCell ref="NRY3:NRZ3"/>
    <mergeCell ref="NSA3:NSB3"/>
    <mergeCell ref="NSC3:NSD3"/>
    <mergeCell ref="NSE3:NSF3"/>
    <mergeCell ref="NSG3:NSH3"/>
    <mergeCell ref="NRO3:NRP3"/>
    <mergeCell ref="NRQ3:NRR3"/>
    <mergeCell ref="NRS3:NRT3"/>
    <mergeCell ref="NRU3:NRV3"/>
    <mergeCell ref="NRW3:NRX3"/>
    <mergeCell ref="NRE3:NRF3"/>
    <mergeCell ref="NRG3:NRH3"/>
    <mergeCell ref="NRI3:NRJ3"/>
    <mergeCell ref="NRK3:NRL3"/>
    <mergeCell ref="NRM3:NRN3"/>
    <mergeCell ref="NQU3:NQV3"/>
    <mergeCell ref="NQW3:NQX3"/>
    <mergeCell ref="NQY3:NQZ3"/>
    <mergeCell ref="NRA3:NRB3"/>
    <mergeCell ref="NRC3:NRD3"/>
    <mergeCell ref="NQK3:NQL3"/>
    <mergeCell ref="NQM3:NQN3"/>
    <mergeCell ref="NQO3:NQP3"/>
    <mergeCell ref="NQQ3:NQR3"/>
    <mergeCell ref="NQS3:NQT3"/>
    <mergeCell ref="NQA3:NQB3"/>
    <mergeCell ref="NQC3:NQD3"/>
    <mergeCell ref="NQE3:NQF3"/>
    <mergeCell ref="NQG3:NQH3"/>
    <mergeCell ref="NQI3:NQJ3"/>
    <mergeCell ref="NPQ3:NPR3"/>
    <mergeCell ref="NPS3:NPT3"/>
    <mergeCell ref="NPU3:NPV3"/>
    <mergeCell ref="NPW3:NPX3"/>
    <mergeCell ref="NPY3:NPZ3"/>
    <mergeCell ref="NPG3:NPH3"/>
    <mergeCell ref="NPI3:NPJ3"/>
    <mergeCell ref="NPK3:NPL3"/>
    <mergeCell ref="NPM3:NPN3"/>
    <mergeCell ref="NPO3:NPP3"/>
    <mergeCell ref="NOW3:NOX3"/>
    <mergeCell ref="NOY3:NOZ3"/>
    <mergeCell ref="NPA3:NPB3"/>
    <mergeCell ref="NPC3:NPD3"/>
    <mergeCell ref="NPE3:NPF3"/>
    <mergeCell ref="NOM3:NON3"/>
    <mergeCell ref="NOO3:NOP3"/>
    <mergeCell ref="NOQ3:NOR3"/>
    <mergeCell ref="NOS3:NOT3"/>
    <mergeCell ref="NOU3:NOV3"/>
    <mergeCell ref="NOC3:NOD3"/>
    <mergeCell ref="NOE3:NOF3"/>
    <mergeCell ref="NOG3:NOH3"/>
    <mergeCell ref="NOI3:NOJ3"/>
    <mergeCell ref="NOK3:NOL3"/>
    <mergeCell ref="NNS3:NNT3"/>
    <mergeCell ref="NNU3:NNV3"/>
    <mergeCell ref="NNW3:NNX3"/>
    <mergeCell ref="NNY3:NNZ3"/>
    <mergeCell ref="NOA3:NOB3"/>
    <mergeCell ref="NNI3:NNJ3"/>
    <mergeCell ref="NNK3:NNL3"/>
    <mergeCell ref="NNM3:NNN3"/>
    <mergeCell ref="NNO3:NNP3"/>
    <mergeCell ref="NNQ3:NNR3"/>
    <mergeCell ref="NMY3:NMZ3"/>
    <mergeCell ref="NNA3:NNB3"/>
    <mergeCell ref="NNC3:NND3"/>
    <mergeCell ref="NNE3:NNF3"/>
    <mergeCell ref="NNG3:NNH3"/>
    <mergeCell ref="NMO3:NMP3"/>
    <mergeCell ref="NMQ3:NMR3"/>
    <mergeCell ref="NMS3:NMT3"/>
    <mergeCell ref="NMU3:NMV3"/>
    <mergeCell ref="NMW3:NMX3"/>
    <mergeCell ref="NME3:NMF3"/>
    <mergeCell ref="NMG3:NMH3"/>
    <mergeCell ref="NMI3:NMJ3"/>
    <mergeCell ref="NMK3:NML3"/>
    <mergeCell ref="NMM3:NMN3"/>
    <mergeCell ref="NLU3:NLV3"/>
    <mergeCell ref="NLW3:NLX3"/>
    <mergeCell ref="NLY3:NLZ3"/>
    <mergeCell ref="NMA3:NMB3"/>
    <mergeCell ref="NMC3:NMD3"/>
    <mergeCell ref="NLK3:NLL3"/>
    <mergeCell ref="NLM3:NLN3"/>
    <mergeCell ref="NLO3:NLP3"/>
    <mergeCell ref="NLQ3:NLR3"/>
    <mergeCell ref="NLS3:NLT3"/>
    <mergeCell ref="NLA3:NLB3"/>
    <mergeCell ref="NLC3:NLD3"/>
    <mergeCell ref="NLE3:NLF3"/>
    <mergeCell ref="NLG3:NLH3"/>
    <mergeCell ref="NLI3:NLJ3"/>
    <mergeCell ref="NKQ3:NKR3"/>
    <mergeCell ref="NKS3:NKT3"/>
    <mergeCell ref="NKU3:NKV3"/>
    <mergeCell ref="NKW3:NKX3"/>
    <mergeCell ref="NKY3:NKZ3"/>
    <mergeCell ref="NKG3:NKH3"/>
    <mergeCell ref="NKI3:NKJ3"/>
    <mergeCell ref="NKK3:NKL3"/>
    <mergeCell ref="NKM3:NKN3"/>
    <mergeCell ref="NKO3:NKP3"/>
    <mergeCell ref="NJW3:NJX3"/>
    <mergeCell ref="NJY3:NJZ3"/>
    <mergeCell ref="NKA3:NKB3"/>
    <mergeCell ref="NKC3:NKD3"/>
    <mergeCell ref="NKE3:NKF3"/>
    <mergeCell ref="NJM3:NJN3"/>
    <mergeCell ref="NJO3:NJP3"/>
    <mergeCell ref="NJQ3:NJR3"/>
    <mergeCell ref="NJS3:NJT3"/>
    <mergeCell ref="NJU3:NJV3"/>
    <mergeCell ref="NJC3:NJD3"/>
    <mergeCell ref="NJE3:NJF3"/>
    <mergeCell ref="NJG3:NJH3"/>
    <mergeCell ref="NJI3:NJJ3"/>
    <mergeCell ref="NJK3:NJL3"/>
    <mergeCell ref="NIS3:NIT3"/>
    <mergeCell ref="NIU3:NIV3"/>
    <mergeCell ref="NIW3:NIX3"/>
    <mergeCell ref="NIY3:NIZ3"/>
    <mergeCell ref="NJA3:NJB3"/>
    <mergeCell ref="NII3:NIJ3"/>
    <mergeCell ref="NIK3:NIL3"/>
    <mergeCell ref="NIM3:NIN3"/>
    <mergeCell ref="NIO3:NIP3"/>
    <mergeCell ref="NIQ3:NIR3"/>
    <mergeCell ref="NHY3:NHZ3"/>
    <mergeCell ref="NIA3:NIB3"/>
    <mergeCell ref="NIC3:NID3"/>
    <mergeCell ref="NIE3:NIF3"/>
    <mergeCell ref="NIG3:NIH3"/>
    <mergeCell ref="NHO3:NHP3"/>
    <mergeCell ref="NHQ3:NHR3"/>
    <mergeCell ref="NHS3:NHT3"/>
    <mergeCell ref="NHU3:NHV3"/>
    <mergeCell ref="NHW3:NHX3"/>
    <mergeCell ref="NHE3:NHF3"/>
    <mergeCell ref="NHG3:NHH3"/>
    <mergeCell ref="NHI3:NHJ3"/>
    <mergeCell ref="NHK3:NHL3"/>
    <mergeCell ref="NHM3:NHN3"/>
    <mergeCell ref="NGU3:NGV3"/>
    <mergeCell ref="NGW3:NGX3"/>
    <mergeCell ref="NGY3:NGZ3"/>
    <mergeCell ref="NHA3:NHB3"/>
    <mergeCell ref="NHC3:NHD3"/>
    <mergeCell ref="NGK3:NGL3"/>
    <mergeCell ref="NGM3:NGN3"/>
    <mergeCell ref="NGO3:NGP3"/>
    <mergeCell ref="NGQ3:NGR3"/>
    <mergeCell ref="NGS3:NGT3"/>
    <mergeCell ref="NGA3:NGB3"/>
    <mergeCell ref="NGC3:NGD3"/>
    <mergeCell ref="NGE3:NGF3"/>
    <mergeCell ref="NGG3:NGH3"/>
    <mergeCell ref="NGI3:NGJ3"/>
    <mergeCell ref="NFQ3:NFR3"/>
    <mergeCell ref="NFS3:NFT3"/>
    <mergeCell ref="NFU3:NFV3"/>
    <mergeCell ref="NFW3:NFX3"/>
    <mergeCell ref="NFY3:NFZ3"/>
    <mergeCell ref="NFG3:NFH3"/>
    <mergeCell ref="NFI3:NFJ3"/>
    <mergeCell ref="NFK3:NFL3"/>
    <mergeCell ref="NFM3:NFN3"/>
    <mergeCell ref="NFO3:NFP3"/>
    <mergeCell ref="NEW3:NEX3"/>
    <mergeCell ref="NEY3:NEZ3"/>
    <mergeCell ref="NFA3:NFB3"/>
    <mergeCell ref="NFC3:NFD3"/>
    <mergeCell ref="NFE3:NFF3"/>
    <mergeCell ref="NEM3:NEN3"/>
    <mergeCell ref="NEO3:NEP3"/>
    <mergeCell ref="NEQ3:NER3"/>
    <mergeCell ref="NES3:NET3"/>
    <mergeCell ref="NEU3:NEV3"/>
    <mergeCell ref="NEC3:NED3"/>
    <mergeCell ref="NEE3:NEF3"/>
    <mergeCell ref="NEG3:NEH3"/>
    <mergeCell ref="NEI3:NEJ3"/>
    <mergeCell ref="NEK3:NEL3"/>
    <mergeCell ref="NDS3:NDT3"/>
    <mergeCell ref="NDU3:NDV3"/>
    <mergeCell ref="NDW3:NDX3"/>
    <mergeCell ref="NDY3:NDZ3"/>
    <mergeCell ref="NEA3:NEB3"/>
    <mergeCell ref="NDI3:NDJ3"/>
    <mergeCell ref="NDK3:NDL3"/>
    <mergeCell ref="NDM3:NDN3"/>
    <mergeCell ref="NDO3:NDP3"/>
    <mergeCell ref="NDQ3:NDR3"/>
    <mergeCell ref="NCY3:NCZ3"/>
    <mergeCell ref="NDA3:NDB3"/>
    <mergeCell ref="NDC3:NDD3"/>
    <mergeCell ref="NDE3:NDF3"/>
    <mergeCell ref="NDG3:NDH3"/>
    <mergeCell ref="NCO3:NCP3"/>
    <mergeCell ref="NCQ3:NCR3"/>
    <mergeCell ref="NCS3:NCT3"/>
    <mergeCell ref="NCU3:NCV3"/>
    <mergeCell ref="NCW3:NCX3"/>
    <mergeCell ref="NCE3:NCF3"/>
    <mergeCell ref="NCG3:NCH3"/>
    <mergeCell ref="NCI3:NCJ3"/>
    <mergeCell ref="NCK3:NCL3"/>
    <mergeCell ref="NCM3:NCN3"/>
    <mergeCell ref="NBU3:NBV3"/>
    <mergeCell ref="NBW3:NBX3"/>
    <mergeCell ref="NBY3:NBZ3"/>
    <mergeCell ref="NCA3:NCB3"/>
    <mergeCell ref="NCC3:NCD3"/>
    <mergeCell ref="NBK3:NBL3"/>
    <mergeCell ref="NBM3:NBN3"/>
    <mergeCell ref="NBO3:NBP3"/>
    <mergeCell ref="NBQ3:NBR3"/>
    <mergeCell ref="NBS3:NBT3"/>
    <mergeCell ref="NBA3:NBB3"/>
    <mergeCell ref="NBC3:NBD3"/>
    <mergeCell ref="NBE3:NBF3"/>
    <mergeCell ref="NBG3:NBH3"/>
    <mergeCell ref="NBI3:NBJ3"/>
    <mergeCell ref="NAQ3:NAR3"/>
    <mergeCell ref="NAS3:NAT3"/>
    <mergeCell ref="NAU3:NAV3"/>
    <mergeCell ref="NAW3:NAX3"/>
    <mergeCell ref="NAY3:NAZ3"/>
    <mergeCell ref="NAG3:NAH3"/>
    <mergeCell ref="NAI3:NAJ3"/>
    <mergeCell ref="NAK3:NAL3"/>
    <mergeCell ref="NAM3:NAN3"/>
    <mergeCell ref="NAO3:NAP3"/>
    <mergeCell ref="MZW3:MZX3"/>
    <mergeCell ref="MZY3:MZZ3"/>
    <mergeCell ref="NAA3:NAB3"/>
    <mergeCell ref="NAC3:NAD3"/>
    <mergeCell ref="NAE3:NAF3"/>
    <mergeCell ref="MZM3:MZN3"/>
    <mergeCell ref="MZO3:MZP3"/>
    <mergeCell ref="MZQ3:MZR3"/>
    <mergeCell ref="MZS3:MZT3"/>
    <mergeCell ref="MZU3:MZV3"/>
    <mergeCell ref="MZC3:MZD3"/>
    <mergeCell ref="MZE3:MZF3"/>
    <mergeCell ref="MZG3:MZH3"/>
    <mergeCell ref="MZI3:MZJ3"/>
    <mergeCell ref="MZK3:MZL3"/>
    <mergeCell ref="MYS3:MYT3"/>
    <mergeCell ref="MYU3:MYV3"/>
    <mergeCell ref="MYW3:MYX3"/>
    <mergeCell ref="MYY3:MYZ3"/>
    <mergeCell ref="MZA3:MZB3"/>
    <mergeCell ref="MYI3:MYJ3"/>
    <mergeCell ref="MYK3:MYL3"/>
    <mergeCell ref="MYM3:MYN3"/>
    <mergeCell ref="MYO3:MYP3"/>
    <mergeCell ref="MYQ3:MYR3"/>
    <mergeCell ref="MXY3:MXZ3"/>
    <mergeCell ref="MYA3:MYB3"/>
    <mergeCell ref="MYC3:MYD3"/>
    <mergeCell ref="MYE3:MYF3"/>
    <mergeCell ref="MYG3:MYH3"/>
    <mergeCell ref="MXO3:MXP3"/>
    <mergeCell ref="MXQ3:MXR3"/>
    <mergeCell ref="MXS3:MXT3"/>
    <mergeCell ref="MXU3:MXV3"/>
    <mergeCell ref="MXW3:MXX3"/>
    <mergeCell ref="MXE3:MXF3"/>
    <mergeCell ref="MXG3:MXH3"/>
    <mergeCell ref="MXI3:MXJ3"/>
    <mergeCell ref="MXK3:MXL3"/>
    <mergeCell ref="MXM3:MXN3"/>
    <mergeCell ref="MWU3:MWV3"/>
    <mergeCell ref="MWW3:MWX3"/>
    <mergeCell ref="MWY3:MWZ3"/>
    <mergeCell ref="MXA3:MXB3"/>
    <mergeCell ref="MXC3:MXD3"/>
    <mergeCell ref="MWK3:MWL3"/>
    <mergeCell ref="MWM3:MWN3"/>
    <mergeCell ref="MWO3:MWP3"/>
    <mergeCell ref="MWQ3:MWR3"/>
    <mergeCell ref="MWS3:MWT3"/>
    <mergeCell ref="MWA3:MWB3"/>
    <mergeCell ref="MWC3:MWD3"/>
    <mergeCell ref="MWE3:MWF3"/>
    <mergeCell ref="MWG3:MWH3"/>
    <mergeCell ref="MWI3:MWJ3"/>
    <mergeCell ref="MVQ3:MVR3"/>
    <mergeCell ref="MVS3:MVT3"/>
    <mergeCell ref="MVU3:MVV3"/>
    <mergeCell ref="MVW3:MVX3"/>
    <mergeCell ref="MVY3:MVZ3"/>
    <mergeCell ref="MVG3:MVH3"/>
    <mergeCell ref="MVI3:MVJ3"/>
    <mergeCell ref="MVK3:MVL3"/>
    <mergeCell ref="MVM3:MVN3"/>
    <mergeCell ref="MVO3:MVP3"/>
    <mergeCell ref="MUW3:MUX3"/>
    <mergeCell ref="MUY3:MUZ3"/>
    <mergeCell ref="MVA3:MVB3"/>
    <mergeCell ref="MVC3:MVD3"/>
    <mergeCell ref="MVE3:MVF3"/>
    <mergeCell ref="MUM3:MUN3"/>
    <mergeCell ref="MUO3:MUP3"/>
    <mergeCell ref="MUQ3:MUR3"/>
    <mergeCell ref="MUS3:MUT3"/>
    <mergeCell ref="MUU3:MUV3"/>
    <mergeCell ref="MUC3:MUD3"/>
    <mergeCell ref="MUE3:MUF3"/>
    <mergeCell ref="MUG3:MUH3"/>
    <mergeCell ref="MUI3:MUJ3"/>
    <mergeCell ref="MUK3:MUL3"/>
    <mergeCell ref="MTS3:MTT3"/>
    <mergeCell ref="MTU3:MTV3"/>
    <mergeCell ref="MTW3:MTX3"/>
    <mergeCell ref="MTY3:MTZ3"/>
    <mergeCell ref="MUA3:MUB3"/>
    <mergeCell ref="MTI3:MTJ3"/>
    <mergeCell ref="MTK3:MTL3"/>
    <mergeCell ref="MTM3:MTN3"/>
    <mergeCell ref="MTO3:MTP3"/>
    <mergeCell ref="MTQ3:MTR3"/>
    <mergeCell ref="MSY3:MSZ3"/>
    <mergeCell ref="MTA3:MTB3"/>
    <mergeCell ref="MTC3:MTD3"/>
    <mergeCell ref="MTE3:MTF3"/>
    <mergeCell ref="MTG3:MTH3"/>
    <mergeCell ref="MSO3:MSP3"/>
    <mergeCell ref="MSQ3:MSR3"/>
    <mergeCell ref="MSS3:MST3"/>
    <mergeCell ref="MSU3:MSV3"/>
    <mergeCell ref="MSW3:MSX3"/>
    <mergeCell ref="MSE3:MSF3"/>
    <mergeCell ref="MSG3:MSH3"/>
    <mergeCell ref="MSI3:MSJ3"/>
    <mergeCell ref="MSK3:MSL3"/>
    <mergeCell ref="MSM3:MSN3"/>
    <mergeCell ref="MRU3:MRV3"/>
    <mergeCell ref="MRW3:MRX3"/>
    <mergeCell ref="MRY3:MRZ3"/>
    <mergeCell ref="MSA3:MSB3"/>
    <mergeCell ref="MSC3:MSD3"/>
    <mergeCell ref="MRK3:MRL3"/>
    <mergeCell ref="MRM3:MRN3"/>
    <mergeCell ref="MRO3:MRP3"/>
    <mergeCell ref="MRQ3:MRR3"/>
    <mergeCell ref="MRS3:MRT3"/>
    <mergeCell ref="MRA3:MRB3"/>
    <mergeCell ref="MRC3:MRD3"/>
    <mergeCell ref="MRE3:MRF3"/>
    <mergeCell ref="MRG3:MRH3"/>
    <mergeCell ref="MRI3:MRJ3"/>
    <mergeCell ref="MQQ3:MQR3"/>
    <mergeCell ref="MQS3:MQT3"/>
    <mergeCell ref="MQU3:MQV3"/>
    <mergeCell ref="MQW3:MQX3"/>
    <mergeCell ref="MQY3:MQZ3"/>
    <mergeCell ref="MQG3:MQH3"/>
    <mergeCell ref="MQI3:MQJ3"/>
    <mergeCell ref="MQK3:MQL3"/>
    <mergeCell ref="MQM3:MQN3"/>
    <mergeCell ref="MQO3:MQP3"/>
    <mergeCell ref="MPW3:MPX3"/>
    <mergeCell ref="MPY3:MPZ3"/>
    <mergeCell ref="MQA3:MQB3"/>
    <mergeCell ref="MQC3:MQD3"/>
    <mergeCell ref="MQE3:MQF3"/>
    <mergeCell ref="MPM3:MPN3"/>
    <mergeCell ref="MPO3:MPP3"/>
    <mergeCell ref="MPQ3:MPR3"/>
    <mergeCell ref="MPS3:MPT3"/>
    <mergeCell ref="MPU3:MPV3"/>
    <mergeCell ref="MPC3:MPD3"/>
    <mergeCell ref="MPE3:MPF3"/>
    <mergeCell ref="MPG3:MPH3"/>
    <mergeCell ref="MPI3:MPJ3"/>
    <mergeCell ref="MPK3:MPL3"/>
    <mergeCell ref="MOS3:MOT3"/>
    <mergeCell ref="MOU3:MOV3"/>
    <mergeCell ref="MOW3:MOX3"/>
    <mergeCell ref="MOY3:MOZ3"/>
    <mergeCell ref="MPA3:MPB3"/>
    <mergeCell ref="MOI3:MOJ3"/>
    <mergeCell ref="MOK3:MOL3"/>
    <mergeCell ref="MOM3:MON3"/>
    <mergeCell ref="MOO3:MOP3"/>
    <mergeCell ref="MOQ3:MOR3"/>
    <mergeCell ref="MNY3:MNZ3"/>
    <mergeCell ref="MOA3:MOB3"/>
    <mergeCell ref="MOC3:MOD3"/>
    <mergeCell ref="MOE3:MOF3"/>
    <mergeCell ref="MOG3:MOH3"/>
    <mergeCell ref="MNO3:MNP3"/>
    <mergeCell ref="MNQ3:MNR3"/>
    <mergeCell ref="MNS3:MNT3"/>
    <mergeCell ref="MNU3:MNV3"/>
    <mergeCell ref="MNW3:MNX3"/>
    <mergeCell ref="MNE3:MNF3"/>
    <mergeCell ref="MNG3:MNH3"/>
    <mergeCell ref="MNI3:MNJ3"/>
    <mergeCell ref="MNK3:MNL3"/>
    <mergeCell ref="MNM3:MNN3"/>
    <mergeCell ref="MMU3:MMV3"/>
    <mergeCell ref="MMW3:MMX3"/>
    <mergeCell ref="MMY3:MMZ3"/>
    <mergeCell ref="MNA3:MNB3"/>
    <mergeCell ref="MNC3:MND3"/>
    <mergeCell ref="MMK3:MML3"/>
    <mergeCell ref="MMM3:MMN3"/>
    <mergeCell ref="MMO3:MMP3"/>
    <mergeCell ref="MMQ3:MMR3"/>
    <mergeCell ref="MMS3:MMT3"/>
    <mergeCell ref="MMA3:MMB3"/>
    <mergeCell ref="MMC3:MMD3"/>
    <mergeCell ref="MME3:MMF3"/>
    <mergeCell ref="MMG3:MMH3"/>
    <mergeCell ref="MMI3:MMJ3"/>
    <mergeCell ref="MLQ3:MLR3"/>
    <mergeCell ref="MLS3:MLT3"/>
    <mergeCell ref="MLU3:MLV3"/>
    <mergeCell ref="MLW3:MLX3"/>
    <mergeCell ref="MLY3:MLZ3"/>
    <mergeCell ref="MLG3:MLH3"/>
    <mergeCell ref="MLI3:MLJ3"/>
    <mergeCell ref="MLK3:MLL3"/>
    <mergeCell ref="MLM3:MLN3"/>
    <mergeCell ref="MLO3:MLP3"/>
    <mergeCell ref="MKW3:MKX3"/>
    <mergeCell ref="MKY3:MKZ3"/>
    <mergeCell ref="MLA3:MLB3"/>
    <mergeCell ref="MLC3:MLD3"/>
    <mergeCell ref="MLE3:MLF3"/>
    <mergeCell ref="MKM3:MKN3"/>
    <mergeCell ref="MKO3:MKP3"/>
    <mergeCell ref="MKQ3:MKR3"/>
    <mergeCell ref="MKS3:MKT3"/>
    <mergeCell ref="MKU3:MKV3"/>
    <mergeCell ref="MKC3:MKD3"/>
    <mergeCell ref="MKE3:MKF3"/>
    <mergeCell ref="MKG3:MKH3"/>
    <mergeCell ref="MKI3:MKJ3"/>
    <mergeCell ref="MKK3:MKL3"/>
    <mergeCell ref="MJS3:MJT3"/>
    <mergeCell ref="MJU3:MJV3"/>
    <mergeCell ref="MJW3:MJX3"/>
    <mergeCell ref="MJY3:MJZ3"/>
    <mergeCell ref="MKA3:MKB3"/>
    <mergeCell ref="MJI3:MJJ3"/>
    <mergeCell ref="MJK3:MJL3"/>
    <mergeCell ref="MJM3:MJN3"/>
    <mergeCell ref="MJO3:MJP3"/>
    <mergeCell ref="MJQ3:MJR3"/>
    <mergeCell ref="MIY3:MIZ3"/>
    <mergeCell ref="MJA3:MJB3"/>
    <mergeCell ref="MJC3:MJD3"/>
    <mergeCell ref="MJE3:MJF3"/>
    <mergeCell ref="MJG3:MJH3"/>
    <mergeCell ref="MIO3:MIP3"/>
    <mergeCell ref="MIQ3:MIR3"/>
    <mergeCell ref="MIS3:MIT3"/>
    <mergeCell ref="MIU3:MIV3"/>
    <mergeCell ref="MIW3:MIX3"/>
    <mergeCell ref="MIE3:MIF3"/>
    <mergeCell ref="MIG3:MIH3"/>
    <mergeCell ref="MII3:MIJ3"/>
    <mergeCell ref="MIK3:MIL3"/>
    <mergeCell ref="MIM3:MIN3"/>
    <mergeCell ref="MHU3:MHV3"/>
    <mergeCell ref="MHW3:MHX3"/>
    <mergeCell ref="MHY3:MHZ3"/>
    <mergeCell ref="MIA3:MIB3"/>
    <mergeCell ref="MIC3:MID3"/>
    <mergeCell ref="MHK3:MHL3"/>
    <mergeCell ref="MHM3:MHN3"/>
    <mergeCell ref="MHO3:MHP3"/>
    <mergeCell ref="MHQ3:MHR3"/>
    <mergeCell ref="MHS3:MHT3"/>
    <mergeCell ref="MHA3:MHB3"/>
    <mergeCell ref="MHC3:MHD3"/>
    <mergeCell ref="MHE3:MHF3"/>
    <mergeCell ref="MHG3:MHH3"/>
    <mergeCell ref="MHI3:MHJ3"/>
    <mergeCell ref="MGQ3:MGR3"/>
    <mergeCell ref="MGS3:MGT3"/>
    <mergeCell ref="MGU3:MGV3"/>
    <mergeCell ref="MGW3:MGX3"/>
    <mergeCell ref="MGY3:MGZ3"/>
    <mergeCell ref="MGG3:MGH3"/>
    <mergeCell ref="MGI3:MGJ3"/>
    <mergeCell ref="MGK3:MGL3"/>
    <mergeCell ref="MGM3:MGN3"/>
    <mergeCell ref="MGO3:MGP3"/>
    <mergeCell ref="MFW3:MFX3"/>
    <mergeCell ref="MFY3:MFZ3"/>
    <mergeCell ref="MGA3:MGB3"/>
    <mergeCell ref="MGC3:MGD3"/>
    <mergeCell ref="MGE3:MGF3"/>
    <mergeCell ref="MFM3:MFN3"/>
    <mergeCell ref="MFO3:MFP3"/>
    <mergeCell ref="MFQ3:MFR3"/>
    <mergeCell ref="MFS3:MFT3"/>
    <mergeCell ref="MFU3:MFV3"/>
    <mergeCell ref="MFC3:MFD3"/>
    <mergeCell ref="MFE3:MFF3"/>
    <mergeCell ref="MFG3:MFH3"/>
    <mergeCell ref="MFI3:MFJ3"/>
    <mergeCell ref="MFK3:MFL3"/>
    <mergeCell ref="MES3:MET3"/>
    <mergeCell ref="MEU3:MEV3"/>
    <mergeCell ref="MEW3:MEX3"/>
    <mergeCell ref="MEY3:MEZ3"/>
    <mergeCell ref="MFA3:MFB3"/>
    <mergeCell ref="MEI3:MEJ3"/>
    <mergeCell ref="MEK3:MEL3"/>
    <mergeCell ref="MEM3:MEN3"/>
    <mergeCell ref="MEO3:MEP3"/>
    <mergeCell ref="MEQ3:MER3"/>
    <mergeCell ref="MDY3:MDZ3"/>
    <mergeCell ref="MEA3:MEB3"/>
    <mergeCell ref="MEC3:MED3"/>
    <mergeCell ref="MEE3:MEF3"/>
    <mergeCell ref="MEG3:MEH3"/>
    <mergeCell ref="MDO3:MDP3"/>
    <mergeCell ref="MDQ3:MDR3"/>
    <mergeCell ref="MDS3:MDT3"/>
    <mergeCell ref="MDU3:MDV3"/>
    <mergeCell ref="MDW3:MDX3"/>
    <mergeCell ref="MDE3:MDF3"/>
    <mergeCell ref="MDG3:MDH3"/>
    <mergeCell ref="MDI3:MDJ3"/>
    <mergeCell ref="MDK3:MDL3"/>
    <mergeCell ref="MDM3:MDN3"/>
    <mergeCell ref="MCU3:MCV3"/>
    <mergeCell ref="MCW3:MCX3"/>
    <mergeCell ref="MCY3:MCZ3"/>
    <mergeCell ref="MDA3:MDB3"/>
    <mergeCell ref="MDC3:MDD3"/>
    <mergeCell ref="MCK3:MCL3"/>
    <mergeCell ref="MCM3:MCN3"/>
    <mergeCell ref="MCO3:MCP3"/>
    <mergeCell ref="MCQ3:MCR3"/>
    <mergeCell ref="MCS3:MCT3"/>
    <mergeCell ref="MCA3:MCB3"/>
    <mergeCell ref="MCC3:MCD3"/>
    <mergeCell ref="MCE3:MCF3"/>
    <mergeCell ref="MCG3:MCH3"/>
    <mergeCell ref="MCI3:MCJ3"/>
    <mergeCell ref="MBQ3:MBR3"/>
    <mergeCell ref="MBS3:MBT3"/>
    <mergeCell ref="MBU3:MBV3"/>
    <mergeCell ref="MBW3:MBX3"/>
    <mergeCell ref="MBY3:MBZ3"/>
    <mergeCell ref="MBG3:MBH3"/>
    <mergeCell ref="MBI3:MBJ3"/>
    <mergeCell ref="MBK3:MBL3"/>
    <mergeCell ref="MBM3:MBN3"/>
    <mergeCell ref="MBO3:MBP3"/>
    <mergeCell ref="MAW3:MAX3"/>
    <mergeCell ref="MAY3:MAZ3"/>
    <mergeCell ref="MBA3:MBB3"/>
    <mergeCell ref="MBC3:MBD3"/>
    <mergeCell ref="MBE3:MBF3"/>
    <mergeCell ref="MAM3:MAN3"/>
    <mergeCell ref="MAO3:MAP3"/>
    <mergeCell ref="MAQ3:MAR3"/>
    <mergeCell ref="MAS3:MAT3"/>
    <mergeCell ref="MAU3:MAV3"/>
    <mergeCell ref="MAC3:MAD3"/>
    <mergeCell ref="MAE3:MAF3"/>
    <mergeCell ref="MAG3:MAH3"/>
    <mergeCell ref="MAI3:MAJ3"/>
    <mergeCell ref="MAK3:MAL3"/>
    <mergeCell ref="LZS3:LZT3"/>
    <mergeCell ref="LZU3:LZV3"/>
    <mergeCell ref="LZW3:LZX3"/>
    <mergeCell ref="LZY3:LZZ3"/>
    <mergeCell ref="MAA3:MAB3"/>
    <mergeCell ref="LZI3:LZJ3"/>
    <mergeCell ref="LZK3:LZL3"/>
    <mergeCell ref="LZM3:LZN3"/>
    <mergeCell ref="LZO3:LZP3"/>
    <mergeCell ref="LZQ3:LZR3"/>
    <mergeCell ref="LYY3:LYZ3"/>
    <mergeCell ref="LZA3:LZB3"/>
    <mergeCell ref="LZC3:LZD3"/>
    <mergeCell ref="LZE3:LZF3"/>
    <mergeCell ref="LZG3:LZH3"/>
    <mergeCell ref="LYO3:LYP3"/>
    <mergeCell ref="LYQ3:LYR3"/>
    <mergeCell ref="LYS3:LYT3"/>
    <mergeCell ref="LYU3:LYV3"/>
    <mergeCell ref="LYW3:LYX3"/>
    <mergeCell ref="LYE3:LYF3"/>
    <mergeCell ref="LYG3:LYH3"/>
    <mergeCell ref="LYI3:LYJ3"/>
    <mergeCell ref="LYK3:LYL3"/>
    <mergeCell ref="LYM3:LYN3"/>
    <mergeCell ref="LXU3:LXV3"/>
    <mergeCell ref="LXW3:LXX3"/>
    <mergeCell ref="LXY3:LXZ3"/>
    <mergeCell ref="LYA3:LYB3"/>
    <mergeCell ref="LYC3:LYD3"/>
    <mergeCell ref="LXK3:LXL3"/>
    <mergeCell ref="LXM3:LXN3"/>
    <mergeCell ref="LXO3:LXP3"/>
    <mergeCell ref="LXQ3:LXR3"/>
    <mergeCell ref="LXS3:LXT3"/>
    <mergeCell ref="LXA3:LXB3"/>
    <mergeCell ref="LXC3:LXD3"/>
    <mergeCell ref="LXE3:LXF3"/>
    <mergeCell ref="LXG3:LXH3"/>
    <mergeCell ref="LXI3:LXJ3"/>
    <mergeCell ref="LWQ3:LWR3"/>
    <mergeCell ref="LWS3:LWT3"/>
    <mergeCell ref="LWU3:LWV3"/>
    <mergeCell ref="LWW3:LWX3"/>
    <mergeCell ref="LWY3:LWZ3"/>
    <mergeCell ref="LWG3:LWH3"/>
    <mergeCell ref="LWI3:LWJ3"/>
    <mergeCell ref="LWK3:LWL3"/>
    <mergeCell ref="LWM3:LWN3"/>
    <mergeCell ref="LWO3:LWP3"/>
    <mergeCell ref="LVW3:LVX3"/>
    <mergeCell ref="LVY3:LVZ3"/>
    <mergeCell ref="LWA3:LWB3"/>
    <mergeCell ref="LWC3:LWD3"/>
    <mergeCell ref="LWE3:LWF3"/>
    <mergeCell ref="LVM3:LVN3"/>
    <mergeCell ref="LVO3:LVP3"/>
    <mergeCell ref="LVQ3:LVR3"/>
    <mergeCell ref="LVS3:LVT3"/>
    <mergeCell ref="LVU3:LVV3"/>
    <mergeCell ref="LVC3:LVD3"/>
    <mergeCell ref="LVE3:LVF3"/>
    <mergeCell ref="LVG3:LVH3"/>
    <mergeCell ref="LVI3:LVJ3"/>
    <mergeCell ref="LVK3:LVL3"/>
    <mergeCell ref="LUS3:LUT3"/>
    <mergeCell ref="LUU3:LUV3"/>
    <mergeCell ref="LUW3:LUX3"/>
    <mergeCell ref="LUY3:LUZ3"/>
    <mergeCell ref="LVA3:LVB3"/>
    <mergeCell ref="LUI3:LUJ3"/>
    <mergeCell ref="LUK3:LUL3"/>
    <mergeCell ref="LUM3:LUN3"/>
    <mergeCell ref="LUO3:LUP3"/>
    <mergeCell ref="LUQ3:LUR3"/>
    <mergeCell ref="LTY3:LTZ3"/>
    <mergeCell ref="LUA3:LUB3"/>
    <mergeCell ref="LUC3:LUD3"/>
    <mergeCell ref="LUE3:LUF3"/>
    <mergeCell ref="LUG3:LUH3"/>
    <mergeCell ref="LTO3:LTP3"/>
    <mergeCell ref="LTQ3:LTR3"/>
    <mergeCell ref="LTS3:LTT3"/>
    <mergeCell ref="LTU3:LTV3"/>
    <mergeCell ref="LTW3:LTX3"/>
    <mergeCell ref="LTE3:LTF3"/>
    <mergeCell ref="LTG3:LTH3"/>
    <mergeCell ref="LTI3:LTJ3"/>
    <mergeCell ref="LTK3:LTL3"/>
    <mergeCell ref="LTM3:LTN3"/>
    <mergeCell ref="LSU3:LSV3"/>
    <mergeCell ref="LSW3:LSX3"/>
    <mergeCell ref="LSY3:LSZ3"/>
    <mergeCell ref="LTA3:LTB3"/>
    <mergeCell ref="LTC3:LTD3"/>
    <mergeCell ref="LSK3:LSL3"/>
    <mergeCell ref="LSM3:LSN3"/>
    <mergeCell ref="LSO3:LSP3"/>
    <mergeCell ref="LSQ3:LSR3"/>
    <mergeCell ref="LSS3:LST3"/>
    <mergeCell ref="LSA3:LSB3"/>
    <mergeCell ref="LSC3:LSD3"/>
    <mergeCell ref="LSE3:LSF3"/>
    <mergeCell ref="LSG3:LSH3"/>
    <mergeCell ref="LSI3:LSJ3"/>
    <mergeCell ref="LRQ3:LRR3"/>
    <mergeCell ref="LRS3:LRT3"/>
    <mergeCell ref="LRU3:LRV3"/>
    <mergeCell ref="LRW3:LRX3"/>
    <mergeCell ref="LRY3:LRZ3"/>
    <mergeCell ref="LRG3:LRH3"/>
    <mergeCell ref="LRI3:LRJ3"/>
    <mergeCell ref="LRK3:LRL3"/>
    <mergeCell ref="LRM3:LRN3"/>
    <mergeCell ref="LRO3:LRP3"/>
    <mergeCell ref="LQW3:LQX3"/>
    <mergeCell ref="LQY3:LQZ3"/>
    <mergeCell ref="LRA3:LRB3"/>
    <mergeCell ref="LRC3:LRD3"/>
    <mergeCell ref="LRE3:LRF3"/>
    <mergeCell ref="LQM3:LQN3"/>
    <mergeCell ref="LQO3:LQP3"/>
    <mergeCell ref="LQQ3:LQR3"/>
    <mergeCell ref="LQS3:LQT3"/>
    <mergeCell ref="LQU3:LQV3"/>
    <mergeCell ref="LQC3:LQD3"/>
    <mergeCell ref="LQE3:LQF3"/>
    <mergeCell ref="LQG3:LQH3"/>
    <mergeCell ref="LQI3:LQJ3"/>
    <mergeCell ref="LQK3:LQL3"/>
    <mergeCell ref="LPS3:LPT3"/>
    <mergeCell ref="LPU3:LPV3"/>
    <mergeCell ref="LPW3:LPX3"/>
    <mergeCell ref="LPY3:LPZ3"/>
    <mergeCell ref="LQA3:LQB3"/>
    <mergeCell ref="LPI3:LPJ3"/>
    <mergeCell ref="LPK3:LPL3"/>
    <mergeCell ref="LPM3:LPN3"/>
    <mergeCell ref="LPO3:LPP3"/>
    <mergeCell ref="LPQ3:LPR3"/>
    <mergeCell ref="LOY3:LOZ3"/>
    <mergeCell ref="LPA3:LPB3"/>
    <mergeCell ref="LPC3:LPD3"/>
    <mergeCell ref="LPE3:LPF3"/>
    <mergeCell ref="LPG3:LPH3"/>
    <mergeCell ref="LOO3:LOP3"/>
    <mergeCell ref="LOQ3:LOR3"/>
    <mergeCell ref="LOS3:LOT3"/>
    <mergeCell ref="LOU3:LOV3"/>
    <mergeCell ref="LOW3:LOX3"/>
    <mergeCell ref="LOE3:LOF3"/>
    <mergeCell ref="LOG3:LOH3"/>
    <mergeCell ref="LOI3:LOJ3"/>
    <mergeCell ref="LOK3:LOL3"/>
    <mergeCell ref="LOM3:LON3"/>
    <mergeCell ref="LNU3:LNV3"/>
    <mergeCell ref="LNW3:LNX3"/>
    <mergeCell ref="LNY3:LNZ3"/>
    <mergeCell ref="LOA3:LOB3"/>
    <mergeCell ref="LOC3:LOD3"/>
    <mergeCell ref="LNK3:LNL3"/>
    <mergeCell ref="LNM3:LNN3"/>
    <mergeCell ref="LNO3:LNP3"/>
    <mergeCell ref="LNQ3:LNR3"/>
    <mergeCell ref="LNS3:LNT3"/>
    <mergeCell ref="LNA3:LNB3"/>
    <mergeCell ref="LNC3:LND3"/>
    <mergeCell ref="LNE3:LNF3"/>
    <mergeCell ref="LNG3:LNH3"/>
    <mergeCell ref="LNI3:LNJ3"/>
    <mergeCell ref="LMQ3:LMR3"/>
    <mergeCell ref="LMS3:LMT3"/>
    <mergeCell ref="LMU3:LMV3"/>
    <mergeCell ref="LMW3:LMX3"/>
    <mergeCell ref="LMY3:LMZ3"/>
    <mergeCell ref="LMG3:LMH3"/>
    <mergeCell ref="LMI3:LMJ3"/>
    <mergeCell ref="LMK3:LML3"/>
    <mergeCell ref="LMM3:LMN3"/>
    <mergeCell ref="LMO3:LMP3"/>
    <mergeCell ref="LLW3:LLX3"/>
    <mergeCell ref="LLY3:LLZ3"/>
    <mergeCell ref="LMA3:LMB3"/>
    <mergeCell ref="LMC3:LMD3"/>
    <mergeCell ref="LME3:LMF3"/>
    <mergeCell ref="LLM3:LLN3"/>
    <mergeCell ref="LLO3:LLP3"/>
    <mergeCell ref="LLQ3:LLR3"/>
    <mergeCell ref="LLS3:LLT3"/>
    <mergeCell ref="LLU3:LLV3"/>
    <mergeCell ref="LLC3:LLD3"/>
    <mergeCell ref="LLE3:LLF3"/>
    <mergeCell ref="LLG3:LLH3"/>
    <mergeCell ref="LLI3:LLJ3"/>
    <mergeCell ref="LLK3:LLL3"/>
    <mergeCell ref="LKS3:LKT3"/>
    <mergeCell ref="LKU3:LKV3"/>
    <mergeCell ref="LKW3:LKX3"/>
    <mergeCell ref="LKY3:LKZ3"/>
    <mergeCell ref="LLA3:LLB3"/>
    <mergeCell ref="LKI3:LKJ3"/>
    <mergeCell ref="LKK3:LKL3"/>
    <mergeCell ref="LKM3:LKN3"/>
    <mergeCell ref="LKO3:LKP3"/>
    <mergeCell ref="LKQ3:LKR3"/>
    <mergeCell ref="LJY3:LJZ3"/>
    <mergeCell ref="LKA3:LKB3"/>
    <mergeCell ref="LKC3:LKD3"/>
    <mergeCell ref="LKE3:LKF3"/>
    <mergeCell ref="LKG3:LKH3"/>
    <mergeCell ref="LJO3:LJP3"/>
    <mergeCell ref="LJQ3:LJR3"/>
    <mergeCell ref="LJS3:LJT3"/>
    <mergeCell ref="LJU3:LJV3"/>
    <mergeCell ref="LJW3:LJX3"/>
    <mergeCell ref="LJE3:LJF3"/>
    <mergeCell ref="LJG3:LJH3"/>
    <mergeCell ref="LJI3:LJJ3"/>
    <mergeCell ref="LJK3:LJL3"/>
    <mergeCell ref="LJM3:LJN3"/>
    <mergeCell ref="LIU3:LIV3"/>
    <mergeCell ref="LIW3:LIX3"/>
    <mergeCell ref="LIY3:LIZ3"/>
    <mergeCell ref="LJA3:LJB3"/>
    <mergeCell ref="LJC3:LJD3"/>
    <mergeCell ref="LIK3:LIL3"/>
    <mergeCell ref="LIM3:LIN3"/>
    <mergeCell ref="LIO3:LIP3"/>
    <mergeCell ref="LIQ3:LIR3"/>
    <mergeCell ref="LIS3:LIT3"/>
    <mergeCell ref="LIA3:LIB3"/>
    <mergeCell ref="LIC3:LID3"/>
    <mergeCell ref="LIE3:LIF3"/>
    <mergeCell ref="LIG3:LIH3"/>
    <mergeCell ref="LII3:LIJ3"/>
    <mergeCell ref="LHQ3:LHR3"/>
    <mergeCell ref="LHS3:LHT3"/>
    <mergeCell ref="LHU3:LHV3"/>
    <mergeCell ref="LHW3:LHX3"/>
    <mergeCell ref="LHY3:LHZ3"/>
    <mergeCell ref="LHG3:LHH3"/>
    <mergeCell ref="LHI3:LHJ3"/>
    <mergeCell ref="LHK3:LHL3"/>
    <mergeCell ref="LHM3:LHN3"/>
    <mergeCell ref="LHO3:LHP3"/>
    <mergeCell ref="LGW3:LGX3"/>
    <mergeCell ref="LGY3:LGZ3"/>
    <mergeCell ref="LHA3:LHB3"/>
    <mergeCell ref="LHC3:LHD3"/>
    <mergeCell ref="LHE3:LHF3"/>
    <mergeCell ref="LGM3:LGN3"/>
    <mergeCell ref="LGO3:LGP3"/>
    <mergeCell ref="LGQ3:LGR3"/>
    <mergeCell ref="LGS3:LGT3"/>
    <mergeCell ref="LGU3:LGV3"/>
    <mergeCell ref="LGC3:LGD3"/>
    <mergeCell ref="LGE3:LGF3"/>
    <mergeCell ref="LGG3:LGH3"/>
    <mergeCell ref="LGI3:LGJ3"/>
    <mergeCell ref="LGK3:LGL3"/>
    <mergeCell ref="LFS3:LFT3"/>
    <mergeCell ref="LFU3:LFV3"/>
    <mergeCell ref="LFW3:LFX3"/>
    <mergeCell ref="LFY3:LFZ3"/>
    <mergeCell ref="LGA3:LGB3"/>
    <mergeCell ref="LFI3:LFJ3"/>
    <mergeCell ref="LFK3:LFL3"/>
    <mergeCell ref="LFM3:LFN3"/>
    <mergeCell ref="LFO3:LFP3"/>
    <mergeCell ref="LFQ3:LFR3"/>
    <mergeCell ref="LEY3:LEZ3"/>
    <mergeCell ref="LFA3:LFB3"/>
    <mergeCell ref="LFC3:LFD3"/>
    <mergeCell ref="LFE3:LFF3"/>
    <mergeCell ref="LFG3:LFH3"/>
    <mergeCell ref="LEO3:LEP3"/>
    <mergeCell ref="LEQ3:LER3"/>
    <mergeCell ref="LES3:LET3"/>
    <mergeCell ref="LEU3:LEV3"/>
    <mergeCell ref="LEW3:LEX3"/>
    <mergeCell ref="LEE3:LEF3"/>
    <mergeCell ref="LEG3:LEH3"/>
    <mergeCell ref="LEI3:LEJ3"/>
    <mergeCell ref="LEK3:LEL3"/>
    <mergeCell ref="LEM3:LEN3"/>
    <mergeCell ref="LDU3:LDV3"/>
    <mergeCell ref="LDW3:LDX3"/>
    <mergeCell ref="LDY3:LDZ3"/>
    <mergeCell ref="LEA3:LEB3"/>
    <mergeCell ref="LEC3:LED3"/>
    <mergeCell ref="LDK3:LDL3"/>
    <mergeCell ref="LDM3:LDN3"/>
    <mergeCell ref="LDO3:LDP3"/>
    <mergeCell ref="LDQ3:LDR3"/>
    <mergeCell ref="LDS3:LDT3"/>
    <mergeCell ref="LDA3:LDB3"/>
    <mergeCell ref="LDC3:LDD3"/>
    <mergeCell ref="LDE3:LDF3"/>
    <mergeCell ref="LDG3:LDH3"/>
    <mergeCell ref="LDI3:LDJ3"/>
    <mergeCell ref="LCQ3:LCR3"/>
    <mergeCell ref="LCS3:LCT3"/>
    <mergeCell ref="LCU3:LCV3"/>
    <mergeCell ref="LCW3:LCX3"/>
    <mergeCell ref="LCY3:LCZ3"/>
    <mergeCell ref="LCG3:LCH3"/>
    <mergeCell ref="LCI3:LCJ3"/>
    <mergeCell ref="LCK3:LCL3"/>
    <mergeCell ref="LCM3:LCN3"/>
    <mergeCell ref="LCO3:LCP3"/>
    <mergeCell ref="LBW3:LBX3"/>
    <mergeCell ref="LBY3:LBZ3"/>
    <mergeCell ref="LCA3:LCB3"/>
    <mergeCell ref="LCC3:LCD3"/>
    <mergeCell ref="LCE3:LCF3"/>
    <mergeCell ref="LBM3:LBN3"/>
    <mergeCell ref="LBO3:LBP3"/>
    <mergeCell ref="LBQ3:LBR3"/>
    <mergeCell ref="LBS3:LBT3"/>
    <mergeCell ref="LBU3:LBV3"/>
    <mergeCell ref="LBC3:LBD3"/>
    <mergeCell ref="LBE3:LBF3"/>
    <mergeCell ref="LBG3:LBH3"/>
    <mergeCell ref="LBI3:LBJ3"/>
    <mergeCell ref="LBK3:LBL3"/>
    <mergeCell ref="LAS3:LAT3"/>
    <mergeCell ref="LAU3:LAV3"/>
    <mergeCell ref="LAW3:LAX3"/>
    <mergeCell ref="LAY3:LAZ3"/>
    <mergeCell ref="LBA3:LBB3"/>
    <mergeCell ref="LAI3:LAJ3"/>
    <mergeCell ref="LAK3:LAL3"/>
    <mergeCell ref="LAM3:LAN3"/>
    <mergeCell ref="LAO3:LAP3"/>
    <mergeCell ref="LAQ3:LAR3"/>
    <mergeCell ref="KZY3:KZZ3"/>
    <mergeCell ref="LAA3:LAB3"/>
    <mergeCell ref="LAC3:LAD3"/>
    <mergeCell ref="LAE3:LAF3"/>
    <mergeCell ref="LAG3:LAH3"/>
    <mergeCell ref="KZO3:KZP3"/>
    <mergeCell ref="KZQ3:KZR3"/>
    <mergeCell ref="KZS3:KZT3"/>
    <mergeCell ref="KZU3:KZV3"/>
    <mergeCell ref="KZW3:KZX3"/>
    <mergeCell ref="KZE3:KZF3"/>
    <mergeCell ref="KZG3:KZH3"/>
    <mergeCell ref="KZI3:KZJ3"/>
    <mergeCell ref="KZK3:KZL3"/>
    <mergeCell ref="KZM3:KZN3"/>
    <mergeCell ref="KYU3:KYV3"/>
    <mergeCell ref="KYW3:KYX3"/>
    <mergeCell ref="KYY3:KYZ3"/>
    <mergeCell ref="KZA3:KZB3"/>
    <mergeCell ref="KZC3:KZD3"/>
    <mergeCell ref="KYK3:KYL3"/>
    <mergeCell ref="KYM3:KYN3"/>
    <mergeCell ref="KYO3:KYP3"/>
    <mergeCell ref="KYQ3:KYR3"/>
    <mergeCell ref="KYS3:KYT3"/>
    <mergeCell ref="KYA3:KYB3"/>
    <mergeCell ref="KYC3:KYD3"/>
    <mergeCell ref="KYE3:KYF3"/>
    <mergeCell ref="KYG3:KYH3"/>
    <mergeCell ref="KYI3:KYJ3"/>
    <mergeCell ref="KXQ3:KXR3"/>
    <mergeCell ref="KXS3:KXT3"/>
    <mergeCell ref="KXU3:KXV3"/>
    <mergeCell ref="KXW3:KXX3"/>
    <mergeCell ref="KXY3:KXZ3"/>
    <mergeCell ref="KXG3:KXH3"/>
    <mergeCell ref="KXI3:KXJ3"/>
    <mergeCell ref="KXK3:KXL3"/>
    <mergeCell ref="KXM3:KXN3"/>
    <mergeCell ref="KXO3:KXP3"/>
    <mergeCell ref="KWW3:KWX3"/>
    <mergeCell ref="KWY3:KWZ3"/>
    <mergeCell ref="KXA3:KXB3"/>
    <mergeCell ref="KXC3:KXD3"/>
    <mergeCell ref="KXE3:KXF3"/>
    <mergeCell ref="KWM3:KWN3"/>
    <mergeCell ref="KWO3:KWP3"/>
    <mergeCell ref="KWQ3:KWR3"/>
    <mergeCell ref="KWS3:KWT3"/>
    <mergeCell ref="KWU3:KWV3"/>
    <mergeCell ref="KWC3:KWD3"/>
    <mergeCell ref="KWE3:KWF3"/>
    <mergeCell ref="KWG3:KWH3"/>
    <mergeCell ref="KWI3:KWJ3"/>
    <mergeCell ref="KWK3:KWL3"/>
    <mergeCell ref="KVS3:KVT3"/>
    <mergeCell ref="KVU3:KVV3"/>
    <mergeCell ref="KVW3:KVX3"/>
    <mergeCell ref="KVY3:KVZ3"/>
    <mergeCell ref="KWA3:KWB3"/>
    <mergeCell ref="KVI3:KVJ3"/>
    <mergeCell ref="KVK3:KVL3"/>
    <mergeCell ref="KVM3:KVN3"/>
    <mergeCell ref="KVO3:KVP3"/>
    <mergeCell ref="KVQ3:KVR3"/>
    <mergeCell ref="KUY3:KUZ3"/>
    <mergeCell ref="KVA3:KVB3"/>
    <mergeCell ref="KVC3:KVD3"/>
    <mergeCell ref="KVE3:KVF3"/>
    <mergeCell ref="KVG3:KVH3"/>
    <mergeCell ref="KUO3:KUP3"/>
    <mergeCell ref="KUQ3:KUR3"/>
    <mergeCell ref="KUS3:KUT3"/>
    <mergeCell ref="KUU3:KUV3"/>
    <mergeCell ref="KUW3:KUX3"/>
    <mergeCell ref="KUE3:KUF3"/>
    <mergeCell ref="KUG3:KUH3"/>
    <mergeCell ref="KUI3:KUJ3"/>
    <mergeCell ref="KUK3:KUL3"/>
    <mergeCell ref="KUM3:KUN3"/>
    <mergeCell ref="KTU3:KTV3"/>
    <mergeCell ref="KTW3:KTX3"/>
    <mergeCell ref="KTY3:KTZ3"/>
    <mergeCell ref="KUA3:KUB3"/>
    <mergeCell ref="KUC3:KUD3"/>
    <mergeCell ref="KTK3:KTL3"/>
    <mergeCell ref="KTM3:KTN3"/>
    <mergeCell ref="KTO3:KTP3"/>
    <mergeCell ref="KTQ3:KTR3"/>
    <mergeCell ref="KTS3:KTT3"/>
    <mergeCell ref="KTA3:KTB3"/>
    <mergeCell ref="KTC3:KTD3"/>
    <mergeCell ref="KTE3:KTF3"/>
    <mergeCell ref="KTG3:KTH3"/>
    <mergeCell ref="KTI3:KTJ3"/>
    <mergeCell ref="KSQ3:KSR3"/>
    <mergeCell ref="KSS3:KST3"/>
    <mergeCell ref="KSU3:KSV3"/>
    <mergeCell ref="KSW3:KSX3"/>
    <mergeCell ref="KSY3:KSZ3"/>
    <mergeCell ref="KSG3:KSH3"/>
    <mergeCell ref="KSI3:KSJ3"/>
    <mergeCell ref="KSK3:KSL3"/>
    <mergeCell ref="KSM3:KSN3"/>
    <mergeCell ref="KSO3:KSP3"/>
    <mergeCell ref="KRW3:KRX3"/>
    <mergeCell ref="KRY3:KRZ3"/>
    <mergeCell ref="KSA3:KSB3"/>
    <mergeCell ref="KSC3:KSD3"/>
    <mergeCell ref="KSE3:KSF3"/>
    <mergeCell ref="KRM3:KRN3"/>
    <mergeCell ref="KRO3:KRP3"/>
    <mergeCell ref="KRQ3:KRR3"/>
    <mergeCell ref="KRS3:KRT3"/>
    <mergeCell ref="KRU3:KRV3"/>
    <mergeCell ref="KRC3:KRD3"/>
    <mergeCell ref="KRE3:KRF3"/>
    <mergeCell ref="KRG3:KRH3"/>
    <mergeCell ref="KRI3:KRJ3"/>
    <mergeCell ref="KRK3:KRL3"/>
    <mergeCell ref="KQS3:KQT3"/>
    <mergeCell ref="KQU3:KQV3"/>
    <mergeCell ref="KQW3:KQX3"/>
    <mergeCell ref="KQY3:KQZ3"/>
    <mergeCell ref="KRA3:KRB3"/>
    <mergeCell ref="KQI3:KQJ3"/>
    <mergeCell ref="KQK3:KQL3"/>
    <mergeCell ref="KQM3:KQN3"/>
    <mergeCell ref="KQO3:KQP3"/>
    <mergeCell ref="KQQ3:KQR3"/>
    <mergeCell ref="KPY3:KPZ3"/>
    <mergeCell ref="KQA3:KQB3"/>
    <mergeCell ref="KQC3:KQD3"/>
    <mergeCell ref="KQE3:KQF3"/>
    <mergeCell ref="KQG3:KQH3"/>
    <mergeCell ref="KPO3:KPP3"/>
    <mergeCell ref="KPQ3:KPR3"/>
    <mergeCell ref="KPS3:KPT3"/>
    <mergeCell ref="KPU3:KPV3"/>
    <mergeCell ref="KPW3:KPX3"/>
    <mergeCell ref="KPE3:KPF3"/>
    <mergeCell ref="KPG3:KPH3"/>
    <mergeCell ref="KPI3:KPJ3"/>
    <mergeCell ref="KPK3:KPL3"/>
    <mergeCell ref="KPM3:KPN3"/>
    <mergeCell ref="KOU3:KOV3"/>
    <mergeCell ref="KOW3:KOX3"/>
    <mergeCell ref="KOY3:KOZ3"/>
    <mergeCell ref="KPA3:KPB3"/>
    <mergeCell ref="KPC3:KPD3"/>
    <mergeCell ref="KOK3:KOL3"/>
    <mergeCell ref="KOM3:KON3"/>
    <mergeCell ref="KOO3:KOP3"/>
    <mergeCell ref="KOQ3:KOR3"/>
    <mergeCell ref="KOS3:KOT3"/>
    <mergeCell ref="KOA3:KOB3"/>
    <mergeCell ref="KOC3:KOD3"/>
    <mergeCell ref="KOE3:KOF3"/>
    <mergeCell ref="KOG3:KOH3"/>
    <mergeCell ref="KOI3:KOJ3"/>
    <mergeCell ref="KNQ3:KNR3"/>
    <mergeCell ref="KNS3:KNT3"/>
    <mergeCell ref="KNU3:KNV3"/>
    <mergeCell ref="KNW3:KNX3"/>
    <mergeCell ref="KNY3:KNZ3"/>
    <mergeCell ref="KNG3:KNH3"/>
    <mergeCell ref="KNI3:KNJ3"/>
    <mergeCell ref="KNK3:KNL3"/>
    <mergeCell ref="KNM3:KNN3"/>
    <mergeCell ref="KNO3:KNP3"/>
    <mergeCell ref="KMW3:KMX3"/>
    <mergeCell ref="KMY3:KMZ3"/>
    <mergeCell ref="KNA3:KNB3"/>
    <mergeCell ref="KNC3:KND3"/>
    <mergeCell ref="KNE3:KNF3"/>
    <mergeCell ref="KMM3:KMN3"/>
    <mergeCell ref="KMO3:KMP3"/>
    <mergeCell ref="KMQ3:KMR3"/>
    <mergeCell ref="KMS3:KMT3"/>
    <mergeCell ref="KMU3:KMV3"/>
    <mergeCell ref="KMC3:KMD3"/>
    <mergeCell ref="KME3:KMF3"/>
    <mergeCell ref="KMG3:KMH3"/>
    <mergeCell ref="KMI3:KMJ3"/>
    <mergeCell ref="KMK3:KML3"/>
    <mergeCell ref="KLS3:KLT3"/>
    <mergeCell ref="KLU3:KLV3"/>
    <mergeCell ref="KLW3:KLX3"/>
    <mergeCell ref="KLY3:KLZ3"/>
    <mergeCell ref="KMA3:KMB3"/>
    <mergeCell ref="KLI3:KLJ3"/>
    <mergeCell ref="KLK3:KLL3"/>
    <mergeCell ref="KLM3:KLN3"/>
    <mergeCell ref="KLO3:KLP3"/>
    <mergeCell ref="KLQ3:KLR3"/>
    <mergeCell ref="KKY3:KKZ3"/>
    <mergeCell ref="KLA3:KLB3"/>
    <mergeCell ref="KLC3:KLD3"/>
    <mergeCell ref="KLE3:KLF3"/>
    <mergeCell ref="KLG3:KLH3"/>
    <mergeCell ref="KKO3:KKP3"/>
    <mergeCell ref="KKQ3:KKR3"/>
    <mergeCell ref="KKS3:KKT3"/>
    <mergeCell ref="KKU3:KKV3"/>
    <mergeCell ref="KKW3:KKX3"/>
    <mergeCell ref="KKE3:KKF3"/>
    <mergeCell ref="KKG3:KKH3"/>
    <mergeCell ref="KKI3:KKJ3"/>
    <mergeCell ref="KKK3:KKL3"/>
    <mergeCell ref="KKM3:KKN3"/>
    <mergeCell ref="KJU3:KJV3"/>
    <mergeCell ref="KJW3:KJX3"/>
    <mergeCell ref="KJY3:KJZ3"/>
    <mergeCell ref="KKA3:KKB3"/>
    <mergeCell ref="KKC3:KKD3"/>
    <mergeCell ref="KJK3:KJL3"/>
    <mergeCell ref="KJM3:KJN3"/>
    <mergeCell ref="KJO3:KJP3"/>
    <mergeCell ref="KJQ3:KJR3"/>
    <mergeCell ref="KJS3:KJT3"/>
    <mergeCell ref="KJA3:KJB3"/>
    <mergeCell ref="KJC3:KJD3"/>
    <mergeCell ref="KJE3:KJF3"/>
    <mergeCell ref="KJG3:KJH3"/>
    <mergeCell ref="KJI3:KJJ3"/>
    <mergeCell ref="KIQ3:KIR3"/>
    <mergeCell ref="KIS3:KIT3"/>
    <mergeCell ref="KIU3:KIV3"/>
    <mergeCell ref="KIW3:KIX3"/>
    <mergeCell ref="KIY3:KIZ3"/>
    <mergeCell ref="KIG3:KIH3"/>
    <mergeCell ref="KII3:KIJ3"/>
    <mergeCell ref="KIK3:KIL3"/>
    <mergeCell ref="KIM3:KIN3"/>
    <mergeCell ref="KIO3:KIP3"/>
    <mergeCell ref="KHW3:KHX3"/>
    <mergeCell ref="KHY3:KHZ3"/>
    <mergeCell ref="KIA3:KIB3"/>
    <mergeCell ref="KIC3:KID3"/>
    <mergeCell ref="KIE3:KIF3"/>
    <mergeCell ref="KHM3:KHN3"/>
    <mergeCell ref="KHO3:KHP3"/>
    <mergeCell ref="KHQ3:KHR3"/>
    <mergeCell ref="KHS3:KHT3"/>
    <mergeCell ref="KHU3:KHV3"/>
    <mergeCell ref="KHC3:KHD3"/>
    <mergeCell ref="KHE3:KHF3"/>
    <mergeCell ref="KHG3:KHH3"/>
    <mergeCell ref="KHI3:KHJ3"/>
    <mergeCell ref="KHK3:KHL3"/>
    <mergeCell ref="KGS3:KGT3"/>
    <mergeCell ref="KGU3:KGV3"/>
    <mergeCell ref="KGW3:KGX3"/>
    <mergeCell ref="KGY3:KGZ3"/>
    <mergeCell ref="KHA3:KHB3"/>
    <mergeCell ref="KGI3:KGJ3"/>
    <mergeCell ref="KGK3:KGL3"/>
    <mergeCell ref="KGM3:KGN3"/>
    <mergeCell ref="KGO3:KGP3"/>
    <mergeCell ref="KGQ3:KGR3"/>
    <mergeCell ref="KFY3:KFZ3"/>
    <mergeCell ref="KGA3:KGB3"/>
    <mergeCell ref="KGC3:KGD3"/>
    <mergeCell ref="KGE3:KGF3"/>
    <mergeCell ref="KGG3:KGH3"/>
    <mergeCell ref="KFO3:KFP3"/>
    <mergeCell ref="KFQ3:KFR3"/>
    <mergeCell ref="KFS3:KFT3"/>
    <mergeCell ref="KFU3:KFV3"/>
    <mergeCell ref="KFW3:KFX3"/>
    <mergeCell ref="KFE3:KFF3"/>
    <mergeCell ref="KFG3:KFH3"/>
    <mergeCell ref="KFI3:KFJ3"/>
    <mergeCell ref="KFK3:KFL3"/>
    <mergeCell ref="KFM3:KFN3"/>
    <mergeCell ref="KEU3:KEV3"/>
    <mergeCell ref="KEW3:KEX3"/>
    <mergeCell ref="KEY3:KEZ3"/>
    <mergeCell ref="KFA3:KFB3"/>
    <mergeCell ref="KFC3:KFD3"/>
    <mergeCell ref="KEK3:KEL3"/>
    <mergeCell ref="KEM3:KEN3"/>
    <mergeCell ref="KEO3:KEP3"/>
    <mergeCell ref="KEQ3:KER3"/>
    <mergeCell ref="KES3:KET3"/>
    <mergeCell ref="KEA3:KEB3"/>
    <mergeCell ref="KEC3:KED3"/>
    <mergeCell ref="KEE3:KEF3"/>
    <mergeCell ref="KEG3:KEH3"/>
    <mergeCell ref="KEI3:KEJ3"/>
    <mergeCell ref="KDQ3:KDR3"/>
    <mergeCell ref="KDS3:KDT3"/>
    <mergeCell ref="KDU3:KDV3"/>
    <mergeCell ref="KDW3:KDX3"/>
    <mergeCell ref="KDY3:KDZ3"/>
    <mergeCell ref="KDG3:KDH3"/>
    <mergeCell ref="KDI3:KDJ3"/>
    <mergeCell ref="KDK3:KDL3"/>
    <mergeCell ref="KDM3:KDN3"/>
    <mergeCell ref="KDO3:KDP3"/>
    <mergeCell ref="KCW3:KCX3"/>
    <mergeCell ref="KCY3:KCZ3"/>
    <mergeCell ref="KDA3:KDB3"/>
    <mergeCell ref="KDC3:KDD3"/>
    <mergeCell ref="KDE3:KDF3"/>
    <mergeCell ref="KCM3:KCN3"/>
    <mergeCell ref="KCO3:KCP3"/>
    <mergeCell ref="KCQ3:KCR3"/>
    <mergeCell ref="KCS3:KCT3"/>
    <mergeCell ref="KCU3:KCV3"/>
    <mergeCell ref="KCC3:KCD3"/>
    <mergeCell ref="KCE3:KCF3"/>
    <mergeCell ref="KCG3:KCH3"/>
    <mergeCell ref="KCI3:KCJ3"/>
    <mergeCell ref="KCK3:KCL3"/>
    <mergeCell ref="KBS3:KBT3"/>
    <mergeCell ref="KBU3:KBV3"/>
    <mergeCell ref="KBW3:KBX3"/>
    <mergeCell ref="KBY3:KBZ3"/>
    <mergeCell ref="KCA3:KCB3"/>
    <mergeCell ref="KBI3:KBJ3"/>
    <mergeCell ref="KBK3:KBL3"/>
    <mergeCell ref="KBM3:KBN3"/>
    <mergeCell ref="KBO3:KBP3"/>
    <mergeCell ref="KBQ3:KBR3"/>
    <mergeCell ref="KAY3:KAZ3"/>
    <mergeCell ref="KBA3:KBB3"/>
    <mergeCell ref="KBC3:KBD3"/>
    <mergeCell ref="KBE3:KBF3"/>
    <mergeCell ref="KBG3:KBH3"/>
    <mergeCell ref="KAO3:KAP3"/>
    <mergeCell ref="KAQ3:KAR3"/>
    <mergeCell ref="KAS3:KAT3"/>
    <mergeCell ref="KAU3:KAV3"/>
    <mergeCell ref="KAW3:KAX3"/>
    <mergeCell ref="KAE3:KAF3"/>
    <mergeCell ref="KAG3:KAH3"/>
    <mergeCell ref="KAI3:KAJ3"/>
    <mergeCell ref="KAK3:KAL3"/>
    <mergeCell ref="KAM3:KAN3"/>
    <mergeCell ref="JZU3:JZV3"/>
    <mergeCell ref="JZW3:JZX3"/>
    <mergeCell ref="JZY3:JZZ3"/>
    <mergeCell ref="KAA3:KAB3"/>
    <mergeCell ref="KAC3:KAD3"/>
    <mergeCell ref="JZK3:JZL3"/>
    <mergeCell ref="JZM3:JZN3"/>
    <mergeCell ref="JZO3:JZP3"/>
    <mergeCell ref="JZQ3:JZR3"/>
    <mergeCell ref="JZS3:JZT3"/>
    <mergeCell ref="JZA3:JZB3"/>
    <mergeCell ref="JZC3:JZD3"/>
    <mergeCell ref="JZE3:JZF3"/>
    <mergeCell ref="JZG3:JZH3"/>
    <mergeCell ref="JZI3:JZJ3"/>
    <mergeCell ref="JYQ3:JYR3"/>
    <mergeCell ref="JYS3:JYT3"/>
    <mergeCell ref="JYU3:JYV3"/>
    <mergeCell ref="JYW3:JYX3"/>
    <mergeCell ref="JYY3:JYZ3"/>
    <mergeCell ref="JYG3:JYH3"/>
    <mergeCell ref="JYI3:JYJ3"/>
    <mergeCell ref="JYK3:JYL3"/>
    <mergeCell ref="JYM3:JYN3"/>
    <mergeCell ref="JYO3:JYP3"/>
    <mergeCell ref="JXW3:JXX3"/>
    <mergeCell ref="JXY3:JXZ3"/>
    <mergeCell ref="JYA3:JYB3"/>
    <mergeCell ref="JYC3:JYD3"/>
    <mergeCell ref="JYE3:JYF3"/>
    <mergeCell ref="JXM3:JXN3"/>
    <mergeCell ref="JXO3:JXP3"/>
    <mergeCell ref="JXQ3:JXR3"/>
    <mergeCell ref="JXS3:JXT3"/>
    <mergeCell ref="JXU3:JXV3"/>
    <mergeCell ref="JXC3:JXD3"/>
    <mergeCell ref="JXE3:JXF3"/>
    <mergeCell ref="JXG3:JXH3"/>
    <mergeCell ref="JXI3:JXJ3"/>
    <mergeCell ref="JXK3:JXL3"/>
    <mergeCell ref="JWS3:JWT3"/>
    <mergeCell ref="JWU3:JWV3"/>
    <mergeCell ref="JWW3:JWX3"/>
    <mergeCell ref="JWY3:JWZ3"/>
    <mergeCell ref="JXA3:JXB3"/>
    <mergeCell ref="JWI3:JWJ3"/>
    <mergeCell ref="JWK3:JWL3"/>
    <mergeCell ref="JWM3:JWN3"/>
    <mergeCell ref="JWO3:JWP3"/>
    <mergeCell ref="JWQ3:JWR3"/>
    <mergeCell ref="JVY3:JVZ3"/>
    <mergeCell ref="JWA3:JWB3"/>
    <mergeCell ref="JWC3:JWD3"/>
    <mergeCell ref="JWE3:JWF3"/>
    <mergeCell ref="JWG3:JWH3"/>
    <mergeCell ref="JVO3:JVP3"/>
    <mergeCell ref="JVQ3:JVR3"/>
    <mergeCell ref="JVS3:JVT3"/>
    <mergeCell ref="JVU3:JVV3"/>
    <mergeCell ref="JVW3:JVX3"/>
    <mergeCell ref="JVE3:JVF3"/>
    <mergeCell ref="JVG3:JVH3"/>
    <mergeCell ref="JVI3:JVJ3"/>
    <mergeCell ref="JVK3:JVL3"/>
    <mergeCell ref="JVM3:JVN3"/>
    <mergeCell ref="JUU3:JUV3"/>
    <mergeCell ref="JUW3:JUX3"/>
    <mergeCell ref="JUY3:JUZ3"/>
    <mergeCell ref="JVA3:JVB3"/>
    <mergeCell ref="JVC3:JVD3"/>
    <mergeCell ref="JUK3:JUL3"/>
    <mergeCell ref="JUM3:JUN3"/>
    <mergeCell ref="JUO3:JUP3"/>
    <mergeCell ref="JUQ3:JUR3"/>
    <mergeCell ref="JUS3:JUT3"/>
    <mergeCell ref="JUA3:JUB3"/>
    <mergeCell ref="JUC3:JUD3"/>
    <mergeCell ref="JUE3:JUF3"/>
    <mergeCell ref="JUG3:JUH3"/>
    <mergeCell ref="JUI3:JUJ3"/>
    <mergeCell ref="JTQ3:JTR3"/>
    <mergeCell ref="JTS3:JTT3"/>
    <mergeCell ref="JTU3:JTV3"/>
    <mergeCell ref="JTW3:JTX3"/>
    <mergeCell ref="JTY3:JTZ3"/>
    <mergeCell ref="JTG3:JTH3"/>
    <mergeCell ref="JTI3:JTJ3"/>
    <mergeCell ref="JTK3:JTL3"/>
    <mergeCell ref="JTM3:JTN3"/>
    <mergeCell ref="JTO3:JTP3"/>
    <mergeCell ref="JSW3:JSX3"/>
    <mergeCell ref="JSY3:JSZ3"/>
    <mergeCell ref="JTA3:JTB3"/>
    <mergeCell ref="JTC3:JTD3"/>
    <mergeCell ref="JTE3:JTF3"/>
    <mergeCell ref="JSM3:JSN3"/>
    <mergeCell ref="JSO3:JSP3"/>
    <mergeCell ref="JSQ3:JSR3"/>
    <mergeCell ref="JSS3:JST3"/>
    <mergeCell ref="JSU3:JSV3"/>
    <mergeCell ref="JSC3:JSD3"/>
    <mergeCell ref="JSE3:JSF3"/>
    <mergeCell ref="JSG3:JSH3"/>
    <mergeCell ref="JSI3:JSJ3"/>
    <mergeCell ref="JSK3:JSL3"/>
    <mergeCell ref="JRS3:JRT3"/>
    <mergeCell ref="JRU3:JRV3"/>
    <mergeCell ref="JRW3:JRX3"/>
    <mergeCell ref="JRY3:JRZ3"/>
    <mergeCell ref="JSA3:JSB3"/>
    <mergeCell ref="JRI3:JRJ3"/>
    <mergeCell ref="JRK3:JRL3"/>
    <mergeCell ref="JRM3:JRN3"/>
    <mergeCell ref="JRO3:JRP3"/>
    <mergeCell ref="JRQ3:JRR3"/>
    <mergeCell ref="JQY3:JQZ3"/>
    <mergeCell ref="JRA3:JRB3"/>
    <mergeCell ref="JRC3:JRD3"/>
    <mergeCell ref="JRE3:JRF3"/>
    <mergeCell ref="JRG3:JRH3"/>
    <mergeCell ref="JQO3:JQP3"/>
    <mergeCell ref="JQQ3:JQR3"/>
    <mergeCell ref="JQS3:JQT3"/>
    <mergeCell ref="JQU3:JQV3"/>
    <mergeCell ref="JQW3:JQX3"/>
    <mergeCell ref="JQE3:JQF3"/>
    <mergeCell ref="JQG3:JQH3"/>
    <mergeCell ref="JQI3:JQJ3"/>
    <mergeCell ref="JQK3:JQL3"/>
    <mergeCell ref="JQM3:JQN3"/>
    <mergeCell ref="JPU3:JPV3"/>
    <mergeCell ref="JPW3:JPX3"/>
    <mergeCell ref="JPY3:JPZ3"/>
    <mergeCell ref="JQA3:JQB3"/>
    <mergeCell ref="JQC3:JQD3"/>
    <mergeCell ref="JPK3:JPL3"/>
    <mergeCell ref="JPM3:JPN3"/>
    <mergeCell ref="JPO3:JPP3"/>
    <mergeCell ref="JPQ3:JPR3"/>
    <mergeCell ref="JPS3:JPT3"/>
    <mergeCell ref="JPA3:JPB3"/>
    <mergeCell ref="JPC3:JPD3"/>
    <mergeCell ref="JPE3:JPF3"/>
    <mergeCell ref="JPG3:JPH3"/>
    <mergeCell ref="JPI3:JPJ3"/>
    <mergeCell ref="JOQ3:JOR3"/>
    <mergeCell ref="JOS3:JOT3"/>
    <mergeCell ref="JOU3:JOV3"/>
    <mergeCell ref="JOW3:JOX3"/>
    <mergeCell ref="JOY3:JOZ3"/>
    <mergeCell ref="JOG3:JOH3"/>
    <mergeCell ref="JOI3:JOJ3"/>
    <mergeCell ref="JOK3:JOL3"/>
    <mergeCell ref="JOM3:JON3"/>
    <mergeCell ref="JOO3:JOP3"/>
    <mergeCell ref="JNW3:JNX3"/>
    <mergeCell ref="JNY3:JNZ3"/>
    <mergeCell ref="JOA3:JOB3"/>
    <mergeCell ref="JOC3:JOD3"/>
    <mergeCell ref="JOE3:JOF3"/>
    <mergeCell ref="JNM3:JNN3"/>
    <mergeCell ref="JNO3:JNP3"/>
    <mergeCell ref="JNQ3:JNR3"/>
    <mergeCell ref="JNS3:JNT3"/>
    <mergeCell ref="JNU3:JNV3"/>
    <mergeCell ref="JNC3:JND3"/>
    <mergeCell ref="JNE3:JNF3"/>
    <mergeCell ref="JNG3:JNH3"/>
    <mergeCell ref="JNI3:JNJ3"/>
    <mergeCell ref="JNK3:JNL3"/>
    <mergeCell ref="JMS3:JMT3"/>
    <mergeCell ref="JMU3:JMV3"/>
    <mergeCell ref="JMW3:JMX3"/>
    <mergeCell ref="JMY3:JMZ3"/>
    <mergeCell ref="JNA3:JNB3"/>
    <mergeCell ref="JMI3:JMJ3"/>
    <mergeCell ref="JMK3:JML3"/>
    <mergeCell ref="JMM3:JMN3"/>
    <mergeCell ref="JMO3:JMP3"/>
    <mergeCell ref="JMQ3:JMR3"/>
    <mergeCell ref="JLY3:JLZ3"/>
    <mergeCell ref="JMA3:JMB3"/>
    <mergeCell ref="JMC3:JMD3"/>
    <mergeCell ref="JME3:JMF3"/>
    <mergeCell ref="JMG3:JMH3"/>
    <mergeCell ref="JLO3:JLP3"/>
    <mergeCell ref="JLQ3:JLR3"/>
    <mergeCell ref="JLS3:JLT3"/>
    <mergeCell ref="JLU3:JLV3"/>
    <mergeCell ref="JLW3:JLX3"/>
    <mergeCell ref="JLE3:JLF3"/>
    <mergeCell ref="JLG3:JLH3"/>
    <mergeCell ref="JLI3:JLJ3"/>
    <mergeCell ref="JLK3:JLL3"/>
    <mergeCell ref="JLM3:JLN3"/>
    <mergeCell ref="JKU3:JKV3"/>
    <mergeCell ref="JKW3:JKX3"/>
    <mergeCell ref="JKY3:JKZ3"/>
    <mergeCell ref="JLA3:JLB3"/>
    <mergeCell ref="JLC3:JLD3"/>
    <mergeCell ref="JKK3:JKL3"/>
    <mergeCell ref="JKM3:JKN3"/>
    <mergeCell ref="JKO3:JKP3"/>
    <mergeCell ref="JKQ3:JKR3"/>
    <mergeCell ref="JKS3:JKT3"/>
    <mergeCell ref="JKA3:JKB3"/>
    <mergeCell ref="JKC3:JKD3"/>
    <mergeCell ref="JKE3:JKF3"/>
    <mergeCell ref="JKG3:JKH3"/>
    <mergeCell ref="JKI3:JKJ3"/>
    <mergeCell ref="JJQ3:JJR3"/>
    <mergeCell ref="JJS3:JJT3"/>
    <mergeCell ref="JJU3:JJV3"/>
    <mergeCell ref="JJW3:JJX3"/>
    <mergeCell ref="JJY3:JJZ3"/>
    <mergeCell ref="JJG3:JJH3"/>
    <mergeCell ref="JJI3:JJJ3"/>
    <mergeCell ref="JJK3:JJL3"/>
    <mergeCell ref="JJM3:JJN3"/>
    <mergeCell ref="JJO3:JJP3"/>
    <mergeCell ref="JIW3:JIX3"/>
    <mergeCell ref="JIY3:JIZ3"/>
    <mergeCell ref="JJA3:JJB3"/>
    <mergeCell ref="JJC3:JJD3"/>
    <mergeCell ref="JJE3:JJF3"/>
    <mergeCell ref="JIM3:JIN3"/>
    <mergeCell ref="JIO3:JIP3"/>
    <mergeCell ref="JIQ3:JIR3"/>
    <mergeCell ref="JIS3:JIT3"/>
    <mergeCell ref="JIU3:JIV3"/>
    <mergeCell ref="JIC3:JID3"/>
    <mergeCell ref="JIE3:JIF3"/>
    <mergeCell ref="JIG3:JIH3"/>
    <mergeCell ref="JII3:JIJ3"/>
    <mergeCell ref="JIK3:JIL3"/>
    <mergeCell ref="JHS3:JHT3"/>
    <mergeCell ref="JHU3:JHV3"/>
    <mergeCell ref="JHW3:JHX3"/>
    <mergeCell ref="JHY3:JHZ3"/>
    <mergeCell ref="JIA3:JIB3"/>
    <mergeCell ref="JHI3:JHJ3"/>
    <mergeCell ref="JHK3:JHL3"/>
    <mergeCell ref="JHM3:JHN3"/>
    <mergeCell ref="JHO3:JHP3"/>
    <mergeCell ref="JHQ3:JHR3"/>
    <mergeCell ref="JGY3:JGZ3"/>
    <mergeCell ref="JHA3:JHB3"/>
    <mergeCell ref="JHC3:JHD3"/>
    <mergeCell ref="JHE3:JHF3"/>
    <mergeCell ref="JHG3:JHH3"/>
    <mergeCell ref="JGO3:JGP3"/>
    <mergeCell ref="JGQ3:JGR3"/>
    <mergeCell ref="JGS3:JGT3"/>
    <mergeCell ref="JGU3:JGV3"/>
    <mergeCell ref="JGW3:JGX3"/>
    <mergeCell ref="JGE3:JGF3"/>
    <mergeCell ref="JGG3:JGH3"/>
    <mergeCell ref="JGI3:JGJ3"/>
    <mergeCell ref="JGK3:JGL3"/>
    <mergeCell ref="JGM3:JGN3"/>
    <mergeCell ref="JFU3:JFV3"/>
    <mergeCell ref="JFW3:JFX3"/>
    <mergeCell ref="JFY3:JFZ3"/>
    <mergeCell ref="JGA3:JGB3"/>
    <mergeCell ref="JGC3:JGD3"/>
    <mergeCell ref="JFK3:JFL3"/>
    <mergeCell ref="JFM3:JFN3"/>
    <mergeCell ref="JFO3:JFP3"/>
    <mergeCell ref="JFQ3:JFR3"/>
    <mergeCell ref="JFS3:JFT3"/>
    <mergeCell ref="JFA3:JFB3"/>
    <mergeCell ref="JFC3:JFD3"/>
    <mergeCell ref="JFE3:JFF3"/>
    <mergeCell ref="JFG3:JFH3"/>
    <mergeCell ref="JFI3:JFJ3"/>
    <mergeCell ref="JEQ3:JER3"/>
    <mergeCell ref="JES3:JET3"/>
    <mergeCell ref="JEU3:JEV3"/>
    <mergeCell ref="JEW3:JEX3"/>
    <mergeCell ref="JEY3:JEZ3"/>
    <mergeCell ref="JEG3:JEH3"/>
    <mergeCell ref="JEI3:JEJ3"/>
    <mergeCell ref="JEK3:JEL3"/>
    <mergeCell ref="JEM3:JEN3"/>
    <mergeCell ref="JEO3:JEP3"/>
    <mergeCell ref="JDW3:JDX3"/>
    <mergeCell ref="JDY3:JDZ3"/>
    <mergeCell ref="JEA3:JEB3"/>
    <mergeCell ref="JEC3:JED3"/>
    <mergeCell ref="JEE3:JEF3"/>
    <mergeCell ref="JDM3:JDN3"/>
    <mergeCell ref="JDO3:JDP3"/>
    <mergeCell ref="JDQ3:JDR3"/>
    <mergeCell ref="JDS3:JDT3"/>
    <mergeCell ref="JDU3:JDV3"/>
    <mergeCell ref="JDC3:JDD3"/>
    <mergeCell ref="JDE3:JDF3"/>
    <mergeCell ref="JDG3:JDH3"/>
    <mergeCell ref="JDI3:JDJ3"/>
    <mergeCell ref="JDK3:JDL3"/>
    <mergeCell ref="JCS3:JCT3"/>
    <mergeCell ref="JCU3:JCV3"/>
    <mergeCell ref="JCW3:JCX3"/>
    <mergeCell ref="JCY3:JCZ3"/>
    <mergeCell ref="JDA3:JDB3"/>
    <mergeCell ref="JCI3:JCJ3"/>
    <mergeCell ref="JCK3:JCL3"/>
    <mergeCell ref="JCM3:JCN3"/>
    <mergeCell ref="JCO3:JCP3"/>
    <mergeCell ref="JCQ3:JCR3"/>
    <mergeCell ref="JBY3:JBZ3"/>
    <mergeCell ref="JCA3:JCB3"/>
    <mergeCell ref="JCC3:JCD3"/>
    <mergeCell ref="JCE3:JCF3"/>
    <mergeCell ref="JCG3:JCH3"/>
    <mergeCell ref="JBO3:JBP3"/>
    <mergeCell ref="JBQ3:JBR3"/>
    <mergeCell ref="JBS3:JBT3"/>
    <mergeCell ref="JBU3:JBV3"/>
    <mergeCell ref="JBW3:JBX3"/>
    <mergeCell ref="JBE3:JBF3"/>
    <mergeCell ref="JBG3:JBH3"/>
    <mergeCell ref="JBI3:JBJ3"/>
    <mergeCell ref="JBK3:JBL3"/>
    <mergeCell ref="JBM3:JBN3"/>
    <mergeCell ref="JAU3:JAV3"/>
    <mergeCell ref="JAW3:JAX3"/>
    <mergeCell ref="JAY3:JAZ3"/>
    <mergeCell ref="JBA3:JBB3"/>
    <mergeCell ref="JBC3:JBD3"/>
    <mergeCell ref="JAK3:JAL3"/>
    <mergeCell ref="JAM3:JAN3"/>
    <mergeCell ref="JAO3:JAP3"/>
    <mergeCell ref="JAQ3:JAR3"/>
    <mergeCell ref="JAS3:JAT3"/>
    <mergeCell ref="JAA3:JAB3"/>
    <mergeCell ref="JAC3:JAD3"/>
    <mergeCell ref="JAE3:JAF3"/>
    <mergeCell ref="JAG3:JAH3"/>
    <mergeCell ref="JAI3:JAJ3"/>
    <mergeCell ref="IZQ3:IZR3"/>
    <mergeCell ref="IZS3:IZT3"/>
    <mergeCell ref="IZU3:IZV3"/>
    <mergeCell ref="IZW3:IZX3"/>
    <mergeCell ref="IZY3:IZZ3"/>
    <mergeCell ref="IZG3:IZH3"/>
    <mergeCell ref="IZI3:IZJ3"/>
    <mergeCell ref="IZK3:IZL3"/>
    <mergeCell ref="IZM3:IZN3"/>
    <mergeCell ref="IZO3:IZP3"/>
    <mergeCell ref="IYW3:IYX3"/>
    <mergeCell ref="IYY3:IYZ3"/>
    <mergeCell ref="IZA3:IZB3"/>
    <mergeCell ref="IZC3:IZD3"/>
    <mergeCell ref="IZE3:IZF3"/>
    <mergeCell ref="IYM3:IYN3"/>
    <mergeCell ref="IYO3:IYP3"/>
    <mergeCell ref="IYQ3:IYR3"/>
    <mergeCell ref="IYS3:IYT3"/>
    <mergeCell ref="IYU3:IYV3"/>
    <mergeCell ref="IYC3:IYD3"/>
    <mergeCell ref="IYE3:IYF3"/>
    <mergeCell ref="IYG3:IYH3"/>
    <mergeCell ref="IYI3:IYJ3"/>
    <mergeCell ref="IYK3:IYL3"/>
    <mergeCell ref="IXS3:IXT3"/>
    <mergeCell ref="IXU3:IXV3"/>
    <mergeCell ref="IXW3:IXX3"/>
    <mergeCell ref="IXY3:IXZ3"/>
    <mergeCell ref="IYA3:IYB3"/>
    <mergeCell ref="IXI3:IXJ3"/>
    <mergeCell ref="IXK3:IXL3"/>
    <mergeCell ref="IXM3:IXN3"/>
    <mergeCell ref="IXO3:IXP3"/>
    <mergeCell ref="IXQ3:IXR3"/>
    <mergeCell ref="IWY3:IWZ3"/>
    <mergeCell ref="IXA3:IXB3"/>
    <mergeCell ref="IXC3:IXD3"/>
    <mergeCell ref="IXE3:IXF3"/>
    <mergeCell ref="IXG3:IXH3"/>
    <mergeCell ref="IWO3:IWP3"/>
    <mergeCell ref="IWQ3:IWR3"/>
    <mergeCell ref="IWS3:IWT3"/>
    <mergeCell ref="IWU3:IWV3"/>
    <mergeCell ref="IWW3:IWX3"/>
    <mergeCell ref="IWE3:IWF3"/>
    <mergeCell ref="IWG3:IWH3"/>
    <mergeCell ref="IWI3:IWJ3"/>
    <mergeCell ref="IWK3:IWL3"/>
    <mergeCell ref="IWM3:IWN3"/>
    <mergeCell ref="IVU3:IVV3"/>
    <mergeCell ref="IVW3:IVX3"/>
    <mergeCell ref="IVY3:IVZ3"/>
    <mergeCell ref="IWA3:IWB3"/>
    <mergeCell ref="IWC3:IWD3"/>
    <mergeCell ref="IVK3:IVL3"/>
    <mergeCell ref="IVM3:IVN3"/>
    <mergeCell ref="IVO3:IVP3"/>
    <mergeCell ref="IVQ3:IVR3"/>
    <mergeCell ref="IVS3:IVT3"/>
    <mergeCell ref="IVA3:IVB3"/>
    <mergeCell ref="IVC3:IVD3"/>
    <mergeCell ref="IVE3:IVF3"/>
    <mergeCell ref="IVG3:IVH3"/>
    <mergeCell ref="IVI3:IVJ3"/>
    <mergeCell ref="IUQ3:IUR3"/>
    <mergeCell ref="IUS3:IUT3"/>
    <mergeCell ref="IUU3:IUV3"/>
    <mergeCell ref="IUW3:IUX3"/>
    <mergeCell ref="IUY3:IUZ3"/>
    <mergeCell ref="IUG3:IUH3"/>
    <mergeCell ref="IUI3:IUJ3"/>
    <mergeCell ref="IUK3:IUL3"/>
    <mergeCell ref="IUM3:IUN3"/>
    <mergeCell ref="IUO3:IUP3"/>
    <mergeCell ref="ITW3:ITX3"/>
    <mergeCell ref="ITY3:ITZ3"/>
    <mergeCell ref="IUA3:IUB3"/>
    <mergeCell ref="IUC3:IUD3"/>
    <mergeCell ref="IUE3:IUF3"/>
    <mergeCell ref="ITM3:ITN3"/>
    <mergeCell ref="ITO3:ITP3"/>
    <mergeCell ref="ITQ3:ITR3"/>
    <mergeCell ref="ITS3:ITT3"/>
    <mergeCell ref="ITU3:ITV3"/>
    <mergeCell ref="ITC3:ITD3"/>
    <mergeCell ref="ITE3:ITF3"/>
    <mergeCell ref="ITG3:ITH3"/>
    <mergeCell ref="ITI3:ITJ3"/>
    <mergeCell ref="ITK3:ITL3"/>
    <mergeCell ref="ISS3:IST3"/>
    <mergeCell ref="ISU3:ISV3"/>
    <mergeCell ref="ISW3:ISX3"/>
    <mergeCell ref="ISY3:ISZ3"/>
    <mergeCell ref="ITA3:ITB3"/>
    <mergeCell ref="ISI3:ISJ3"/>
    <mergeCell ref="ISK3:ISL3"/>
    <mergeCell ref="ISM3:ISN3"/>
    <mergeCell ref="ISO3:ISP3"/>
    <mergeCell ref="ISQ3:ISR3"/>
    <mergeCell ref="IRY3:IRZ3"/>
    <mergeCell ref="ISA3:ISB3"/>
    <mergeCell ref="ISC3:ISD3"/>
    <mergeCell ref="ISE3:ISF3"/>
    <mergeCell ref="ISG3:ISH3"/>
    <mergeCell ref="IRO3:IRP3"/>
    <mergeCell ref="IRQ3:IRR3"/>
    <mergeCell ref="IRS3:IRT3"/>
    <mergeCell ref="IRU3:IRV3"/>
    <mergeCell ref="IRW3:IRX3"/>
    <mergeCell ref="IRE3:IRF3"/>
    <mergeCell ref="IRG3:IRH3"/>
    <mergeCell ref="IRI3:IRJ3"/>
    <mergeCell ref="IRK3:IRL3"/>
    <mergeCell ref="IRM3:IRN3"/>
    <mergeCell ref="IQU3:IQV3"/>
    <mergeCell ref="IQW3:IQX3"/>
    <mergeCell ref="IQY3:IQZ3"/>
    <mergeCell ref="IRA3:IRB3"/>
    <mergeCell ref="IRC3:IRD3"/>
    <mergeCell ref="IQK3:IQL3"/>
    <mergeCell ref="IQM3:IQN3"/>
    <mergeCell ref="IQO3:IQP3"/>
    <mergeCell ref="IQQ3:IQR3"/>
    <mergeCell ref="IQS3:IQT3"/>
    <mergeCell ref="IQA3:IQB3"/>
    <mergeCell ref="IQC3:IQD3"/>
    <mergeCell ref="IQE3:IQF3"/>
    <mergeCell ref="IQG3:IQH3"/>
    <mergeCell ref="IQI3:IQJ3"/>
    <mergeCell ref="IPQ3:IPR3"/>
    <mergeCell ref="IPS3:IPT3"/>
    <mergeCell ref="IPU3:IPV3"/>
    <mergeCell ref="IPW3:IPX3"/>
    <mergeCell ref="IPY3:IPZ3"/>
    <mergeCell ref="IPG3:IPH3"/>
    <mergeCell ref="IPI3:IPJ3"/>
    <mergeCell ref="IPK3:IPL3"/>
    <mergeCell ref="IPM3:IPN3"/>
    <mergeCell ref="IPO3:IPP3"/>
    <mergeCell ref="IOW3:IOX3"/>
    <mergeCell ref="IOY3:IOZ3"/>
    <mergeCell ref="IPA3:IPB3"/>
    <mergeCell ref="IPC3:IPD3"/>
    <mergeCell ref="IPE3:IPF3"/>
    <mergeCell ref="IOM3:ION3"/>
    <mergeCell ref="IOO3:IOP3"/>
    <mergeCell ref="IOQ3:IOR3"/>
    <mergeCell ref="IOS3:IOT3"/>
    <mergeCell ref="IOU3:IOV3"/>
    <mergeCell ref="IOC3:IOD3"/>
    <mergeCell ref="IOE3:IOF3"/>
    <mergeCell ref="IOG3:IOH3"/>
    <mergeCell ref="IOI3:IOJ3"/>
    <mergeCell ref="IOK3:IOL3"/>
    <mergeCell ref="INS3:INT3"/>
    <mergeCell ref="INU3:INV3"/>
    <mergeCell ref="INW3:INX3"/>
    <mergeCell ref="INY3:INZ3"/>
    <mergeCell ref="IOA3:IOB3"/>
    <mergeCell ref="INI3:INJ3"/>
    <mergeCell ref="INK3:INL3"/>
    <mergeCell ref="INM3:INN3"/>
    <mergeCell ref="INO3:INP3"/>
    <mergeCell ref="INQ3:INR3"/>
    <mergeCell ref="IMY3:IMZ3"/>
    <mergeCell ref="INA3:INB3"/>
    <mergeCell ref="INC3:IND3"/>
    <mergeCell ref="INE3:INF3"/>
    <mergeCell ref="ING3:INH3"/>
    <mergeCell ref="IMO3:IMP3"/>
    <mergeCell ref="IMQ3:IMR3"/>
    <mergeCell ref="IMS3:IMT3"/>
    <mergeCell ref="IMU3:IMV3"/>
    <mergeCell ref="IMW3:IMX3"/>
    <mergeCell ref="IME3:IMF3"/>
    <mergeCell ref="IMG3:IMH3"/>
    <mergeCell ref="IMI3:IMJ3"/>
    <mergeCell ref="IMK3:IML3"/>
    <mergeCell ref="IMM3:IMN3"/>
    <mergeCell ref="ILU3:ILV3"/>
    <mergeCell ref="ILW3:ILX3"/>
    <mergeCell ref="ILY3:ILZ3"/>
    <mergeCell ref="IMA3:IMB3"/>
    <mergeCell ref="IMC3:IMD3"/>
    <mergeCell ref="ILK3:ILL3"/>
    <mergeCell ref="ILM3:ILN3"/>
    <mergeCell ref="ILO3:ILP3"/>
    <mergeCell ref="ILQ3:ILR3"/>
    <mergeCell ref="ILS3:ILT3"/>
    <mergeCell ref="ILA3:ILB3"/>
    <mergeCell ref="ILC3:ILD3"/>
    <mergeCell ref="ILE3:ILF3"/>
    <mergeCell ref="ILG3:ILH3"/>
    <mergeCell ref="ILI3:ILJ3"/>
    <mergeCell ref="IKQ3:IKR3"/>
    <mergeCell ref="IKS3:IKT3"/>
    <mergeCell ref="IKU3:IKV3"/>
    <mergeCell ref="IKW3:IKX3"/>
    <mergeCell ref="IKY3:IKZ3"/>
    <mergeCell ref="IKG3:IKH3"/>
    <mergeCell ref="IKI3:IKJ3"/>
    <mergeCell ref="IKK3:IKL3"/>
    <mergeCell ref="IKM3:IKN3"/>
    <mergeCell ref="IKO3:IKP3"/>
    <mergeCell ref="IJW3:IJX3"/>
    <mergeCell ref="IJY3:IJZ3"/>
    <mergeCell ref="IKA3:IKB3"/>
    <mergeCell ref="IKC3:IKD3"/>
    <mergeCell ref="IKE3:IKF3"/>
    <mergeCell ref="IJM3:IJN3"/>
    <mergeCell ref="IJO3:IJP3"/>
    <mergeCell ref="IJQ3:IJR3"/>
    <mergeCell ref="IJS3:IJT3"/>
    <mergeCell ref="IJU3:IJV3"/>
    <mergeCell ref="IJC3:IJD3"/>
    <mergeCell ref="IJE3:IJF3"/>
    <mergeCell ref="IJG3:IJH3"/>
    <mergeCell ref="IJI3:IJJ3"/>
    <mergeCell ref="IJK3:IJL3"/>
    <mergeCell ref="IIS3:IIT3"/>
    <mergeCell ref="IIU3:IIV3"/>
    <mergeCell ref="IIW3:IIX3"/>
    <mergeCell ref="IIY3:IIZ3"/>
    <mergeCell ref="IJA3:IJB3"/>
    <mergeCell ref="III3:IIJ3"/>
    <mergeCell ref="IIK3:IIL3"/>
    <mergeCell ref="IIM3:IIN3"/>
    <mergeCell ref="IIO3:IIP3"/>
    <mergeCell ref="IIQ3:IIR3"/>
    <mergeCell ref="IHY3:IHZ3"/>
    <mergeCell ref="IIA3:IIB3"/>
    <mergeCell ref="IIC3:IID3"/>
    <mergeCell ref="IIE3:IIF3"/>
    <mergeCell ref="IIG3:IIH3"/>
    <mergeCell ref="IHO3:IHP3"/>
    <mergeCell ref="IHQ3:IHR3"/>
    <mergeCell ref="IHS3:IHT3"/>
    <mergeCell ref="IHU3:IHV3"/>
    <mergeCell ref="IHW3:IHX3"/>
    <mergeCell ref="IHE3:IHF3"/>
    <mergeCell ref="IHG3:IHH3"/>
    <mergeCell ref="IHI3:IHJ3"/>
    <mergeCell ref="IHK3:IHL3"/>
    <mergeCell ref="IHM3:IHN3"/>
    <mergeCell ref="IGU3:IGV3"/>
    <mergeCell ref="IGW3:IGX3"/>
    <mergeCell ref="IGY3:IGZ3"/>
    <mergeCell ref="IHA3:IHB3"/>
    <mergeCell ref="IHC3:IHD3"/>
    <mergeCell ref="IGK3:IGL3"/>
    <mergeCell ref="IGM3:IGN3"/>
    <mergeCell ref="IGO3:IGP3"/>
    <mergeCell ref="IGQ3:IGR3"/>
    <mergeCell ref="IGS3:IGT3"/>
    <mergeCell ref="IGA3:IGB3"/>
    <mergeCell ref="IGC3:IGD3"/>
    <mergeCell ref="IGE3:IGF3"/>
    <mergeCell ref="IGG3:IGH3"/>
    <mergeCell ref="IGI3:IGJ3"/>
    <mergeCell ref="IFQ3:IFR3"/>
    <mergeCell ref="IFS3:IFT3"/>
    <mergeCell ref="IFU3:IFV3"/>
    <mergeCell ref="IFW3:IFX3"/>
    <mergeCell ref="IFY3:IFZ3"/>
    <mergeCell ref="IFG3:IFH3"/>
    <mergeCell ref="IFI3:IFJ3"/>
    <mergeCell ref="IFK3:IFL3"/>
    <mergeCell ref="IFM3:IFN3"/>
    <mergeCell ref="IFO3:IFP3"/>
    <mergeCell ref="IEW3:IEX3"/>
    <mergeCell ref="IEY3:IEZ3"/>
    <mergeCell ref="IFA3:IFB3"/>
    <mergeCell ref="IFC3:IFD3"/>
    <mergeCell ref="IFE3:IFF3"/>
    <mergeCell ref="IEM3:IEN3"/>
    <mergeCell ref="IEO3:IEP3"/>
    <mergeCell ref="IEQ3:IER3"/>
    <mergeCell ref="IES3:IET3"/>
    <mergeCell ref="IEU3:IEV3"/>
    <mergeCell ref="IEC3:IED3"/>
    <mergeCell ref="IEE3:IEF3"/>
    <mergeCell ref="IEG3:IEH3"/>
    <mergeCell ref="IEI3:IEJ3"/>
    <mergeCell ref="IEK3:IEL3"/>
    <mergeCell ref="IDS3:IDT3"/>
    <mergeCell ref="IDU3:IDV3"/>
    <mergeCell ref="IDW3:IDX3"/>
    <mergeCell ref="IDY3:IDZ3"/>
    <mergeCell ref="IEA3:IEB3"/>
    <mergeCell ref="IDI3:IDJ3"/>
    <mergeCell ref="IDK3:IDL3"/>
    <mergeCell ref="IDM3:IDN3"/>
    <mergeCell ref="IDO3:IDP3"/>
    <mergeCell ref="IDQ3:IDR3"/>
    <mergeCell ref="ICY3:ICZ3"/>
    <mergeCell ref="IDA3:IDB3"/>
    <mergeCell ref="IDC3:IDD3"/>
    <mergeCell ref="IDE3:IDF3"/>
    <mergeCell ref="IDG3:IDH3"/>
    <mergeCell ref="ICO3:ICP3"/>
    <mergeCell ref="ICQ3:ICR3"/>
    <mergeCell ref="ICS3:ICT3"/>
    <mergeCell ref="ICU3:ICV3"/>
    <mergeCell ref="ICW3:ICX3"/>
    <mergeCell ref="ICE3:ICF3"/>
    <mergeCell ref="ICG3:ICH3"/>
    <mergeCell ref="ICI3:ICJ3"/>
    <mergeCell ref="ICK3:ICL3"/>
    <mergeCell ref="ICM3:ICN3"/>
    <mergeCell ref="IBU3:IBV3"/>
    <mergeCell ref="IBW3:IBX3"/>
    <mergeCell ref="IBY3:IBZ3"/>
    <mergeCell ref="ICA3:ICB3"/>
    <mergeCell ref="ICC3:ICD3"/>
    <mergeCell ref="IBK3:IBL3"/>
    <mergeCell ref="IBM3:IBN3"/>
    <mergeCell ref="IBO3:IBP3"/>
    <mergeCell ref="IBQ3:IBR3"/>
    <mergeCell ref="IBS3:IBT3"/>
    <mergeCell ref="IBA3:IBB3"/>
    <mergeCell ref="IBC3:IBD3"/>
    <mergeCell ref="IBE3:IBF3"/>
    <mergeCell ref="IBG3:IBH3"/>
    <mergeCell ref="IBI3:IBJ3"/>
    <mergeCell ref="IAQ3:IAR3"/>
    <mergeCell ref="IAS3:IAT3"/>
    <mergeCell ref="IAU3:IAV3"/>
    <mergeCell ref="IAW3:IAX3"/>
    <mergeCell ref="IAY3:IAZ3"/>
    <mergeCell ref="IAG3:IAH3"/>
    <mergeCell ref="IAI3:IAJ3"/>
    <mergeCell ref="IAK3:IAL3"/>
    <mergeCell ref="IAM3:IAN3"/>
    <mergeCell ref="IAO3:IAP3"/>
    <mergeCell ref="HZW3:HZX3"/>
    <mergeCell ref="HZY3:HZZ3"/>
    <mergeCell ref="IAA3:IAB3"/>
    <mergeCell ref="IAC3:IAD3"/>
    <mergeCell ref="IAE3:IAF3"/>
    <mergeCell ref="HZM3:HZN3"/>
    <mergeCell ref="HZO3:HZP3"/>
    <mergeCell ref="HZQ3:HZR3"/>
    <mergeCell ref="HZS3:HZT3"/>
    <mergeCell ref="HZU3:HZV3"/>
    <mergeCell ref="HZC3:HZD3"/>
    <mergeCell ref="HZE3:HZF3"/>
    <mergeCell ref="HZG3:HZH3"/>
    <mergeCell ref="HZI3:HZJ3"/>
    <mergeCell ref="HZK3:HZL3"/>
    <mergeCell ref="HYS3:HYT3"/>
    <mergeCell ref="HYU3:HYV3"/>
    <mergeCell ref="HYW3:HYX3"/>
    <mergeCell ref="HYY3:HYZ3"/>
    <mergeCell ref="HZA3:HZB3"/>
    <mergeCell ref="HYI3:HYJ3"/>
    <mergeCell ref="HYK3:HYL3"/>
    <mergeCell ref="HYM3:HYN3"/>
    <mergeCell ref="HYO3:HYP3"/>
    <mergeCell ref="HYQ3:HYR3"/>
    <mergeCell ref="HXY3:HXZ3"/>
    <mergeCell ref="HYA3:HYB3"/>
    <mergeCell ref="HYC3:HYD3"/>
    <mergeCell ref="HYE3:HYF3"/>
    <mergeCell ref="HYG3:HYH3"/>
    <mergeCell ref="HXO3:HXP3"/>
    <mergeCell ref="HXQ3:HXR3"/>
    <mergeCell ref="HXS3:HXT3"/>
    <mergeCell ref="HXU3:HXV3"/>
    <mergeCell ref="HXW3:HXX3"/>
    <mergeCell ref="HXE3:HXF3"/>
    <mergeCell ref="HXG3:HXH3"/>
    <mergeCell ref="HXI3:HXJ3"/>
    <mergeCell ref="HXK3:HXL3"/>
    <mergeCell ref="HXM3:HXN3"/>
    <mergeCell ref="HWU3:HWV3"/>
    <mergeCell ref="HWW3:HWX3"/>
    <mergeCell ref="HWY3:HWZ3"/>
    <mergeCell ref="HXA3:HXB3"/>
    <mergeCell ref="HXC3:HXD3"/>
    <mergeCell ref="HWK3:HWL3"/>
    <mergeCell ref="HWM3:HWN3"/>
    <mergeCell ref="HWO3:HWP3"/>
    <mergeCell ref="HWQ3:HWR3"/>
    <mergeCell ref="HWS3:HWT3"/>
    <mergeCell ref="HWA3:HWB3"/>
    <mergeCell ref="HWC3:HWD3"/>
    <mergeCell ref="HWE3:HWF3"/>
    <mergeCell ref="HWG3:HWH3"/>
    <mergeCell ref="HWI3:HWJ3"/>
    <mergeCell ref="HVQ3:HVR3"/>
    <mergeCell ref="HVS3:HVT3"/>
    <mergeCell ref="HVU3:HVV3"/>
    <mergeCell ref="HVW3:HVX3"/>
    <mergeCell ref="HVY3:HVZ3"/>
    <mergeCell ref="HVG3:HVH3"/>
    <mergeCell ref="HVI3:HVJ3"/>
    <mergeCell ref="HVK3:HVL3"/>
    <mergeCell ref="HVM3:HVN3"/>
    <mergeCell ref="HVO3:HVP3"/>
    <mergeCell ref="HUW3:HUX3"/>
    <mergeCell ref="HUY3:HUZ3"/>
    <mergeCell ref="HVA3:HVB3"/>
    <mergeCell ref="HVC3:HVD3"/>
    <mergeCell ref="HVE3:HVF3"/>
    <mergeCell ref="HUM3:HUN3"/>
    <mergeCell ref="HUO3:HUP3"/>
    <mergeCell ref="HUQ3:HUR3"/>
    <mergeCell ref="HUS3:HUT3"/>
    <mergeCell ref="HUU3:HUV3"/>
    <mergeCell ref="HUC3:HUD3"/>
    <mergeCell ref="HUE3:HUF3"/>
    <mergeCell ref="HUG3:HUH3"/>
    <mergeCell ref="HUI3:HUJ3"/>
    <mergeCell ref="HUK3:HUL3"/>
    <mergeCell ref="HTS3:HTT3"/>
    <mergeCell ref="HTU3:HTV3"/>
    <mergeCell ref="HTW3:HTX3"/>
    <mergeCell ref="HTY3:HTZ3"/>
    <mergeCell ref="HUA3:HUB3"/>
    <mergeCell ref="HTI3:HTJ3"/>
    <mergeCell ref="HTK3:HTL3"/>
    <mergeCell ref="HTM3:HTN3"/>
    <mergeCell ref="HTO3:HTP3"/>
    <mergeCell ref="HTQ3:HTR3"/>
    <mergeCell ref="HSY3:HSZ3"/>
    <mergeCell ref="HTA3:HTB3"/>
    <mergeCell ref="HTC3:HTD3"/>
    <mergeCell ref="HTE3:HTF3"/>
    <mergeCell ref="HTG3:HTH3"/>
    <mergeCell ref="HSO3:HSP3"/>
    <mergeCell ref="HSQ3:HSR3"/>
    <mergeCell ref="HSS3:HST3"/>
    <mergeCell ref="HSU3:HSV3"/>
    <mergeCell ref="HSW3:HSX3"/>
    <mergeCell ref="HSE3:HSF3"/>
    <mergeCell ref="HSG3:HSH3"/>
    <mergeCell ref="HSI3:HSJ3"/>
    <mergeCell ref="HSK3:HSL3"/>
    <mergeCell ref="HSM3:HSN3"/>
    <mergeCell ref="HRU3:HRV3"/>
    <mergeCell ref="HRW3:HRX3"/>
    <mergeCell ref="HRY3:HRZ3"/>
    <mergeCell ref="HSA3:HSB3"/>
    <mergeCell ref="HSC3:HSD3"/>
    <mergeCell ref="HRK3:HRL3"/>
    <mergeCell ref="HRM3:HRN3"/>
    <mergeCell ref="HRO3:HRP3"/>
    <mergeCell ref="HRQ3:HRR3"/>
    <mergeCell ref="HRS3:HRT3"/>
    <mergeCell ref="HRA3:HRB3"/>
    <mergeCell ref="HRC3:HRD3"/>
    <mergeCell ref="HRE3:HRF3"/>
    <mergeCell ref="HRG3:HRH3"/>
    <mergeCell ref="HRI3:HRJ3"/>
    <mergeCell ref="HQQ3:HQR3"/>
    <mergeCell ref="HQS3:HQT3"/>
    <mergeCell ref="HQU3:HQV3"/>
    <mergeCell ref="HQW3:HQX3"/>
    <mergeCell ref="HQY3:HQZ3"/>
    <mergeCell ref="HQG3:HQH3"/>
    <mergeCell ref="HQI3:HQJ3"/>
    <mergeCell ref="HQK3:HQL3"/>
    <mergeCell ref="HQM3:HQN3"/>
    <mergeCell ref="HQO3:HQP3"/>
    <mergeCell ref="HPW3:HPX3"/>
    <mergeCell ref="HPY3:HPZ3"/>
    <mergeCell ref="HQA3:HQB3"/>
    <mergeCell ref="HQC3:HQD3"/>
    <mergeCell ref="HQE3:HQF3"/>
    <mergeCell ref="HPM3:HPN3"/>
    <mergeCell ref="HPO3:HPP3"/>
    <mergeCell ref="HPQ3:HPR3"/>
    <mergeCell ref="HPS3:HPT3"/>
    <mergeCell ref="HPU3:HPV3"/>
    <mergeCell ref="HPC3:HPD3"/>
    <mergeCell ref="HPE3:HPF3"/>
    <mergeCell ref="HPG3:HPH3"/>
    <mergeCell ref="HPI3:HPJ3"/>
    <mergeCell ref="HPK3:HPL3"/>
    <mergeCell ref="HOS3:HOT3"/>
    <mergeCell ref="HOU3:HOV3"/>
    <mergeCell ref="HOW3:HOX3"/>
    <mergeCell ref="HOY3:HOZ3"/>
    <mergeCell ref="HPA3:HPB3"/>
    <mergeCell ref="HOI3:HOJ3"/>
    <mergeCell ref="HOK3:HOL3"/>
    <mergeCell ref="HOM3:HON3"/>
    <mergeCell ref="HOO3:HOP3"/>
    <mergeCell ref="HOQ3:HOR3"/>
    <mergeCell ref="HNY3:HNZ3"/>
    <mergeCell ref="HOA3:HOB3"/>
    <mergeCell ref="HOC3:HOD3"/>
    <mergeCell ref="HOE3:HOF3"/>
    <mergeCell ref="HOG3:HOH3"/>
    <mergeCell ref="HNO3:HNP3"/>
    <mergeCell ref="HNQ3:HNR3"/>
    <mergeCell ref="HNS3:HNT3"/>
    <mergeCell ref="HNU3:HNV3"/>
    <mergeCell ref="HNW3:HNX3"/>
    <mergeCell ref="HNE3:HNF3"/>
    <mergeCell ref="HNG3:HNH3"/>
    <mergeCell ref="HNI3:HNJ3"/>
    <mergeCell ref="HNK3:HNL3"/>
    <mergeCell ref="HNM3:HNN3"/>
    <mergeCell ref="HMU3:HMV3"/>
    <mergeCell ref="HMW3:HMX3"/>
    <mergeCell ref="HMY3:HMZ3"/>
    <mergeCell ref="HNA3:HNB3"/>
    <mergeCell ref="HNC3:HND3"/>
    <mergeCell ref="HMK3:HML3"/>
    <mergeCell ref="HMM3:HMN3"/>
    <mergeCell ref="HMO3:HMP3"/>
    <mergeCell ref="HMQ3:HMR3"/>
    <mergeCell ref="HMS3:HMT3"/>
    <mergeCell ref="HMA3:HMB3"/>
    <mergeCell ref="HMC3:HMD3"/>
    <mergeCell ref="HME3:HMF3"/>
    <mergeCell ref="HMG3:HMH3"/>
    <mergeCell ref="HMI3:HMJ3"/>
    <mergeCell ref="HLQ3:HLR3"/>
    <mergeCell ref="HLS3:HLT3"/>
    <mergeCell ref="HLU3:HLV3"/>
    <mergeCell ref="HLW3:HLX3"/>
    <mergeCell ref="HLY3:HLZ3"/>
    <mergeCell ref="HLG3:HLH3"/>
    <mergeCell ref="HLI3:HLJ3"/>
    <mergeCell ref="HLK3:HLL3"/>
    <mergeCell ref="HLM3:HLN3"/>
    <mergeCell ref="HLO3:HLP3"/>
    <mergeCell ref="HKW3:HKX3"/>
    <mergeCell ref="HKY3:HKZ3"/>
    <mergeCell ref="HLA3:HLB3"/>
    <mergeCell ref="HLC3:HLD3"/>
    <mergeCell ref="HLE3:HLF3"/>
    <mergeCell ref="HKM3:HKN3"/>
    <mergeCell ref="HKO3:HKP3"/>
    <mergeCell ref="HKQ3:HKR3"/>
    <mergeCell ref="HKS3:HKT3"/>
    <mergeCell ref="HKU3:HKV3"/>
    <mergeCell ref="HKC3:HKD3"/>
    <mergeCell ref="HKE3:HKF3"/>
    <mergeCell ref="HKG3:HKH3"/>
    <mergeCell ref="HKI3:HKJ3"/>
    <mergeCell ref="HKK3:HKL3"/>
    <mergeCell ref="HJS3:HJT3"/>
    <mergeCell ref="HJU3:HJV3"/>
    <mergeCell ref="HJW3:HJX3"/>
    <mergeCell ref="HJY3:HJZ3"/>
    <mergeCell ref="HKA3:HKB3"/>
    <mergeCell ref="HJI3:HJJ3"/>
    <mergeCell ref="HJK3:HJL3"/>
    <mergeCell ref="HJM3:HJN3"/>
    <mergeCell ref="HJO3:HJP3"/>
    <mergeCell ref="HJQ3:HJR3"/>
    <mergeCell ref="HIY3:HIZ3"/>
    <mergeCell ref="HJA3:HJB3"/>
    <mergeCell ref="HJC3:HJD3"/>
    <mergeCell ref="HJE3:HJF3"/>
    <mergeCell ref="HJG3:HJH3"/>
    <mergeCell ref="HIO3:HIP3"/>
    <mergeCell ref="HIQ3:HIR3"/>
    <mergeCell ref="HIS3:HIT3"/>
    <mergeCell ref="HIU3:HIV3"/>
    <mergeCell ref="HIW3:HIX3"/>
    <mergeCell ref="HIE3:HIF3"/>
    <mergeCell ref="HIG3:HIH3"/>
    <mergeCell ref="HII3:HIJ3"/>
    <mergeCell ref="HIK3:HIL3"/>
    <mergeCell ref="HIM3:HIN3"/>
    <mergeCell ref="HHU3:HHV3"/>
    <mergeCell ref="HHW3:HHX3"/>
    <mergeCell ref="HHY3:HHZ3"/>
    <mergeCell ref="HIA3:HIB3"/>
    <mergeCell ref="HIC3:HID3"/>
    <mergeCell ref="HHK3:HHL3"/>
    <mergeCell ref="HHM3:HHN3"/>
    <mergeCell ref="HHO3:HHP3"/>
    <mergeCell ref="HHQ3:HHR3"/>
    <mergeCell ref="HHS3:HHT3"/>
    <mergeCell ref="HHA3:HHB3"/>
    <mergeCell ref="HHC3:HHD3"/>
    <mergeCell ref="HHE3:HHF3"/>
    <mergeCell ref="HHG3:HHH3"/>
    <mergeCell ref="HHI3:HHJ3"/>
    <mergeCell ref="HGQ3:HGR3"/>
    <mergeCell ref="HGS3:HGT3"/>
    <mergeCell ref="HGU3:HGV3"/>
    <mergeCell ref="HGW3:HGX3"/>
    <mergeCell ref="HGY3:HGZ3"/>
    <mergeCell ref="HGG3:HGH3"/>
    <mergeCell ref="HGI3:HGJ3"/>
    <mergeCell ref="HGK3:HGL3"/>
    <mergeCell ref="HGM3:HGN3"/>
    <mergeCell ref="HGO3:HGP3"/>
    <mergeCell ref="HFW3:HFX3"/>
    <mergeCell ref="HFY3:HFZ3"/>
    <mergeCell ref="HGA3:HGB3"/>
    <mergeCell ref="HGC3:HGD3"/>
    <mergeCell ref="HGE3:HGF3"/>
    <mergeCell ref="HFM3:HFN3"/>
    <mergeCell ref="HFO3:HFP3"/>
    <mergeCell ref="HFQ3:HFR3"/>
    <mergeCell ref="HFS3:HFT3"/>
    <mergeCell ref="HFU3:HFV3"/>
    <mergeCell ref="HFC3:HFD3"/>
    <mergeCell ref="HFE3:HFF3"/>
    <mergeCell ref="HFG3:HFH3"/>
    <mergeCell ref="HFI3:HFJ3"/>
    <mergeCell ref="HFK3:HFL3"/>
    <mergeCell ref="HES3:HET3"/>
    <mergeCell ref="HEU3:HEV3"/>
    <mergeCell ref="HEW3:HEX3"/>
    <mergeCell ref="HEY3:HEZ3"/>
    <mergeCell ref="HFA3:HFB3"/>
    <mergeCell ref="HEI3:HEJ3"/>
    <mergeCell ref="HEK3:HEL3"/>
    <mergeCell ref="HEM3:HEN3"/>
    <mergeCell ref="HEO3:HEP3"/>
    <mergeCell ref="HEQ3:HER3"/>
    <mergeCell ref="HDY3:HDZ3"/>
    <mergeCell ref="HEA3:HEB3"/>
    <mergeCell ref="HEC3:HED3"/>
    <mergeCell ref="HEE3:HEF3"/>
    <mergeCell ref="HEG3:HEH3"/>
    <mergeCell ref="HDO3:HDP3"/>
    <mergeCell ref="HDQ3:HDR3"/>
    <mergeCell ref="HDS3:HDT3"/>
    <mergeCell ref="HDU3:HDV3"/>
    <mergeCell ref="HDW3:HDX3"/>
    <mergeCell ref="HDE3:HDF3"/>
    <mergeCell ref="HDG3:HDH3"/>
    <mergeCell ref="HDI3:HDJ3"/>
    <mergeCell ref="HDK3:HDL3"/>
    <mergeCell ref="HDM3:HDN3"/>
    <mergeCell ref="HCU3:HCV3"/>
    <mergeCell ref="HCW3:HCX3"/>
    <mergeCell ref="HCY3:HCZ3"/>
    <mergeCell ref="HDA3:HDB3"/>
    <mergeCell ref="HDC3:HDD3"/>
    <mergeCell ref="HCK3:HCL3"/>
    <mergeCell ref="HCM3:HCN3"/>
    <mergeCell ref="HCO3:HCP3"/>
    <mergeCell ref="HCQ3:HCR3"/>
    <mergeCell ref="HCS3:HCT3"/>
    <mergeCell ref="HCA3:HCB3"/>
    <mergeCell ref="HCC3:HCD3"/>
    <mergeCell ref="HCE3:HCF3"/>
    <mergeCell ref="HCG3:HCH3"/>
    <mergeCell ref="HCI3:HCJ3"/>
    <mergeCell ref="HBQ3:HBR3"/>
    <mergeCell ref="HBS3:HBT3"/>
    <mergeCell ref="HBU3:HBV3"/>
    <mergeCell ref="HBW3:HBX3"/>
    <mergeCell ref="HBY3:HBZ3"/>
    <mergeCell ref="HBG3:HBH3"/>
    <mergeCell ref="HBI3:HBJ3"/>
    <mergeCell ref="HBK3:HBL3"/>
    <mergeCell ref="HBM3:HBN3"/>
    <mergeCell ref="HBO3:HBP3"/>
    <mergeCell ref="HAW3:HAX3"/>
    <mergeCell ref="HAY3:HAZ3"/>
    <mergeCell ref="HBA3:HBB3"/>
    <mergeCell ref="HBC3:HBD3"/>
    <mergeCell ref="HBE3:HBF3"/>
    <mergeCell ref="HAM3:HAN3"/>
    <mergeCell ref="HAO3:HAP3"/>
    <mergeCell ref="HAQ3:HAR3"/>
    <mergeCell ref="HAS3:HAT3"/>
    <mergeCell ref="HAU3:HAV3"/>
    <mergeCell ref="HAC3:HAD3"/>
    <mergeCell ref="HAE3:HAF3"/>
    <mergeCell ref="HAG3:HAH3"/>
    <mergeCell ref="HAI3:HAJ3"/>
    <mergeCell ref="HAK3:HAL3"/>
    <mergeCell ref="GZS3:GZT3"/>
    <mergeCell ref="GZU3:GZV3"/>
    <mergeCell ref="GZW3:GZX3"/>
    <mergeCell ref="GZY3:GZZ3"/>
    <mergeCell ref="HAA3:HAB3"/>
    <mergeCell ref="GZI3:GZJ3"/>
    <mergeCell ref="GZK3:GZL3"/>
    <mergeCell ref="GZM3:GZN3"/>
    <mergeCell ref="GZO3:GZP3"/>
    <mergeCell ref="GZQ3:GZR3"/>
    <mergeCell ref="GYY3:GYZ3"/>
    <mergeCell ref="GZA3:GZB3"/>
    <mergeCell ref="GZC3:GZD3"/>
    <mergeCell ref="GZE3:GZF3"/>
    <mergeCell ref="GZG3:GZH3"/>
    <mergeCell ref="GYO3:GYP3"/>
    <mergeCell ref="GYQ3:GYR3"/>
    <mergeCell ref="GYS3:GYT3"/>
    <mergeCell ref="GYU3:GYV3"/>
    <mergeCell ref="GYW3:GYX3"/>
    <mergeCell ref="GYE3:GYF3"/>
    <mergeCell ref="GYG3:GYH3"/>
    <mergeCell ref="GYI3:GYJ3"/>
    <mergeCell ref="GYK3:GYL3"/>
    <mergeCell ref="GYM3:GYN3"/>
    <mergeCell ref="GXU3:GXV3"/>
    <mergeCell ref="GXW3:GXX3"/>
    <mergeCell ref="GXY3:GXZ3"/>
    <mergeCell ref="GYA3:GYB3"/>
    <mergeCell ref="GYC3:GYD3"/>
    <mergeCell ref="GXK3:GXL3"/>
    <mergeCell ref="GXM3:GXN3"/>
    <mergeCell ref="GXO3:GXP3"/>
    <mergeCell ref="GXQ3:GXR3"/>
    <mergeCell ref="GXS3:GXT3"/>
    <mergeCell ref="GXA3:GXB3"/>
    <mergeCell ref="GXC3:GXD3"/>
    <mergeCell ref="GXE3:GXF3"/>
    <mergeCell ref="GXG3:GXH3"/>
    <mergeCell ref="GXI3:GXJ3"/>
    <mergeCell ref="GWQ3:GWR3"/>
    <mergeCell ref="GWS3:GWT3"/>
    <mergeCell ref="GWU3:GWV3"/>
    <mergeCell ref="GWW3:GWX3"/>
    <mergeCell ref="GWY3:GWZ3"/>
    <mergeCell ref="GWG3:GWH3"/>
    <mergeCell ref="GWI3:GWJ3"/>
    <mergeCell ref="GWK3:GWL3"/>
    <mergeCell ref="GWM3:GWN3"/>
    <mergeCell ref="GWO3:GWP3"/>
    <mergeCell ref="GVW3:GVX3"/>
    <mergeCell ref="GVY3:GVZ3"/>
    <mergeCell ref="GWA3:GWB3"/>
    <mergeCell ref="GWC3:GWD3"/>
    <mergeCell ref="GWE3:GWF3"/>
    <mergeCell ref="GVM3:GVN3"/>
    <mergeCell ref="GVO3:GVP3"/>
    <mergeCell ref="GVQ3:GVR3"/>
    <mergeCell ref="GVS3:GVT3"/>
    <mergeCell ref="GVU3:GVV3"/>
    <mergeCell ref="GVC3:GVD3"/>
    <mergeCell ref="GVE3:GVF3"/>
    <mergeCell ref="GVG3:GVH3"/>
    <mergeCell ref="GVI3:GVJ3"/>
    <mergeCell ref="GVK3:GVL3"/>
    <mergeCell ref="GUS3:GUT3"/>
    <mergeCell ref="GUU3:GUV3"/>
    <mergeCell ref="GUW3:GUX3"/>
    <mergeCell ref="GUY3:GUZ3"/>
    <mergeCell ref="GVA3:GVB3"/>
    <mergeCell ref="GUI3:GUJ3"/>
    <mergeCell ref="GUK3:GUL3"/>
    <mergeCell ref="GUM3:GUN3"/>
    <mergeCell ref="GUO3:GUP3"/>
    <mergeCell ref="GUQ3:GUR3"/>
    <mergeCell ref="GTY3:GTZ3"/>
    <mergeCell ref="GUA3:GUB3"/>
    <mergeCell ref="GUC3:GUD3"/>
    <mergeCell ref="GUE3:GUF3"/>
    <mergeCell ref="GUG3:GUH3"/>
    <mergeCell ref="GTO3:GTP3"/>
    <mergeCell ref="GTQ3:GTR3"/>
    <mergeCell ref="GTS3:GTT3"/>
    <mergeCell ref="GTU3:GTV3"/>
    <mergeCell ref="GTW3:GTX3"/>
    <mergeCell ref="GTE3:GTF3"/>
    <mergeCell ref="GTG3:GTH3"/>
    <mergeCell ref="GTI3:GTJ3"/>
    <mergeCell ref="GTK3:GTL3"/>
    <mergeCell ref="GTM3:GTN3"/>
    <mergeCell ref="GSU3:GSV3"/>
    <mergeCell ref="GSW3:GSX3"/>
    <mergeCell ref="GSY3:GSZ3"/>
    <mergeCell ref="GTA3:GTB3"/>
    <mergeCell ref="GTC3:GTD3"/>
    <mergeCell ref="GSK3:GSL3"/>
    <mergeCell ref="GSM3:GSN3"/>
    <mergeCell ref="GSO3:GSP3"/>
    <mergeCell ref="GSQ3:GSR3"/>
    <mergeCell ref="GSS3:GST3"/>
    <mergeCell ref="GSA3:GSB3"/>
    <mergeCell ref="GSC3:GSD3"/>
    <mergeCell ref="GSE3:GSF3"/>
    <mergeCell ref="GSG3:GSH3"/>
    <mergeCell ref="GSI3:GSJ3"/>
    <mergeCell ref="GRQ3:GRR3"/>
    <mergeCell ref="GRS3:GRT3"/>
    <mergeCell ref="GRU3:GRV3"/>
    <mergeCell ref="GRW3:GRX3"/>
    <mergeCell ref="GRY3:GRZ3"/>
    <mergeCell ref="GRG3:GRH3"/>
    <mergeCell ref="GRI3:GRJ3"/>
    <mergeCell ref="GRK3:GRL3"/>
    <mergeCell ref="GRM3:GRN3"/>
    <mergeCell ref="GRO3:GRP3"/>
    <mergeCell ref="GQW3:GQX3"/>
    <mergeCell ref="GQY3:GQZ3"/>
    <mergeCell ref="GRA3:GRB3"/>
    <mergeCell ref="GRC3:GRD3"/>
    <mergeCell ref="GRE3:GRF3"/>
    <mergeCell ref="GQM3:GQN3"/>
    <mergeCell ref="GQO3:GQP3"/>
    <mergeCell ref="GQQ3:GQR3"/>
    <mergeCell ref="GQS3:GQT3"/>
    <mergeCell ref="GQU3:GQV3"/>
    <mergeCell ref="GQC3:GQD3"/>
    <mergeCell ref="GQE3:GQF3"/>
    <mergeCell ref="GQG3:GQH3"/>
    <mergeCell ref="GQI3:GQJ3"/>
    <mergeCell ref="GQK3:GQL3"/>
    <mergeCell ref="GPS3:GPT3"/>
    <mergeCell ref="GPU3:GPV3"/>
    <mergeCell ref="GPW3:GPX3"/>
    <mergeCell ref="GPY3:GPZ3"/>
    <mergeCell ref="GQA3:GQB3"/>
    <mergeCell ref="GPI3:GPJ3"/>
    <mergeCell ref="GPK3:GPL3"/>
    <mergeCell ref="GPM3:GPN3"/>
    <mergeCell ref="GPO3:GPP3"/>
    <mergeCell ref="GPQ3:GPR3"/>
    <mergeCell ref="GOY3:GOZ3"/>
    <mergeCell ref="GPA3:GPB3"/>
    <mergeCell ref="GPC3:GPD3"/>
    <mergeCell ref="GPE3:GPF3"/>
    <mergeCell ref="GPG3:GPH3"/>
    <mergeCell ref="GOO3:GOP3"/>
    <mergeCell ref="GOQ3:GOR3"/>
    <mergeCell ref="GOS3:GOT3"/>
    <mergeCell ref="GOU3:GOV3"/>
    <mergeCell ref="GOW3:GOX3"/>
    <mergeCell ref="GOE3:GOF3"/>
    <mergeCell ref="GOG3:GOH3"/>
    <mergeCell ref="GOI3:GOJ3"/>
    <mergeCell ref="GOK3:GOL3"/>
    <mergeCell ref="GOM3:GON3"/>
    <mergeCell ref="GNU3:GNV3"/>
    <mergeCell ref="GNW3:GNX3"/>
    <mergeCell ref="GNY3:GNZ3"/>
    <mergeCell ref="GOA3:GOB3"/>
    <mergeCell ref="GOC3:GOD3"/>
    <mergeCell ref="GNK3:GNL3"/>
    <mergeCell ref="GNM3:GNN3"/>
    <mergeCell ref="GNO3:GNP3"/>
    <mergeCell ref="GNQ3:GNR3"/>
    <mergeCell ref="GNS3:GNT3"/>
    <mergeCell ref="GNA3:GNB3"/>
    <mergeCell ref="GNC3:GND3"/>
    <mergeCell ref="GNE3:GNF3"/>
    <mergeCell ref="GNG3:GNH3"/>
    <mergeCell ref="GNI3:GNJ3"/>
    <mergeCell ref="GMQ3:GMR3"/>
    <mergeCell ref="GMS3:GMT3"/>
    <mergeCell ref="GMU3:GMV3"/>
    <mergeCell ref="GMW3:GMX3"/>
    <mergeCell ref="GMY3:GMZ3"/>
    <mergeCell ref="GMG3:GMH3"/>
    <mergeCell ref="GMI3:GMJ3"/>
    <mergeCell ref="GMK3:GML3"/>
    <mergeCell ref="GMM3:GMN3"/>
    <mergeCell ref="GMO3:GMP3"/>
    <mergeCell ref="GLW3:GLX3"/>
    <mergeCell ref="GLY3:GLZ3"/>
    <mergeCell ref="GMA3:GMB3"/>
    <mergeCell ref="GMC3:GMD3"/>
    <mergeCell ref="GME3:GMF3"/>
    <mergeCell ref="GLM3:GLN3"/>
    <mergeCell ref="GLO3:GLP3"/>
    <mergeCell ref="GLQ3:GLR3"/>
    <mergeCell ref="GLS3:GLT3"/>
    <mergeCell ref="GLU3:GLV3"/>
    <mergeCell ref="GLC3:GLD3"/>
    <mergeCell ref="GLE3:GLF3"/>
    <mergeCell ref="GLG3:GLH3"/>
    <mergeCell ref="GLI3:GLJ3"/>
    <mergeCell ref="GLK3:GLL3"/>
    <mergeCell ref="GKS3:GKT3"/>
    <mergeCell ref="GKU3:GKV3"/>
    <mergeCell ref="GKW3:GKX3"/>
    <mergeCell ref="GKY3:GKZ3"/>
    <mergeCell ref="GLA3:GLB3"/>
    <mergeCell ref="GKI3:GKJ3"/>
    <mergeCell ref="GKK3:GKL3"/>
    <mergeCell ref="GKM3:GKN3"/>
    <mergeCell ref="GKO3:GKP3"/>
    <mergeCell ref="GKQ3:GKR3"/>
    <mergeCell ref="GJY3:GJZ3"/>
    <mergeCell ref="GKA3:GKB3"/>
    <mergeCell ref="GKC3:GKD3"/>
    <mergeCell ref="GKE3:GKF3"/>
    <mergeCell ref="GKG3:GKH3"/>
    <mergeCell ref="GJO3:GJP3"/>
    <mergeCell ref="GJQ3:GJR3"/>
    <mergeCell ref="GJS3:GJT3"/>
    <mergeCell ref="GJU3:GJV3"/>
    <mergeCell ref="GJW3:GJX3"/>
    <mergeCell ref="GJE3:GJF3"/>
    <mergeCell ref="GJG3:GJH3"/>
    <mergeCell ref="GJI3:GJJ3"/>
    <mergeCell ref="GJK3:GJL3"/>
    <mergeCell ref="GJM3:GJN3"/>
    <mergeCell ref="GIU3:GIV3"/>
    <mergeCell ref="GIW3:GIX3"/>
    <mergeCell ref="GIY3:GIZ3"/>
    <mergeCell ref="GJA3:GJB3"/>
    <mergeCell ref="GJC3:GJD3"/>
    <mergeCell ref="GIK3:GIL3"/>
    <mergeCell ref="GIM3:GIN3"/>
    <mergeCell ref="GIO3:GIP3"/>
    <mergeCell ref="GIQ3:GIR3"/>
    <mergeCell ref="GIS3:GIT3"/>
    <mergeCell ref="GIA3:GIB3"/>
    <mergeCell ref="GIC3:GID3"/>
    <mergeCell ref="GIE3:GIF3"/>
    <mergeCell ref="GIG3:GIH3"/>
    <mergeCell ref="GII3:GIJ3"/>
    <mergeCell ref="GHQ3:GHR3"/>
    <mergeCell ref="GHS3:GHT3"/>
    <mergeCell ref="GHU3:GHV3"/>
    <mergeCell ref="GHW3:GHX3"/>
    <mergeCell ref="GHY3:GHZ3"/>
    <mergeCell ref="GHG3:GHH3"/>
    <mergeCell ref="GHI3:GHJ3"/>
    <mergeCell ref="GHK3:GHL3"/>
    <mergeCell ref="GHM3:GHN3"/>
    <mergeCell ref="GHO3:GHP3"/>
    <mergeCell ref="GGW3:GGX3"/>
    <mergeCell ref="GGY3:GGZ3"/>
    <mergeCell ref="GHA3:GHB3"/>
    <mergeCell ref="GHC3:GHD3"/>
    <mergeCell ref="GHE3:GHF3"/>
    <mergeCell ref="GGM3:GGN3"/>
    <mergeCell ref="GGO3:GGP3"/>
    <mergeCell ref="GGQ3:GGR3"/>
    <mergeCell ref="GGS3:GGT3"/>
    <mergeCell ref="GGU3:GGV3"/>
    <mergeCell ref="GGC3:GGD3"/>
    <mergeCell ref="GGE3:GGF3"/>
    <mergeCell ref="GGG3:GGH3"/>
    <mergeCell ref="GGI3:GGJ3"/>
    <mergeCell ref="GGK3:GGL3"/>
    <mergeCell ref="GFS3:GFT3"/>
    <mergeCell ref="GFU3:GFV3"/>
    <mergeCell ref="GFW3:GFX3"/>
    <mergeCell ref="GFY3:GFZ3"/>
    <mergeCell ref="GGA3:GGB3"/>
    <mergeCell ref="GFI3:GFJ3"/>
    <mergeCell ref="GFK3:GFL3"/>
    <mergeCell ref="GFM3:GFN3"/>
    <mergeCell ref="GFO3:GFP3"/>
    <mergeCell ref="GFQ3:GFR3"/>
    <mergeCell ref="GEY3:GEZ3"/>
    <mergeCell ref="GFA3:GFB3"/>
    <mergeCell ref="GFC3:GFD3"/>
    <mergeCell ref="GFE3:GFF3"/>
    <mergeCell ref="GFG3:GFH3"/>
    <mergeCell ref="GEO3:GEP3"/>
    <mergeCell ref="GEQ3:GER3"/>
    <mergeCell ref="GES3:GET3"/>
    <mergeCell ref="GEU3:GEV3"/>
    <mergeCell ref="GEW3:GEX3"/>
    <mergeCell ref="GEE3:GEF3"/>
    <mergeCell ref="GEG3:GEH3"/>
    <mergeCell ref="GEI3:GEJ3"/>
    <mergeCell ref="GEK3:GEL3"/>
    <mergeCell ref="GEM3:GEN3"/>
    <mergeCell ref="GDU3:GDV3"/>
    <mergeCell ref="GDW3:GDX3"/>
    <mergeCell ref="GDY3:GDZ3"/>
    <mergeCell ref="GEA3:GEB3"/>
    <mergeCell ref="GEC3:GED3"/>
    <mergeCell ref="GDK3:GDL3"/>
    <mergeCell ref="GDM3:GDN3"/>
    <mergeCell ref="GDO3:GDP3"/>
    <mergeCell ref="GDQ3:GDR3"/>
    <mergeCell ref="GDS3:GDT3"/>
    <mergeCell ref="GDA3:GDB3"/>
    <mergeCell ref="GDC3:GDD3"/>
    <mergeCell ref="GDE3:GDF3"/>
    <mergeCell ref="GDG3:GDH3"/>
    <mergeCell ref="GDI3:GDJ3"/>
    <mergeCell ref="GCQ3:GCR3"/>
    <mergeCell ref="GCS3:GCT3"/>
    <mergeCell ref="GCU3:GCV3"/>
    <mergeCell ref="GCW3:GCX3"/>
    <mergeCell ref="GCY3:GCZ3"/>
    <mergeCell ref="GCG3:GCH3"/>
    <mergeCell ref="GCI3:GCJ3"/>
    <mergeCell ref="GCK3:GCL3"/>
    <mergeCell ref="GCM3:GCN3"/>
    <mergeCell ref="GCO3:GCP3"/>
    <mergeCell ref="GBW3:GBX3"/>
    <mergeCell ref="GBY3:GBZ3"/>
    <mergeCell ref="GCA3:GCB3"/>
    <mergeCell ref="GCC3:GCD3"/>
    <mergeCell ref="GCE3:GCF3"/>
    <mergeCell ref="GBM3:GBN3"/>
    <mergeCell ref="GBO3:GBP3"/>
    <mergeCell ref="GBQ3:GBR3"/>
    <mergeCell ref="GBS3:GBT3"/>
    <mergeCell ref="GBU3:GBV3"/>
    <mergeCell ref="GBC3:GBD3"/>
    <mergeCell ref="GBE3:GBF3"/>
    <mergeCell ref="GBG3:GBH3"/>
    <mergeCell ref="GBI3:GBJ3"/>
    <mergeCell ref="GBK3:GBL3"/>
    <mergeCell ref="GAS3:GAT3"/>
    <mergeCell ref="GAU3:GAV3"/>
    <mergeCell ref="GAW3:GAX3"/>
    <mergeCell ref="GAY3:GAZ3"/>
    <mergeCell ref="GBA3:GBB3"/>
    <mergeCell ref="GAI3:GAJ3"/>
    <mergeCell ref="GAK3:GAL3"/>
    <mergeCell ref="GAM3:GAN3"/>
    <mergeCell ref="GAO3:GAP3"/>
    <mergeCell ref="GAQ3:GAR3"/>
    <mergeCell ref="FZY3:FZZ3"/>
    <mergeCell ref="GAA3:GAB3"/>
    <mergeCell ref="GAC3:GAD3"/>
    <mergeCell ref="GAE3:GAF3"/>
    <mergeCell ref="GAG3:GAH3"/>
    <mergeCell ref="FZO3:FZP3"/>
    <mergeCell ref="FZQ3:FZR3"/>
    <mergeCell ref="FZS3:FZT3"/>
    <mergeCell ref="FZU3:FZV3"/>
    <mergeCell ref="FZW3:FZX3"/>
    <mergeCell ref="FZE3:FZF3"/>
    <mergeCell ref="FZG3:FZH3"/>
    <mergeCell ref="FZI3:FZJ3"/>
    <mergeCell ref="FZK3:FZL3"/>
    <mergeCell ref="FZM3:FZN3"/>
    <mergeCell ref="FYU3:FYV3"/>
    <mergeCell ref="FYW3:FYX3"/>
    <mergeCell ref="FYY3:FYZ3"/>
    <mergeCell ref="FZA3:FZB3"/>
    <mergeCell ref="FZC3:FZD3"/>
    <mergeCell ref="FYK3:FYL3"/>
    <mergeCell ref="FYM3:FYN3"/>
    <mergeCell ref="FYO3:FYP3"/>
    <mergeCell ref="FYQ3:FYR3"/>
    <mergeCell ref="FYS3:FYT3"/>
    <mergeCell ref="FYA3:FYB3"/>
    <mergeCell ref="FYC3:FYD3"/>
    <mergeCell ref="FYE3:FYF3"/>
    <mergeCell ref="FYG3:FYH3"/>
    <mergeCell ref="FYI3:FYJ3"/>
    <mergeCell ref="FXQ3:FXR3"/>
    <mergeCell ref="FXS3:FXT3"/>
    <mergeCell ref="FXU3:FXV3"/>
    <mergeCell ref="FXW3:FXX3"/>
    <mergeCell ref="FXY3:FXZ3"/>
    <mergeCell ref="FXG3:FXH3"/>
    <mergeCell ref="FXI3:FXJ3"/>
    <mergeCell ref="FXK3:FXL3"/>
    <mergeCell ref="FXM3:FXN3"/>
    <mergeCell ref="FXO3:FXP3"/>
    <mergeCell ref="FWW3:FWX3"/>
    <mergeCell ref="FWY3:FWZ3"/>
    <mergeCell ref="FXA3:FXB3"/>
    <mergeCell ref="FXC3:FXD3"/>
    <mergeCell ref="FXE3:FXF3"/>
    <mergeCell ref="FWM3:FWN3"/>
    <mergeCell ref="FWO3:FWP3"/>
    <mergeCell ref="FWQ3:FWR3"/>
    <mergeCell ref="FWS3:FWT3"/>
    <mergeCell ref="FWU3:FWV3"/>
    <mergeCell ref="FWC3:FWD3"/>
    <mergeCell ref="FWE3:FWF3"/>
    <mergeCell ref="FWG3:FWH3"/>
    <mergeCell ref="FWI3:FWJ3"/>
    <mergeCell ref="FWK3:FWL3"/>
    <mergeCell ref="FVS3:FVT3"/>
    <mergeCell ref="FVU3:FVV3"/>
    <mergeCell ref="FVW3:FVX3"/>
    <mergeCell ref="FVY3:FVZ3"/>
    <mergeCell ref="FWA3:FWB3"/>
    <mergeCell ref="FVI3:FVJ3"/>
    <mergeCell ref="FVK3:FVL3"/>
    <mergeCell ref="FVM3:FVN3"/>
    <mergeCell ref="FVO3:FVP3"/>
    <mergeCell ref="FVQ3:FVR3"/>
    <mergeCell ref="FUY3:FUZ3"/>
    <mergeCell ref="FVA3:FVB3"/>
    <mergeCell ref="FVC3:FVD3"/>
    <mergeCell ref="FVE3:FVF3"/>
    <mergeCell ref="FVG3:FVH3"/>
    <mergeCell ref="FUO3:FUP3"/>
    <mergeCell ref="FUQ3:FUR3"/>
    <mergeCell ref="FUS3:FUT3"/>
    <mergeCell ref="FUU3:FUV3"/>
    <mergeCell ref="FUW3:FUX3"/>
    <mergeCell ref="FUE3:FUF3"/>
    <mergeCell ref="FUG3:FUH3"/>
    <mergeCell ref="FUI3:FUJ3"/>
    <mergeCell ref="FUK3:FUL3"/>
    <mergeCell ref="FUM3:FUN3"/>
    <mergeCell ref="FTU3:FTV3"/>
    <mergeCell ref="FTW3:FTX3"/>
    <mergeCell ref="FTY3:FTZ3"/>
    <mergeCell ref="FUA3:FUB3"/>
    <mergeCell ref="FUC3:FUD3"/>
    <mergeCell ref="FTK3:FTL3"/>
    <mergeCell ref="FTM3:FTN3"/>
    <mergeCell ref="FTO3:FTP3"/>
    <mergeCell ref="FTQ3:FTR3"/>
    <mergeCell ref="FTS3:FTT3"/>
    <mergeCell ref="FTA3:FTB3"/>
    <mergeCell ref="FTC3:FTD3"/>
    <mergeCell ref="FTE3:FTF3"/>
    <mergeCell ref="FTG3:FTH3"/>
    <mergeCell ref="FTI3:FTJ3"/>
    <mergeCell ref="FSQ3:FSR3"/>
    <mergeCell ref="FSS3:FST3"/>
    <mergeCell ref="FSU3:FSV3"/>
    <mergeCell ref="FSW3:FSX3"/>
    <mergeCell ref="FSY3:FSZ3"/>
    <mergeCell ref="FSG3:FSH3"/>
    <mergeCell ref="FSI3:FSJ3"/>
    <mergeCell ref="FSK3:FSL3"/>
    <mergeCell ref="FSM3:FSN3"/>
    <mergeCell ref="FSO3:FSP3"/>
    <mergeCell ref="FRW3:FRX3"/>
    <mergeCell ref="FRY3:FRZ3"/>
    <mergeCell ref="FSA3:FSB3"/>
    <mergeCell ref="FSC3:FSD3"/>
    <mergeCell ref="FSE3:FSF3"/>
    <mergeCell ref="FRM3:FRN3"/>
    <mergeCell ref="FRO3:FRP3"/>
    <mergeCell ref="FRQ3:FRR3"/>
    <mergeCell ref="FRS3:FRT3"/>
    <mergeCell ref="FRU3:FRV3"/>
    <mergeCell ref="FRC3:FRD3"/>
    <mergeCell ref="FRE3:FRF3"/>
    <mergeCell ref="FRG3:FRH3"/>
    <mergeCell ref="FRI3:FRJ3"/>
    <mergeCell ref="FRK3:FRL3"/>
    <mergeCell ref="FQS3:FQT3"/>
    <mergeCell ref="FQU3:FQV3"/>
    <mergeCell ref="FQW3:FQX3"/>
    <mergeCell ref="FQY3:FQZ3"/>
    <mergeCell ref="FRA3:FRB3"/>
    <mergeCell ref="FQI3:FQJ3"/>
    <mergeCell ref="FQK3:FQL3"/>
    <mergeCell ref="FQM3:FQN3"/>
    <mergeCell ref="FQO3:FQP3"/>
    <mergeCell ref="FQQ3:FQR3"/>
    <mergeCell ref="FPY3:FPZ3"/>
    <mergeCell ref="FQA3:FQB3"/>
    <mergeCell ref="FQC3:FQD3"/>
    <mergeCell ref="FQE3:FQF3"/>
    <mergeCell ref="FQG3:FQH3"/>
    <mergeCell ref="FPO3:FPP3"/>
    <mergeCell ref="FPQ3:FPR3"/>
    <mergeCell ref="FPS3:FPT3"/>
    <mergeCell ref="FPU3:FPV3"/>
    <mergeCell ref="FPW3:FPX3"/>
    <mergeCell ref="FPE3:FPF3"/>
    <mergeCell ref="FPG3:FPH3"/>
    <mergeCell ref="FPI3:FPJ3"/>
    <mergeCell ref="FPK3:FPL3"/>
    <mergeCell ref="FPM3:FPN3"/>
    <mergeCell ref="FOU3:FOV3"/>
    <mergeCell ref="FOW3:FOX3"/>
    <mergeCell ref="FOY3:FOZ3"/>
    <mergeCell ref="FPA3:FPB3"/>
    <mergeCell ref="FPC3:FPD3"/>
    <mergeCell ref="FOK3:FOL3"/>
    <mergeCell ref="FOM3:FON3"/>
    <mergeCell ref="FOO3:FOP3"/>
    <mergeCell ref="FOQ3:FOR3"/>
    <mergeCell ref="FOS3:FOT3"/>
    <mergeCell ref="FOA3:FOB3"/>
    <mergeCell ref="FOC3:FOD3"/>
    <mergeCell ref="FOE3:FOF3"/>
    <mergeCell ref="FOG3:FOH3"/>
    <mergeCell ref="FOI3:FOJ3"/>
    <mergeCell ref="FNQ3:FNR3"/>
    <mergeCell ref="FNS3:FNT3"/>
    <mergeCell ref="FNU3:FNV3"/>
    <mergeCell ref="FNW3:FNX3"/>
    <mergeCell ref="FNY3:FNZ3"/>
    <mergeCell ref="FNG3:FNH3"/>
    <mergeCell ref="FNI3:FNJ3"/>
    <mergeCell ref="FNK3:FNL3"/>
    <mergeCell ref="FNM3:FNN3"/>
    <mergeCell ref="FNO3:FNP3"/>
    <mergeCell ref="FMW3:FMX3"/>
    <mergeCell ref="FMY3:FMZ3"/>
    <mergeCell ref="FNA3:FNB3"/>
    <mergeCell ref="FNC3:FND3"/>
    <mergeCell ref="FNE3:FNF3"/>
    <mergeCell ref="FMM3:FMN3"/>
    <mergeCell ref="FMO3:FMP3"/>
    <mergeCell ref="FMQ3:FMR3"/>
    <mergeCell ref="FMS3:FMT3"/>
    <mergeCell ref="FMU3:FMV3"/>
    <mergeCell ref="FMC3:FMD3"/>
    <mergeCell ref="FME3:FMF3"/>
    <mergeCell ref="FMG3:FMH3"/>
    <mergeCell ref="FMI3:FMJ3"/>
    <mergeCell ref="FMK3:FML3"/>
    <mergeCell ref="FLS3:FLT3"/>
    <mergeCell ref="FLU3:FLV3"/>
    <mergeCell ref="FLW3:FLX3"/>
    <mergeCell ref="FLY3:FLZ3"/>
    <mergeCell ref="FMA3:FMB3"/>
    <mergeCell ref="FLI3:FLJ3"/>
    <mergeCell ref="FLK3:FLL3"/>
    <mergeCell ref="FLM3:FLN3"/>
    <mergeCell ref="FLO3:FLP3"/>
    <mergeCell ref="FLQ3:FLR3"/>
    <mergeCell ref="FKY3:FKZ3"/>
    <mergeCell ref="FLA3:FLB3"/>
    <mergeCell ref="FLC3:FLD3"/>
    <mergeCell ref="FLE3:FLF3"/>
    <mergeCell ref="FLG3:FLH3"/>
    <mergeCell ref="FKO3:FKP3"/>
    <mergeCell ref="FKQ3:FKR3"/>
    <mergeCell ref="FKS3:FKT3"/>
    <mergeCell ref="FKU3:FKV3"/>
    <mergeCell ref="FKW3:FKX3"/>
    <mergeCell ref="FKE3:FKF3"/>
    <mergeCell ref="FKG3:FKH3"/>
    <mergeCell ref="FKI3:FKJ3"/>
    <mergeCell ref="FKK3:FKL3"/>
    <mergeCell ref="FKM3:FKN3"/>
    <mergeCell ref="FJU3:FJV3"/>
    <mergeCell ref="FJW3:FJX3"/>
    <mergeCell ref="FJY3:FJZ3"/>
    <mergeCell ref="FKA3:FKB3"/>
    <mergeCell ref="FKC3:FKD3"/>
    <mergeCell ref="FJK3:FJL3"/>
    <mergeCell ref="FJM3:FJN3"/>
    <mergeCell ref="FJO3:FJP3"/>
    <mergeCell ref="FJQ3:FJR3"/>
    <mergeCell ref="FJS3:FJT3"/>
    <mergeCell ref="FJA3:FJB3"/>
    <mergeCell ref="FJC3:FJD3"/>
    <mergeCell ref="FJE3:FJF3"/>
    <mergeCell ref="FJG3:FJH3"/>
    <mergeCell ref="FJI3:FJJ3"/>
    <mergeCell ref="FIQ3:FIR3"/>
    <mergeCell ref="FIS3:FIT3"/>
    <mergeCell ref="FIU3:FIV3"/>
    <mergeCell ref="FIW3:FIX3"/>
    <mergeCell ref="FIY3:FIZ3"/>
    <mergeCell ref="FIG3:FIH3"/>
    <mergeCell ref="FII3:FIJ3"/>
    <mergeCell ref="FIK3:FIL3"/>
    <mergeCell ref="FIM3:FIN3"/>
    <mergeCell ref="FIO3:FIP3"/>
    <mergeCell ref="FHW3:FHX3"/>
    <mergeCell ref="FHY3:FHZ3"/>
    <mergeCell ref="FIA3:FIB3"/>
    <mergeCell ref="FIC3:FID3"/>
    <mergeCell ref="FIE3:FIF3"/>
    <mergeCell ref="FHM3:FHN3"/>
    <mergeCell ref="FHO3:FHP3"/>
    <mergeCell ref="FHQ3:FHR3"/>
    <mergeCell ref="FHS3:FHT3"/>
    <mergeCell ref="FHU3:FHV3"/>
    <mergeCell ref="FHC3:FHD3"/>
    <mergeCell ref="FHE3:FHF3"/>
    <mergeCell ref="FHG3:FHH3"/>
    <mergeCell ref="FHI3:FHJ3"/>
    <mergeCell ref="FHK3:FHL3"/>
    <mergeCell ref="FGS3:FGT3"/>
    <mergeCell ref="FGU3:FGV3"/>
    <mergeCell ref="FGW3:FGX3"/>
    <mergeCell ref="FGY3:FGZ3"/>
    <mergeCell ref="FHA3:FHB3"/>
    <mergeCell ref="FGI3:FGJ3"/>
    <mergeCell ref="FGK3:FGL3"/>
    <mergeCell ref="FGM3:FGN3"/>
    <mergeCell ref="FGO3:FGP3"/>
    <mergeCell ref="FGQ3:FGR3"/>
    <mergeCell ref="FFY3:FFZ3"/>
    <mergeCell ref="FGA3:FGB3"/>
    <mergeCell ref="FGC3:FGD3"/>
    <mergeCell ref="FGE3:FGF3"/>
    <mergeCell ref="FGG3:FGH3"/>
    <mergeCell ref="FFO3:FFP3"/>
    <mergeCell ref="FFQ3:FFR3"/>
    <mergeCell ref="FFS3:FFT3"/>
    <mergeCell ref="FFU3:FFV3"/>
    <mergeCell ref="FFW3:FFX3"/>
    <mergeCell ref="FFE3:FFF3"/>
    <mergeCell ref="FFG3:FFH3"/>
    <mergeCell ref="FFI3:FFJ3"/>
    <mergeCell ref="FFK3:FFL3"/>
    <mergeCell ref="FFM3:FFN3"/>
    <mergeCell ref="FEU3:FEV3"/>
    <mergeCell ref="FEW3:FEX3"/>
    <mergeCell ref="FEY3:FEZ3"/>
    <mergeCell ref="FFA3:FFB3"/>
    <mergeCell ref="FFC3:FFD3"/>
    <mergeCell ref="FEK3:FEL3"/>
    <mergeCell ref="FEM3:FEN3"/>
    <mergeCell ref="FEO3:FEP3"/>
    <mergeCell ref="FEQ3:FER3"/>
    <mergeCell ref="FES3:FET3"/>
    <mergeCell ref="FEA3:FEB3"/>
    <mergeCell ref="FEC3:FED3"/>
    <mergeCell ref="FEE3:FEF3"/>
    <mergeCell ref="FEG3:FEH3"/>
    <mergeCell ref="FEI3:FEJ3"/>
    <mergeCell ref="FDQ3:FDR3"/>
    <mergeCell ref="FDS3:FDT3"/>
    <mergeCell ref="FDU3:FDV3"/>
    <mergeCell ref="FDW3:FDX3"/>
    <mergeCell ref="FDY3:FDZ3"/>
    <mergeCell ref="FDG3:FDH3"/>
    <mergeCell ref="FDI3:FDJ3"/>
    <mergeCell ref="FDK3:FDL3"/>
    <mergeCell ref="FDM3:FDN3"/>
    <mergeCell ref="FDO3:FDP3"/>
    <mergeCell ref="FCW3:FCX3"/>
    <mergeCell ref="FCY3:FCZ3"/>
    <mergeCell ref="FDA3:FDB3"/>
    <mergeCell ref="FDC3:FDD3"/>
    <mergeCell ref="FDE3:FDF3"/>
    <mergeCell ref="FCM3:FCN3"/>
    <mergeCell ref="FCO3:FCP3"/>
    <mergeCell ref="FCQ3:FCR3"/>
    <mergeCell ref="FCS3:FCT3"/>
    <mergeCell ref="FCU3:FCV3"/>
    <mergeCell ref="FCC3:FCD3"/>
    <mergeCell ref="FCE3:FCF3"/>
    <mergeCell ref="FCG3:FCH3"/>
    <mergeCell ref="FCI3:FCJ3"/>
    <mergeCell ref="FCK3:FCL3"/>
    <mergeCell ref="FBS3:FBT3"/>
    <mergeCell ref="FBU3:FBV3"/>
    <mergeCell ref="FBW3:FBX3"/>
    <mergeCell ref="FBY3:FBZ3"/>
    <mergeCell ref="FCA3:FCB3"/>
    <mergeCell ref="FBI3:FBJ3"/>
    <mergeCell ref="FBK3:FBL3"/>
    <mergeCell ref="FBM3:FBN3"/>
    <mergeCell ref="FBO3:FBP3"/>
    <mergeCell ref="FBQ3:FBR3"/>
    <mergeCell ref="FAY3:FAZ3"/>
    <mergeCell ref="FBA3:FBB3"/>
    <mergeCell ref="FBC3:FBD3"/>
    <mergeCell ref="FBE3:FBF3"/>
    <mergeCell ref="FBG3:FBH3"/>
    <mergeCell ref="FAO3:FAP3"/>
    <mergeCell ref="FAQ3:FAR3"/>
    <mergeCell ref="FAS3:FAT3"/>
    <mergeCell ref="FAU3:FAV3"/>
    <mergeCell ref="FAW3:FAX3"/>
    <mergeCell ref="FAE3:FAF3"/>
    <mergeCell ref="FAG3:FAH3"/>
    <mergeCell ref="FAI3:FAJ3"/>
    <mergeCell ref="FAK3:FAL3"/>
    <mergeCell ref="FAM3:FAN3"/>
    <mergeCell ref="EZU3:EZV3"/>
    <mergeCell ref="EZW3:EZX3"/>
    <mergeCell ref="EZY3:EZZ3"/>
    <mergeCell ref="FAA3:FAB3"/>
    <mergeCell ref="FAC3:FAD3"/>
    <mergeCell ref="EZK3:EZL3"/>
    <mergeCell ref="EZM3:EZN3"/>
    <mergeCell ref="EZO3:EZP3"/>
    <mergeCell ref="EZQ3:EZR3"/>
    <mergeCell ref="EZS3:EZT3"/>
    <mergeCell ref="EZA3:EZB3"/>
    <mergeCell ref="EZC3:EZD3"/>
    <mergeCell ref="EZE3:EZF3"/>
    <mergeCell ref="EZG3:EZH3"/>
    <mergeCell ref="EZI3:EZJ3"/>
    <mergeCell ref="EYQ3:EYR3"/>
    <mergeCell ref="EYS3:EYT3"/>
    <mergeCell ref="EYU3:EYV3"/>
    <mergeCell ref="EYW3:EYX3"/>
    <mergeCell ref="EYY3:EYZ3"/>
    <mergeCell ref="EYG3:EYH3"/>
    <mergeCell ref="EYI3:EYJ3"/>
    <mergeCell ref="EYK3:EYL3"/>
    <mergeCell ref="EYM3:EYN3"/>
    <mergeCell ref="EYO3:EYP3"/>
    <mergeCell ref="EXW3:EXX3"/>
    <mergeCell ref="EXY3:EXZ3"/>
    <mergeCell ref="EYA3:EYB3"/>
    <mergeCell ref="EYC3:EYD3"/>
    <mergeCell ref="EYE3:EYF3"/>
    <mergeCell ref="EXM3:EXN3"/>
    <mergeCell ref="EXO3:EXP3"/>
    <mergeCell ref="EXQ3:EXR3"/>
    <mergeCell ref="EXS3:EXT3"/>
    <mergeCell ref="EXU3:EXV3"/>
    <mergeCell ref="EXC3:EXD3"/>
    <mergeCell ref="EXE3:EXF3"/>
    <mergeCell ref="EXG3:EXH3"/>
    <mergeCell ref="EXI3:EXJ3"/>
    <mergeCell ref="EXK3:EXL3"/>
    <mergeCell ref="EWS3:EWT3"/>
    <mergeCell ref="EWU3:EWV3"/>
    <mergeCell ref="EWW3:EWX3"/>
    <mergeCell ref="EWY3:EWZ3"/>
    <mergeCell ref="EXA3:EXB3"/>
    <mergeCell ref="EWI3:EWJ3"/>
    <mergeCell ref="EWK3:EWL3"/>
    <mergeCell ref="EWM3:EWN3"/>
    <mergeCell ref="EWO3:EWP3"/>
    <mergeCell ref="EWQ3:EWR3"/>
    <mergeCell ref="EVY3:EVZ3"/>
    <mergeCell ref="EWA3:EWB3"/>
    <mergeCell ref="EWC3:EWD3"/>
    <mergeCell ref="EWE3:EWF3"/>
    <mergeCell ref="EWG3:EWH3"/>
    <mergeCell ref="EVO3:EVP3"/>
    <mergeCell ref="EVQ3:EVR3"/>
    <mergeCell ref="EVS3:EVT3"/>
    <mergeCell ref="EVU3:EVV3"/>
    <mergeCell ref="EVW3:EVX3"/>
    <mergeCell ref="EVE3:EVF3"/>
    <mergeCell ref="EVG3:EVH3"/>
    <mergeCell ref="EVI3:EVJ3"/>
    <mergeCell ref="EVK3:EVL3"/>
    <mergeCell ref="EVM3:EVN3"/>
    <mergeCell ref="EUU3:EUV3"/>
    <mergeCell ref="EUW3:EUX3"/>
    <mergeCell ref="EUY3:EUZ3"/>
    <mergeCell ref="EVA3:EVB3"/>
    <mergeCell ref="EVC3:EVD3"/>
    <mergeCell ref="EUK3:EUL3"/>
    <mergeCell ref="EUM3:EUN3"/>
    <mergeCell ref="EUO3:EUP3"/>
    <mergeCell ref="EUQ3:EUR3"/>
    <mergeCell ref="EUS3:EUT3"/>
    <mergeCell ref="EUA3:EUB3"/>
    <mergeCell ref="EUC3:EUD3"/>
    <mergeCell ref="EUE3:EUF3"/>
    <mergeCell ref="EUG3:EUH3"/>
    <mergeCell ref="EUI3:EUJ3"/>
    <mergeCell ref="ETQ3:ETR3"/>
    <mergeCell ref="ETS3:ETT3"/>
    <mergeCell ref="ETU3:ETV3"/>
    <mergeCell ref="ETW3:ETX3"/>
    <mergeCell ref="ETY3:ETZ3"/>
    <mergeCell ref="ETG3:ETH3"/>
    <mergeCell ref="ETI3:ETJ3"/>
    <mergeCell ref="ETK3:ETL3"/>
    <mergeCell ref="ETM3:ETN3"/>
    <mergeCell ref="ETO3:ETP3"/>
    <mergeCell ref="ESW3:ESX3"/>
    <mergeCell ref="ESY3:ESZ3"/>
    <mergeCell ref="ETA3:ETB3"/>
    <mergeCell ref="ETC3:ETD3"/>
    <mergeCell ref="ETE3:ETF3"/>
    <mergeCell ref="ESM3:ESN3"/>
    <mergeCell ref="ESO3:ESP3"/>
    <mergeCell ref="ESQ3:ESR3"/>
    <mergeCell ref="ESS3:EST3"/>
    <mergeCell ref="ESU3:ESV3"/>
    <mergeCell ref="ESC3:ESD3"/>
    <mergeCell ref="ESE3:ESF3"/>
    <mergeCell ref="ESG3:ESH3"/>
    <mergeCell ref="ESI3:ESJ3"/>
    <mergeCell ref="ESK3:ESL3"/>
    <mergeCell ref="ERS3:ERT3"/>
    <mergeCell ref="ERU3:ERV3"/>
    <mergeCell ref="ERW3:ERX3"/>
    <mergeCell ref="ERY3:ERZ3"/>
    <mergeCell ref="ESA3:ESB3"/>
    <mergeCell ref="ERI3:ERJ3"/>
    <mergeCell ref="ERK3:ERL3"/>
    <mergeCell ref="ERM3:ERN3"/>
    <mergeCell ref="ERO3:ERP3"/>
    <mergeCell ref="ERQ3:ERR3"/>
    <mergeCell ref="EQY3:EQZ3"/>
    <mergeCell ref="ERA3:ERB3"/>
    <mergeCell ref="ERC3:ERD3"/>
    <mergeCell ref="ERE3:ERF3"/>
    <mergeCell ref="ERG3:ERH3"/>
    <mergeCell ref="EQO3:EQP3"/>
    <mergeCell ref="EQQ3:EQR3"/>
    <mergeCell ref="EQS3:EQT3"/>
    <mergeCell ref="EQU3:EQV3"/>
    <mergeCell ref="EQW3:EQX3"/>
    <mergeCell ref="EQE3:EQF3"/>
    <mergeCell ref="EQG3:EQH3"/>
    <mergeCell ref="EQI3:EQJ3"/>
    <mergeCell ref="EQK3:EQL3"/>
    <mergeCell ref="EQM3:EQN3"/>
    <mergeCell ref="EPU3:EPV3"/>
    <mergeCell ref="EPW3:EPX3"/>
    <mergeCell ref="EPY3:EPZ3"/>
    <mergeCell ref="EQA3:EQB3"/>
    <mergeCell ref="EQC3:EQD3"/>
    <mergeCell ref="EPK3:EPL3"/>
    <mergeCell ref="EPM3:EPN3"/>
    <mergeCell ref="EPO3:EPP3"/>
    <mergeCell ref="EPQ3:EPR3"/>
    <mergeCell ref="EPS3:EPT3"/>
    <mergeCell ref="EPA3:EPB3"/>
    <mergeCell ref="EPC3:EPD3"/>
    <mergeCell ref="EPE3:EPF3"/>
    <mergeCell ref="EPG3:EPH3"/>
    <mergeCell ref="EPI3:EPJ3"/>
    <mergeCell ref="EOQ3:EOR3"/>
    <mergeCell ref="EOS3:EOT3"/>
    <mergeCell ref="EOU3:EOV3"/>
    <mergeCell ref="EOW3:EOX3"/>
    <mergeCell ref="EOY3:EOZ3"/>
    <mergeCell ref="EOG3:EOH3"/>
    <mergeCell ref="EOI3:EOJ3"/>
    <mergeCell ref="EOK3:EOL3"/>
    <mergeCell ref="EOM3:EON3"/>
    <mergeCell ref="EOO3:EOP3"/>
    <mergeCell ref="ENW3:ENX3"/>
    <mergeCell ref="ENY3:ENZ3"/>
    <mergeCell ref="EOA3:EOB3"/>
    <mergeCell ref="EOC3:EOD3"/>
    <mergeCell ref="EOE3:EOF3"/>
    <mergeCell ref="ENM3:ENN3"/>
    <mergeCell ref="ENO3:ENP3"/>
    <mergeCell ref="ENQ3:ENR3"/>
    <mergeCell ref="ENS3:ENT3"/>
    <mergeCell ref="ENU3:ENV3"/>
    <mergeCell ref="ENC3:END3"/>
    <mergeCell ref="ENE3:ENF3"/>
    <mergeCell ref="ENG3:ENH3"/>
    <mergeCell ref="ENI3:ENJ3"/>
    <mergeCell ref="ENK3:ENL3"/>
    <mergeCell ref="EMS3:EMT3"/>
    <mergeCell ref="EMU3:EMV3"/>
    <mergeCell ref="EMW3:EMX3"/>
    <mergeCell ref="EMY3:EMZ3"/>
    <mergeCell ref="ENA3:ENB3"/>
    <mergeCell ref="EMI3:EMJ3"/>
    <mergeCell ref="EMK3:EML3"/>
    <mergeCell ref="EMM3:EMN3"/>
    <mergeCell ref="EMO3:EMP3"/>
    <mergeCell ref="EMQ3:EMR3"/>
    <mergeCell ref="ELY3:ELZ3"/>
    <mergeCell ref="EMA3:EMB3"/>
    <mergeCell ref="EMC3:EMD3"/>
    <mergeCell ref="EME3:EMF3"/>
    <mergeCell ref="EMG3:EMH3"/>
    <mergeCell ref="ELO3:ELP3"/>
    <mergeCell ref="ELQ3:ELR3"/>
    <mergeCell ref="ELS3:ELT3"/>
    <mergeCell ref="ELU3:ELV3"/>
    <mergeCell ref="ELW3:ELX3"/>
    <mergeCell ref="ELE3:ELF3"/>
    <mergeCell ref="ELG3:ELH3"/>
    <mergeCell ref="ELI3:ELJ3"/>
    <mergeCell ref="ELK3:ELL3"/>
    <mergeCell ref="ELM3:ELN3"/>
    <mergeCell ref="EKU3:EKV3"/>
    <mergeCell ref="EKW3:EKX3"/>
    <mergeCell ref="EKY3:EKZ3"/>
    <mergeCell ref="ELA3:ELB3"/>
    <mergeCell ref="ELC3:ELD3"/>
    <mergeCell ref="EKK3:EKL3"/>
    <mergeCell ref="EKM3:EKN3"/>
    <mergeCell ref="EKO3:EKP3"/>
    <mergeCell ref="EKQ3:EKR3"/>
    <mergeCell ref="EKS3:EKT3"/>
    <mergeCell ref="EKA3:EKB3"/>
    <mergeCell ref="EKC3:EKD3"/>
    <mergeCell ref="EKE3:EKF3"/>
    <mergeCell ref="EKG3:EKH3"/>
    <mergeCell ref="EKI3:EKJ3"/>
    <mergeCell ref="EJQ3:EJR3"/>
    <mergeCell ref="EJS3:EJT3"/>
    <mergeCell ref="EJU3:EJV3"/>
    <mergeCell ref="EJW3:EJX3"/>
    <mergeCell ref="EJY3:EJZ3"/>
    <mergeCell ref="EJG3:EJH3"/>
    <mergeCell ref="EJI3:EJJ3"/>
    <mergeCell ref="EJK3:EJL3"/>
    <mergeCell ref="EJM3:EJN3"/>
    <mergeCell ref="EJO3:EJP3"/>
    <mergeCell ref="EIW3:EIX3"/>
    <mergeCell ref="EIY3:EIZ3"/>
    <mergeCell ref="EJA3:EJB3"/>
    <mergeCell ref="EJC3:EJD3"/>
    <mergeCell ref="EJE3:EJF3"/>
    <mergeCell ref="EIM3:EIN3"/>
    <mergeCell ref="EIO3:EIP3"/>
    <mergeCell ref="EIQ3:EIR3"/>
    <mergeCell ref="EIS3:EIT3"/>
    <mergeCell ref="EIU3:EIV3"/>
    <mergeCell ref="EIC3:EID3"/>
    <mergeCell ref="EIE3:EIF3"/>
    <mergeCell ref="EIG3:EIH3"/>
    <mergeCell ref="EII3:EIJ3"/>
    <mergeCell ref="EIK3:EIL3"/>
    <mergeCell ref="EHS3:EHT3"/>
    <mergeCell ref="EHU3:EHV3"/>
    <mergeCell ref="EHW3:EHX3"/>
    <mergeCell ref="EHY3:EHZ3"/>
    <mergeCell ref="EIA3:EIB3"/>
    <mergeCell ref="EHI3:EHJ3"/>
    <mergeCell ref="EHK3:EHL3"/>
    <mergeCell ref="EHM3:EHN3"/>
    <mergeCell ref="EHO3:EHP3"/>
    <mergeCell ref="EHQ3:EHR3"/>
    <mergeCell ref="EGY3:EGZ3"/>
    <mergeCell ref="EHA3:EHB3"/>
    <mergeCell ref="EHC3:EHD3"/>
    <mergeCell ref="EHE3:EHF3"/>
    <mergeCell ref="EHG3:EHH3"/>
    <mergeCell ref="EGO3:EGP3"/>
    <mergeCell ref="EGQ3:EGR3"/>
    <mergeCell ref="EGS3:EGT3"/>
    <mergeCell ref="EGU3:EGV3"/>
    <mergeCell ref="EGW3:EGX3"/>
    <mergeCell ref="EGE3:EGF3"/>
    <mergeCell ref="EGG3:EGH3"/>
    <mergeCell ref="EGI3:EGJ3"/>
    <mergeCell ref="EGK3:EGL3"/>
    <mergeCell ref="EGM3:EGN3"/>
    <mergeCell ref="EFU3:EFV3"/>
    <mergeCell ref="EFW3:EFX3"/>
    <mergeCell ref="EFY3:EFZ3"/>
    <mergeCell ref="EGA3:EGB3"/>
    <mergeCell ref="EGC3:EGD3"/>
    <mergeCell ref="EFK3:EFL3"/>
    <mergeCell ref="EFM3:EFN3"/>
    <mergeCell ref="EFO3:EFP3"/>
    <mergeCell ref="EFQ3:EFR3"/>
    <mergeCell ref="EFS3:EFT3"/>
    <mergeCell ref="EFA3:EFB3"/>
    <mergeCell ref="EFC3:EFD3"/>
    <mergeCell ref="EFE3:EFF3"/>
    <mergeCell ref="EFG3:EFH3"/>
    <mergeCell ref="EFI3:EFJ3"/>
    <mergeCell ref="EEQ3:EER3"/>
    <mergeCell ref="EES3:EET3"/>
    <mergeCell ref="EEU3:EEV3"/>
    <mergeCell ref="EEW3:EEX3"/>
    <mergeCell ref="EEY3:EEZ3"/>
    <mergeCell ref="EEG3:EEH3"/>
    <mergeCell ref="EEI3:EEJ3"/>
    <mergeCell ref="EEK3:EEL3"/>
    <mergeCell ref="EEM3:EEN3"/>
    <mergeCell ref="EEO3:EEP3"/>
    <mergeCell ref="EDW3:EDX3"/>
    <mergeCell ref="EDY3:EDZ3"/>
    <mergeCell ref="EEA3:EEB3"/>
    <mergeCell ref="EEC3:EED3"/>
    <mergeCell ref="EEE3:EEF3"/>
    <mergeCell ref="EDM3:EDN3"/>
    <mergeCell ref="EDO3:EDP3"/>
    <mergeCell ref="EDQ3:EDR3"/>
    <mergeCell ref="EDS3:EDT3"/>
    <mergeCell ref="EDU3:EDV3"/>
    <mergeCell ref="EDC3:EDD3"/>
    <mergeCell ref="EDE3:EDF3"/>
    <mergeCell ref="EDG3:EDH3"/>
    <mergeCell ref="EDI3:EDJ3"/>
    <mergeCell ref="EDK3:EDL3"/>
    <mergeCell ref="ECS3:ECT3"/>
    <mergeCell ref="ECU3:ECV3"/>
    <mergeCell ref="ECW3:ECX3"/>
    <mergeCell ref="ECY3:ECZ3"/>
    <mergeCell ref="EDA3:EDB3"/>
    <mergeCell ref="ECI3:ECJ3"/>
    <mergeCell ref="ECK3:ECL3"/>
    <mergeCell ref="ECM3:ECN3"/>
    <mergeCell ref="ECO3:ECP3"/>
    <mergeCell ref="ECQ3:ECR3"/>
    <mergeCell ref="EBY3:EBZ3"/>
    <mergeCell ref="ECA3:ECB3"/>
    <mergeCell ref="ECC3:ECD3"/>
    <mergeCell ref="ECE3:ECF3"/>
    <mergeCell ref="ECG3:ECH3"/>
    <mergeCell ref="EBO3:EBP3"/>
    <mergeCell ref="EBQ3:EBR3"/>
    <mergeCell ref="EBS3:EBT3"/>
    <mergeCell ref="EBU3:EBV3"/>
    <mergeCell ref="EBW3:EBX3"/>
    <mergeCell ref="EBE3:EBF3"/>
    <mergeCell ref="EBG3:EBH3"/>
    <mergeCell ref="EBI3:EBJ3"/>
    <mergeCell ref="EBK3:EBL3"/>
    <mergeCell ref="EBM3:EBN3"/>
    <mergeCell ref="EAU3:EAV3"/>
    <mergeCell ref="EAW3:EAX3"/>
    <mergeCell ref="EAY3:EAZ3"/>
    <mergeCell ref="EBA3:EBB3"/>
    <mergeCell ref="EBC3:EBD3"/>
    <mergeCell ref="EAK3:EAL3"/>
    <mergeCell ref="EAM3:EAN3"/>
    <mergeCell ref="EAO3:EAP3"/>
    <mergeCell ref="EAQ3:EAR3"/>
    <mergeCell ref="EAS3:EAT3"/>
    <mergeCell ref="EAA3:EAB3"/>
    <mergeCell ref="EAC3:EAD3"/>
    <mergeCell ref="EAE3:EAF3"/>
    <mergeCell ref="EAG3:EAH3"/>
    <mergeCell ref="EAI3:EAJ3"/>
    <mergeCell ref="DZQ3:DZR3"/>
    <mergeCell ref="DZS3:DZT3"/>
    <mergeCell ref="DZU3:DZV3"/>
    <mergeCell ref="DZW3:DZX3"/>
    <mergeCell ref="DZY3:DZZ3"/>
    <mergeCell ref="DZG3:DZH3"/>
    <mergeCell ref="DZI3:DZJ3"/>
    <mergeCell ref="DZK3:DZL3"/>
    <mergeCell ref="DZM3:DZN3"/>
    <mergeCell ref="DZO3:DZP3"/>
    <mergeCell ref="DYW3:DYX3"/>
    <mergeCell ref="DYY3:DYZ3"/>
    <mergeCell ref="DZA3:DZB3"/>
    <mergeCell ref="DZC3:DZD3"/>
    <mergeCell ref="DZE3:DZF3"/>
    <mergeCell ref="DYM3:DYN3"/>
    <mergeCell ref="DYO3:DYP3"/>
    <mergeCell ref="DYQ3:DYR3"/>
    <mergeCell ref="DYS3:DYT3"/>
    <mergeCell ref="DYU3:DYV3"/>
    <mergeCell ref="DYC3:DYD3"/>
    <mergeCell ref="DYE3:DYF3"/>
    <mergeCell ref="DYG3:DYH3"/>
    <mergeCell ref="DYI3:DYJ3"/>
    <mergeCell ref="DYK3:DYL3"/>
    <mergeCell ref="DXS3:DXT3"/>
    <mergeCell ref="DXU3:DXV3"/>
    <mergeCell ref="DXW3:DXX3"/>
    <mergeCell ref="DXY3:DXZ3"/>
    <mergeCell ref="DYA3:DYB3"/>
    <mergeCell ref="DXI3:DXJ3"/>
    <mergeCell ref="DXK3:DXL3"/>
    <mergeCell ref="DXM3:DXN3"/>
    <mergeCell ref="DXO3:DXP3"/>
    <mergeCell ref="DXQ3:DXR3"/>
    <mergeCell ref="DWY3:DWZ3"/>
    <mergeCell ref="DXA3:DXB3"/>
    <mergeCell ref="DXC3:DXD3"/>
    <mergeCell ref="DXE3:DXF3"/>
    <mergeCell ref="DXG3:DXH3"/>
    <mergeCell ref="DWO3:DWP3"/>
    <mergeCell ref="DWQ3:DWR3"/>
    <mergeCell ref="DWS3:DWT3"/>
    <mergeCell ref="DWU3:DWV3"/>
    <mergeCell ref="DWW3:DWX3"/>
    <mergeCell ref="DWE3:DWF3"/>
    <mergeCell ref="DWG3:DWH3"/>
    <mergeCell ref="DWI3:DWJ3"/>
    <mergeCell ref="DWK3:DWL3"/>
    <mergeCell ref="DWM3:DWN3"/>
    <mergeCell ref="DVU3:DVV3"/>
    <mergeCell ref="DVW3:DVX3"/>
    <mergeCell ref="DVY3:DVZ3"/>
    <mergeCell ref="DWA3:DWB3"/>
    <mergeCell ref="DWC3:DWD3"/>
    <mergeCell ref="DVK3:DVL3"/>
    <mergeCell ref="DVM3:DVN3"/>
    <mergeCell ref="DVO3:DVP3"/>
    <mergeCell ref="DVQ3:DVR3"/>
    <mergeCell ref="DVS3:DVT3"/>
    <mergeCell ref="DVA3:DVB3"/>
    <mergeCell ref="DVC3:DVD3"/>
    <mergeCell ref="DVE3:DVF3"/>
    <mergeCell ref="DVG3:DVH3"/>
    <mergeCell ref="DVI3:DVJ3"/>
    <mergeCell ref="DUQ3:DUR3"/>
    <mergeCell ref="DUS3:DUT3"/>
    <mergeCell ref="DUU3:DUV3"/>
    <mergeCell ref="DUW3:DUX3"/>
    <mergeCell ref="DUY3:DUZ3"/>
    <mergeCell ref="DUG3:DUH3"/>
    <mergeCell ref="DUI3:DUJ3"/>
    <mergeCell ref="DUK3:DUL3"/>
    <mergeCell ref="DUM3:DUN3"/>
    <mergeCell ref="DUO3:DUP3"/>
    <mergeCell ref="DTW3:DTX3"/>
    <mergeCell ref="DTY3:DTZ3"/>
    <mergeCell ref="DUA3:DUB3"/>
    <mergeCell ref="DUC3:DUD3"/>
    <mergeCell ref="DUE3:DUF3"/>
    <mergeCell ref="DTM3:DTN3"/>
    <mergeCell ref="DTO3:DTP3"/>
    <mergeCell ref="DTQ3:DTR3"/>
    <mergeCell ref="DTS3:DTT3"/>
    <mergeCell ref="DTU3:DTV3"/>
    <mergeCell ref="DTC3:DTD3"/>
    <mergeCell ref="DTE3:DTF3"/>
    <mergeCell ref="DTG3:DTH3"/>
    <mergeCell ref="DTI3:DTJ3"/>
    <mergeCell ref="DTK3:DTL3"/>
    <mergeCell ref="DSS3:DST3"/>
    <mergeCell ref="DSU3:DSV3"/>
    <mergeCell ref="DSW3:DSX3"/>
    <mergeCell ref="DSY3:DSZ3"/>
    <mergeCell ref="DTA3:DTB3"/>
    <mergeCell ref="DSI3:DSJ3"/>
    <mergeCell ref="DSK3:DSL3"/>
    <mergeCell ref="DSM3:DSN3"/>
    <mergeCell ref="DSO3:DSP3"/>
    <mergeCell ref="DSQ3:DSR3"/>
    <mergeCell ref="DRY3:DRZ3"/>
    <mergeCell ref="DSA3:DSB3"/>
    <mergeCell ref="DSC3:DSD3"/>
    <mergeCell ref="DSE3:DSF3"/>
    <mergeCell ref="DSG3:DSH3"/>
    <mergeCell ref="DRO3:DRP3"/>
    <mergeCell ref="DRQ3:DRR3"/>
    <mergeCell ref="DRS3:DRT3"/>
    <mergeCell ref="DRU3:DRV3"/>
    <mergeCell ref="DRW3:DRX3"/>
    <mergeCell ref="DRE3:DRF3"/>
    <mergeCell ref="DRG3:DRH3"/>
    <mergeCell ref="DRI3:DRJ3"/>
    <mergeCell ref="DRK3:DRL3"/>
    <mergeCell ref="DRM3:DRN3"/>
    <mergeCell ref="DQU3:DQV3"/>
    <mergeCell ref="DQW3:DQX3"/>
    <mergeCell ref="DQY3:DQZ3"/>
    <mergeCell ref="DRA3:DRB3"/>
    <mergeCell ref="DRC3:DRD3"/>
    <mergeCell ref="DQK3:DQL3"/>
    <mergeCell ref="DQM3:DQN3"/>
    <mergeCell ref="DQO3:DQP3"/>
    <mergeCell ref="DQQ3:DQR3"/>
    <mergeCell ref="DQS3:DQT3"/>
    <mergeCell ref="DQA3:DQB3"/>
    <mergeCell ref="DQC3:DQD3"/>
    <mergeCell ref="DQE3:DQF3"/>
    <mergeCell ref="DQG3:DQH3"/>
    <mergeCell ref="DQI3:DQJ3"/>
    <mergeCell ref="DPQ3:DPR3"/>
    <mergeCell ref="DPS3:DPT3"/>
    <mergeCell ref="DPU3:DPV3"/>
    <mergeCell ref="DPW3:DPX3"/>
    <mergeCell ref="DPY3:DPZ3"/>
    <mergeCell ref="DPG3:DPH3"/>
    <mergeCell ref="DPI3:DPJ3"/>
    <mergeCell ref="DPK3:DPL3"/>
    <mergeCell ref="DPM3:DPN3"/>
    <mergeCell ref="DPO3:DPP3"/>
    <mergeCell ref="DOW3:DOX3"/>
    <mergeCell ref="DOY3:DOZ3"/>
    <mergeCell ref="DPA3:DPB3"/>
    <mergeCell ref="DPC3:DPD3"/>
    <mergeCell ref="DPE3:DPF3"/>
    <mergeCell ref="DOM3:DON3"/>
    <mergeCell ref="DOO3:DOP3"/>
    <mergeCell ref="DOQ3:DOR3"/>
    <mergeCell ref="DOS3:DOT3"/>
    <mergeCell ref="DOU3:DOV3"/>
    <mergeCell ref="DOC3:DOD3"/>
    <mergeCell ref="DOE3:DOF3"/>
    <mergeCell ref="DOG3:DOH3"/>
    <mergeCell ref="DOI3:DOJ3"/>
    <mergeCell ref="DOK3:DOL3"/>
    <mergeCell ref="DNS3:DNT3"/>
    <mergeCell ref="DNU3:DNV3"/>
    <mergeCell ref="DNW3:DNX3"/>
    <mergeCell ref="DNY3:DNZ3"/>
    <mergeCell ref="DOA3:DOB3"/>
    <mergeCell ref="DNI3:DNJ3"/>
    <mergeCell ref="DNK3:DNL3"/>
    <mergeCell ref="DNM3:DNN3"/>
    <mergeCell ref="DNO3:DNP3"/>
    <mergeCell ref="DNQ3:DNR3"/>
    <mergeCell ref="DMY3:DMZ3"/>
    <mergeCell ref="DNA3:DNB3"/>
    <mergeCell ref="DNC3:DND3"/>
    <mergeCell ref="DNE3:DNF3"/>
    <mergeCell ref="DNG3:DNH3"/>
    <mergeCell ref="DMO3:DMP3"/>
    <mergeCell ref="DMQ3:DMR3"/>
    <mergeCell ref="DMS3:DMT3"/>
    <mergeCell ref="DMU3:DMV3"/>
    <mergeCell ref="DMW3:DMX3"/>
    <mergeCell ref="DME3:DMF3"/>
    <mergeCell ref="DMG3:DMH3"/>
    <mergeCell ref="DMI3:DMJ3"/>
    <mergeCell ref="DMK3:DML3"/>
    <mergeCell ref="DMM3:DMN3"/>
    <mergeCell ref="DLU3:DLV3"/>
    <mergeCell ref="DLW3:DLX3"/>
    <mergeCell ref="DLY3:DLZ3"/>
    <mergeCell ref="DMA3:DMB3"/>
    <mergeCell ref="DMC3:DMD3"/>
    <mergeCell ref="DLK3:DLL3"/>
    <mergeCell ref="DLM3:DLN3"/>
    <mergeCell ref="DLO3:DLP3"/>
    <mergeCell ref="DLQ3:DLR3"/>
    <mergeCell ref="DLS3:DLT3"/>
    <mergeCell ref="DLA3:DLB3"/>
    <mergeCell ref="DLC3:DLD3"/>
    <mergeCell ref="DLE3:DLF3"/>
    <mergeCell ref="DLG3:DLH3"/>
    <mergeCell ref="DLI3:DLJ3"/>
    <mergeCell ref="DKQ3:DKR3"/>
    <mergeCell ref="DKS3:DKT3"/>
    <mergeCell ref="DKU3:DKV3"/>
    <mergeCell ref="DKW3:DKX3"/>
    <mergeCell ref="DKY3:DKZ3"/>
    <mergeCell ref="DKG3:DKH3"/>
    <mergeCell ref="DKI3:DKJ3"/>
    <mergeCell ref="DKK3:DKL3"/>
    <mergeCell ref="DKM3:DKN3"/>
    <mergeCell ref="DKO3:DKP3"/>
    <mergeCell ref="DJW3:DJX3"/>
    <mergeCell ref="DJY3:DJZ3"/>
    <mergeCell ref="DKA3:DKB3"/>
    <mergeCell ref="DKC3:DKD3"/>
    <mergeCell ref="DKE3:DKF3"/>
    <mergeCell ref="DJM3:DJN3"/>
    <mergeCell ref="DJO3:DJP3"/>
    <mergeCell ref="DJQ3:DJR3"/>
    <mergeCell ref="DJS3:DJT3"/>
    <mergeCell ref="DJU3:DJV3"/>
    <mergeCell ref="DJC3:DJD3"/>
    <mergeCell ref="DJE3:DJF3"/>
    <mergeCell ref="DJG3:DJH3"/>
    <mergeCell ref="DJI3:DJJ3"/>
    <mergeCell ref="DJK3:DJL3"/>
    <mergeCell ref="DIS3:DIT3"/>
    <mergeCell ref="DIU3:DIV3"/>
    <mergeCell ref="DIW3:DIX3"/>
    <mergeCell ref="DIY3:DIZ3"/>
    <mergeCell ref="DJA3:DJB3"/>
    <mergeCell ref="DII3:DIJ3"/>
    <mergeCell ref="DIK3:DIL3"/>
    <mergeCell ref="DIM3:DIN3"/>
    <mergeCell ref="DIO3:DIP3"/>
    <mergeCell ref="DIQ3:DIR3"/>
    <mergeCell ref="DHY3:DHZ3"/>
    <mergeCell ref="DIA3:DIB3"/>
    <mergeCell ref="DIC3:DID3"/>
    <mergeCell ref="DIE3:DIF3"/>
    <mergeCell ref="DIG3:DIH3"/>
    <mergeCell ref="DHO3:DHP3"/>
    <mergeCell ref="DHQ3:DHR3"/>
    <mergeCell ref="DHS3:DHT3"/>
    <mergeCell ref="DHU3:DHV3"/>
    <mergeCell ref="DHW3:DHX3"/>
    <mergeCell ref="DHE3:DHF3"/>
    <mergeCell ref="DHG3:DHH3"/>
    <mergeCell ref="DHI3:DHJ3"/>
    <mergeCell ref="DHK3:DHL3"/>
    <mergeCell ref="DHM3:DHN3"/>
    <mergeCell ref="DGU3:DGV3"/>
    <mergeCell ref="DGW3:DGX3"/>
    <mergeCell ref="DGY3:DGZ3"/>
    <mergeCell ref="DHA3:DHB3"/>
    <mergeCell ref="DHC3:DHD3"/>
    <mergeCell ref="DGK3:DGL3"/>
    <mergeCell ref="DGM3:DGN3"/>
    <mergeCell ref="DGO3:DGP3"/>
    <mergeCell ref="DGQ3:DGR3"/>
    <mergeCell ref="DGS3:DGT3"/>
    <mergeCell ref="DGA3:DGB3"/>
    <mergeCell ref="DGC3:DGD3"/>
    <mergeCell ref="DGE3:DGF3"/>
    <mergeCell ref="DGG3:DGH3"/>
    <mergeCell ref="DGI3:DGJ3"/>
    <mergeCell ref="DFQ3:DFR3"/>
    <mergeCell ref="DFS3:DFT3"/>
    <mergeCell ref="DFU3:DFV3"/>
    <mergeCell ref="DFW3:DFX3"/>
    <mergeCell ref="DFY3:DFZ3"/>
    <mergeCell ref="DFG3:DFH3"/>
    <mergeCell ref="DFI3:DFJ3"/>
    <mergeCell ref="DFK3:DFL3"/>
    <mergeCell ref="DFM3:DFN3"/>
    <mergeCell ref="DFO3:DFP3"/>
    <mergeCell ref="DEW3:DEX3"/>
    <mergeCell ref="DEY3:DEZ3"/>
    <mergeCell ref="DFA3:DFB3"/>
    <mergeCell ref="DFC3:DFD3"/>
    <mergeCell ref="DFE3:DFF3"/>
    <mergeCell ref="DEM3:DEN3"/>
    <mergeCell ref="DEO3:DEP3"/>
    <mergeCell ref="DEQ3:DER3"/>
    <mergeCell ref="DES3:DET3"/>
    <mergeCell ref="DEU3:DEV3"/>
    <mergeCell ref="DEC3:DED3"/>
    <mergeCell ref="DEE3:DEF3"/>
    <mergeCell ref="DEG3:DEH3"/>
    <mergeCell ref="DEI3:DEJ3"/>
    <mergeCell ref="DEK3:DEL3"/>
    <mergeCell ref="DDS3:DDT3"/>
    <mergeCell ref="DDU3:DDV3"/>
    <mergeCell ref="DDW3:DDX3"/>
    <mergeCell ref="DDY3:DDZ3"/>
    <mergeCell ref="DEA3:DEB3"/>
    <mergeCell ref="DDI3:DDJ3"/>
    <mergeCell ref="DDK3:DDL3"/>
    <mergeCell ref="DDM3:DDN3"/>
    <mergeCell ref="DDO3:DDP3"/>
    <mergeCell ref="DDQ3:DDR3"/>
    <mergeCell ref="DCY3:DCZ3"/>
    <mergeCell ref="DDA3:DDB3"/>
    <mergeCell ref="DDC3:DDD3"/>
    <mergeCell ref="DDE3:DDF3"/>
    <mergeCell ref="DDG3:DDH3"/>
    <mergeCell ref="DCO3:DCP3"/>
    <mergeCell ref="DCQ3:DCR3"/>
    <mergeCell ref="DCS3:DCT3"/>
    <mergeCell ref="DCU3:DCV3"/>
    <mergeCell ref="DCW3:DCX3"/>
    <mergeCell ref="DCE3:DCF3"/>
    <mergeCell ref="DCG3:DCH3"/>
    <mergeCell ref="DCI3:DCJ3"/>
    <mergeCell ref="DCK3:DCL3"/>
    <mergeCell ref="DCM3:DCN3"/>
    <mergeCell ref="DBU3:DBV3"/>
    <mergeCell ref="DBW3:DBX3"/>
    <mergeCell ref="DBY3:DBZ3"/>
    <mergeCell ref="DCA3:DCB3"/>
    <mergeCell ref="DCC3:DCD3"/>
    <mergeCell ref="DBK3:DBL3"/>
    <mergeCell ref="DBM3:DBN3"/>
    <mergeCell ref="DBO3:DBP3"/>
    <mergeCell ref="DBQ3:DBR3"/>
    <mergeCell ref="DBS3:DBT3"/>
    <mergeCell ref="DBA3:DBB3"/>
    <mergeCell ref="DBC3:DBD3"/>
    <mergeCell ref="DBE3:DBF3"/>
    <mergeCell ref="DBG3:DBH3"/>
    <mergeCell ref="DBI3:DBJ3"/>
    <mergeCell ref="DAQ3:DAR3"/>
    <mergeCell ref="DAS3:DAT3"/>
    <mergeCell ref="DAU3:DAV3"/>
    <mergeCell ref="DAW3:DAX3"/>
    <mergeCell ref="DAY3:DAZ3"/>
    <mergeCell ref="DAG3:DAH3"/>
    <mergeCell ref="DAI3:DAJ3"/>
    <mergeCell ref="DAK3:DAL3"/>
    <mergeCell ref="DAM3:DAN3"/>
    <mergeCell ref="DAO3:DAP3"/>
    <mergeCell ref="CZW3:CZX3"/>
    <mergeCell ref="CZY3:CZZ3"/>
    <mergeCell ref="DAA3:DAB3"/>
    <mergeCell ref="DAC3:DAD3"/>
    <mergeCell ref="DAE3:DAF3"/>
    <mergeCell ref="CZM3:CZN3"/>
    <mergeCell ref="CZO3:CZP3"/>
    <mergeCell ref="CZQ3:CZR3"/>
    <mergeCell ref="CZS3:CZT3"/>
    <mergeCell ref="CZU3:CZV3"/>
    <mergeCell ref="CZC3:CZD3"/>
    <mergeCell ref="CZE3:CZF3"/>
    <mergeCell ref="CZG3:CZH3"/>
    <mergeCell ref="CZI3:CZJ3"/>
    <mergeCell ref="CZK3:CZL3"/>
    <mergeCell ref="CYS3:CYT3"/>
    <mergeCell ref="CYU3:CYV3"/>
    <mergeCell ref="CYW3:CYX3"/>
    <mergeCell ref="CYY3:CYZ3"/>
    <mergeCell ref="CZA3:CZB3"/>
    <mergeCell ref="CYI3:CYJ3"/>
    <mergeCell ref="CYK3:CYL3"/>
    <mergeCell ref="CYM3:CYN3"/>
    <mergeCell ref="CYO3:CYP3"/>
    <mergeCell ref="CYQ3:CYR3"/>
    <mergeCell ref="CXY3:CXZ3"/>
    <mergeCell ref="CYA3:CYB3"/>
    <mergeCell ref="CYC3:CYD3"/>
    <mergeCell ref="CYE3:CYF3"/>
    <mergeCell ref="CYG3:CYH3"/>
    <mergeCell ref="CXO3:CXP3"/>
    <mergeCell ref="CXQ3:CXR3"/>
    <mergeCell ref="CXS3:CXT3"/>
    <mergeCell ref="CXU3:CXV3"/>
    <mergeCell ref="CXW3:CXX3"/>
    <mergeCell ref="CXE3:CXF3"/>
    <mergeCell ref="CXG3:CXH3"/>
    <mergeCell ref="CXI3:CXJ3"/>
    <mergeCell ref="CXK3:CXL3"/>
    <mergeCell ref="CXM3:CXN3"/>
    <mergeCell ref="CWU3:CWV3"/>
    <mergeCell ref="CWW3:CWX3"/>
    <mergeCell ref="CWY3:CWZ3"/>
    <mergeCell ref="CXA3:CXB3"/>
    <mergeCell ref="CXC3:CXD3"/>
    <mergeCell ref="CWK3:CWL3"/>
    <mergeCell ref="CWM3:CWN3"/>
    <mergeCell ref="CWO3:CWP3"/>
    <mergeCell ref="CWQ3:CWR3"/>
    <mergeCell ref="CWS3:CWT3"/>
    <mergeCell ref="CWA3:CWB3"/>
    <mergeCell ref="CWC3:CWD3"/>
    <mergeCell ref="CWE3:CWF3"/>
    <mergeCell ref="CWG3:CWH3"/>
    <mergeCell ref="CWI3:CWJ3"/>
    <mergeCell ref="CVQ3:CVR3"/>
    <mergeCell ref="CVS3:CVT3"/>
    <mergeCell ref="CVU3:CVV3"/>
    <mergeCell ref="CVW3:CVX3"/>
    <mergeCell ref="CVY3:CVZ3"/>
    <mergeCell ref="CVG3:CVH3"/>
    <mergeCell ref="CVI3:CVJ3"/>
    <mergeCell ref="CVK3:CVL3"/>
    <mergeCell ref="CVM3:CVN3"/>
    <mergeCell ref="CVO3:CVP3"/>
    <mergeCell ref="CUW3:CUX3"/>
    <mergeCell ref="CUY3:CUZ3"/>
    <mergeCell ref="CVA3:CVB3"/>
    <mergeCell ref="CVC3:CVD3"/>
    <mergeCell ref="CVE3:CVF3"/>
    <mergeCell ref="CUM3:CUN3"/>
    <mergeCell ref="CUO3:CUP3"/>
    <mergeCell ref="CUQ3:CUR3"/>
    <mergeCell ref="CUS3:CUT3"/>
    <mergeCell ref="CUU3:CUV3"/>
    <mergeCell ref="CUC3:CUD3"/>
    <mergeCell ref="CUE3:CUF3"/>
    <mergeCell ref="CUG3:CUH3"/>
    <mergeCell ref="CUI3:CUJ3"/>
    <mergeCell ref="CUK3:CUL3"/>
    <mergeCell ref="CTS3:CTT3"/>
    <mergeCell ref="CTU3:CTV3"/>
    <mergeCell ref="CTW3:CTX3"/>
    <mergeCell ref="CTY3:CTZ3"/>
    <mergeCell ref="CUA3:CUB3"/>
    <mergeCell ref="CTI3:CTJ3"/>
    <mergeCell ref="CTK3:CTL3"/>
    <mergeCell ref="CTM3:CTN3"/>
    <mergeCell ref="CTO3:CTP3"/>
    <mergeCell ref="CTQ3:CTR3"/>
    <mergeCell ref="CSY3:CSZ3"/>
    <mergeCell ref="CTA3:CTB3"/>
    <mergeCell ref="CTC3:CTD3"/>
    <mergeCell ref="CTE3:CTF3"/>
    <mergeCell ref="CTG3:CTH3"/>
    <mergeCell ref="CSO3:CSP3"/>
    <mergeCell ref="CSQ3:CSR3"/>
    <mergeCell ref="CSS3:CST3"/>
    <mergeCell ref="CSU3:CSV3"/>
    <mergeCell ref="CSW3:CSX3"/>
    <mergeCell ref="CSE3:CSF3"/>
    <mergeCell ref="CSG3:CSH3"/>
    <mergeCell ref="CSI3:CSJ3"/>
    <mergeCell ref="CSK3:CSL3"/>
    <mergeCell ref="CSM3:CSN3"/>
    <mergeCell ref="CRU3:CRV3"/>
    <mergeCell ref="CRW3:CRX3"/>
    <mergeCell ref="CRY3:CRZ3"/>
    <mergeCell ref="CSA3:CSB3"/>
    <mergeCell ref="CSC3:CSD3"/>
    <mergeCell ref="CRK3:CRL3"/>
    <mergeCell ref="CRM3:CRN3"/>
    <mergeCell ref="CRO3:CRP3"/>
    <mergeCell ref="CRQ3:CRR3"/>
    <mergeCell ref="CRS3:CRT3"/>
    <mergeCell ref="CRA3:CRB3"/>
    <mergeCell ref="CRC3:CRD3"/>
    <mergeCell ref="CRE3:CRF3"/>
    <mergeCell ref="CRG3:CRH3"/>
    <mergeCell ref="CRI3:CRJ3"/>
    <mergeCell ref="CQQ3:CQR3"/>
    <mergeCell ref="CQS3:CQT3"/>
    <mergeCell ref="CQU3:CQV3"/>
    <mergeCell ref="CQW3:CQX3"/>
    <mergeCell ref="CQY3:CQZ3"/>
    <mergeCell ref="CQG3:CQH3"/>
    <mergeCell ref="CQI3:CQJ3"/>
    <mergeCell ref="CQK3:CQL3"/>
    <mergeCell ref="CQM3:CQN3"/>
    <mergeCell ref="CQO3:CQP3"/>
    <mergeCell ref="CPW3:CPX3"/>
    <mergeCell ref="CPY3:CPZ3"/>
    <mergeCell ref="CQA3:CQB3"/>
    <mergeCell ref="CQC3:CQD3"/>
    <mergeCell ref="CQE3:CQF3"/>
    <mergeCell ref="CPM3:CPN3"/>
    <mergeCell ref="CPO3:CPP3"/>
    <mergeCell ref="CPQ3:CPR3"/>
    <mergeCell ref="CPS3:CPT3"/>
    <mergeCell ref="CPU3:CPV3"/>
    <mergeCell ref="CPC3:CPD3"/>
    <mergeCell ref="CPE3:CPF3"/>
    <mergeCell ref="CPG3:CPH3"/>
    <mergeCell ref="CPI3:CPJ3"/>
    <mergeCell ref="CPK3:CPL3"/>
    <mergeCell ref="COS3:COT3"/>
    <mergeCell ref="COU3:COV3"/>
    <mergeCell ref="COW3:COX3"/>
    <mergeCell ref="COY3:COZ3"/>
    <mergeCell ref="CPA3:CPB3"/>
    <mergeCell ref="COI3:COJ3"/>
    <mergeCell ref="COK3:COL3"/>
    <mergeCell ref="COM3:CON3"/>
    <mergeCell ref="COO3:COP3"/>
    <mergeCell ref="COQ3:COR3"/>
    <mergeCell ref="CNY3:CNZ3"/>
    <mergeCell ref="COA3:COB3"/>
    <mergeCell ref="COC3:COD3"/>
    <mergeCell ref="COE3:COF3"/>
    <mergeCell ref="COG3:COH3"/>
    <mergeCell ref="CNO3:CNP3"/>
    <mergeCell ref="CNQ3:CNR3"/>
    <mergeCell ref="CNS3:CNT3"/>
    <mergeCell ref="CNU3:CNV3"/>
    <mergeCell ref="CNW3:CNX3"/>
    <mergeCell ref="CNE3:CNF3"/>
    <mergeCell ref="CNG3:CNH3"/>
    <mergeCell ref="CNI3:CNJ3"/>
    <mergeCell ref="CNK3:CNL3"/>
    <mergeCell ref="CNM3:CNN3"/>
    <mergeCell ref="CMU3:CMV3"/>
    <mergeCell ref="CMW3:CMX3"/>
    <mergeCell ref="CMY3:CMZ3"/>
    <mergeCell ref="CNA3:CNB3"/>
    <mergeCell ref="CNC3:CND3"/>
    <mergeCell ref="CMK3:CML3"/>
    <mergeCell ref="CMM3:CMN3"/>
    <mergeCell ref="CMO3:CMP3"/>
    <mergeCell ref="CMQ3:CMR3"/>
    <mergeCell ref="CMS3:CMT3"/>
    <mergeCell ref="CMA3:CMB3"/>
    <mergeCell ref="CMC3:CMD3"/>
    <mergeCell ref="CME3:CMF3"/>
    <mergeCell ref="CMG3:CMH3"/>
    <mergeCell ref="CMI3:CMJ3"/>
    <mergeCell ref="CLQ3:CLR3"/>
    <mergeCell ref="CLS3:CLT3"/>
    <mergeCell ref="CLU3:CLV3"/>
    <mergeCell ref="CLW3:CLX3"/>
    <mergeCell ref="CLY3:CLZ3"/>
    <mergeCell ref="CLG3:CLH3"/>
    <mergeCell ref="CLI3:CLJ3"/>
    <mergeCell ref="CLK3:CLL3"/>
    <mergeCell ref="CLM3:CLN3"/>
    <mergeCell ref="CLO3:CLP3"/>
    <mergeCell ref="CKW3:CKX3"/>
    <mergeCell ref="CKY3:CKZ3"/>
    <mergeCell ref="CLA3:CLB3"/>
    <mergeCell ref="CLC3:CLD3"/>
    <mergeCell ref="CLE3:CLF3"/>
    <mergeCell ref="CKM3:CKN3"/>
    <mergeCell ref="CKO3:CKP3"/>
    <mergeCell ref="CKQ3:CKR3"/>
    <mergeCell ref="CKS3:CKT3"/>
    <mergeCell ref="CKU3:CKV3"/>
    <mergeCell ref="CKC3:CKD3"/>
    <mergeCell ref="CKE3:CKF3"/>
    <mergeCell ref="CKG3:CKH3"/>
    <mergeCell ref="CKI3:CKJ3"/>
    <mergeCell ref="CKK3:CKL3"/>
    <mergeCell ref="CJS3:CJT3"/>
    <mergeCell ref="CJU3:CJV3"/>
    <mergeCell ref="CJW3:CJX3"/>
    <mergeCell ref="CJY3:CJZ3"/>
    <mergeCell ref="CKA3:CKB3"/>
    <mergeCell ref="CJI3:CJJ3"/>
    <mergeCell ref="CJK3:CJL3"/>
    <mergeCell ref="CJM3:CJN3"/>
    <mergeCell ref="CJO3:CJP3"/>
    <mergeCell ref="CJQ3:CJR3"/>
    <mergeCell ref="CIY3:CIZ3"/>
    <mergeCell ref="CJA3:CJB3"/>
    <mergeCell ref="CJC3:CJD3"/>
    <mergeCell ref="CJE3:CJF3"/>
    <mergeCell ref="CJG3:CJH3"/>
    <mergeCell ref="CIO3:CIP3"/>
    <mergeCell ref="CIQ3:CIR3"/>
    <mergeCell ref="CIS3:CIT3"/>
    <mergeCell ref="CIU3:CIV3"/>
    <mergeCell ref="CIW3:CIX3"/>
    <mergeCell ref="CIE3:CIF3"/>
    <mergeCell ref="CIG3:CIH3"/>
    <mergeCell ref="CII3:CIJ3"/>
    <mergeCell ref="CIK3:CIL3"/>
    <mergeCell ref="CIM3:CIN3"/>
    <mergeCell ref="CHU3:CHV3"/>
    <mergeCell ref="CHW3:CHX3"/>
    <mergeCell ref="CHY3:CHZ3"/>
    <mergeCell ref="CIA3:CIB3"/>
    <mergeCell ref="CIC3:CID3"/>
    <mergeCell ref="CHK3:CHL3"/>
    <mergeCell ref="CHM3:CHN3"/>
    <mergeCell ref="CHO3:CHP3"/>
    <mergeCell ref="CHQ3:CHR3"/>
    <mergeCell ref="CHS3:CHT3"/>
    <mergeCell ref="CHA3:CHB3"/>
    <mergeCell ref="CHC3:CHD3"/>
    <mergeCell ref="CHE3:CHF3"/>
    <mergeCell ref="CHG3:CHH3"/>
    <mergeCell ref="CHI3:CHJ3"/>
    <mergeCell ref="CGQ3:CGR3"/>
    <mergeCell ref="CGS3:CGT3"/>
    <mergeCell ref="CGU3:CGV3"/>
    <mergeCell ref="CGW3:CGX3"/>
    <mergeCell ref="CGY3:CGZ3"/>
    <mergeCell ref="CGG3:CGH3"/>
    <mergeCell ref="CGI3:CGJ3"/>
    <mergeCell ref="CGK3:CGL3"/>
    <mergeCell ref="CGM3:CGN3"/>
    <mergeCell ref="CGO3:CGP3"/>
    <mergeCell ref="CFW3:CFX3"/>
    <mergeCell ref="CFY3:CFZ3"/>
    <mergeCell ref="CGA3:CGB3"/>
    <mergeCell ref="CGC3:CGD3"/>
    <mergeCell ref="CGE3:CGF3"/>
    <mergeCell ref="CFM3:CFN3"/>
    <mergeCell ref="CFO3:CFP3"/>
    <mergeCell ref="CFQ3:CFR3"/>
    <mergeCell ref="CFS3:CFT3"/>
    <mergeCell ref="CFU3:CFV3"/>
    <mergeCell ref="CFC3:CFD3"/>
    <mergeCell ref="CFE3:CFF3"/>
    <mergeCell ref="CFG3:CFH3"/>
    <mergeCell ref="CFI3:CFJ3"/>
    <mergeCell ref="CFK3:CFL3"/>
    <mergeCell ref="CES3:CET3"/>
    <mergeCell ref="CEU3:CEV3"/>
    <mergeCell ref="CEW3:CEX3"/>
    <mergeCell ref="CEY3:CEZ3"/>
    <mergeCell ref="CFA3:CFB3"/>
    <mergeCell ref="CEI3:CEJ3"/>
    <mergeCell ref="CEK3:CEL3"/>
    <mergeCell ref="CEM3:CEN3"/>
    <mergeCell ref="CEO3:CEP3"/>
    <mergeCell ref="CEQ3:CER3"/>
    <mergeCell ref="CDY3:CDZ3"/>
    <mergeCell ref="CEA3:CEB3"/>
    <mergeCell ref="CEC3:CED3"/>
    <mergeCell ref="CEE3:CEF3"/>
    <mergeCell ref="CEG3:CEH3"/>
    <mergeCell ref="CDO3:CDP3"/>
    <mergeCell ref="CDQ3:CDR3"/>
    <mergeCell ref="CDS3:CDT3"/>
    <mergeCell ref="CDU3:CDV3"/>
    <mergeCell ref="CDW3:CDX3"/>
    <mergeCell ref="CDE3:CDF3"/>
    <mergeCell ref="CDG3:CDH3"/>
    <mergeCell ref="CDI3:CDJ3"/>
    <mergeCell ref="CDK3:CDL3"/>
    <mergeCell ref="CDM3:CDN3"/>
    <mergeCell ref="CCU3:CCV3"/>
    <mergeCell ref="CCW3:CCX3"/>
    <mergeCell ref="CCY3:CCZ3"/>
    <mergeCell ref="CDA3:CDB3"/>
    <mergeCell ref="CDC3:CDD3"/>
    <mergeCell ref="CCK3:CCL3"/>
    <mergeCell ref="CCM3:CCN3"/>
    <mergeCell ref="CCO3:CCP3"/>
    <mergeCell ref="CCQ3:CCR3"/>
    <mergeCell ref="CCS3:CCT3"/>
    <mergeCell ref="CCA3:CCB3"/>
    <mergeCell ref="CCC3:CCD3"/>
    <mergeCell ref="CCE3:CCF3"/>
    <mergeCell ref="CCG3:CCH3"/>
    <mergeCell ref="CCI3:CCJ3"/>
    <mergeCell ref="CBQ3:CBR3"/>
    <mergeCell ref="CBS3:CBT3"/>
    <mergeCell ref="CBU3:CBV3"/>
    <mergeCell ref="CBW3:CBX3"/>
    <mergeCell ref="CBY3:CBZ3"/>
    <mergeCell ref="CBG3:CBH3"/>
    <mergeCell ref="CBI3:CBJ3"/>
    <mergeCell ref="CBK3:CBL3"/>
    <mergeCell ref="CBM3:CBN3"/>
    <mergeCell ref="CBO3:CBP3"/>
    <mergeCell ref="CAW3:CAX3"/>
    <mergeCell ref="CAY3:CAZ3"/>
    <mergeCell ref="CBA3:CBB3"/>
    <mergeCell ref="CBC3:CBD3"/>
    <mergeCell ref="CBE3:CBF3"/>
    <mergeCell ref="CAM3:CAN3"/>
    <mergeCell ref="CAO3:CAP3"/>
    <mergeCell ref="CAQ3:CAR3"/>
    <mergeCell ref="CAS3:CAT3"/>
    <mergeCell ref="CAU3:CAV3"/>
    <mergeCell ref="CAC3:CAD3"/>
    <mergeCell ref="CAE3:CAF3"/>
    <mergeCell ref="CAG3:CAH3"/>
    <mergeCell ref="CAI3:CAJ3"/>
    <mergeCell ref="CAK3:CAL3"/>
    <mergeCell ref="BZS3:BZT3"/>
    <mergeCell ref="BZU3:BZV3"/>
    <mergeCell ref="BZW3:BZX3"/>
    <mergeCell ref="BZY3:BZZ3"/>
    <mergeCell ref="CAA3:CAB3"/>
    <mergeCell ref="BZI3:BZJ3"/>
    <mergeCell ref="BZK3:BZL3"/>
    <mergeCell ref="BZM3:BZN3"/>
    <mergeCell ref="BZO3:BZP3"/>
    <mergeCell ref="BZQ3:BZR3"/>
    <mergeCell ref="BYY3:BYZ3"/>
    <mergeCell ref="BZA3:BZB3"/>
    <mergeCell ref="BZC3:BZD3"/>
    <mergeCell ref="BZE3:BZF3"/>
    <mergeCell ref="BZG3:BZH3"/>
    <mergeCell ref="BYO3:BYP3"/>
    <mergeCell ref="BYQ3:BYR3"/>
    <mergeCell ref="BYS3:BYT3"/>
    <mergeCell ref="BYU3:BYV3"/>
    <mergeCell ref="BYW3:BYX3"/>
    <mergeCell ref="BYE3:BYF3"/>
    <mergeCell ref="BYG3:BYH3"/>
    <mergeCell ref="BYI3:BYJ3"/>
    <mergeCell ref="BYK3:BYL3"/>
    <mergeCell ref="BYM3:BYN3"/>
    <mergeCell ref="BXU3:BXV3"/>
    <mergeCell ref="BXW3:BXX3"/>
    <mergeCell ref="BXY3:BXZ3"/>
    <mergeCell ref="BYA3:BYB3"/>
    <mergeCell ref="BYC3:BYD3"/>
    <mergeCell ref="BXK3:BXL3"/>
    <mergeCell ref="BXM3:BXN3"/>
    <mergeCell ref="BXO3:BXP3"/>
    <mergeCell ref="BXQ3:BXR3"/>
    <mergeCell ref="BXS3:BXT3"/>
    <mergeCell ref="BXA3:BXB3"/>
    <mergeCell ref="BXC3:BXD3"/>
    <mergeCell ref="BXE3:BXF3"/>
    <mergeCell ref="BXG3:BXH3"/>
    <mergeCell ref="BXI3:BXJ3"/>
    <mergeCell ref="BWQ3:BWR3"/>
    <mergeCell ref="BWS3:BWT3"/>
    <mergeCell ref="BWU3:BWV3"/>
    <mergeCell ref="BWW3:BWX3"/>
    <mergeCell ref="BWY3:BWZ3"/>
    <mergeCell ref="BWG3:BWH3"/>
    <mergeCell ref="BWI3:BWJ3"/>
    <mergeCell ref="BWK3:BWL3"/>
    <mergeCell ref="BWM3:BWN3"/>
    <mergeCell ref="BWO3:BWP3"/>
    <mergeCell ref="BVW3:BVX3"/>
    <mergeCell ref="BVY3:BVZ3"/>
    <mergeCell ref="BWA3:BWB3"/>
    <mergeCell ref="BWC3:BWD3"/>
    <mergeCell ref="BWE3:BWF3"/>
    <mergeCell ref="BVM3:BVN3"/>
    <mergeCell ref="BVO3:BVP3"/>
    <mergeCell ref="BVQ3:BVR3"/>
    <mergeCell ref="BVS3:BVT3"/>
    <mergeCell ref="BVU3:BVV3"/>
    <mergeCell ref="BVC3:BVD3"/>
    <mergeCell ref="BVE3:BVF3"/>
    <mergeCell ref="BVG3:BVH3"/>
    <mergeCell ref="BVI3:BVJ3"/>
    <mergeCell ref="BVK3:BVL3"/>
    <mergeCell ref="BUS3:BUT3"/>
    <mergeCell ref="BUU3:BUV3"/>
    <mergeCell ref="BUW3:BUX3"/>
    <mergeCell ref="BUY3:BUZ3"/>
    <mergeCell ref="BVA3:BVB3"/>
    <mergeCell ref="BUI3:BUJ3"/>
    <mergeCell ref="BUK3:BUL3"/>
    <mergeCell ref="BUM3:BUN3"/>
    <mergeCell ref="BUO3:BUP3"/>
    <mergeCell ref="BUQ3:BUR3"/>
    <mergeCell ref="BTY3:BTZ3"/>
    <mergeCell ref="BUA3:BUB3"/>
    <mergeCell ref="BUC3:BUD3"/>
    <mergeCell ref="BUE3:BUF3"/>
    <mergeCell ref="BUG3:BUH3"/>
    <mergeCell ref="BTO3:BTP3"/>
    <mergeCell ref="BTQ3:BTR3"/>
    <mergeCell ref="BTS3:BTT3"/>
    <mergeCell ref="BTU3:BTV3"/>
    <mergeCell ref="BTW3:BTX3"/>
    <mergeCell ref="BTE3:BTF3"/>
    <mergeCell ref="BTG3:BTH3"/>
    <mergeCell ref="BTI3:BTJ3"/>
    <mergeCell ref="BTK3:BTL3"/>
    <mergeCell ref="BTM3:BTN3"/>
    <mergeCell ref="BSU3:BSV3"/>
    <mergeCell ref="BSW3:BSX3"/>
    <mergeCell ref="BSY3:BSZ3"/>
    <mergeCell ref="BTA3:BTB3"/>
    <mergeCell ref="BTC3:BTD3"/>
    <mergeCell ref="BSK3:BSL3"/>
    <mergeCell ref="BSM3:BSN3"/>
    <mergeCell ref="BSO3:BSP3"/>
    <mergeCell ref="BSQ3:BSR3"/>
    <mergeCell ref="BSS3:BST3"/>
    <mergeCell ref="BSA3:BSB3"/>
    <mergeCell ref="BSC3:BSD3"/>
    <mergeCell ref="BSE3:BSF3"/>
    <mergeCell ref="BSG3:BSH3"/>
    <mergeCell ref="BSI3:BSJ3"/>
    <mergeCell ref="BRQ3:BRR3"/>
    <mergeCell ref="BRS3:BRT3"/>
    <mergeCell ref="BRU3:BRV3"/>
    <mergeCell ref="BRW3:BRX3"/>
    <mergeCell ref="BRY3:BRZ3"/>
    <mergeCell ref="BRG3:BRH3"/>
    <mergeCell ref="BRI3:BRJ3"/>
    <mergeCell ref="BRK3:BRL3"/>
    <mergeCell ref="BRM3:BRN3"/>
    <mergeCell ref="BRO3:BRP3"/>
    <mergeCell ref="BQW3:BQX3"/>
    <mergeCell ref="BQY3:BQZ3"/>
    <mergeCell ref="BRA3:BRB3"/>
    <mergeCell ref="BRC3:BRD3"/>
    <mergeCell ref="BRE3:BRF3"/>
    <mergeCell ref="BQM3:BQN3"/>
    <mergeCell ref="BQO3:BQP3"/>
    <mergeCell ref="BQQ3:BQR3"/>
    <mergeCell ref="BQS3:BQT3"/>
    <mergeCell ref="BQU3:BQV3"/>
    <mergeCell ref="BQC3:BQD3"/>
    <mergeCell ref="BQE3:BQF3"/>
    <mergeCell ref="BQG3:BQH3"/>
    <mergeCell ref="BQI3:BQJ3"/>
    <mergeCell ref="BQK3:BQL3"/>
    <mergeCell ref="BPS3:BPT3"/>
    <mergeCell ref="BPU3:BPV3"/>
    <mergeCell ref="BPW3:BPX3"/>
    <mergeCell ref="BPY3:BPZ3"/>
    <mergeCell ref="BQA3:BQB3"/>
    <mergeCell ref="BPI3:BPJ3"/>
    <mergeCell ref="BPK3:BPL3"/>
    <mergeCell ref="BPM3:BPN3"/>
    <mergeCell ref="BPO3:BPP3"/>
    <mergeCell ref="BPQ3:BPR3"/>
    <mergeCell ref="BOY3:BOZ3"/>
    <mergeCell ref="BPA3:BPB3"/>
    <mergeCell ref="BPC3:BPD3"/>
    <mergeCell ref="BPE3:BPF3"/>
    <mergeCell ref="BPG3:BPH3"/>
    <mergeCell ref="BOO3:BOP3"/>
    <mergeCell ref="BOQ3:BOR3"/>
    <mergeCell ref="BOS3:BOT3"/>
    <mergeCell ref="BOU3:BOV3"/>
    <mergeCell ref="BOW3:BOX3"/>
    <mergeCell ref="BOE3:BOF3"/>
    <mergeCell ref="BOG3:BOH3"/>
    <mergeCell ref="BOI3:BOJ3"/>
    <mergeCell ref="BOK3:BOL3"/>
    <mergeCell ref="BOM3:BON3"/>
    <mergeCell ref="BNU3:BNV3"/>
    <mergeCell ref="BNW3:BNX3"/>
    <mergeCell ref="BNY3:BNZ3"/>
    <mergeCell ref="BOA3:BOB3"/>
    <mergeCell ref="BOC3:BOD3"/>
    <mergeCell ref="BNK3:BNL3"/>
    <mergeCell ref="BNM3:BNN3"/>
    <mergeCell ref="BNO3:BNP3"/>
    <mergeCell ref="BNQ3:BNR3"/>
    <mergeCell ref="BNS3:BNT3"/>
    <mergeCell ref="BNA3:BNB3"/>
    <mergeCell ref="BNC3:BND3"/>
    <mergeCell ref="BNE3:BNF3"/>
    <mergeCell ref="BNG3:BNH3"/>
    <mergeCell ref="BNI3:BNJ3"/>
    <mergeCell ref="BMQ3:BMR3"/>
    <mergeCell ref="BMS3:BMT3"/>
    <mergeCell ref="BMU3:BMV3"/>
    <mergeCell ref="BMW3:BMX3"/>
    <mergeCell ref="BMY3:BMZ3"/>
    <mergeCell ref="BMG3:BMH3"/>
    <mergeCell ref="BMI3:BMJ3"/>
    <mergeCell ref="BMK3:BML3"/>
    <mergeCell ref="BMM3:BMN3"/>
    <mergeCell ref="BMO3:BMP3"/>
    <mergeCell ref="BLW3:BLX3"/>
    <mergeCell ref="BLY3:BLZ3"/>
    <mergeCell ref="BMA3:BMB3"/>
    <mergeCell ref="BMC3:BMD3"/>
    <mergeCell ref="BME3:BMF3"/>
    <mergeCell ref="BLM3:BLN3"/>
    <mergeCell ref="BLO3:BLP3"/>
    <mergeCell ref="BLQ3:BLR3"/>
    <mergeCell ref="BLS3:BLT3"/>
    <mergeCell ref="BLU3:BLV3"/>
    <mergeCell ref="BLC3:BLD3"/>
    <mergeCell ref="BLE3:BLF3"/>
    <mergeCell ref="BLG3:BLH3"/>
    <mergeCell ref="BLI3:BLJ3"/>
    <mergeCell ref="BLK3:BLL3"/>
    <mergeCell ref="BKS3:BKT3"/>
    <mergeCell ref="BKU3:BKV3"/>
    <mergeCell ref="BKW3:BKX3"/>
    <mergeCell ref="BKY3:BKZ3"/>
    <mergeCell ref="BLA3:BLB3"/>
    <mergeCell ref="BKI3:BKJ3"/>
    <mergeCell ref="BKK3:BKL3"/>
    <mergeCell ref="BKM3:BKN3"/>
    <mergeCell ref="BKO3:BKP3"/>
    <mergeCell ref="BKQ3:BKR3"/>
    <mergeCell ref="BJY3:BJZ3"/>
    <mergeCell ref="BKA3:BKB3"/>
    <mergeCell ref="BKC3:BKD3"/>
    <mergeCell ref="BKE3:BKF3"/>
    <mergeCell ref="BKG3:BKH3"/>
    <mergeCell ref="BJO3:BJP3"/>
    <mergeCell ref="BJQ3:BJR3"/>
    <mergeCell ref="BJS3:BJT3"/>
    <mergeCell ref="BJU3:BJV3"/>
    <mergeCell ref="BJW3:BJX3"/>
    <mergeCell ref="BJE3:BJF3"/>
    <mergeCell ref="BJG3:BJH3"/>
    <mergeCell ref="BJI3:BJJ3"/>
    <mergeCell ref="BJK3:BJL3"/>
    <mergeCell ref="BJM3:BJN3"/>
    <mergeCell ref="BIU3:BIV3"/>
    <mergeCell ref="BIW3:BIX3"/>
    <mergeCell ref="BIY3:BIZ3"/>
    <mergeCell ref="BJA3:BJB3"/>
    <mergeCell ref="BJC3:BJD3"/>
    <mergeCell ref="BIK3:BIL3"/>
    <mergeCell ref="BIM3:BIN3"/>
    <mergeCell ref="BIO3:BIP3"/>
    <mergeCell ref="BIQ3:BIR3"/>
    <mergeCell ref="BIS3:BIT3"/>
    <mergeCell ref="BIA3:BIB3"/>
    <mergeCell ref="BIC3:BID3"/>
    <mergeCell ref="BIE3:BIF3"/>
    <mergeCell ref="BIG3:BIH3"/>
    <mergeCell ref="BII3:BIJ3"/>
    <mergeCell ref="BHQ3:BHR3"/>
    <mergeCell ref="BHS3:BHT3"/>
    <mergeCell ref="BHU3:BHV3"/>
    <mergeCell ref="BHW3:BHX3"/>
    <mergeCell ref="BHY3:BHZ3"/>
    <mergeCell ref="BHG3:BHH3"/>
    <mergeCell ref="BHI3:BHJ3"/>
    <mergeCell ref="BHK3:BHL3"/>
    <mergeCell ref="BHM3:BHN3"/>
    <mergeCell ref="BHO3:BHP3"/>
    <mergeCell ref="BGW3:BGX3"/>
    <mergeCell ref="BGY3:BGZ3"/>
    <mergeCell ref="BHA3:BHB3"/>
    <mergeCell ref="BHC3:BHD3"/>
    <mergeCell ref="BHE3:BHF3"/>
    <mergeCell ref="BGM3:BGN3"/>
    <mergeCell ref="BGO3:BGP3"/>
    <mergeCell ref="BGQ3:BGR3"/>
    <mergeCell ref="BGS3:BGT3"/>
    <mergeCell ref="BGU3:BGV3"/>
    <mergeCell ref="BGC3:BGD3"/>
    <mergeCell ref="BGE3:BGF3"/>
    <mergeCell ref="BGG3:BGH3"/>
    <mergeCell ref="BGI3:BGJ3"/>
    <mergeCell ref="BGK3:BGL3"/>
    <mergeCell ref="BFS3:BFT3"/>
    <mergeCell ref="BFU3:BFV3"/>
    <mergeCell ref="BFW3:BFX3"/>
    <mergeCell ref="BFY3:BFZ3"/>
    <mergeCell ref="BGA3:BGB3"/>
    <mergeCell ref="BFI3:BFJ3"/>
    <mergeCell ref="BFK3:BFL3"/>
    <mergeCell ref="BFM3:BFN3"/>
    <mergeCell ref="BFO3:BFP3"/>
    <mergeCell ref="BFQ3:BFR3"/>
    <mergeCell ref="BEY3:BEZ3"/>
    <mergeCell ref="BFA3:BFB3"/>
    <mergeCell ref="BFC3:BFD3"/>
    <mergeCell ref="BFE3:BFF3"/>
    <mergeCell ref="BFG3:BFH3"/>
    <mergeCell ref="BEO3:BEP3"/>
    <mergeCell ref="BEQ3:BER3"/>
    <mergeCell ref="BES3:BET3"/>
    <mergeCell ref="BEU3:BEV3"/>
    <mergeCell ref="BEW3:BEX3"/>
    <mergeCell ref="BEE3:BEF3"/>
    <mergeCell ref="BEG3:BEH3"/>
    <mergeCell ref="BEI3:BEJ3"/>
    <mergeCell ref="BEK3:BEL3"/>
    <mergeCell ref="BEM3:BEN3"/>
    <mergeCell ref="BDU3:BDV3"/>
    <mergeCell ref="BDW3:BDX3"/>
    <mergeCell ref="BDY3:BDZ3"/>
    <mergeCell ref="BEA3:BEB3"/>
    <mergeCell ref="BEC3:BED3"/>
    <mergeCell ref="BDK3:BDL3"/>
    <mergeCell ref="BDM3:BDN3"/>
    <mergeCell ref="BDO3:BDP3"/>
    <mergeCell ref="BDQ3:BDR3"/>
    <mergeCell ref="BDS3:BDT3"/>
    <mergeCell ref="BDA3:BDB3"/>
    <mergeCell ref="BDC3:BDD3"/>
    <mergeCell ref="BDE3:BDF3"/>
    <mergeCell ref="BDG3:BDH3"/>
    <mergeCell ref="BDI3:BDJ3"/>
    <mergeCell ref="BCQ3:BCR3"/>
    <mergeCell ref="BCS3:BCT3"/>
    <mergeCell ref="BCU3:BCV3"/>
    <mergeCell ref="BCW3:BCX3"/>
    <mergeCell ref="BCY3:BCZ3"/>
    <mergeCell ref="BCG3:BCH3"/>
    <mergeCell ref="BCI3:BCJ3"/>
    <mergeCell ref="BCK3:BCL3"/>
    <mergeCell ref="BCM3:BCN3"/>
    <mergeCell ref="BCO3:BCP3"/>
    <mergeCell ref="BBW3:BBX3"/>
    <mergeCell ref="BBY3:BBZ3"/>
    <mergeCell ref="BCA3:BCB3"/>
    <mergeCell ref="BCC3:BCD3"/>
    <mergeCell ref="BCE3:BCF3"/>
    <mergeCell ref="BBM3:BBN3"/>
    <mergeCell ref="BBO3:BBP3"/>
    <mergeCell ref="BBQ3:BBR3"/>
    <mergeCell ref="BBS3:BBT3"/>
    <mergeCell ref="BBU3:BBV3"/>
    <mergeCell ref="BBC3:BBD3"/>
    <mergeCell ref="BBE3:BBF3"/>
    <mergeCell ref="BBG3:BBH3"/>
    <mergeCell ref="BBI3:BBJ3"/>
    <mergeCell ref="BBK3:BBL3"/>
    <mergeCell ref="BAS3:BAT3"/>
    <mergeCell ref="BAU3:BAV3"/>
    <mergeCell ref="BAW3:BAX3"/>
    <mergeCell ref="BAY3:BAZ3"/>
    <mergeCell ref="BBA3:BBB3"/>
    <mergeCell ref="BAI3:BAJ3"/>
    <mergeCell ref="BAK3:BAL3"/>
    <mergeCell ref="BAM3:BAN3"/>
    <mergeCell ref="BAO3:BAP3"/>
    <mergeCell ref="BAQ3:BAR3"/>
    <mergeCell ref="AZY3:AZZ3"/>
    <mergeCell ref="BAA3:BAB3"/>
    <mergeCell ref="BAC3:BAD3"/>
    <mergeCell ref="BAE3:BAF3"/>
    <mergeCell ref="BAG3:BAH3"/>
    <mergeCell ref="AZO3:AZP3"/>
    <mergeCell ref="AZQ3:AZR3"/>
    <mergeCell ref="AZS3:AZT3"/>
    <mergeCell ref="AZU3:AZV3"/>
    <mergeCell ref="AZW3:AZX3"/>
    <mergeCell ref="AZE3:AZF3"/>
    <mergeCell ref="AZG3:AZH3"/>
    <mergeCell ref="AZI3:AZJ3"/>
    <mergeCell ref="AZK3:AZL3"/>
    <mergeCell ref="AZM3:AZN3"/>
    <mergeCell ref="AYU3:AYV3"/>
    <mergeCell ref="AYW3:AYX3"/>
    <mergeCell ref="AYY3:AYZ3"/>
    <mergeCell ref="AZA3:AZB3"/>
    <mergeCell ref="AZC3:AZD3"/>
    <mergeCell ref="AYK3:AYL3"/>
    <mergeCell ref="AYM3:AYN3"/>
    <mergeCell ref="AYO3:AYP3"/>
    <mergeCell ref="AYQ3:AYR3"/>
    <mergeCell ref="AYS3:AYT3"/>
    <mergeCell ref="AYA3:AYB3"/>
    <mergeCell ref="AYC3:AYD3"/>
    <mergeCell ref="AYE3:AYF3"/>
    <mergeCell ref="AYG3:AYH3"/>
    <mergeCell ref="AYI3:AYJ3"/>
    <mergeCell ref="AXQ3:AXR3"/>
    <mergeCell ref="AXS3:AXT3"/>
    <mergeCell ref="AXU3:AXV3"/>
    <mergeCell ref="AXW3:AXX3"/>
    <mergeCell ref="AXY3:AXZ3"/>
    <mergeCell ref="AXG3:AXH3"/>
    <mergeCell ref="AXI3:AXJ3"/>
    <mergeCell ref="AXK3:AXL3"/>
    <mergeCell ref="AXM3:AXN3"/>
    <mergeCell ref="AXO3:AXP3"/>
    <mergeCell ref="AWW3:AWX3"/>
    <mergeCell ref="AWY3:AWZ3"/>
    <mergeCell ref="AXA3:AXB3"/>
    <mergeCell ref="AXC3:AXD3"/>
    <mergeCell ref="AXE3:AXF3"/>
    <mergeCell ref="AWM3:AWN3"/>
    <mergeCell ref="AWO3:AWP3"/>
    <mergeCell ref="AWQ3:AWR3"/>
    <mergeCell ref="AWS3:AWT3"/>
    <mergeCell ref="AWU3:AWV3"/>
    <mergeCell ref="AWC3:AWD3"/>
    <mergeCell ref="AWE3:AWF3"/>
    <mergeCell ref="AWG3:AWH3"/>
    <mergeCell ref="AWI3:AWJ3"/>
    <mergeCell ref="AWK3:AWL3"/>
    <mergeCell ref="AVS3:AVT3"/>
    <mergeCell ref="AVU3:AVV3"/>
    <mergeCell ref="AVW3:AVX3"/>
    <mergeCell ref="AVY3:AVZ3"/>
    <mergeCell ref="AWA3:AWB3"/>
    <mergeCell ref="AVI3:AVJ3"/>
    <mergeCell ref="AVK3:AVL3"/>
    <mergeCell ref="AVM3:AVN3"/>
    <mergeCell ref="AVO3:AVP3"/>
    <mergeCell ref="AVQ3:AVR3"/>
    <mergeCell ref="AUY3:AUZ3"/>
    <mergeCell ref="AVA3:AVB3"/>
    <mergeCell ref="AVC3:AVD3"/>
    <mergeCell ref="AVE3:AVF3"/>
    <mergeCell ref="AVG3:AVH3"/>
    <mergeCell ref="AUO3:AUP3"/>
    <mergeCell ref="AUQ3:AUR3"/>
    <mergeCell ref="AUS3:AUT3"/>
    <mergeCell ref="AUU3:AUV3"/>
    <mergeCell ref="AUW3:AUX3"/>
    <mergeCell ref="AUE3:AUF3"/>
    <mergeCell ref="AUG3:AUH3"/>
    <mergeCell ref="AUI3:AUJ3"/>
    <mergeCell ref="AUK3:AUL3"/>
    <mergeCell ref="AUM3:AUN3"/>
    <mergeCell ref="ATU3:ATV3"/>
    <mergeCell ref="ATW3:ATX3"/>
    <mergeCell ref="ATY3:ATZ3"/>
    <mergeCell ref="AUA3:AUB3"/>
    <mergeCell ref="AUC3:AUD3"/>
    <mergeCell ref="ATK3:ATL3"/>
    <mergeCell ref="ATM3:ATN3"/>
    <mergeCell ref="ATO3:ATP3"/>
    <mergeCell ref="ATQ3:ATR3"/>
    <mergeCell ref="ATS3:ATT3"/>
    <mergeCell ref="ATA3:ATB3"/>
    <mergeCell ref="ATC3:ATD3"/>
    <mergeCell ref="ATE3:ATF3"/>
    <mergeCell ref="ATG3:ATH3"/>
    <mergeCell ref="ATI3:ATJ3"/>
    <mergeCell ref="ASQ3:ASR3"/>
    <mergeCell ref="ASS3:AST3"/>
    <mergeCell ref="ASU3:ASV3"/>
    <mergeCell ref="ASW3:ASX3"/>
    <mergeCell ref="ASY3:ASZ3"/>
    <mergeCell ref="ASG3:ASH3"/>
    <mergeCell ref="ASI3:ASJ3"/>
    <mergeCell ref="ASK3:ASL3"/>
    <mergeCell ref="ASM3:ASN3"/>
    <mergeCell ref="ASO3:ASP3"/>
    <mergeCell ref="ARW3:ARX3"/>
    <mergeCell ref="ARY3:ARZ3"/>
    <mergeCell ref="ASA3:ASB3"/>
    <mergeCell ref="ASC3:ASD3"/>
    <mergeCell ref="ASE3:ASF3"/>
    <mergeCell ref="ARM3:ARN3"/>
    <mergeCell ref="ARO3:ARP3"/>
    <mergeCell ref="ARQ3:ARR3"/>
    <mergeCell ref="ARS3:ART3"/>
    <mergeCell ref="ARU3:ARV3"/>
    <mergeCell ref="ARC3:ARD3"/>
    <mergeCell ref="ARE3:ARF3"/>
    <mergeCell ref="ARG3:ARH3"/>
    <mergeCell ref="ARI3:ARJ3"/>
    <mergeCell ref="ARK3:ARL3"/>
    <mergeCell ref="AQS3:AQT3"/>
    <mergeCell ref="AQU3:AQV3"/>
    <mergeCell ref="AQW3:AQX3"/>
    <mergeCell ref="AQY3:AQZ3"/>
    <mergeCell ref="ARA3:ARB3"/>
    <mergeCell ref="AQI3:AQJ3"/>
    <mergeCell ref="AQK3:AQL3"/>
    <mergeCell ref="AQM3:AQN3"/>
    <mergeCell ref="AQO3:AQP3"/>
    <mergeCell ref="AQQ3:AQR3"/>
    <mergeCell ref="APY3:APZ3"/>
    <mergeCell ref="AQA3:AQB3"/>
    <mergeCell ref="AQC3:AQD3"/>
    <mergeCell ref="AQE3:AQF3"/>
    <mergeCell ref="AQG3:AQH3"/>
    <mergeCell ref="APO3:APP3"/>
    <mergeCell ref="APQ3:APR3"/>
    <mergeCell ref="APS3:APT3"/>
    <mergeCell ref="APU3:APV3"/>
    <mergeCell ref="APW3:APX3"/>
    <mergeCell ref="APE3:APF3"/>
    <mergeCell ref="APG3:APH3"/>
    <mergeCell ref="API3:APJ3"/>
    <mergeCell ref="APK3:APL3"/>
    <mergeCell ref="APM3:APN3"/>
    <mergeCell ref="AOU3:AOV3"/>
    <mergeCell ref="AOW3:AOX3"/>
    <mergeCell ref="AOY3:AOZ3"/>
    <mergeCell ref="APA3:APB3"/>
    <mergeCell ref="APC3:APD3"/>
    <mergeCell ref="AOK3:AOL3"/>
    <mergeCell ref="AOM3:AON3"/>
    <mergeCell ref="AOO3:AOP3"/>
    <mergeCell ref="AOQ3:AOR3"/>
    <mergeCell ref="AOS3:AOT3"/>
    <mergeCell ref="AOA3:AOB3"/>
    <mergeCell ref="AOC3:AOD3"/>
    <mergeCell ref="AOE3:AOF3"/>
    <mergeCell ref="AOG3:AOH3"/>
    <mergeCell ref="AOI3:AOJ3"/>
    <mergeCell ref="ANQ3:ANR3"/>
    <mergeCell ref="ANS3:ANT3"/>
    <mergeCell ref="ANU3:ANV3"/>
    <mergeCell ref="ANW3:ANX3"/>
    <mergeCell ref="ANY3:ANZ3"/>
    <mergeCell ref="ANG3:ANH3"/>
    <mergeCell ref="ANI3:ANJ3"/>
    <mergeCell ref="ANK3:ANL3"/>
    <mergeCell ref="ANM3:ANN3"/>
    <mergeCell ref="ANO3:ANP3"/>
    <mergeCell ref="AMW3:AMX3"/>
    <mergeCell ref="AMY3:AMZ3"/>
    <mergeCell ref="ANA3:ANB3"/>
    <mergeCell ref="ANC3:AND3"/>
    <mergeCell ref="ANE3:ANF3"/>
    <mergeCell ref="AMM3:AMN3"/>
    <mergeCell ref="AMO3:AMP3"/>
    <mergeCell ref="AMQ3:AMR3"/>
    <mergeCell ref="AMS3:AMT3"/>
    <mergeCell ref="AMU3:AMV3"/>
    <mergeCell ref="AMC3:AMD3"/>
    <mergeCell ref="AME3:AMF3"/>
    <mergeCell ref="AMG3:AMH3"/>
    <mergeCell ref="AMI3:AMJ3"/>
    <mergeCell ref="AMK3:AML3"/>
    <mergeCell ref="ALS3:ALT3"/>
    <mergeCell ref="ALU3:ALV3"/>
    <mergeCell ref="ALW3:ALX3"/>
    <mergeCell ref="ALY3:ALZ3"/>
    <mergeCell ref="AMA3:AMB3"/>
    <mergeCell ref="ALI3:ALJ3"/>
    <mergeCell ref="ALK3:ALL3"/>
    <mergeCell ref="ALM3:ALN3"/>
    <mergeCell ref="ALO3:ALP3"/>
    <mergeCell ref="ALQ3:ALR3"/>
    <mergeCell ref="AKY3:AKZ3"/>
    <mergeCell ref="ALA3:ALB3"/>
    <mergeCell ref="ALC3:ALD3"/>
    <mergeCell ref="ALE3:ALF3"/>
    <mergeCell ref="ALG3:ALH3"/>
    <mergeCell ref="AKO3:AKP3"/>
    <mergeCell ref="AKQ3:AKR3"/>
    <mergeCell ref="AKS3:AKT3"/>
    <mergeCell ref="AKU3:AKV3"/>
    <mergeCell ref="AKW3:AKX3"/>
    <mergeCell ref="AKE3:AKF3"/>
    <mergeCell ref="AKG3:AKH3"/>
    <mergeCell ref="AKI3:AKJ3"/>
    <mergeCell ref="AKK3:AKL3"/>
    <mergeCell ref="AKM3:AKN3"/>
    <mergeCell ref="AJU3:AJV3"/>
    <mergeCell ref="AJW3:AJX3"/>
    <mergeCell ref="AJY3:AJZ3"/>
    <mergeCell ref="AKA3:AKB3"/>
    <mergeCell ref="AKC3:AKD3"/>
    <mergeCell ref="AJK3:AJL3"/>
    <mergeCell ref="AJM3:AJN3"/>
    <mergeCell ref="AJO3:AJP3"/>
    <mergeCell ref="AJQ3:AJR3"/>
    <mergeCell ref="AJS3:AJT3"/>
    <mergeCell ref="AJA3:AJB3"/>
    <mergeCell ref="AJC3:AJD3"/>
    <mergeCell ref="AJE3:AJF3"/>
    <mergeCell ref="AJG3:AJH3"/>
    <mergeCell ref="AJI3:AJJ3"/>
    <mergeCell ref="AIQ3:AIR3"/>
    <mergeCell ref="AIS3:AIT3"/>
    <mergeCell ref="AIU3:AIV3"/>
    <mergeCell ref="AIW3:AIX3"/>
    <mergeCell ref="AIY3:AIZ3"/>
    <mergeCell ref="AIG3:AIH3"/>
    <mergeCell ref="AII3:AIJ3"/>
    <mergeCell ref="AIK3:AIL3"/>
    <mergeCell ref="AIM3:AIN3"/>
    <mergeCell ref="AIO3:AIP3"/>
    <mergeCell ref="AHW3:AHX3"/>
    <mergeCell ref="AHY3:AHZ3"/>
    <mergeCell ref="AIA3:AIB3"/>
    <mergeCell ref="AIC3:AID3"/>
    <mergeCell ref="AIE3:AIF3"/>
    <mergeCell ref="AHM3:AHN3"/>
    <mergeCell ref="AHO3:AHP3"/>
    <mergeCell ref="AHQ3:AHR3"/>
    <mergeCell ref="AHS3:AHT3"/>
    <mergeCell ref="AHU3:AHV3"/>
    <mergeCell ref="AHC3:AHD3"/>
    <mergeCell ref="AHE3:AHF3"/>
    <mergeCell ref="AHG3:AHH3"/>
    <mergeCell ref="AHI3:AHJ3"/>
    <mergeCell ref="AHK3:AHL3"/>
    <mergeCell ref="AGS3:AGT3"/>
    <mergeCell ref="AGU3:AGV3"/>
    <mergeCell ref="AGW3:AGX3"/>
    <mergeCell ref="AGY3:AGZ3"/>
    <mergeCell ref="AHA3:AHB3"/>
    <mergeCell ref="AGI3:AGJ3"/>
    <mergeCell ref="AGK3:AGL3"/>
    <mergeCell ref="AGM3:AGN3"/>
    <mergeCell ref="AGO3:AGP3"/>
    <mergeCell ref="AGQ3:AGR3"/>
    <mergeCell ref="AFY3:AFZ3"/>
    <mergeCell ref="AGA3:AGB3"/>
    <mergeCell ref="AGC3:AGD3"/>
    <mergeCell ref="AGE3:AGF3"/>
    <mergeCell ref="AGG3:AGH3"/>
    <mergeCell ref="AFO3:AFP3"/>
    <mergeCell ref="AFQ3:AFR3"/>
    <mergeCell ref="AFS3:AFT3"/>
    <mergeCell ref="AFU3:AFV3"/>
    <mergeCell ref="AFW3:AFX3"/>
    <mergeCell ref="AFE3:AFF3"/>
    <mergeCell ref="AFG3:AFH3"/>
    <mergeCell ref="AFI3:AFJ3"/>
    <mergeCell ref="AFK3:AFL3"/>
    <mergeCell ref="AFM3:AFN3"/>
    <mergeCell ref="AEU3:AEV3"/>
    <mergeCell ref="AEW3:AEX3"/>
    <mergeCell ref="AEY3:AEZ3"/>
    <mergeCell ref="AFA3:AFB3"/>
    <mergeCell ref="AFC3:AFD3"/>
    <mergeCell ref="AEK3:AEL3"/>
    <mergeCell ref="AEM3:AEN3"/>
    <mergeCell ref="AEO3:AEP3"/>
    <mergeCell ref="AEQ3:AER3"/>
    <mergeCell ref="AES3:AET3"/>
    <mergeCell ref="AEA3:AEB3"/>
    <mergeCell ref="AEC3:AED3"/>
    <mergeCell ref="AEE3:AEF3"/>
    <mergeCell ref="AEG3:AEH3"/>
    <mergeCell ref="AEI3:AEJ3"/>
    <mergeCell ref="ADQ3:ADR3"/>
    <mergeCell ref="ADS3:ADT3"/>
    <mergeCell ref="ADU3:ADV3"/>
    <mergeCell ref="ADW3:ADX3"/>
    <mergeCell ref="ADY3:ADZ3"/>
    <mergeCell ref="ADG3:ADH3"/>
    <mergeCell ref="ADI3:ADJ3"/>
    <mergeCell ref="ADK3:ADL3"/>
    <mergeCell ref="ADM3:ADN3"/>
    <mergeCell ref="ADO3:ADP3"/>
    <mergeCell ref="ACW3:ACX3"/>
    <mergeCell ref="ACY3:ACZ3"/>
    <mergeCell ref="ADA3:ADB3"/>
    <mergeCell ref="ADC3:ADD3"/>
    <mergeCell ref="ADE3:ADF3"/>
    <mergeCell ref="ACM3:ACN3"/>
    <mergeCell ref="ACO3:ACP3"/>
    <mergeCell ref="ACQ3:ACR3"/>
    <mergeCell ref="ACS3:ACT3"/>
    <mergeCell ref="ACU3:ACV3"/>
    <mergeCell ref="ACC3:ACD3"/>
    <mergeCell ref="ACE3:ACF3"/>
    <mergeCell ref="ACG3:ACH3"/>
    <mergeCell ref="ACI3:ACJ3"/>
    <mergeCell ref="ACK3:ACL3"/>
    <mergeCell ref="ABS3:ABT3"/>
    <mergeCell ref="ABU3:ABV3"/>
    <mergeCell ref="ABW3:ABX3"/>
    <mergeCell ref="ABY3:ABZ3"/>
    <mergeCell ref="ACA3:ACB3"/>
    <mergeCell ref="ABI3:ABJ3"/>
    <mergeCell ref="ABK3:ABL3"/>
    <mergeCell ref="ABM3:ABN3"/>
    <mergeCell ref="ABO3:ABP3"/>
    <mergeCell ref="ABQ3:ABR3"/>
    <mergeCell ref="AAY3:AAZ3"/>
    <mergeCell ref="ABA3:ABB3"/>
    <mergeCell ref="ABC3:ABD3"/>
    <mergeCell ref="ABE3:ABF3"/>
    <mergeCell ref="ABG3:ABH3"/>
    <mergeCell ref="AAO3:AAP3"/>
    <mergeCell ref="AAQ3:AAR3"/>
    <mergeCell ref="AAS3:AAT3"/>
    <mergeCell ref="AAU3:AAV3"/>
    <mergeCell ref="AAW3:AAX3"/>
    <mergeCell ref="AAE3:AAF3"/>
    <mergeCell ref="AAG3:AAH3"/>
    <mergeCell ref="AAI3:AAJ3"/>
    <mergeCell ref="AAK3:AAL3"/>
    <mergeCell ref="AAM3:AAN3"/>
    <mergeCell ref="ZU3:ZV3"/>
    <mergeCell ref="ZW3:ZX3"/>
    <mergeCell ref="ZY3:ZZ3"/>
    <mergeCell ref="AAA3:AAB3"/>
    <mergeCell ref="AAC3:AAD3"/>
    <mergeCell ref="ZK3:ZL3"/>
    <mergeCell ref="ZM3:ZN3"/>
    <mergeCell ref="ZO3:ZP3"/>
    <mergeCell ref="ZQ3:ZR3"/>
    <mergeCell ref="ZS3:ZT3"/>
    <mergeCell ref="ZA3:ZB3"/>
    <mergeCell ref="ZC3:ZD3"/>
    <mergeCell ref="ZE3:ZF3"/>
    <mergeCell ref="ZG3:ZH3"/>
    <mergeCell ref="ZI3:ZJ3"/>
    <mergeCell ref="YQ3:YR3"/>
    <mergeCell ref="YS3:YT3"/>
    <mergeCell ref="YU3:YV3"/>
    <mergeCell ref="YW3:YX3"/>
    <mergeCell ref="YY3:YZ3"/>
    <mergeCell ref="YG3:YH3"/>
    <mergeCell ref="YI3:YJ3"/>
    <mergeCell ref="YK3:YL3"/>
    <mergeCell ref="YM3:YN3"/>
    <mergeCell ref="YO3:YP3"/>
    <mergeCell ref="XW3:XX3"/>
    <mergeCell ref="XY3:XZ3"/>
    <mergeCell ref="YA3:YB3"/>
    <mergeCell ref="YC3:YD3"/>
    <mergeCell ref="YE3:YF3"/>
    <mergeCell ref="XM3:XN3"/>
    <mergeCell ref="XO3:XP3"/>
    <mergeCell ref="XQ3:XR3"/>
    <mergeCell ref="XS3:XT3"/>
    <mergeCell ref="XU3:XV3"/>
    <mergeCell ref="XC3:XD3"/>
    <mergeCell ref="XE3:XF3"/>
    <mergeCell ref="XG3:XH3"/>
    <mergeCell ref="XI3:XJ3"/>
    <mergeCell ref="XK3:XL3"/>
    <mergeCell ref="WS3:WT3"/>
    <mergeCell ref="WU3:WV3"/>
    <mergeCell ref="WW3:WX3"/>
    <mergeCell ref="WY3:WZ3"/>
    <mergeCell ref="XA3:XB3"/>
    <mergeCell ref="WI3:WJ3"/>
    <mergeCell ref="WK3:WL3"/>
    <mergeCell ref="WM3:WN3"/>
    <mergeCell ref="WO3:WP3"/>
    <mergeCell ref="WQ3:WR3"/>
    <mergeCell ref="VY3:VZ3"/>
    <mergeCell ref="WA3:WB3"/>
    <mergeCell ref="WC3:WD3"/>
    <mergeCell ref="WE3:WF3"/>
    <mergeCell ref="WG3:WH3"/>
    <mergeCell ref="VO3:VP3"/>
    <mergeCell ref="VQ3:VR3"/>
    <mergeCell ref="VS3:VT3"/>
    <mergeCell ref="VU3:VV3"/>
    <mergeCell ref="VW3:VX3"/>
    <mergeCell ref="VE3:VF3"/>
    <mergeCell ref="VG3:VH3"/>
    <mergeCell ref="VI3:VJ3"/>
    <mergeCell ref="VK3:VL3"/>
    <mergeCell ref="VM3:VN3"/>
    <mergeCell ref="UU3:UV3"/>
    <mergeCell ref="UW3:UX3"/>
    <mergeCell ref="UY3:UZ3"/>
    <mergeCell ref="VA3:VB3"/>
    <mergeCell ref="VC3:VD3"/>
    <mergeCell ref="UK3:UL3"/>
    <mergeCell ref="UM3:UN3"/>
    <mergeCell ref="UO3:UP3"/>
    <mergeCell ref="UQ3:UR3"/>
    <mergeCell ref="US3:UT3"/>
    <mergeCell ref="UA3:UB3"/>
    <mergeCell ref="UC3:UD3"/>
    <mergeCell ref="UE3:UF3"/>
    <mergeCell ref="UG3:UH3"/>
    <mergeCell ref="UI3:UJ3"/>
    <mergeCell ref="TQ3:TR3"/>
    <mergeCell ref="TS3:TT3"/>
    <mergeCell ref="TU3:TV3"/>
    <mergeCell ref="TW3:TX3"/>
    <mergeCell ref="TY3:TZ3"/>
    <mergeCell ref="TG3:TH3"/>
    <mergeCell ref="TI3:TJ3"/>
    <mergeCell ref="TK3:TL3"/>
    <mergeCell ref="TM3:TN3"/>
    <mergeCell ref="TO3:TP3"/>
    <mergeCell ref="SW3:SX3"/>
    <mergeCell ref="SY3:SZ3"/>
    <mergeCell ref="TA3:TB3"/>
    <mergeCell ref="TC3:TD3"/>
    <mergeCell ref="TE3:TF3"/>
    <mergeCell ref="SM3:SN3"/>
    <mergeCell ref="SO3:SP3"/>
    <mergeCell ref="SQ3:SR3"/>
    <mergeCell ref="SS3:ST3"/>
    <mergeCell ref="SU3:SV3"/>
    <mergeCell ref="SC3:SD3"/>
    <mergeCell ref="SE3:SF3"/>
    <mergeCell ref="SG3:SH3"/>
    <mergeCell ref="SI3:SJ3"/>
    <mergeCell ref="SK3:SL3"/>
    <mergeCell ref="RS3:RT3"/>
    <mergeCell ref="RU3:RV3"/>
    <mergeCell ref="RW3:RX3"/>
    <mergeCell ref="RY3:RZ3"/>
    <mergeCell ref="SA3:SB3"/>
    <mergeCell ref="RI3:RJ3"/>
    <mergeCell ref="RK3:RL3"/>
    <mergeCell ref="RM3:RN3"/>
    <mergeCell ref="RO3:RP3"/>
    <mergeCell ref="RQ3:RR3"/>
    <mergeCell ref="QY3:QZ3"/>
    <mergeCell ref="RA3:RB3"/>
    <mergeCell ref="RC3:RD3"/>
    <mergeCell ref="RE3:RF3"/>
    <mergeCell ref="RG3:RH3"/>
    <mergeCell ref="QO3:QP3"/>
    <mergeCell ref="QQ3:QR3"/>
    <mergeCell ref="QS3:QT3"/>
    <mergeCell ref="QU3:QV3"/>
    <mergeCell ref="QW3:QX3"/>
    <mergeCell ref="QE3:QF3"/>
    <mergeCell ref="QG3:QH3"/>
    <mergeCell ref="QI3:QJ3"/>
    <mergeCell ref="QK3:QL3"/>
    <mergeCell ref="QM3:QN3"/>
    <mergeCell ref="PU3:PV3"/>
    <mergeCell ref="PW3:PX3"/>
    <mergeCell ref="PY3:PZ3"/>
    <mergeCell ref="QA3:QB3"/>
    <mergeCell ref="QC3:QD3"/>
    <mergeCell ref="PK3:PL3"/>
    <mergeCell ref="PM3:PN3"/>
    <mergeCell ref="PO3:PP3"/>
    <mergeCell ref="PQ3:PR3"/>
    <mergeCell ref="PS3:PT3"/>
    <mergeCell ref="PA3:PB3"/>
    <mergeCell ref="PC3:PD3"/>
    <mergeCell ref="PE3:PF3"/>
    <mergeCell ref="PG3:PH3"/>
    <mergeCell ref="PI3:PJ3"/>
    <mergeCell ref="OQ3:OR3"/>
    <mergeCell ref="OS3:OT3"/>
    <mergeCell ref="OU3:OV3"/>
    <mergeCell ref="OW3:OX3"/>
    <mergeCell ref="OY3:OZ3"/>
    <mergeCell ref="OG3:OH3"/>
    <mergeCell ref="OI3:OJ3"/>
    <mergeCell ref="OK3:OL3"/>
    <mergeCell ref="OM3:ON3"/>
    <mergeCell ref="OO3:OP3"/>
    <mergeCell ref="NW3:NX3"/>
    <mergeCell ref="NY3:NZ3"/>
    <mergeCell ref="OA3:OB3"/>
    <mergeCell ref="OC3:OD3"/>
    <mergeCell ref="OE3:OF3"/>
    <mergeCell ref="NM3:NN3"/>
    <mergeCell ref="NO3:NP3"/>
    <mergeCell ref="NQ3:NR3"/>
    <mergeCell ref="NS3:NT3"/>
    <mergeCell ref="NU3:NV3"/>
    <mergeCell ref="NC3:ND3"/>
    <mergeCell ref="NE3:NF3"/>
    <mergeCell ref="NG3:NH3"/>
    <mergeCell ref="NI3:NJ3"/>
    <mergeCell ref="NK3:NL3"/>
    <mergeCell ref="MS3:MT3"/>
    <mergeCell ref="MU3:MV3"/>
    <mergeCell ref="MW3:MX3"/>
    <mergeCell ref="MY3:MZ3"/>
    <mergeCell ref="NA3:NB3"/>
    <mergeCell ref="MI3:MJ3"/>
    <mergeCell ref="MK3:ML3"/>
    <mergeCell ref="MM3:MN3"/>
    <mergeCell ref="MO3:MP3"/>
    <mergeCell ref="MQ3:MR3"/>
    <mergeCell ref="LY3:LZ3"/>
    <mergeCell ref="MA3:MB3"/>
    <mergeCell ref="MC3:MD3"/>
    <mergeCell ref="ME3:MF3"/>
    <mergeCell ref="MG3:MH3"/>
    <mergeCell ref="LO3:LP3"/>
    <mergeCell ref="LQ3:LR3"/>
    <mergeCell ref="LS3:LT3"/>
    <mergeCell ref="LU3:LV3"/>
    <mergeCell ref="LW3:LX3"/>
    <mergeCell ref="LE3:LF3"/>
    <mergeCell ref="LG3:LH3"/>
    <mergeCell ref="LI3:LJ3"/>
    <mergeCell ref="LK3:LL3"/>
    <mergeCell ref="LM3:LN3"/>
    <mergeCell ref="KU3:KV3"/>
    <mergeCell ref="KW3:KX3"/>
    <mergeCell ref="KY3:KZ3"/>
    <mergeCell ref="LA3:LB3"/>
    <mergeCell ref="LC3:LD3"/>
    <mergeCell ref="KK3:KL3"/>
    <mergeCell ref="KM3:KN3"/>
    <mergeCell ref="KO3:KP3"/>
    <mergeCell ref="KQ3:KR3"/>
    <mergeCell ref="KS3:KT3"/>
    <mergeCell ref="KA3:KB3"/>
    <mergeCell ref="KC3:KD3"/>
    <mergeCell ref="KE3:KF3"/>
    <mergeCell ref="KG3:KH3"/>
    <mergeCell ref="KI3:KJ3"/>
    <mergeCell ref="JQ3:JR3"/>
    <mergeCell ref="JS3:JT3"/>
    <mergeCell ref="JU3:JV3"/>
    <mergeCell ref="JW3:JX3"/>
    <mergeCell ref="JY3:JZ3"/>
    <mergeCell ref="JG3:JH3"/>
    <mergeCell ref="JI3:JJ3"/>
    <mergeCell ref="JK3:JL3"/>
    <mergeCell ref="JM3:JN3"/>
    <mergeCell ref="JO3:JP3"/>
    <mergeCell ref="IW3:IX3"/>
    <mergeCell ref="IY3:IZ3"/>
    <mergeCell ref="JA3:JB3"/>
    <mergeCell ref="JC3:JD3"/>
    <mergeCell ref="JE3:JF3"/>
    <mergeCell ref="IM3:IN3"/>
    <mergeCell ref="IO3:IP3"/>
    <mergeCell ref="IQ3:IR3"/>
    <mergeCell ref="IS3:IT3"/>
    <mergeCell ref="IU3:IV3"/>
    <mergeCell ref="IC3:ID3"/>
    <mergeCell ref="IE3:IF3"/>
    <mergeCell ref="IG3:IH3"/>
    <mergeCell ref="II3:IJ3"/>
    <mergeCell ref="IK3:IL3"/>
    <mergeCell ref="HS3:HT3"/>
    <mergeCell ref="HU3:HV3"/>
    <mergeCell ref="HW3:HX3"/>
    <mergeCell ref="HY3:HZ3"/>
    <mergeCell ref="IA3:IB3"/>
    <mergeCell ref="HI3:HJ3"/>
    <mergeCell ref="HK3:HL3"/>
    <mergeCell ref="HM3:HN3"/>
    <mergeCell ref="HO3:HP3"/>
    <mergeCell ref="HQ3:HR3"/>
    <mergeCell ref="GY3:GZ3"/>
    <mergeCell ref="HA3:HB3"/>
    <mergeCell ref="HC3:HD3"/>
    <mergeCell ref="HE3:HF3"/>
    <mergeCell ref="HG3:HH3"/>
    <mergeCell ref="GO3:GP3"/>
    <mergeCell ref="GQ3:GR3"/>
    <mergeCell ref="GS3:GT3"/>
    <mergeCell ref="GU3:GV3"/>
    <mergeCell ref="GW3:GX3"/>
    <mergeCell ref="GE3:GF3"/>
    <mergeCell ref="GG3:GH3"/>
    <mergeCell ref="GI3:GJ3"/>
    <mergeCell ref="GK3:GL3"/>
    <mergeCell ref="GM3:GN3"/>
    <mergeCell ref="FU3:FV3"/>
    <mergeCell ref="FW3:FX3"/>
    <mergeCell ref="FY3:FZ3"/>
    <mergeCell ref="GA3:GB3"/>
    <mergeCell ref="GC3:GD3"/>
    <mergeCell ref="FK3:FL3"/>
    <mergeCell ref="FM3:FN3"/>
    <mergeCell ref="FO3:FP3"/>
    <mergeCell ref="FQ3:FR3"/>
    <mergeCell ref="FS3:FT3"/>
    <mergeCell ref="FA3:FB3"/>
    <mergeCell ref="FC3:FD3"/>
    <mergeCell ref="FE3:FF3"/>
    <mergeCell ref="FG3:FH3"/>
    <mergeCell ref="FI3:FJ3"/>
    <mergeCell ref="EQ3:ER3"/>
    <mergeCell ref="ES3:ET3"/>
    <mergeCell ref="EU3:EV3"/>
    <mergeCell ref="EW3:EX3"/>
    <mergeCell ref="EY3:EZ3"/>
    <mergeCell ref="EG3:EH3"/>
    <mergeCell ref="EI3:EJ3"/>
    <mergeCell ref="EK3:EL3"/>
    <mergeCell ref="EM3:EN3"/>
    <mergeCell ref="EO3:EP3"/>
    <mergeCell ref="DW3:DX3"/>
    <mergeCell ref="DY3:DZ3"/>
    <mergeCell ref="EA3:EB3"/>
    <mergeCell ref="EC3:ED3"/>
    <mergeCell ref="EE3:EF3"/>
    <mergeCell ref="DM3:DN3"/>
    <mergeCell ref="DO3:DP3"/>
    <mergeCell ref="DQ3:DR3"/>
    <mergeCell ref="DS3:DT3"/>
    <mergeCell ref="DU3:DV3"/>
    <mergeCell ref="DC3:DD3"/>
    <mergeCell ref="DE3:DF3"/>
    <mergeCell ref="DG3:DH3"/>
    <mergeCell ref="DI3:DJ3"/>
    <mergeCell ref="DK3:DL3"/>
    <mergeCell ref="CS3:CT3"/>
    <mergeCell ref="CU3:CV3"/>
    <mergeCell ref="CW3:CX3"/>
    <mergeCell ref="CY3:CZ3"/>
    <mergeCell ref="DA3:DB3"/>
    <mergeCell ref="CI3:CJ3"/>
    <mergeCell ref="CK3:CL3"/>
    <mergeCell ref="CM3:CN3"/>
    <mergeCell ref="CO3:CP3"/>
    <mergeCell ref="CQ3:CR3"/>
    <mergeCell ref="BY3:BZ3"/>
    <mergeCell ref="CA3:CB3"/>
    <mergeCell ref="CC3:CD3"/>
    <mergeCell ref="CE3:CF3"/>
    <mergeCell ref="CG3:CH3"/>
    <mergeCell ref="BO3:BP3"/>
    <mergeCell ref="BQ3:BR3"/>
    <mergeCell ref="BS3:BT3"/>
    <mergeCell ref="BU3:BV3"/>
    <mergeCell ref="BW3:BX3"/>
    <mergeCell ref="BE3:BF3"/>
    <mergeCell ref="BG3:BH3"/>
    <mergeCell ref="BI3:BJ3"/>
    <mergeCell ref="BK3:BL3"/>
    <mergeCell ref="BM3:BN3"/>
    <mergeCell ref="AU3:AV3"/>
    <mergeCell ref="AW3:AX3"/>
    <mergeCell ref="AY3:AZ3"/>
    <mergeCell ref="BA3:BB3"/>
    <mergeCell ref="BC3:BD3"/>
    <mergeCell ref="AK3:AL3"/>
    <mergeCell ref="AM3:AN3"/>
    <mergeCell ref="AO3:AP3"/>
    <mergeCell ref="AQ3:AR3"/>
    <mergeCell ref="AS3:AT3"/>
    <mergeCell ref="AA3:AB3"/>
    <mergeCell ref="AC3:AD3"/>
    <mergeCell ref="AE3:AF3"/>
    <mergeCell ref="AG3:AH3"/>
    <mergeCell ref="AI3:AJ3"/>
    <mergeCell ref="XEY2:XEZ2"/>
    <mergeCell ref="XFA2:XFB2"/>
    <mergeCell ref="XFC2:XFD2"/>
    <mergeCell ref="A3:B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XEO2:XEP2"/>
    <mergeCell ref="XEQ2:XER2"/>
    <mergeCell ref="XES2:XET2"/>
    <mergeCell ref="XEU2:XEV2"/>
    <mergeCell ref="XEW2:XEX2"/>
    <mergeCell ref="XEE2:XEF2"/>
    <mergeCell ref="XEG2:XEH2"/>
    <mergeCell ref="XEI2:XEJ2"/>
    <mergeCell ref="XEK2:XEL2"/>
    <mergeCell ref="XEM2:XEN2"/>
    <mergeCell ref="XDU2:XDV2"/>
    <mergeCell ref="XDW2:XDX2"/>
    <mergeCell ref="XDY2:XDZ2"/>
    <mergeCell ref="XEA2:XEB2"/>
    <mergeCell ref="XEC2:XED2"/>
    <mergeCell ref="XDK2:XDL2"/>
    <mergeCell ref="XDM2:XDN2"/>
    <mergeCell ref="XDO2:XDP2"/>
    <mergeCell ref="XDQ2:XDR2"/>
    <mergeCell ref="XDS2:XDT2"/>
    <mergeCell ref="XDA2:XDB2"/>
    <mergeCell ref="XDC2:XDD2"/>
    <mergeCell ref="XDE2:XDF2"/>
    <mergeCell ref="XDG2:XDH2"/>
    <mergeCell ref="XDI2:XDJ2"/>
    <mergeCell ref="XCQ2:XCR2"/>
    <mergeCell ref="XCS2:XCT2"/>
    <mergeCell ref="XCU2:XCV2"/>
    <mergeCell ref="XCW2:XCX2"/>
    <mergeCell ref="XCY2:XCZ2"/>
    <mergeCell ref="XCG2:XCH2"/>
    <mergeCell ref="XCI2:XCJ2"/>
    <mergeCell ref="XCK2:XCL2"/>
    <mergeCell ref="XCM2:XCN2"/>
    <mergeCell ref="XCO2:XCP2"/>
    <mergeCell ref="XBW2:XBX2"/>
    <mergeCell ref="XBY2:XBZ2"/>
    <mergeCell ref="XCA2:XCB2"/>
    <mergeCell ref="XCC2:XCD2"/>
    <mergeCell ref="XCE2:XCF2"/>
    <mergeCell ref="XBM2:XBN2"/>
    <mergeCell ref="XBO2:XBP2"/>
    <mergeCell ref="XBQ2:XBR2"/>
    <mergeCell ref="XBS2:XBT2"/>
    <mergeCell ref="XBU2:XBV2"/>
    <mergeCell ref="XBC2:XBD2"/>
    <mergeCell ref="XBE2:XBF2"/>
    <mergeCell ref="XBG2:XBH2"/>
    <mergeCell ref="XBI2:XBJ2"/>
    <mergeCell ref="XBK2:XBL2"/>
    <mergeCell ref="XAS2:XAT2"/>
    <mergeCell ref="XAU2:XAV2"/>
    <mergeCell ref="XAW2:XAX2"/>
    <mergeCell ref="XAY2:XAZ2"/>
    <mergeCell ref="XBA2:XBB2"/>
    <mergeCell ref="XAI2:XAJ2"/>
    <mergeCell ref="XAK2:XAL2"/>
    <mergeCell ref="XAM2:XAN2"/>
    <mergeCell ref="XAO2:XAP2"/>
    <mergeCell ref="XAQ2:XAR2"/>
    <mergeCell ref="WZY2:WZZ2"/>
    <mergeCell ref="XAA2:XAB2"/>
    <mergeCell ref="XAC2:XAD2"/>
    <mergeCell ref="XAE2:XAF2"/>
    <mergeCell ref="XAG2:XAH2"/>
    <mergeCell ref="WZO2:WZP2"/>
    <mergeCell ref="WZQ2:WZR2"/>
    <mergeCell ref="WZS2:WZT2"/>
    <mergeCell ref="WZU2:WZV2"/>
    <mergeCell ref="WZW2:WZX2"/>
    <mergeCell ref="WZE2:WZF2"/>
    <mergeCell ref="WZG2:WZH2"/>
    <mergeCell ref="WZI2:WZJ2"/>
    <mergeCell ref="WZK2:WZL2"/>
    <mergeCell ref="WZM2:WZN2"/>
    <mergeCell ref="WYU2:WYV2"/>
    <mergeCell ref="WYW2:WYX2"/>
    <mergeCell ref="WYY2:WYZ2"/>
    <mergeCell ref="WZA2:WZB2"/>
    <mergeCell ref="WZC2:WZD2"/>
    <mergeCell ref="WYK2:WYL2"/>
    <mergeCell ref="WYM2:WYN2"/>
    <mergeCell ref="WYO2:WYP2"/>
    <mergeCell ref="WYQ2:WYR2"/>
    <mergeCell ref="WYS2:WYT2"/>
    <mergeCell ref="WYA2:WYB2"/>
    <mergeCell ref="WYC2:WYD2"/>
    <mergeCell ref="WYE2:WYF2"/>
    <mergeCell ref="WYG2:WYH2"/>
    <mergeCell ref="WYI2:WYJ2"/>
    <mergeCell ref="WXQ2:WXR2"/>
    <mergeCell ref="WXS2:WXT2"/>
    <mergeCell ref="WXU2:WXV2"/>
    <mergeCell ref="WXW2:WXX2"/>
    <mergeCell ref="WXY2:WXZ2"/>
    <mergeCell ref="WXG2:WXH2"/>
    <mergeCell ref="WXI2:WXJ2"/>
    <mergeCell ref="WXK2:WXL2"/>
    <mergeCell ref="WXM2:WXN2"/>
    <mergeCell ref="WXO2:WXP2"/>
    <mergeCell ref="WWW2:WWX2"/>
    <mergeCell ref="WWY2:WWZ2"/>
    <mergeCell ref="WXA2:WXB2"/>
    <mergeCell ref="WXC2:WXD2"/>
    <mergeCell ref="WXE2:WXF2"/>
    <mergeCell ref="WWM2:WWN2"/>
    <mergeCell ref="WWO2:WWP2"/>
    <mergeCell ref="WWQ2:WWR2"/>
    <mergeCell ref="WWS2:WWT2"/>
    <mergeCell ref="WWU2:WWV2"/>
    <mergeCell ref="WWC2:WWD2"/>
    <mergeCell ref="WWE2:WWF2"/>
    <mergeCell ref="WWG2:WWH2"/>
    <mergeCell ref="WWI2:WWJ2"/>
    <mergeCell ref="WWK2:WWL2"/>
    <mergeCell ref="WVS2:WVT2"/>
    <mergeCell ref="WVU2:WVV2"/>
    <mergeCell ref="WVW2:WVX2"/>
    <mergeCell ref="WVY2:WVZ2"/>
    <mergeCell ref="WWA2:WWB2"/>
    <mergeCell ref="WVI2:WVJ2"/>
    <mergeCell ref="WVK2:WVL2"/>
    <mergeCell ref="WVM2:WVN2"/>
    <mergeCell ref="WVO2:WVP2"/>
    <mergeCell ref="WVQ2:WVR2"/>
    <mergeCell ref="WUY2:WUZ2"/>
    <mergeCell ref="WVA2:WVB2"/>
    <mergeCell ref="WVC2:WVD2"/>
    <mergeCell ref="WVE2:WVF2"/>
    <mergeCell ref="WVG2:WVH2"/>
    <mergeCell ref="WUO2:WUP2"/>
    <mergeCell ref="WUQ2:WUR2"/>
    <mergeCell ref="WUS2:WUT2"/>
    <mergeCell ref="WUU2:WUV2"/>
    <mergeCell ref="WUW2:WUX2"/>
    <mergeCell ref="WUE2:WUF2"/>
    <mergeCell ref="WUG2:WUH2"/>
    <mergeCell ref="WUI2:WUJ2"/>
    <mergeCell ref="WUK2:WUL2"/>
    <mergeCell ref="WUM2:WUN2"/>
    <mergeCell ref="WTU2:WTV2"/>
    <mergeCell ref="WTW2:WTX2"/>
    <mergeCell ref="WTY2:WTZ2"/>
    <mergeCell ref="WUA2:WUB2"/>
    <mergeCell ref="WUC2:WUD2"/>
    <mergeCell ref="WTK2:WTL2"/>
    <mergeCell ref="WTM2:WTN2"/>
    <mergeCell ref="WTO2:WTP2"/>
    <mergeCell ref="WTQ2:WTR2"/>
    <mergeCell ref="WTS2:WTT2"/>
    <mergeCell ref="WTA2:WTB2"/>
    <mergeCell ref="WTC2:WTD2"/>
    <mergeCell ref="WTE2:WTF2"/>
    <mergeCell ref="WTG2:WTH2"/>
    <mergeCell ref="WTI2:WTJ2"/>
    <mergeCell ref="WSQ2:WSR2"/>
    <mergeCell ref="WSS2:WST2"/>
    <mergeCell ref="WSU2:WSV2"/>
    <mergeCell ref="WSW2:WSX2"/>
    <mergeCell ref="WSY2:WSZ2"/>
    <mergeCell ref="WSG2:WSH2"/>
    <mergeCell ref="WSI2:WSJ2"/>
    <mergeCell ref="WSK2:WSL2"/>
    <mergeCell ref="WSM2:WSN2"/>
    <mergeCell ref="WSO2:WSP2"/>
    <mergeCell ref="WRW2:WRX2"/>
    <mergeCell ref="WRY2:WRZ2"/>
    <mergeCell ref="WSA2:WSB2"/>
    <mergeCell ref="WSC2:WSD2"/>
    <mergeCell ref="WSE2:WSF2"/>
    <mergeCell ref="WRM2:WRN2"/>
    <mergeCell ref="WRO2:WRP2"/>
    <mergeCell ref="WRQ2:WRR2"/>
    <mergeCell ref="WRS2:WRT2"/>
    <mergeCell ref="WRU2:WRV2"/>
    <mergeCell ref="WRC2:WRD2"/>
    <mergeCell ref="WRE2:WRF2"/>
    <mergeCell ref="WRG2:WRH2"/>
    <mergeCell ref="WRI2:WRJ2"/>
    <mergeCell ref="WRK2:WRL2"/>
    <mergeCell ref="WQS2:WQT2"/>
    <mergeCell ref="WQU2:WQV2"/>
    <mergeCell ref="WQW2:WQX2"/>
    <mergeCell ref="WQY2:WQZ2"/>
    <mergeCell ref="WRA2:WRB2"/>
    <mergeCell ref="WQI2:WQJ2"/>
    <mergeCell ref="WQK2:WQL2"/>
    <mergeCell ref="WQM2:WQN2"/>
    <mergeCell ref="WQO2:WQP2"/>
    <mergeCell ref="WQQ2:WQR2"/>
    <mergeCell ref="WPY2:WPZ2"/>
    <mergeCell ref="WQA2:WQB2"/>
    <mergeCell ref="WQC2:WQD2"/>
    <mergeCell ref="WQE2:WQF2"/>
    <mergeCell ref="WQG2:WQH2"/>
    <mergeCell ref="WPO2:WPP2"/>
    <mergeCell ref="WPQ2:WPR2"/>
    <mergeCell ref="WPS2:WPT2"/>
    <mergeCell ref="WPU2:WPV2"/>
    <mergeCell ref="WPW2:WPX2"/>
    <mergeCell ref="WPE2:WPF2"/>
    <mergeCell ref="WPG2:WPH2"/>
    <mergeCell ref="WPI2:WPJ2"/>
    <mergeCell ref="WPK2:WPL2"/>
    <mergeCell ref="WPM2:WPN2"/>
    <mergeCell ref="WOU2:WOV2"/>
    <mergeCell ref="WOW2:WOX2"/>
    <mergeCell ref="WOY2:WOZ2"/>
    <mergeCell ref="WPA2:WPB2"/>
    <mergeCell ref="WPC2:WPD2"/>
    <mergeCell ref="WOK2:WOL2"/>
    <mergeCell ref="WOM2:WON2"/>
    <mergeCell ref="WOO2:WOP2"/>
    <mergeCell ref="WOQ2:WOR2"/>
    <mergeCell ref="WOS2:WOT2"/>
    <mergeCell ref="WOA2:WOB2"/>
    <mergeCell ref="WOC2:WOD2"/>
    <mergeCell ref="WOE2:WOF2"/>
    <mergeCell ref="WOG2:WOH2"/>
    <mergeCell ref="WOI2:WOJ2"/>
    <mergeCell ref="WNQ2:WNR2"/>
    <mergeCell ref="WNS2:WNT2"/>
    <mergeCell ref="WNU2:WNV2"/>
    <mergeCell ref="WNW2:WNX2"/>
    <mergeCell ref="WNY2:WNZ2"/>
    <mergeCell ref="WNG2:WNH2"/>
    <mergeCell ref="WNI2:WNJ2"/>
    <mergeCell ref="WNK2:WNL2"/>
    <mergeCell ref="WNM2:WNN2"/>
    <mergeCell ref="WNO2:WNP2"/>
    <mergeCell ref="WMW2:WMX2"/>
    <mergeCell ref="WMY2:WMZ2"/>
    <mergeCell ref="WNA2:WNB2"/>
    <mergeCell ref="WNC2:WND2"/>
    <mergeCell ref="WNE2:WNF2"/>
    <mergeCell ref="WMM2:WMN2"/>
    <mergeCell ref="WMO2:WMP2"/>
    <mergeCell ref="WMQ2:WMR2"/>
    <mergeCell ref="WMS2:WMT2"/>
    <mergeCell ref="WMU2:WMV2"/>
    <mergeCell ref="WMC2:WMD2"/>
    <mergeCell ref="WME2:WMF2"/>
    <mergeCell ref="WMG2:WMH2"/>
    <mergeCell ref="WMI2:WMJ2"/>
    <mergeCell ref="WMK2:WML2"/>
    <mergeCell ref="WLS2:WLT2"/>
    <mergeCell ref="WLU2:WLV2"/>
    <mergeCell ref="WLW2:WLX2"/>
    <mergeCell ref="WLY2:WLZ2"/>
    <mergeCell ref="WMA2:WMB2"/>
    <mergeCell ref="WLI2:WLJ2"/>
    <mergeCell ref="WLK2:WLL2"/>
    <mergeCell ref="WLM2:WLN2"/>
    <mergeCell ref="WLO2:WLP2"/>
    <mergeCell ref="WLQ2:WLR2"/>
    <mergeCell ref="WKY2:WKZ2"/>
    <mergeCell ref="WLA2:WLB2"/>
    <mergeCell ref="WLC2:WLD2"/>
    <mergeCell ref="WLE2:WLF2"/>
    <mergeCell ref="WLG2:WLH2"/>
    <mergeCell ref="WKO2:WKP2"/>
    <mergeCell ref="WKQ2:WKR2"/>
    <mergeCell ref="WKS2:WKT2"/>
    <mergeCell ref="WKU2:WKV2"/>
    <mergeCell ref="WKW2:WKX2"/>
    <mergeCell ref="WKE2:WKF2"/>
    <mergeCell ref="WKG2:WKH2"/>
    <mergeCell ref="WKI2:WKJ2"/>
    <mergeCell ref="WKK2:WKL2"/>
    <mergeCell ref="WKM2:WKN2"/>
    <mergeCell ref="WJU2:WJV2"/>
    <mergeCell ref="WJW2:WJX2"/>
    <mergeCell ref="WJY2:WJZ2"/>
    <mergeCell ref="WKA2:WKB2"/>
    <mergeCell ref="WKC2:WKD2"/>
    <mergeCell ref="WJK2:WJL2"/>
    <mergeCell ref="WJM2:WJN2"/>
    <mergeCell ref="WJO2:WJP2"/>
    <mergeCell ref="WJQ2:WJR2"/>
    <mergeCell ref="WJS2:WJT2"/>
    <mergeCell ref="WJA2:WJB2"/>
    <mergeCell ref="WJC2:WJD2"/>
    <mergeCell ref="WJE2:WJF2"/>
    <mergeCell ref="WJG2:WJH2"/>
    <mergeCell ref="WJI2:WJJ2"/>
    <mergeCell ref="WIQ2:WIR2"/>
    <mergeCell ref="WIS2:WIT2"/>
    <mergeCell ref="WIU2:WIV2"/>
    <mergeCell ref="WIW2:WIX2"/>
    <mergeCell ref="WIY2:WIZ2"/>
    <mergeCell ref="WIG2:WIH2"/>
    <mergeCell ref="WII2:WIJ2"/>
    <mergeCell ref="WIK2:WIL2"/>
    <mergeCell ref="WIM2:WIN2"/>
    <mergeCell ref="WIO2:WIP2"/>
    <mergeCell ref="WHW2:WHX2"/>
    <mergeCell ref="WHY2:WHZ2"/>
    <mergeCell ref="WIA2:WIB2"/>
    <mergeCell ref="WIC2:WID2"/>
    <mergeCell ref="WIE2:WIF2"/>
    <mergeCell ref="WHM2:WHN2"/>
    <mergeCell ref="WHO2:WHP2"/>
    <mergeCell ref="WHQ2:WHR2"/>
    <mergeCell ref="WHS2:WHT2"/>
    <mergeCell ref="WHU2:WHV2"/>
    <mergeCell ref="WHC2:WHD2"/>
    <mergeCell ref="WHE2:WHF2"/>
    <mergeCell ref="WHG2:WHH2"/>
    <mergeCell ref="WHI2:WHJ2"/>
    <mergeCell ref="WHK2:WHL2"/>
    <mergeCell ref="WGS2:WGT2"/>
    <mergeCell ref="WGU2:WGV2"/>
    <mergeCell ref="WGW2:WGX2"/>
    <mergeCell ref="WGY2:WGZ2"/>
    <mergeCell ref="WHA2:WHB2"/>
    <mergeCell ref="WGI2:WGJ2"/>
    <mergeCell ref="WGK2:WGL2"/>
    <mergeCell ref="WGM2:WGN2"/>
    <mergeCell ref="WGO2:WGP2"/>
    <mergeCell ref="WGQ2:WGR2"/>
    <mergeCell ref="WFY2:WFZ2"/>
    <mergeCell ref="WGA2:WGB2"/>
    <mergeCell ref="WGC2:WGD2"/>
    <mergeCell ref="WGE2:WGF2"/>
    <mergeCell ref="WGG2:WGH2"/>
    <mergeCell ref="WFO2:WFP2"/>
    <mergeCell ref="WFQ2:WFR2"/>
    <mergeCell ref="WFS2:WFT2"/>
    <mergeCell ref="WFU2:WFV2"/>
    <mergeCell ref="WFW2:WFX2"/>
    <mergeCell ref="WFE2:WFF2"/>
    <mergeCell ref="WFG2:WFH2"/>
    <mergeCell ref="WFI2:WFJ2"/>
    <mergeCell ref="WFK2:WFL2"/>
    <mergeCell ref="WFM2:WFN2"/>
    <mergeCell ref="WEU2:WEV2"/>
    <mergeCell ref="WEW2:WEX2"/>
    <mergeCell ref="WEY2:WEZ2"/>
    <mergeCell ref="WFA2:WFB2"/>
    <mergeCell ref="WFC2:WFD2"/>
    <mergeCell ref="WEK2:WEL2"/>
    <mergeCell ref="WEM2:WEN2"/>
    <mergeCell ref="WEO2:WEP2"/>
    <mergeCell ref="WEQ2:WER2"/>
    <mergeCell ref="WES2:WET2"/>
    <mergeCell ref="WEA2:WEB2"/>
    <mergeCell ref="WEC2:WED2"/>
    <mergeCell ref="WEE2:WEF2"/>
    <mergeCell ref="WEG2:WEH2"/>
    <mergeCell ref="WEI2:WEJ2"/>
    <mergeCell ref="WDQ2:WDR2"/>
    <mergeCell ref="WDS2:WDT2"/>
    <mergeCell ref="WDU2:WDV2"/>
    <mergeCell ref="WDW2:WDX2"/>
    <mergeCell ref="WDY2:WDZ2"/>
    <mergeCell ref="WDG2:WDH2"/>
    <mergeCell ref="WDI2:WDJ2"/>
    <mergeCell ref="WDK2:WDL2"/>
    <mergeCell ref="WDM2:WDN2"/>
    <mergeCell ref="WDO2:WDP2"/>
    <mergeCell ref="WCW2:WCX2"/>
    <mergeCell ref="WCY2:WCZ2"/>
    <mergeCell ref="WDA2:WDB2"/>
    <mergeCell ref="WDC2:WDD2"/>
    <mergeCell ref="WDE2:WDF2"/>
    <mergeCell ref="WCM2:WCN2"/>
    <mergeCell ref="WCO2:WCP2"/>
    <mergeCell ref="WCQ2:WCR2"/>
    <mergeCell ref="WCS2:WCT2"/>
    <mergeCell ref="WCU2:WCV2"/>
    <mergeCell ref="WCC2:WCD2"/>
    <mergeCell ref="WCE2:WCF2"/>
    <mergeCell ref="WCG2:WCH2"/>
    <mergeCell ref="WCI2:WCJ2"/>
    <mergeCell ref="WCK2:WCL2"/>
    <mergeCell ref="WBS2:WBT2"/>
    <mergeCell ref="WBU2:WBV2"/>
    <mergeCell ref="WBW2:WBX2"/>
    <mergeCell ref="WBY2:WBZ2"/>
    <mergeCell ref="WCA2:WCB2"/>
    <mergeCell ref="WBI2:WBJ2"/>
    <mergeCell ref="WBK2:WBL2"/>
    <mergeCell ref="WBM2:WBN2"/>
    <mergeCell ref="WBO2:WBP2"/>
    <mergeCell ref="WBQ2:WBR2"/>
    <mergeCell ref="WAY2:WAZ2"/>
    <mergeCell ref="WBA2:WBB2"/>
    <mergeCell ref="WBC2:WBD2"/>
    <mergeCell ref="WBE2:WBF2"/>
    <mergeCell ref="WBG2:WBH2"/>
    <mergeCell ref="WAO2:WAP2"/>
    <mergeCell ref="WAQ2:WAR2"/>
    <mergeCell ref="WAS2:WAT2"/>
    <mergeCell ref="WAU2:WAV2"/>
    <mergeCell ref="WAW2:WAX2"/>
    <mergeCell ref="WAE2:WAF2"/>
    <mergeCell ref="WAG2:WAH2"/>
    <mergeCell ref="WAI2:WAJ2"/>
    <mergeCell ref="WAK2:WAL2"/>
    <mergeCell ref="WAM2:WAN2"/>
    <mergeCell ref="VZU2:VZV2"/>
    <mergeCell ref="VZW2:VZX2"/>
    <mergeCell ref="VZY2:VZZ2"/>
    <mergeCell ref="WAA2:WAB2"/>
    <mergeCell ref="WAC2:WAD2"/>
    <mergeCell ref="VZK2:VZL2"/>
    <mergeCell ref="VZM2:VZN2"/>
    <mergeCell ref="VZO2:VZP2"/>
    <mergeCell ref="VZQ2:VZR2"/>
    <mergeCell ref="VZS2:VZT2"/>
    <mergeCell ref="VZA2:VZB2"/>
    <mergeCell ref="VZC2:VZD2"/>
    <mergeCell ref="VZE2:VZF2"/>
    <mergeCell ref="VZG2:VZH2"/>
    <mergeCell ref="VZI2:VZJ2"/>
    <mergeCell ref="VYQ2:VYR2"/>
    <mergeCell ref="VYS2:VYT2"/>
    <mergeCell ref="VYU2:VYV2"/>
    <mergeCell ref="VYW2:VYX2"/>
    <mergeCell ref="VYY2:VYZ2"/>
    <mergeCell ref="VYG2:VYH2"/>
    <mergeCell ref="VYI2:VYJ2"/>
    <mergeCell ref="VYK2:VYL2"/>
    <mergeCell ref="VYM2:VYN2"/>
    <mergeCell ref="VYO2:VYP2"/>
    <mergeCell ref="VXW2:VXX2"/>
    <mergeCell ref="VXY2:VXZ2"/>
    <mergeCell ref="VYA2:VYB2"/>
    <mergeCell ref="VYC2:VYD2"/>
    <mergeCell ref="VYE2:VYF2"/>
    <mergeCell ref="VXM2:VXN2"/>
    <mergeCell ref="VXO2:VXP2"/>
    <mergeCell ref="VXQ2:VXR2"/>
    <mergeCell ref="VXS2:VXT2"/>
    <mergeCell ref="VXU2:VXV2"/>
    <mergeCell ref="VXC2:VXD2"/>
    <mergeCell ref="VXE2:VXF2"/>
    <mergeCell ref="VXG2:VXH2"/>
    <mergeCell ref="VXI2:VXJ2"/>
    <mergeCell ref="VXK2:VXL2"/>
    <mergeCell ref="VWS2:VWT2"/>
    <mergeCell ref="VWU2:VWV2"/>
    <mergeCell ref="VWW2:VWX2"/>
    <mergeCell ref="VWY2:VWZ2"/>
    <mergeCell ref="VXA2:VXB2"/>
    <mergeCell ref="VWI2:VWJ2"/>
    <mergeCell ref="VWK2:VWL2"/>
    <mergeCell ref="VWM2:VWN2"/>
    <mergeCell ref="VWO2:VWP2"/>
    <mergeCell ref="VWQ2:VWR2"/>
    <mergeCell ref="VVY2:VVZ2"/>
    <mergeCell ref="VWA2:VWB2"/>
    <mergeCell ref="VWC2:VWD2"/>
    <mergeCell ref="VWE2:VWF2"/>
    <mergeCell ref="VWG2:VWH2"/>
    <mergeCell ref="VVO2:VVP2"/>
    <mergeCell ref="VVQ2:VVR2"/>
    <mergeCell ref="VVS2:VVT2"/>
    <mergeCell ref="VVU2:VVV2"/>
    <mergeCell ref="VVW2:VVX2"/>
    <mergeCell ref="VVE2:VVF2"/>
    <mergeCell ref="VVG2:VVH2"/>
    <mergeCell ref="VVI2:VVJ2"/>
    <mergeCell ref="VVK2:VVL2"/>
    <mergeCell ref="VVM2:VVN2"/>
    <mergeCell ref="VUU2:VUV2"/>
    <mergeCell ref="VUW2:VUX2"/>
    <mergeCell ref="VUY2:VUZ2"/>
    <mergeCell ref="VVA2:VVB2"/>
    <mergeCell ref="VVC2:VVD2"/>
    <mergeCell ref="VUK2:VUL2"/>
    <mergeCell ref="VUM2:VUN2"/>
    <mergeCell ref="VUO2:VUP2"/>
    <mergeCell ref="VUQ2:VUR2"/>
    <mergeCell ref="VUS2:VUT2"/>
    <mergeCell ref="VUA2:VUB2"/>
    <mergeCell ref="VUC2:VUD2"/>
    <mergeCell ref="VUE2:VUF2"/>
    <mergeCell ref="VUG2:VUH2"/>
    <mergeCell ref="VUI2:VUJ2"/>
    <mergeCell ref="VTQ2:VTR2"/>
    <mergeCell ref="VTS2:VTT2"/>
    <mergeCell ref="VTU2:VTV2"/>
    <mergeCell ref="VTW2:VTX2"/>
    <mergeCell ref="VTY2:VTZ2"/>
    <mergeCell ref="VTG2:VTH2"/>
    <mergeCell ref="VTI2:VTJ2"/>
    <mergeCell ref="VTK2:VTL2"/>
    <mergeCell ref="VTM2:VTN2"/>
    <mergeCell ref="VTO2:VTP2"/>
    <mergeCell ref="VSW2:VSX2"/>
    <mergeCell ref="VSY2:VSZ2"/>
    <mergeCell ref="VTA2:VTB2"/>
    <mergeCell ref="VTC2:VTD2"/>
    <mergeCell ref="VTE2:VTF2"/>
    <mergeCell ref="VSM2:VSN2"/>
    <mergeCell ref="VSO2:VSP2"/>
    <mergeCell ref="VSQ2:VSR2"/>
    <mergeCell ref="VSS2:VST2"/>
    <mergeCell ref="VSU2:VSV2"/>
    <mergeCell ref="VSC2:VSD2"/>
    <mergeCell ref="VSE2:VSF2"/>
    <mergeCell ref="VSG2:VSH2"/>
    <mergeCell ref="VSI2:VSJ2"/>
    <mergeCell ref="VSK2:VSL2"/>
    <mergeCell ref="VRS2:VRT2"/>
    <mergeCell ref="VRU2:VRV2"/>
    <mergeCell ref="VRW2:VRX2"/>
    <mergeCell ref="VRY2:VRZ2"/>
    <mergeCell ref="VSA2:VSB2"/>
    <mergeCell ref="VRI2:VRJ2"/>
    <mergeCell ref="VRK2:VRL2"/>
    <mergeCell ref="VRM2:VRN2"/>
    <mergeCell ref="VRO2:VRP2"/>
    <mergeCell ref="VRQ2:VRR2"/>
    <mergeCell ref="VQY2:VQZ2"/>
    <mergeCell ref="VRA2:VRB2"/>
    <mergeCell ref="VRC2:VRD2"/>
    <mergeCell ref="VRE2:VRF2"/>
    <mergeCell ref="VRG2:VRH2"/>
    <mergeCell ref="VQO2:VQP2"/>
    <mergeCell ref="VQQ2:VQR2"/>
    <mergeCell ref="VQS2:VQT2"/>
    <mergeCell ref="VQU2:VQV2"/>
    <mergeCell ref="VQW2:VQX2"/>
    <mergeCell ref="VQE2:VQF2"/>
    <mergeCell ref="VQG2:VQH2"/>
    <mergeCell ref="VQI2:VQJ2"/>
    <mergeCell ref="VQK2:VQL2"/>
    <mergeCell ref="VQM2:VQN2"/>
    <mergeCell ref="VPU2:VPV2"/>
    <mergeCell ref="VPW2:VPX2"/>
    <mergeCell ref="VPY2:VPZ2"/>
    <mergeCell ref="VQA2:VQB2"/>
    <mergeCell ref="VQC2:VQD2"/>
    <mergeCell ref="VPK2:VPL2"/>
    <mergeCell ref="VPM2:VPN2"/>
    <mergeCell ref="VPO2:VPP2"/>
    <mergeCell ref="VPQ2:VPR2"/>
    <mergeCell ref="VPS2:VPT2"/>
    <mergeCell ref="VPA2:VPB2"/>
    <mergeCell ref="VPC2:VPD2"/>
    <mergeCell ref="VPE2:VPF2"/>
    <mergeCell ref="VPG2:VPH2"/>
    <mergeCell ref="VPI2:VPJ2"/>
    <mergeCell ref="VOQ2:VOR2"/>
    <mergeCell ref="VOS2:VOT2"/>
    <mergeCell ref="VOU2:VOV2"/>
    <mergeCell ref="VOW2:VOX2"/>
    <mergeCell ref="VOY2:VOZ2"/>
    <mergeCell ref="VOG2:VOH2"/>
    <mergeCell ref="VOI2:VOJ2"/>
    <mergeCell ref="VOK2:VOL2"/>
    <mergeCell ref="VOM2:VON2"/>
    <mergeCell ref="VOO2:VOP2"/>
    <mergeCell ref="VNW2:VNX2"/>
    <mergeCell ref="VNY2:VNZ2"/>
    <mergeCell ref="VOA2:VOB2"/>
    <mergeCell ref="VOC2:VOD2"/>
    <mergeCell ref="VOE2:VOF2"/>
    <mergeCell ref="VNM2:VNN2"/>
    <mergeCell ref="VNO2:VNP2"/>
    <mergeCell ref="VNQ2:VNR2"/>
    <mergeCell ref="VNS2:VNT2"/>
    <mergeCell ref="VNU2:VNV2"/>
    <mergeCell ref="VNC2:VND2"/>
    <mergeCell ref="VNE2:VNF2"/>
    <mergeCell ref="VNG2:VNH2"/>
    <mergeCell ref="VNI2:VNJ2"/>
    <mergeCell ref="VNK2:VNL2"/>
    <mergeCell ref="VMS2:VMT2"/>
    <mergeCell ref="VMU2:VMV2"/>
    <mergeCell ref="VMW2:VMX2"/>
    <mergeCell ref="VMY2:VMZ2"/>
    <mergeCell ref="VNA2:VNB2"/>
    <mergeCell ref="VMI2:VMJ2"/>
    <mergeCell ref="VMK2:VML2"/>
    <mergeCell ref="VMM2:VMN2"/>
    <mergeCell ref="VMO2:VMP2"/>
    <mergeCell ref="VMQ2:VMR2"/>
    <mergeCell ref="VLY2:VLZ2"/>
    <mergeCell ref="VMA2:VMB2"/>
    <mergeCell ref="VMC2:VMD2"/>
    <mergeCell ref="VME2:VMF2"/>
    <mergeCell ref="VMG2:VMH2"/>
    <mergeCell ref="VLO2:VLP2"/>
    <mergeCell ref="VLQ2:VLR2"/>
    <mergeCell ref="VLS2:VLT2"/>
    <mergeCell ref="VLU2:VLV2"/>
    <mergeCell ref="VLW2:VLX2"/>
    <mergeCell ref="VLE2:VLF2"/>
    <mergeCell ref="VLG2:VLH2"/>
    <mergeCell ref="VLI2:VLJ2"/>
    <mergeCell ref="VLK2:VLL2"/>
    <mergeCell ref="VLM2:VLN2"/>
    <mergeCell ref="VKU2:VKV2"/>
    <mergeCell ref="VKW2:VKX2"/>
    <mergeCell ref="VKY2:VKZ2"/>
    <mergeCell ref="VLA2:VLB2"/>
    <mergeCell ref="VLC2:VLD2"/>
    <mergeCell ref="VKK2:VKL2"/>
    <mergeCell ref="VKM2:VKN2"/>
    <mergeCell ref="VKO2:VKP2"/>
    <mergeCell ref="VKQ2:VKR2"/>
    <mergeCell ref="VKS2:VKT2"/>
    <mergeCell ref="VKA2:VKB2"/>
    <mergeCell ref="VKC2:VKD2"/>
    <mergeCell ref="VKE2:VKF2"/>
    <mergeCell ref="VKG2:VKH2"/>
    <mergeCell ref="VKI2:VKJ2"/>
    <mergeCell ref="VJQ2:VJR2"/>
    <mergeCell ref="VJS2:VJT2"/>
    <mergeCell ref="VJU2:VJV2"/>
    <mergeCell ref="VJW2:VJX2"/>
    <mergeCell ref="VJY2:VJZ2"/>
    <mergeCell ref="VJG2:VJH2"/>
    <mergeCell ref="VJI2:VJJ2"/>
    <mergeCell ref="VJK2:VJL2"/>
    <mergeCell ref="VJM2:VJN2"/>
    <mergeCell ref="VJO2:VJP2"/>
    <mergeCell ref="VIW2:VIX2"/>
    <mergeCell ref="VIY2:VIZ2"/>
    <mergeCell ref="VJA2:VJB2"/>
    <mergeCell ref="VJC2:VJD2"/>
    <mergeCell ref="VJE2:VJF2"/>
    <mergeCell ref="VIM2:VIN2"/>
    <mergeCell ref="VIO2:VIP2"/>
    <mergeCell ref="VIQ2:VIR2"/>
    <mergeCell ref="VIS2:VIT2"/>
    <mergeCell ref="VIU2:VIV2"/>
    <mergeCell ref="VIC2:VID2"/>
    <mergeCell ref="VIE2:VIF2"/>
    <mergeCell ref="VIG2:VIH2"/>
    <mergeCell ref="VII2:VIJ2"/>
    <mergeCell ref="VIK2:VIL2"/>
    <mergeCell ref="VHS2:VHT2"/>
    <mergeCell ref="VHU2:VHV2"/>
    <mergeCell ref="VHW2:VHX2"/>
    <mergeCell ref="VHY2:VHZ2"/>
    <mergeCell ref="VIA2:VIB2"/>
    <mergeCell ref="VHI2:VHJ2"/>
    <mergeCell ref="VHK2:VHL2"/>
    <mergeCell ref="VHM2:VHN2"/>
    <mergeCell ref="VHO2:VHP2"/>
    <mergeCell ref="VHQ2:VHR2"/>
    <mergeCell ref="VGY2:VGZ2"/>
    <mergeCell ref="VHA2:VHB2"/>
    <mergeCell ref="VHC2:VHD2"/>
    <mergeCell ref="VHE2:VHF2"/>
    <mergeCell ref="VHG2:VHH2"/>
    <mergeCell ref="VGO2:VGP2"/>
    <mergeCell ref="VGQ2:VGR2"/>
    <mergeCell ref="VGS2:VGT2"/>
    <mergeCell ref="VGU2:VGV2"/>
    <mergeCell ref="VGW2:VGX2"/>
    <mergeCell ref="VGE2:VGF2"/>
    <mergeCell ref="VGG2:VGH2"/>
    <mergeCell ref="VGI2:VGJ2"/>
    <mergeCell ref="VGK2:VGL2"/>
    <mergeCell ref="VGM2:VGN2"/>
    <mergeCell ref="VFU2:VFV2"/>
    <mergeCell ref="VFW2:VFX2"/>
    <mergeCell ref="VFY2:VFZ2"/>
    <mergeCell ref="VGA2:VGB2"/>
    <mergeCell ref="VGC2:VGD2"/>
    <mergeCell ref="VFK2:VFL2"/>
    <mergeCell ref="VFM2:VFN2"/>
    <mergeCell ref="VFO2:VFP2"/>
    <mergeCell ref="VFQ2:VFR2"/>
    <mergeCell ref="VFS2:VFT2"/>
    <mergeCell ref="VFA2:VFB2"/>
    <mergeCell ref="VFC2:VFD2"/>
    <mergeCell ref="VFE2:VFF2"/>
    <mergeCell ref="VFG2:VFH2"/>
    <mergeCell ref="VFI2:VFJ2"/>
    <mergeCell ref="VEQ2:VER2"/>
    <mergeCell ref="VES2:VET2"/>
    <mergeCell ref="VEU2:VEV2"/>
    <mergeCell ref="VEW2:VEX2"/>
    <mergeCell ref="VEY2:VEZ2"/>
    <mergeCell ref="VEG2:VEH2"/>
    <mergeCell ref="VEI2:VEJ2"/>
    <mergeCell ref="VEK2:VEL2"/>
    <mergeCell ref="VEM2:VEN2"/>
    <mergeCell ref="VEO2:VEP2"/>
    <mergeCell ref="VDW2:VDX2"/>
    <mergeCell ref="VDY2:VDZ2"/>
    <mergeCell ref="VEA2:VEB2"/>
    <mergeCell ref="VEC2:VED2"/>
    <mergeCell ref="VEE2:VEF2"/>
    <mergeCell ref="VDM2:VDN2"/>
    <mergeCell ref="VDO2:VDP2"/>
    <mergeCell ref="VDQ2:VDR2"/>
    <mergeCell ref="VDS2:VDT2"/>
    <mergeCell ref="VDU2:VDV2"/>
    <mergeCell ref="VDC2:VDD2"/>
    <mergeCell ref="VDE2:VDF2"/>
    <mergeCell ref="VDG2:VDH2"/>
    <mergeCell ref="VDI2:VDJ2"/>
    <mergeCell ref="VDK2:VDL2"/>
    <mergeCell ref="VCS2:VCT2"/>
    <mergeCell ref="VCU2:VCV2"/>
    <mergeCell ref="VCW2:VCX2"/>
    <mergeCell ref="VCY2:VCZ2"/>
    <mergeCell ref="VDA2:VDB2"/>
    <mergeCell ref="VCI2:VCJ2"/>
    <mergeCell ref="VCK2:VCL2"/>
    <mergeCell ref="VCM2:VCN2"/>
    <mergeCell ref="VCO2:VCP2"/>
    <mergeCell ref="VCQ2:VCR2"/>
    <mergeCell ref="VBY2:VBZ2"/>
    <mergeCell ref="VCA2:VCB2"/>
    <mergeCell ref="VCC2:VCD2"/>
    <mergeCell ref="VCE2:VCF2"/>
    <mergeCell ref="VCG2:VCH2"/>
    <mergeCell ref="VBO2:VBP2"/>
    <mergeCell ref="VBQ2:VBR2"/>
    <mergeCell ref="VBS2:VBT2"/>
    <mergeCell ref="VBU2:VBV2"/>
    <mergeCell ref="VBW2:VBX2"/>
    <mergeCell ref="VBE2:VBF2"/>
    <mergeCell ref="VBG2:VBH2"/>
    <mergeCell ref="VBI2:VBJ2"/>
    <mergeCell ref="VBK2:VBL2"/>
    <mergeCell ref="VBM2:VBN2"/>
    <mergeCell ref="VAU2:VAV2"/>
    <mergeCell ref="VAW2:VAX2"/>
    <mergeCell ref="VAY2:VAZ2"/>
    <mergeCell ref="VBA2:VBB2"/>
    <mergeCell ref="VBC2:VBD2"/>
    <mergeCell ref="VAK2:VAL2"/>
    <mergeCell ref="VAM2:VAN2"/>
    <mergeCell ref="VAO2:VAP2"/>
    <mergeCell ref="VAQ2:VAR2"/>
    <mergeCell ref="VAS2:VAT2"/>
    <mergeCell ref="VAA2:VAB2"/>
    <mergeCell ref="VAC2:VAD2"/>
    <mergeCell ref="VAE2:VAF2"/>
    <mergeCell ref="VAG2:VAH2"/>
    <mergeCell ref="VAI2:VAJ2"/>
    <mergeCell ref="UZQ2:UZR2"/>
    <mergeCell ref="UZS2:UZT2"/>
    <mergeCell ref="UZU2:UZV2"/>
    <mergeCell ref="UZW2:UZX2"/>
    <mergeCell ref="UZY2:UZZ2"/>
    <mergeCell ref="UZG2:UZH2"/>
    <mergeCell ref="UZI2:UZJ2"/>
    <mergeCell ref="UZK2:UZL2"/>
    <mergeCell ref="UZM2:UZN2"/>
    <mergeCell ref="UZO2:UZP2"/>
    <mergeCell ref="UYW2:UYX2"/>
    <mergeCell ref="UYY2:UYZ2"/>
    <mergeCell ref="UZA2:UZB2"/>
    <mergeCell ref="UZC2:UZD2"/>
    <mergeCell ref="UZE2:UZF2"/>
    <mergeCell ref="UYM2:UYN2"/>
    <mergeCell ref="UYO2:UYP2"/>
    <mergeCell ref="UYQ2:UYR2"/>
    <mergeCell ref="UYS2:UYT2"/>
    <mergeCell ref="UYU2:UYV2"/>
    <mergeCell ref="UYC2:UYD2"/>
    <mergeCell ref="UYE2:UYF2"/>
    <mergeCell ref="UYG2:UYH2"/>
    <mergeCell ref="UYI2:UYJ2"/>
    <mergeCell ref="UYK2:UYL2"/>
    <mergeCell ref="UXS2:UXT2"/>
    <mergeCell ref="UXU2:UXV2"/>
    <mergeCell ref="UXW2:UXX2"/>
    <mergeCell ref="UXY2:UXZ2"/>
    <mergeCell ref="UYA2:UYB2"/>
    <mergeCell ref="UXI2:UXJ2"/>
    <mergeCell ref="UXK2:UXL2"/>
    <mergeCell ref="UXM2:UXN2"/>
    <mergeCell ref="UXO2:UXP2"/>
    <mergeCell ref="UXQ2:UXR2"/>
    <mergeCell ref="UWY2:UWZ2"/>
    <mergeCell ref="UXA2:UXB2"/>
    <mergeCell ref="UXC2:UXD2"/>
    <mergeCell ref="UXE2:UXF2"/>
    <mergeCell ref="UXG2:UXH2"/>
    <mergeCell ref="UWO2:UWP2"/>
    <mergeCell ref="UWQ2:UWR2"/>
    <mergeCell ref="UWS2:UWT2"/>
    <mergeCell ref="UWU2:UWV2"/>
    <mergeCell ref="UWW2:UWX2"/>
    <mergeCell ref="UWE2:UWF2"/>
    <mergeCell ref="UWG2:UWH2"/>
    <mergeCell ref="UWI2:UWJ2"/>
    <mergeCell ref="UWK2:UWL2"/>
    <mergeCell ref="UWM2:UWN2"/>
    <mergeCell ref="UVU2:UVV2"/>
    <mergeCell ref="UVW2:UVX2"/>
    <mergeCell ref="UVY2:UVZ2"/>
    <mergeCell ref="UWA2:UWB2"/>
    <mergeCell ref="UWC2:UWD2"/>
    <mergeCell ref="UVK2:UVL2"/>
    <mergeCell ref="UVM2:UVN2"/>
    <mergeCell ref="UVO2:UVP2"/>
    <mergeCell ref="UVQ2:UVR2"/>
    <mergeCell ref="UVS2:UVT2"/>
    <mergeCell ref="UVA2:UVB2"/>
    <mergeCell ref="UVC2:UVD2"/>
    <mergeCell ref="UVE2:UVF2"/>
    <mergeCell ref="UVG2:UVH2"/>
    <mergeCell ref="UVI2:UVJ2"/>
    <mergeCell ref="UUQ2:UUR2"/>
    <mergeCell ref="UUS2:UUT2"/>
    <mergeCell ref="UUU2:UUV2"/>
    <mergeCell ref="UUW2:UUX2"/>
    <mergeCell ref="UUY2:UUZ2"/>
    <mergeCell ref="UUG2:UUH2"/>
    <mergeCell ref="UUI2:UUJ2"/>
    <mergeCell ref="UUK2:UUL2"/>
    <mergeCell ref="UUM2:UUN2"/>
    <mergeCell ref="UUO2:UUP2"/>
    <mergeCell ref="UTW2:UTX2"/>
    <mergeCell ref="UTY2:UTZ2"/>
    <mergeCell ref="UUA2:UUB2"/>
    <mergeCell ref="UUC2:UUD2"/>
    <mergeCell ref="UUE2:UUF2"/>
    <mergeCell ref="UTM2:UTN2"/>
    <mergeCell ref="UTO2:UTP2"/>
    <mergeCell ref="UTQ2:UTR2"/>
    <mergeCell ref="UTS2:UTT2"/>
    <mergeCell ref="UTU2:UTV2"/>
    <mergeCell ref="UTC2:UTD2"/>
    <mergeCell ref="UTE2:UTF2"/>
    <mergeCell ref="UTG2:UTH2"/>
    <mergeCell ref="UTI2:UTJ2"/>
    <mergeCell ref="UTK2:UTL2"/>
    <mergeCell ref="USS2:UST2"/>
    <mergeCell ref="USU2:USV2"/>
    <mergeCell ref="USW2:USX2"/>
    <mergeCell ref="USY2:USZ2"/>
    <mergeCell ref="UTA2:UTB2"/>
    <mergeCell ref="USI2:USJ2"/>
    <mergeCell ref="USK2:USL2"/>
    <mergeCell ref="USM2:USN2"/>
    <mergeCell ref="USO2:USP2"/>
    <mergeCell ref="USQ2:USR2"/>
    <mergeCell ref="URY2:URZ2"/>
    <mergeCell ref="USA2:USB2"/>
    <mergeCell ref="USC2:USD2"/>
    <mergeCell ref="USE2:USF2"/>
    <mergeCell ref="USG2:USH2"/>
    <mergeCell ref="URO2:URP2"/>
    <mergeCell ref="URQ2:URR2"/>
    <mergeCell ref="URS2:URT2"/>
    <mergeCell ref="URU2:URV2"/>
    <mergeCell ref="URW2:URX2"/>
    <mergeCell ref="URE2:URF2"/>
    <mergeCell ref="URG2:URH2"/>
    <mergeCell ref="URI2:URJ2"/>
    <mergeCell ref="URK2:URL2"/>
    <mergeCell ref="URM2:URN2"/>
    <mergeCell ref="UQU2:UQV2"/>
    <mergeCell ref="UQW2:UQX2"/>
    <mergeCell ref="UQY2:UQZ2"/>
    <mergeCell ref="URA2:URB2"/>
    <mergeCell ref="URC2:URD2"/>
    <mergeCell ref="UQK2:UQL2"/>
    <mergeCell ref="UQM2:UQN2"/>
    <mergeCell ref="UQO2:UQP2"/>
    <mergeCell ref="UQQ2:UQR2"/>
    <mergeCell ref="UQS2:UQT2"/>
    <mergeCell ref="UQA2:UQB2"/>
    <mergeCell ref="UQC2:UQD2"/>
    <mergeCell ref="UQE2:UQF2"/>
    <mergeCell ref="UQG2:UQH2"/>
    <mergeCell ref="UQI2:UQJ2"/>
    <mergeCell ref="UPQ2:UPR2"/>
    <mergeCell ref="UPS2:UPT2"/>
    <mergeCell ref="UPU2:UPV2"/>
    <mergeCell ref="UPW2:UPX2"/>
    <mergeCell ref="UPY2:UPZ2"/>
    <mergeCell ref="UPG2:UPH2"/>
    <mergeCell ref="UPI2:UPJ2"/>
    <mergeCell ref="UPK2:UPL2"/>
    <mergeCell ref="UPM2:UPN2"/>
    <mergeCell ref="UPO2:UPP2"/>
    <mergeCell ref="UOW2:UOX2"/>
    <mergeCell ref="UOY2:UOZ2"/>
    <mergeCell ref="UPA2:UPB2"/>
    <mergeCell ref="UPC2:UPD2"/>
    <mergeCell ref="UPE2:UPF2"/>
    <mergeCell ref="UOM2:UON2"/>
    <mergeCell ref="UOO2:UOP2"/>
    <mergeCell ref="UOQ2:UOR2"/>
    <mergeCell ref="UOS2:UOT2"/>
    <mergeCell ref="UOU2:UOV2"/>
    <mergeCell ref="UOC2:UOD2"/>
    <mergeCell ref="UOE2:UOF2"/>
    <mergeCell ref="UOG2:UOH2"/>
    <mergeCell ref="UOI2:UOJ2"/>
    <mergeCell ref="UOK2:UOL2"/>
    <mergeCell ref="UNS2:UNT2"/>
    <mergeCell ref="UNU2:UNV2"/>
    <mergeCell ref="UNW2:UNX2"/>
    <mergeCell ref="UNY2:UNZ2"/>
    <mergeCell ref="UOA2:UOB2"/>
    <mergeCell ref="UNI2:UNJ2"/>
    <mergeCell ref="UNK2:UNL2"/>
    <mergeCell ref="UNM2:UNN2"/>
    <mergeCell ref="UNO2:UNP2"/>
    <mergeCell ref="UNQ2:UNR2"/>
    <mergeCell ref="UMY2:UMZ2"/>
    <mergeCell ref="UNA2:UNB2"/>
    <mergeCell ref="UNC2:UND2"/>
    <mergeCell ref="UNE2:UNF2"/>
    <mergeCell ref="UNG2:UNH2"/>
    <mergeCell ref="UMO2:UMP2"/>
    <mergeCell ref="UMQ2:UMR2"/>
    <mergeCell ref="UMS2:UMT2"/>
    <mergeCell ref="UMU2:UMV2"/>
    <mergeCell ref="UMW2:UMX2"/>
    <mergeCell ref="UME2:UMF2"/>
    <mergeCell ref="UMG2:UMH2"/>
    <mergeCell ref="UMI2:UMJ2"/>
    <mergeCell ref="UMK2:UML2"/>
    <mergeCell ref="UMM2:UMN2"/>
    <mergeCell ref="ULU2:ULV2"/>
    <mergeCell ref="ULW2:ULX2"/>
    <mergeCell ref="ULY2:ULZ2"/>
    <mergeCell ref="UMA2:UMB2"/>
    <mergeCell ref="UMC2:UMD2"/>
    <mergeCell ref="ULK2:ULL2"/>
    <mergeCell ref="ULM2:ULN2"/>
    <mergeCell ref="ULO2:ULP2"/>
    <mergeCell ref="ULQ2:ULR2"/>
    <mergeCell ref="ULS2:ULT2"/>
    <mergeCell ref="ULA2:ULB2"/>
    <mergeCell ref="ULC2:ULD2"/>
    <mergeCell ref="ULE2:ULF2"/>
    <mergeCell ref="ULG2:ULH2"/>
    <mergeCell ref="ULI2:ULJ2"/>
    <mergeCell ref="UKQ2:UKR2"/>
    <mergeCell ref="UKS2:UKT2"/>
    <mergeCell ref="UKU2:UKV2"/>
    <mergeCell ref="UKW2:UKX2"/>
    <mergeCell ref="UKY2:UKZ2"/>
    <mergeCell ref="UKG2:UKH2"/>
    <mergeCell ref="UKI2:UKJ2"/>
    <mergeCell ref="UKK2:UKL2"/>
    <mergeCell ref="UKM2:UKN2"/>
    <mergeCell ref="UKO2:UKP2"/>
    <mergeCell ref="UJW2:UJX2"/>
    <mergeCell ref="UJY2:UJZ2"/>
    <mergeCell ref="UKA2:UKB2"/>
    <mergeCell ref="UKC2:UKD2"/>
    <mergeCell ref="UKE2:UKF2"/>
    <mergeCell ref="UJM2:UJN2"/>
    <mergeCell ref="UJO2:UJP2"/>
    <mergeCell ref="UJQ2:UJR2"/>
    <mergeCell ref="UJS2:UJT2"/>
    <mergeCell ref="UJU2:UJV2"/>
    <mergeCell ref="UJC2:UJD2"/>
    <mergeCell ref="UJE2:UJF2"/>
    <mergeCell ref="UJG2:UJH2"/>
    <mergeCell ref="UJI2:UJJ2"/>
    <mergeCell ref="UJK2:UJL2"/>
    <mergeCell ref="UIS2:UIT2"/>
    <mergeCell ref="UIU2:UIV2"/>
    <mergeCell ref="UIW2:UIX2"/>
    <mergeCell ref="UIY2:UIZ2"/>
    <mergeCell ref="UJA2:UJB2"/>
    <mergeCell ref="UII2:UIJ2"/>
    <mergeCell ref="UIK2:UIL2"/>
    <mergeCell ref="UIM2:UIN2"/>
    <mergeCell ref="UIO2:UIP2"/>
    <mergeCell ref="UIQ2:UIR2"/>
    <mergeCell ref="UHY2:UHZ2"/>
    <mergeCell ref="UIA2:UIB2"/>
    <mergeCell ref="UIC2:UID2"/>
    <mergeCell ref="UIE2:UIF2"/>
    <mergeCell ref="UIG2:UIH2"/>
    <mergeCell ref="UHO2:UHP2"/>
    <mergeCell ref="UHQ2:UHR2"/>
    <mergeCell ref="UHS2:UHT2"/>
    <mergeCell ref="UHU2:UHV2"/>
    <mergeCell ref="UHW2:UHX2"/>
    <mergeCell ref="UHE2:UHF2"/>
    <mergeCell ref="UHG2:UHH2"/>
    <mergeCell ref="UHI2:UHJ2"/>
    <mergeCell ref="UHK2:UHL2"/>
    <mergeCell ref="UHM2:UHN2"/>
    <mergeCell ref="UGU2:UGV2"/>
    <mergeCell ref="UGW2:UGX2"/>
    <mergeCell ref="UGY2:UGZ2"/>
    <mergeCell ref="UHA2:UHB2"/>
    <mergeCell ref="UHC2:UHD2"/>
    <mergeCell ref="UGK2:UGL2"/>
    <mergeCell ref="UGM2:UGN2"/>
    <mergeCell ref="UGO2:UGP2"/>
    <mergeCell ref="UGQ2:UGR2"/>
    <mergeCell ref="UGS2:UGT2"/>
    <mergeCell ref="UGA2:UGB2"/>
    <mergeCell ref="UGC2:UGD2"/>
    <mergeCell ref="UGE2:UGF2"/>
    <mergeCell ref="UGG2:UGH2"/>
    <mergeCell ref="UGI2:UGJ2"/>
    <mergeCell ref="UFQ2:UFR2"/>
    <mergeCell ref="UFS2:UFT2"/>
    <mergeCell ref="UFU2:UFV2"/>
    <mergeCell ref="UFW2:UFX2"/>
    <mergeCell ref="UFY2:UFZ2"/>
    <mergeCell ref="UFG2:UFH2"/>
    <mergeCell ref="UFI2:UFJ2"/>
    <mergeCell ref="UFK2:UFL2"/>
    <mergeCell ref="UFM2:UFN2"/>
    <mergeCell ref="UFO2:UFP2"/>
    <mergeCell ref="UEW2:UEX2"/>
    <mergeCell ref="UEY2:UEZ2"/>
    <mergeCell ref="UFA2:UFB2"/>
    <mergeCell ref="UFC2:UFD2"/>
    <mergeCell ref="UFE2:UFF2"/>
    <mergeCell ref="UEM2:UEN2"/>
    <mergeCell ref="UEO2:UEP2"/>
    <mergeCell ref="UEQ2:UER2"/>
    <mergeCell ref="UES2:UET2"/>
    <mergeCell ref="UEU2:UEV2"/>
    <mergeCell ref="UEC2:UED2"/>
    <mergeCell ref="UEE2:UEF2"/>
    <mergeCell ref="UEG2:UEH2"/>
    <mergeCell ref="UEI2:UEJ2"/>
    <mergeCell ref="UEK2:UEL2"/>
    <mergeCell ref="UDS2:UDT2"/>
    <mergeCell ref="UDU2:UDV2"/>
    <mergeCell ref="UDW2:UDX2"/>
    <mergeCell ref="UDY2:UDZ2"/>
    <mergeCell ref="UEA2:UEB2"/>
    <mergeCell ref="UDI2:UDJ2"/>
    <mergeCell ref="UDK2:UDL2"/>
    <mergeCell ref="UDM2:UDN2"/>
    <mergeCell ref="UDO2:UDP2"/>
    <mergeCell ref="UDQ2:UDR2"/>
    <mergeCell ref="UCY2:UCZ2"/>
    <mergeCell ref="UDA2:UDB2"/>
    <mergeCell ref="UDC2:UDD2"/>
    <mergeCell ref="UDE2:UDF2"/>
    <mergeCell ref="UDG2:UDH2"/>
    <mergeCell ref="UCO2:UCP2"/>
    <mergeCell ref="UCQ2:UCR2"/>
    <mergeCell ref="UCS2:UCT2"/>
    <mergeCell ref="UCU2:UCV2"/>
    <mergeCell ref="UCW2:UCX2"/>
    <mergeCell ref="UCE2:UCF2"/>
    <mergeCell ref="UCG2:UCH2"/>
    <mergeCell ref="UCI2:UCJ2"/>
    <mergeCell ref="UCK2:UCL2"/>
    <mergeCell ref="UCM2:UCN2"/>
    <mergeCell ref="UBU2:UBV2"/>
    <mergeCell ref="UBW2:UBX2"/>
    <mergeCell ref="UBY2:UBZ2"/>
    <mergeCell ref="UCA2:UCB2"/>
    <mergeCell ref="UCC2:UCD2"/>
    <mergeCell ref="UBK2:UBL2"/>
    <mergeCell ref="UBM2:UBN2"/>
    <mergeCell ref="UBO2:UBP2"/>
    <mergeCell ref="UBQ2:UBR2"/>
    <mergeCell ref="UBS2:UBT2"/>
    <mergeCell ref="UBA2:UBB2"/>
    <mergeCell ref="UBC2:UBD2"/>
    <mergeCell ref="UBE2:UBF2"/>
    <mergeCell ref="UBG2:UBH2"/>
    <mergeCell ref="UBI2:UBJ2"/>
    <mergeCell ref="UAQ2:UAR2"/>
    <mergeCell ref="UAS2:UAT2"/>
    <mergeCell ref="UAU2:UAV2"/>
    <mergeCell ref="UAW2:UAX2"/>
    <mergeCell ref="UAY2:UAZ2"/>
    <mergeCell ref="UAG2:UAH2"/>
    <mergeCell ref="UAI2:UAJ2"/>
    <mergeCell ref="UAK2:UAL2"/>
    <mergeCell ref="UAM2:UAN2"/>
    <mergeCell ref="UAO2:UAP2"/>
    <mergeCell ref="TZW2:TZX2"/>
    <mergeCell ref="TZY2:TZZ2"/>
    <mergeCell ref="UAA2:UAB2"/>
    <mergeCell ref="UAC2:UAD2"/>
    <mergeCell ref="UAE2:UAF2"/>
    <mergeCell ref="TZM2:TZN2"/>
    <mergeCell ref="TZO2:TZP2"/>
    <mergeCell ref="TZQ2:TZR2"/>
    <mergeCell ref="TZS2:TZT2"/>
    <mergeCell ref="TZU2:TZV2"/>
    <mergeCell ref="TZC2:TZD2"/>
    <mergeCell ref="TZE2:TZF2"/>
    <mergeCell ref="TZG2:TZH2"/>
    <mergeCell ref="TZI2:TZJ2"/>
    <mergeCell ref="TZK2:TZL2"/>
    <mergeCell ref="TYS2:TYT2"/>
    <mergeCell ref="TYU2:TYV2"/>
    <mergeCell ref="TYW2:TYX2"/>
    <mergeCell ref="TYY2:TYZ2"/>
    <mergeCell ref="TZA2:TZB2"/>
    <mergeCell ref="TYI2:TYJ2"/>
    <mergeCell ref="TYK2:TYL2"/>
    <mergeCell ref="TYM2:TYN2"/>
    <mergeCell ref="TYO2:TYP2"/>
    <mergeCell ref="TYQ2:TYR2"/>
    <mergeCell ref="TXY2:TXZ2"/>
    <mergeCell ref="TYA2:TYB2"/>
    <mergeCell ref="TYC2:TYD2"/>
    <mergeCell ref="TYE2:TYF2"/>
    <mergeCell ref="TYG2:TYH2"/>
    <mergeCell ref="TXO2:TXP2"/>
    <mergeCell ref="TXQ2:TXR2"/>
    <mergeCell ref="TXS2:TXT2"/>
    <mergeCell ref="TXU2:TXV2"/>
    <mergeCell ref="TXW2:TXX2"/>
    <mergeCell ref="TXE2:TXF2"/>
    <mergeCell ref="TXG2:TXH2"/>
    <mergeCell ref="TXI2:TXJ2"/>
    <mergeCell ref="TXK2:TXL2"/>
    <mergeCell ref="TXM2:TXN2"/>
    <mergeCell ref="TWU2:TWV2"/>
    <mergeCell ref="TWW2:TWX2"/>
    <mergeCell ref="TWY2:TWZ2"/>
    <mergeCell ref="TXA2:TXB2"/>
    <mergeCell ref="TXC2:TXD2"/>
    <mergeCell ref="TWK2:TWL2"/>
    <mergeCell ref="TWM2:TWN2"/>
    <mergeCell ref="TWO2:TWP2"/>
    <mergeCell ref="TWQ2:TWR2"/>
    <mergeCell ref="TWS2:TWT2"/>
    <mergeCell ref="TWA2:TWB2"/>
    <mergeCell ref="TWC2:TWD2"/>
    <mergeCell ref="TWE2:TWF2"/>
    <mergeCell ref="TWG2:TWH2"/>
    <mergeCell ref="TWI2:TWJ2"/>
    <mergeCell ref="TVQ2:TVR2"/>
    <mergeCell ref="TVS2:TVT2"/>
    <mergeCell ref="TVU2:TVV2"/>
    <mergeCell ref="TVW2:TVX2"/>
    <mergeCell ref="TVY2:TVZ2"/>
    <mergeCell ref="TVG2:TVH2"/>
    <mergeCell ref="TVI2:TVJ2"/>
    <mergeCell ref="TVK2:TVL2"/>
    <mergeCell ref="TVM2:TVN2"/>
    <mergeCell ref="TVO2:TVP2"/>
    <mergeCell ref="TUW2:TUX2"/>
    <mergeCell ref="TUY2:TUZ2"/>
    <mergeCell ref="TVA2:TVB2"/>
    <mergeCell ref="TVC2:TVD2"/>
    <mergeCell ref="TVE2:TVF2"/>
    <mergeCell ref="TUM2:TUN2"/>
    <mergeCell ref="TUO2:TUP2"/>
    <mergeCell ref="TUQ2:TUR2"/>
    <mergeCell ref="TUS2:TUT2"/>
    <mergeCell ref="TUU2:TUV2"/>
    <mergeCell ref="TUC2:TUD2"/>
    <mergeCell ref="TUE2:TUF2"/>
    <mergeCell ref="TUG2:TUH2"/>
    <mergeCell ref="TUI2:TUJ2"/>
    <mergeCell ref="TUK2:TUL2"/>
    <mergeCell ref="TTS2:TTT2"/>
    <mergeCell ref="TTU2:TTV2"/>
    <mergeCell ref="TTW2:TTX2"/>
    <mergeCell ref="TTY2:TTZ2"/>
    <mergeCell ref="TUA2:TUB2"/>
    <mergeCell ref="TTI2:TTJ2"/>
    <mergeCell ref="TTK2:TTL2"/>
    <mergeCell ref="TTM2:TTN2"/>
    <mergeCell ref="TTO2:TTP2"/>
    <mergeCell ref="TTQ2:TTR2"/>
    <mergeCell ref="TSY2:TSZ2"/>
    <mergeCell ref="TTA2:TTB2"/>
    <mergeCell ref="TTC2:TTD2"/>
    <mergeCell ref="TTE2:TTF2"/>
    <mergeCell ref="TTG2:TTH2"/>
    <mergeCell ref="TSO2:TSP2"/>
    <mergeCell ref="TSQ2:TSR2"/>
    <mergeCell ref="TSS2:TST2"/>
    <mergeCell ref="TSU2:TSV2"/>
    <mergeCell ref="TSW2:TSX2"/>
    <mergeCell ref="TSE2:TSF2"/>
    <mergeCell ref="TSG2:TSH2"/>
    <mergeCell ref="TSI2:TSJ2"/>
    <mergeCell ref="TSK2:TSL2"/>
    <mergeCell ref="TSM2:TSN2"/>
    <mergeCell ref="TRU2:TRV2"/>
    <mergeCell ref="TRW2:TRX2"/>
    <mergeCell ref="TRY2:TRZ2"/>
    <mergeCell ref="TSA2:TSB2"/>
    <mergeCell ref="TSC2:TSD2"/>
    <mergeCell ref="TRK2:TRL2"/>
    <mergeCell ref="TRM2:TRN2"/>
    <mergeCell ref="TRO2:TRP2"/>
    <mergeCell ref="TRQ2:TRR2"/>
    <mergeCell ref="TRS2:TRT2"/>
    <mergeCell ref="TRA2:TRB2"/>
    <mergeCell ref="TRC2:TRD2"/>
    <mergeCell ref="TRE2:TRF2"/>
    <mergeCell ref="TRG2:TRH2"/>
    <mergeCell ref="TRI2:TRJ2"/>
    <mergeCell ref="TQQ2:TQR2"/>
    <mergeCell ref="TQS2:TQT2"/>
    <mergeCell ref="TQU2:TQV2"/>
    <mergeCell ref="TQW2:TQX2"/>
    <mergeCell ref="TQY2:TQZ2"/>
    <mergeCell ref="TQG2:TQH2"/>
    <mergeCell ref="TQI2:TQJ2"/>
    <mergeCell ref="TQK2:TQL2"/>
    <mergeCell ref="TQM2:TQN2"/>
    <mergeCell ref="TQO2:TQP2"/>
    <mergeCell ref="TPW2:TPX2"/>
    <mergeCell ref="TPY2:TPZ2"/>
    <mergeCell ref="TQA2:TQB2"/>
    <mergeCell ref="TQC2:TQD2"/>
    <mergeCell ref="TQE2:TQF2"/>
    <mergeCell ref="TPM2:TPN2"/>
    <mergeCell ref="TPO2:TPP2"/>
    <mergeCell ref="TPQ2:TPR2"/>
    <mergeCell ref="TPS2:TPT2"/>
    <mergeCell ref="TPU2:TPV2"/>
    <mergeCell ref="TPC2:TPD2"/>
    <mergeCell ref="TPE2:TPF2"/>
    <mergeCell ref="TPG2:TPH2"/>
    <mergeCell ref="TPI2:TPJ2"/>
    <mergeCell ref="TPK2:TPL2"/>
    <mergeCell ref="TOS2:TOT2"/>
    <mergeCell ref="TOU2:TOV2"/>
    <mergeCell ref="TOW2:TOX2"/>
    <mergeCell ref="TOY2:TOZ2"/>
    <mergeCell ref="TPA2:TPB2"/>
    <mergeCell ref="TOI2:TOJ2"/>
    <mergeCell ref="TOK2:TOL2"/>
    <mergeCell ref="TOM2:TON2"/>
    <mergeCell ref="TOO2:TOP2"/>
    <mergeCell ref="TOQ2:TOR2"/>
    <mergeCell ref="TNY2:TNZ2"/>
    <mergeCell ref="TOA2:TOB2"/>
    <mergeCell ref="TOC2:TOD2"/>
    <mergeCell ref="TOE2:TOF2"/>
    <mergeCell ref="TOG2:TOH2"/>
    <mergeCell ref="TNO2:TNP2"/>
    <mergeCell ref="TNQ2:TNR2"/>
    <mergeCell ref="TNS2:TNT2"/>
    <mergeCell ref="TNU2:TNV2"/>
    <mergeCell ref="TNW2:TNX2"/>
    <mergeCell ref="TNE2:TNF2"/>
    <mergeCell ref="TNG2:TNH2"/>
    <mergeCell ref="TNI2:TNJ2"/>
    <mergeCell ref="TNK2:TNL2"/>
    <mergeCell ref="TNM2:TNN2"/>
    <mergeCell ref="TMU2:TMV2"/>
    <mergeCell ref="TMW2:TMX2"/>
    <mergeCell ref="TMY2:TMZ2"/>
    <mergeCell ref="TNA2:TNB2"/>
    <mergeCell ref="TNC2:TND2"/>
    <mergeCell ref="TMK2:TML2"/>
    <mergeCell ref="TMM2:TMN2"/>
    <mergeCell ref="TMO2:TMP2"/>
    <mergeCell ref="TMQ2:TMR2"/>
    <mergeCell ref="TMS2:TMT2"/>
    <mergeCell ref="TMA2:TMB2"/>
    <mergeCell ref="TMC2:TMD2"/>
    <mergeCell ref="TME2:TMF2"/>
    <mergeCell ref="TMG2:TMH2"/>
    <mergeCell ref="TMI2:TMJ2"/>
    <mergeCell ref="TLQ2:TLR2"/>
    <mergeCell ref="TLS2:TLT2"/>
    <mergeCell ref="TLU2:TLV2"/>
    <mergeCell ref="TLW2:TLX2"/>
    <mergeCell ref="TLY2:TLZ2"/>
    <mergeCell ref="TLG2:TLH2"/>
    <mergeCell ref="TLI2:TLJ2"/>
    <mergeCell ref="TLK2:TLL2"/>
    <mergeCell ref="TLM2:TLN2"/>
    <mergeCell ref="TLO2:TLP2"/>
    <mergeCell ref="TKW2:TKX2"/>
    <mergeCell ref="TKY2:TKZ2"/>
    <mergeCell ref="TLA2:TLB2"/>
    <mergeCell ref="TLC2:TLD2"/>
    <mergeCell ref="TLE2:TLF2"/>
    <mergeCell ref="TKM2:TKN2"/>
    <mergeCell ref="TKO2:TKP2"/>
    <mergeCell ref="TKQ2:TKR2"/>
    <mergeCell ref="TKS2:TKT2"/>
    <mergeCell ref="TKU2:TKV2"/>
    <mergeCell ref="TKC2:TKD2"/>
    <mergeCell ref="TKE2:TKF2"/>
    <mergeCell ref="TKG2:TKH2"/>
    <mergeCell ref="TKI2:TKJ2"/>
    <mergeCell ref="TKK2:TKL2"/>
    <mergeCell ref="TJS2:TJT2"/>
    <mergeCell ref="TJU2:TJV2"/>
    <mergeCell ref="TJW2:TJX2"/>
    <mergeCell ref="TJY2:TJZ2"/>
    <mergeCell ref="TKA2:TKB2"/>
    <mergeCell ref="TJI2:TJJ2"/>
    <mergeCell ref="TJK2:TJL2"/>
    <mergeCell ref="TJM2:TJN2"/>
    <mergeCell ref="TJO2:TJP2"/>
    <mergeCell ref="TJQ2:TJR2"/>
    <mergeCell ref="TIY2:TIZ2"/>
    <mergeCell ref="TJA2:TJB2"/>
    <mergeCell ref="TJC2:TJD2"/>
    <mergeCell ref="TJE2:TJF2"/>
    <mergeCell ref="TJG2:TJH2"/>
    <mergeCell ref="TIO2:TIP2"/>
    <mergeCell ref="TIQ2:TIR2"/>
    <mergeCell ref="TIS2:TIT2"/>
    <mergeCell ref="TIU2:TIV2"/>
    <mergeCell ref="TIW2:TIX2"/>
    <mergeCell ref="TIE2:TIF2"/>
    <mergeCell ref="TIG2:TIH2"/>
    <mergeCell ref="TII2:TIJ2"/>
    <mergeCell ref="TIK2:TIL2"/>
    <mergeCell ref="TIM2:TIN2"/>
    <mergeCell ref="THU2:THV2"/>
    <mergeCell ref="THW2:THX2"/>
    <mergeCell ref="THY2:THZ2"/>
    <mergeCell ref="TIA2:TIB2"/>
    <mergeCell ref="TIC2:TID2"/>
    <mergeCell ref="THK2:THL2"/>
    <mergeCell ref="THM2:THN2"/>
    <mergeCell ref="THO2:THP2"/>
    <mergeCell ref="THQ2:THR2"/>
    <mergeCell ref="THS2:THT2"/>
    <mergeCell ref="THA2:THB2"/>
    <mergeCell ref="THC2:THD2"/>
    <mergeCell ref="THE2:THF2"/>
    <mergeCell ref="THG2:THH2"/>
    <mergeCell ref="THI2:THJ2"/>
    <mergeCell ref="TGQ2:TGR2"/>
    <mergeCell ref="TGS2:TGT2"/>
    <mergeCell ref="TGU2:TGV2"/>
    <mergeCell ref="TGW2:TGX2"/>
    <mergeCell ref="TGY2:TGZ2"/>
    <mergeCell ref="TGG2:TGH2"/>
    <mergeCell ref="TGI2:TGJ2"/>
    <mergeCell ref="TGK2:TGL2"/>
    <mergeCell ref="TGM2:TGN2"/>
    <mergeCell ref="TGO2:TGP2"/>
    <mergeCell ref="TFW2:TFX2"/>
    <mergeCell ref="TFY2:TFZ2"/>
    <mergeCell ref="TGA2:TGB2"/>
    <mergeCell ref="TGC2:TGD2"/>
    <mergeCell ref="TGE2:TGF2"/>
    <mergeCell ref="TFM2:TFN2"/>
    <mergeCell ref="TFO2:TFP2"/>
    <mergeCell ref="TFQ2:TFR2"/>
    <mergeCell ref="TFS2:TFT2"/>
    <mergeCell ref="TFU2:TFV2"/>
    <mergeCell ref="TFC2:TFD2"/>
    <mergeCell ref="TFE2:TFF2"/>
    <mergeCell ref="TFG2:TFH2"/>
    <mergeCell ref="TFI2:TFJ2"/>
    <mergeCell ref="TFK2:TFL2"/>
    <mergeCell ref="TES2:TET2"/>
    <mergeCell ref="TEU2:TEV2"/>
    <mergeCell ref="TEW2:TEX2"/>
    <mergeCell ref="TEY2:TEZ2"/>
    <mergeCell ref="TFA2:TFB2"/>
    <mergeCell ref="TEI2:TEJ2"/>
    <mergeCell ref="TEK2:TEL2"/>
    <mergeCell ref="TEM2:TEN2"/>
    <mergeCell ref="TEO2:TEP2"/>
    <mergeCell ref="TEQ2:TER2"/>
    <mergeCell ref="TDY2:TDZ2"/>
    <mergeCell ref="TEA2:TEB2"/>
    <mergeCell ref="TEC2:TED2"/>
    <mergeCell ref="TEE2:TEF2"/>
    <mergeCell ref="TEG2:TEH2"/>
    <mergeCell ref="TDO2:TDP2"/>
    <mergeCell ref="TDQ2:TDR2"/>
    <mergeCell ref="TDS2:TDT2"/>
    <mergeCell ref="TDU2:TDV2"/>
    <mergeCell ref="TDW2:TDX2"/>
    <mergeCell ref="TDE2:TDF2"/>
    <mergeCell ref="TDG2:TDH2"/>
    <mergeCell ref="TDI2:TDJ2"/>
    <mergeCell ref="TDK2:TDL2"/>
    <mergeCell ref="TDM2:TDN2"/>
    <mergeCell ref="TCU2:TCV2"/>
    <mergeCell ref="TCW2:TCX2"/>
    <mergeCell ref="TCY2:TCZ2"/>
    <mergeCell ref="TDA2:TDB2"/>
    <mergeCell ref="TDC2:TDD2"/>
    <mergeCell ref="TCK2:TCL2"/>
    <mergeCell ref="TCM2:TCN2"/>
    <mergeCell ref="TCO2:TCP2"/>
    <mergeCell ref="TCQ2:TCR2"/>
    <mergeCell ref="TCS2:TCT2"/>
    <mergeCell ref="TCA2:TCB2"/>
    <mergeCell ref="TCC2:TCD2"/>
    <mergeCell ref="TCE2:TCF2"/>
    <mergeCell ref="TCG2:TCH2"/>
    <mergeCell ref="TCI2:TCJ2"/>
    <mergeCell ref="TBQ2:TBR2"/>
    <mergeCell ref="TBS2:TBT2"/>
    <mergeCell ref="TBU2:TBV2"/>
    <mergeCell ref="TBW2:TBX2"/>
    <mergeCell ref="TBY2:TBZ2"/>
    <mergeCell ref="TBG2:TBH2"/>
    <mergeCell ref="TBI2:TBJ2"/>
    <mergeCell ref="TBK2:TBL2"/>
    <mergeCell ref="TBM2:TBN2"/>
    <mergeCell ref="TBO2:TBP2"/>
    <mergeCell ref="TAW2:TAX2"/>
    <mergeCell ref="TAY2:TAZ2"/>
    <mergeCell ref="TBA2:TBB2"/>
    <mergeCell ref="TBC2:TBD2"/>
    <mergeCell ref="TBE2:TBF2"/>
    <mergeCell ref="TAM2:TAN2"/>
    <mergeCell ref="TAO2:TAP2"/>
    <mergeCell ref="TAQ2:TAR2"/>
    <mergeCell ref="TAS2:TAT2"/>
    <mergeCell ref="TAU2:TAV2"/>
    <mergeCell ref="TAC2:TAD2"/>
    <mergeCell ref="TAE2:TAF2"/>
    <mergeCell ref="TAG2:TAH2"/>
    <mergeCell ref="TAI2:TAJ2"/>
    <mergeCell ref="TAK2:TAL2"/>
    <mergeCell ref="SZS2:SZT2"/>
    <mergeCell ref="SZU2:SZV2"/>
    <mergeCell ref="SZW2:SZX2"/>
    <mergeCell ref="SZY2:SZZ2"/>
    <mergeCell ref="TAA2:TAB2"/>
    <mergeCell ref="SZI2:SZJ2"/>
    <mergeCell ref="SZK2:SZL2"/>
    <mergeCell ref="SZM2:SZN2"/>
    <mergeCell ref="SZO2:SZP2"/>
    <mergeCell ref="SZQ2:SZR2"/>
    <mergeCell ref="SYY2:SYZ2"/>
    <mergeCell ref="SZA2:SZB2"/>
    <mergeCell ref="SZC2:SZD2"/>
    <mergeCell ref="SZE2:SZF2"/>
    <mergeCell ref="SZG2:SZH2"/>
    <mergeCell ref="SYO2:SYP2"/>
    <mergeCell ref="SYQ2:SYR2"/>
    <mergeCell ref="SYS2:SYT2"/>
    <mergeCell ref="SYU2:SYV2"/>
    <mergeCell ref="SYW2:SYX2"/>
    <mergeCell ref="SYE2:SYF2"/>
    <mergeCell ref="SYG2:SYH2"/>
    <mergeCell ref="SYI2:SYJ2"/>
    <mergeCell ref="SYK2:SYL2"/>
    <mergeCell ref="SYM2:SYN2"/>
    <mergeCell ref="SXU2:SXV2"/>
    <mergeCell ref="SXW2:SXX2"/>
    <mergeCell ref="SXY2:SXZ2"/>
    <mergeCell ref="SYA2:SYB2"/>
    <mergeCell ref="SYC2:SYD2"/>
    <mergeCell ref="SXK2:SXL2"/>
    <mergeCell ref="SXM2:SXN2"/>
    <mergeCell ref="SXO2:SXP2"/>
    <mergeCell ref="SXQ2:SXR2"/>
    <mergeCell ref="SXS2:SXT2"/>
    <mergeCell ref="SXA2:SXB2"/>
    <mergeCell ref="SXC2:SXD2"/>
    <mergeCell ref="SXE2:SXF2"/>
    <mergeCell ref="SXG2:SXH2"/>
    <mergeCell ref="SXI2:SXJ2"/>
    <mergeCell ref="SWQ2:SWR2"/>
    <mergeCell ref="SWS2:SWT2"/>
    <mergeCell ref="SWU2:SWV2"/>
    <mergeCell ref="SWW2:SWX2"/>
    <mergeCell ref="SWY2:SWZ2"/>
    <mergeCell ref="SWG2:SWH2"/>
    <mergeCell ref="SWI2:SWJ2"/>
    <mergeCell ref="SWK2:SWL2"/>
    <mergeCell ref="SWM2:SWN2"/>
    <mergeCell ref="SWO2:SWP2"/>
    <mergeCell ref="SVW2:SVX2"/>
    <mergeCell ref="SVY2:SVZ2"/>
    <mergeCell ref="SWA2:SWB2"/>
    <mergeCell ref="SWC2:SWD2"/>
    <mergeCell ref="SWE2:SWF2"/>
    <mergeCell ref="SVM2:SVN2"/>
    <mergeCell ref="SVO2:SVP2"/>
    <mergeCell ref="SVQ2:SVR2"/>
    <mergeCell ref="SVS2:SVT2"/>
    <mergeCell ref="SVU2:SVV2"/>
    <mergeCell ref="SVC2:SVD2"/>
    <mergeCell ref="SVE2:SVF2"/>
    <mergeCell ref="SVG2:SVH2"/>
    <mergeCell ref="SVI2:SVJ2"/>
    <mergeCell ref="SVK2:SVL2"/>
    <mergeCell ref="SUS2:SUT2"/>
    <mergeCell ref="SUU2:SUV2"/>
    <mergeCell ref="SUW2:SUX2"/>
    <mergeCell ref="SUY2:SUZ2"/>
    <mergeCell ref="SVA2:SVB2"/>
    <mergeCell ref="SUI2:SUJ2"/>
    <mergeCell ref="SUK2:SUL2"/>
    <mergeCell ref="SUM2:SUN2"/>
    <mergeCell ref="SUO2:SUP2"/>
    <mergeCell ref="SUQ2:SUR2"/>
    <mergeCell ref="STY2:STZ2"/>
    <mergeCell ref="SUA2:SUB2"/>
    <mergeCell ref="SUC2:SUD2"/>
    <mergeCell ref="SUE2:SUF2"/>
    <mergeCell ref="SUG2:SUH2"/>
    <mergeCell ref="STO2:STP2"/>
    <mergeCell ref="STQ2:STR2"/>
    <mergeCell ref="STS2:STT2"/>
    <mergeCell ref="STU2:STV2"/>
    <mergeCell ref="STW2:STX2"/>
    <mergeCell ref="STE2:STF2"/>
    <mergeCell ref="STG2:STH2"/>
    <mergeCell ref="STI2:STJ2"/>
    <mergeCell ref="STK2:STL2"/>
    <mergeCell ref="STM2:STN2"/>
    <mergeCell ref="SSU2:SSV2"/>
    <mergeCell ref="SSW2:SSX2"/>
    <mergeCell ref="SSY2:SSZ2"/>
    <mergeCell ref="STA2:STB2"/>
    <mergeCell ref="STC2:STD2"/>
    <mergeCell ref="SSK2:SSL2"/>
    <mergeCell ref="SSM2:SSN2"/>
    <mergeCell ref="SSO2:SSP2"/>
    <mergeCell ref="SSQ2:SSR2"/>
    <mergeCell ref="SSS2:SST2"/>
    <mergeCell ref="SSA2:SSB2"/>
    <mergeCell ref="SSC2:SSD2"/>
    <mergeCell ref="SSE2:SSF2"/>
    <mergeCell ref="SSG2:SSH2"/>
    <mergeCell ref="SSI2:SSJ2"/>
    <mergeCell ref="SRQ2:SRR2"/>
    <mergeCell ref="SRS2:SRT2"/>
    <mergeCell ref="SRU2:SRV2"/>
    <mergeCell ref="SRW2:SRX2"/>
    <mergeCell ref="SRY2:SRZ2"/>
    <mergeCell ref="SRG2:SRH2"/>
    <mergeCell ref="SRI2:SRJ2"/>
    <mergeCell ref="SRK2:SRL2"/>
    <mergeCell ref="SRM2:SRN2"/>
    <mergeCell ref="SRO2:SRP2"/>
    <mergeCell ref="SQW2:SQX2"/>
    <mergeCell ref="SQY2:SQZ2"/>
    <mergeCell ref="SRA2:SRB2"/>
    <mergeCell ref="SRC2:SRD2"/>
    <mergeCell ref="SRE2:SRF2"/>
    <mergeCell ref="SQM2:SQN2"/>
    <mergeCell ref="SQO2:SQP2"/>
    <mergeCell ref="SQQ2:SQR2"/>
    <mergeCell ref="SQS2:SQT2"/>
    <mergeCell ref="SQU2:SQV2"/>
    <mergeCell ref="SQC2:SQD2"/>
    <mergeCell ref="SQE2:SQF2"/>
    <mergeCell ref="SQG2:SQH2"/>
    <mergeCell ref="SQI2:SQJ2"/>
    <mergeCell ref="SQK2:SQL2"/>
    <mergeCell ref="SPS2:SPT2"/>
    <mergeCell ref="SPU2:SPV2"/>
    <mergeCell ref="SPW2:SPX2"/>
    <mergeCell ref="SPY2:SPZ2"/>
    <mergeCell ref="SQA2:SQB2"/>
    <mergeCell ref="SPI2:SPJ2"/>
    <mergeCell ref="SPK2:SPL2"/>
    <mergeCell ref="SPM2:SPN2"/>
    <mergeCell ref="SPO2:SPP2"/>
    <mergeCell ref="SPQ2:SPR2"/>
    <mergeCell ref="SOY2:SOZ2"/>
    <mergeCell ref="SPA2:SPB2"/>
    <mergeCell ref="SPC2:SPD2"/>
    <mergeCell ref="SPE2:SPF2"/>
    <mergeCell ref="SPG2:SPH2"/>
    <mergeCell ref="SOO2:SOP2"/>
    <mergeCell ref="SOQ2:SOR2"/>
    <mergeCell ref="SOS2:SOT2"/>
    <mergeCell ref="SOU2:SOV2"/>
    <mergeCell ref="SOW2:SOX2"/>
    <mergeCell ref="SOE2:SOF2"/>
    <mergeCell ref="SOG2:SOH2"/>
    <mergeCell ref="SOI2:SOJ2"/>
    <mergeCell ref="SOK2:SOL2"/>
    <mergeCell ref="SOM2:SON2"/>
    <mergeCell ref="SNU2:SNV2"/>
    <mergeCell ref="SNW2:SNX2"/>
    <mergeCell ref="SNY2:SNZ2"/>
    <mergeCell ref="SOA2:SOB2"/>
    <mergeCell ref="SOC2:SOD2"/>
    <mergeCell ref="SNK2:SNL2"/>
    <mergeCell ref="SNM2:SNN2"/>
    <mergeCell ref="SNO2:SNP2"/>
    <mergeCell ref="SNQ2:SNR2"/>
    <mergeCell ref="SNS2:SNT2"/>
    <mergeCell ref="SNA2:SNB2"/>
    <mergeCell ref="SNC2:SND2"/>
    <mergeCell ref="SNE2:SNF2"/>
    <mergeCell ref="SNG2:SNH2"/>
    <mergeCell ref="SNI2:SNJ2"/>
    <mergeCell ref="SMQ2:SMR2"/>
    <mergeCell ref="SMS2:SMT2"/>
    <mergeCell ref="SMU2:SMV2"/>
    <mergeCell ref="SMW2:SMX2"/>
    <mergeCell ref="SMY2:SMZ2"/>
    <mergeCell ref="SMG2:SMH2"/>
    <mergeCell ref="SMI2:SMJ2"/>
    <mergeCell ref="SMK2:SML2"/>
    <mergeCell ref="SMM2:SMN2"/>
    <mergeCell ref="SMO2:SMP2"/>
    <mergeCell ref="SLW2:SLX2"/>
    <mergeCell ref="SLY2:SLZ2"/>
    <mergeCell ref="SMA2:SMB2"/>
    <mergeCell ref="SMC2:SMD2"/>
    <mergeCell ref="SME2:SMF2"/>
    <mergeCell ref="SLM2:SLN2"/>
    <mergeCell ref="SLO2:SLP2"/>
    <mergeCell ref="SLQ2:SLR2"/>
    <mergeCell ref="SLS2:SLT2"/>
    <mergeCell ref="SLU2:SLV2"/>
    <mergeCell ref="SLC2:SLD2"/>
    <mergeCell ref="SLE2:SLF2"/>
    <mergeCell ref="SLG2:SLH2"/>
    <mergeCell ref="SLI2:SLJ2"/>
    <mergeCell ref="SLK2:SLL2"/>
    <mergeCell ref="SKS2:SKT2"/>
    <mergeCell ref="SKU2:SKV2"/>
    <mergeCell ref="SKW2:SKX2"/>
    <mergeCell ref="SKY2:SKZ2"/>
    <mergeCell ref="SLA2:SLB2"/>
    <mergeCell ref="SKI2:SKJ2"/>
    <mergeCell ref="SKK2:SKL2"/>
    <mergeCell ref="SKM2:SKN2"/>
    <mergeCell ref="SKO2:SKP2"/>
    <mergeCell ref="SKQ2:SKR2"/>
    <mergeCell ref="SJY2:SJZ2"/>
    <mergeCell ref="SKA2:SKB2"/>
    <mergeCell ref="SKC2:SKD2"/>
    <mergeCell ref="SKE2:SKF2"/>
    <mergeCell ref="SKG2:SKH2"/>
    <mergeCell ref="SJO2:SJP2"/>
    <mergeCell ref="SJQ2:SJR2"/>
    <mergeCell ref="SJS2:SJT2"/>
    <mergeCell ref="SJU2:SJV2"/>
    <mergeCell ref="SJW2:SJX2"/>
    <mergeCell ref="SJE2:SJF2"/>
    <mergeCell ref="SJG2:SJH2"/>
    <mergeCell ref="SJI2:SJJ2"/>
    <mergeCell ref="SJK2:SJL2"/>
    <mergeCell ref="SJM2:SJN2"/>
    <mergeCell ref="SIU2:SIV2"/>
    <mergeCell ref="SIW2:SIX2"/>
    <mergeCell ref="SIY2:SIZ2"/>
    <mergeCell ref="SJA2:SJB2"/>
    <mergeCell ref="SJC2:SJD2"/>
    <mergeCell ref="SIK2:SIL2"/>
    <mergeCell ref="SIM2:SIN2"/>
    <mergeCell ref="SIO2:SIP2"/>
    <mergeCell ref="SIQ2:SIR2"/>
    <mergeCell ref="SIS2:SIT2"/>
    <mergeCell ref="SIA2:SIB2"/>
    <mergeCell ref="SIC2:SID2"/>
    <mergeCell ref="SIE2:SIF2"/>
    <mergeCell ref="SIG2:SIH2"/>
    <mergeCell ref="SII2:SIJ2"/>
    <mergeCell ref="SHQ2:SHR2"/>
    <mergeCell ref="SHS2:SHT2"/>
    <mergeCell ref="SHU2:SHV2"/>
    <mergeCell ref="SHW2:SHX2"/>
    <mergeCell ref="SHY2:SHZ2"/>
    <mergeCell ref="SHG2:SHH2"/>
    <mergeCell ref="SHI2:SHJ2"/>
    <mergeCell ref="SHK2:SHL2"/>
    <mergeCell ref="SHM2:SHN2"/>
    <mergeCell ref="SHO2:SHP2"/>
    <mergeCell ref="SGW2:SGX2"/>
    <mergeCell ref="SGY2:SGZ2"/>
    <mergeCell ref="SHA2:SHB2"/>
    <mergeCell ref="SHC2:SHD2"/>
    <mergeCell ref="SHE2:SHF2"/>
    <mergeCell ref="SGM2:SGN2"/>
    <mergeCell ref="SGO2:SGP2"/>
    <mergeCell ref="SGQ2:SGR2"/>
    <mergeCell ref="SGS2:SGT2"/>
    <mergeCell ref="SGU2:SGV2"/>
    <mergeCell ref="SGC2:SGD2"/>
    <mergeCell ref="SGE2:SGF2"/>
    <mergeCell ref="SGG2:SGH2"/>
    <mergeCell ref="SGI2:SGJ2"/>
    <mergeCell ref="SGK2:SGL2"/>
    <mergeCell ref="SFS2:SFT2"/>
    <mergeCell ref="SFU2:SFV2"/>
    <mergeCell ref="SFW2:SFX2"/>
    <mergeCell ref="SFY2:SFZ2"/>
    <mergeCell ref="SGA2:SGB2"/>
    <mergeCell ref="SFI2:SFJ2"/>
    <mergeCell ref="SFK2:SFL2"/>
    <mergeCell ref="SFM2:SFN2"/>
    <mergeCell ref="SFO2:SFP2"/>
    <mergeCell ref="SFQ2:SFR2"/>
    <mergeCell ref="SEY2:SEZ2"/>
    <mergeCell ref="SFA2:SFB2"/>
    <mergeCell ref="SFC2:SFD2"/>
    <mergeCell ref="SFE2:SFF2"/>
    <mergeCell ref="SFG2:SFH2"/>
    <mergeCell ref="SEO2:SEP2"/>
    <mergeCell ref="SEQ2:SER2"/>
    <mergeCell ref="SES2:SET2"/>
    <mergeCell ref="SEU2:SEV2"/>
    <mergeCell ref="SEW2:SEX2"/>
    <mergeCell ref="SEE2:SEF2"/>
    <mergeCell ref="SEG2:SEH2"/>
    <mergeCell ref="SEI2:SEJ2"/>
    <mergeCell ref="SEK2:SEL2"/>
    <mergeCell ref="SEM2:SEN2"/>
    <mergeCell ref="SDU2:SDV2"/>
    <mergeCell ref="SDW2:SDX2"/>
    <mergeCell ref="SDY2:SDZ2"/>
    <mergeCell ref="SEA2:SEB2"/>
    <mergeCell ref="SEC2:SED2"/>
    <mergeCell ref="SDK2:SDL2"/>
    <mergeCell ref="SDM2:SDN2"/>
    <mergeCell ref="SDO2:SDP2"/>
    <mergeCell ref="SDQ2:SDR2"/>
    <mergeCell ref="SDS2:SDT2"/>
    <mergeCell ref="SDA2:SDB2"/>
    <mergeCell ref="SDC2:SDD2"/>
    <mergeCell ref="SDE2:SDF2"/>
    <mergeCell ref="SDG2:SDH2"/>
    <mergeCell ref="SDI2:SDJ2"/>
    <mergeCell ref="SCQ2:SCR2"/>
    <mergeCell ref="SCS2:SCT2"/>
    <mergeCell ref="SCU2:SCV2"/>
    <mergeCell ref="SCW2:SCX2"/>
    <mergeCell ref="SCY2:SCZ2"/>
    <mergeCell ref="SCG2:SCH2"/>
    <mergeCell ref="SCI2:SCJ2"/>
    <mergeCell ref="SCK2:SCL2"/>
    <mergeCell ref="SCM2:SCN2"/>
    <mergeCell ref="SCO2:SCP2"/>
    <mergeCell ref="SBW2:SBX2"/>
    <mergeCell ref="SBY2:SBZ2"/>
    <mergeCell ref="SCA2:SCB2"/>
    <mergeCell ref="SCC2:SCD2"/>
    <mergeCell ref="SCE2:SCF2"/>
    <mergeCell ref="SBM2:SBN2"/>
    <mergeCell ref="SBO2:SBP2"/>
    <mergeCell ref="SBQ2:SBR2"/>
    <mergeCell ref="SBS2:SBT2"/>
    <mergeCell ref="SBU2:SBV2"/>
    <mergeCell ref="SBC2:SBD2"/>
    <mergeCell ref="SBE2:SBF2"/>
    <mergeCell ref="SBG2:SBH2"/>
    <mergeCell ref="SBI2:SBJ2"/>
    <mergeCell ref="SBK2:SBL2"/>
    <mergeCell ref="SAS2:SAT2"/>
    <mergeCell ref="SAU2:SAV2"/>
    <mergeCell ref="SAW2:SAX2"/>
    <mergeCell ref="SAY2:SAZ2"/>
    <mergeCell ref="SBA2:SBB2"/>
    <mergeCell ref="SAI2:SAJ2"/>
    <mergeCell ref="SAK2:SAL2"/>
    <mergeCell ref="SAM2:SAN2"/>
    <mergeCell ref="SAO2:SAP2"/>
    <mergeCell ref="SAQ2:SAR2"/>
    <mergeCell ref="RZY2:RZZ2"/>
    <mergeCell ref="SAA2:SAB2"/>
    <mergeCell ref="SAC2:SAD2"/>
    <mergeCell ref="SAE2:SAF2"/>
    <mergeCell ref="SAG2:SAH2"/>
    <mergeCell ref="RZO2:RZP2"/>
    <mergeCell ref="RZQ2:RZR2"/>
    <mergeCell ref="RZS2:RZT2"/>
    <mergeCell ref="RZU2:RZV2"/>
    <mergeCell ref="RZW2:RZX2"/>
    <mergeCell ref="RZE2:RZF2"/>
    <mergeCell ref="RZG2:RZH2"/>
    <mergeCell ref="RZI2:RZJ2"/>
    <mergeCell ref="RZK2:RZL2"/>
    <mergeCell ref="RZM2:RZN2"/>
    <mergeCell ref="RYU2:RYV2"/>
    <mergeCell ref="RYW2:RYX2"/>
    <mergeCell ref="RYY2:RYZ2"/>
    <mergeCell ref="RZA2:RZB2"/>
    <mergeCell ref="RZC2:RZD2"/>
    <mergeCell ref="RYK2:RYL2"/>
    <mergeCell ref="RYM2:RYN2"/>
    <mergeCell ref="RYO2:RYP2"/>
    <mergeCell ref="RYQ2:RYR2"/>
    <mergeCell ref="RYS2:RYT2"/>
    <mergeCell ref="RYA2:RYB2"/>
    <mergeCell ref="RYC2:RYD2"/>
    <mergeCell ref="RYE2:RYF2"/>
    <mergeCell ref="RYG2:RYH2"/>
    <mergeCell ref="RYI2:RYJ2"/>
    <mergeCell ref="RXQ2:RXR2"/>
    <mergeCell ref="RXS2:RXT2"/>
    <mergeCell ref="RXU2:RXV2"/>
    <mergeCell ref="RXW2:RXX2"/>
    <mergeCell ref="RXY2:RXZ2"/>
    <mergeCell ref="RXG2:RXH2"/>
    <mergeCell ref="RXI2:RXJ2"/>
    <mergeCell ref="RXK2:RXL2"/>
    <mergeCell ref="RXM2:RXN2"/>
    <mergeCell ref="RXO2:RXP2"/>
    <mergeCell ref="RWW2:RWX2"/>
    <mergeCell ref="RWY2:RWZ2"/>
    <mergeCell ref="RXA2:RXB2"/>
    <mergeCell ref="RXC2:RXD2"/>
    <mergeCell ref="RXE2:RXF2"/>
    <mergeCell ref="RWM2:RWN2"/>
    <mergeCell ref="RWO2:RWP2"/>
    <mergeCell ref="RWQ2:RWR2"/>
    <mergeCell ref="RWS2:RWT2"/>
    <mergeCell ref="RWU2:RWV2"/>
    <mergeCell ref="RWC2:RWD2"/>
    <mergeCell ref="RWE2:RWF2"/>
    <mergeCell ref="RWG2:RWH2"/>
    <mergeCell ref="RWI2:RWJ2"/>
    <mergeCell ref="RWK2:RWL2"/>
    <mergeCell ref="RVS2:RVT2"/>
    <mergeCell ref="RVU2:RVV2"/>
    <mergeCell ref="RVW2:RVX2"/>
    <mergeCell ref="RVY2:RVZ2"/>
    <mergeCell ref="RWA2:RWB2"/>
    <mergeCell ref="RVI2:RVJ2"/>
    <mergeCell ref="RVK2:RVL2"/>
    <mergeCell ref="RVM2:RVN2"/>
    <mergeCell ref="RVO2:RVP2"/>
    <mergeCell ref="RVQ2:RVR2"/>
    <mergeCell ref="RUY2:RUZ2"/>
    <mergeCell ref="RVA2:RVB2"/>
    <mergeCell ref="RVC2:RVD2"/>
    <mergeCell ref="RVE2:RVF2"/>
    <mergeCell ref="RVG2:RVH2"/>
    <mergeCell ref="RUO2:RUP2"/>
    <mergeCell ref="RUQ2:RUR2"/>
    <mergeCell ref="RUS2:RUT2"/>
    <mergeCell ref="RUU2:RUV2"/>
    <mergeCell ref="RUW2:RUX2"/>
    <mergeCell ref="RUE2:RUF2"/>
    <mergeCell ref="RUG2:RUH2"/>
    <mergeCell ref="RUI2:RUJ2"/>
    <mergeCell ref="RUK2:RUL2"/>
    <mergeCell ref="RUM2:RUN2"/>
    <mergeCell ref="RTU2:RTV2"/>
    <mergeCell ref="RTW2:RTX2"/>
    <mergeCell ref="RTY2:RTZ2"/>
    <mergeCell ref="RUA2:RUB2"/>
    <mergeCell ref="RUC2:RUD2"/>
    <mergeCell ref="RTK2:RTL2"/>
    <mergeCell ref="RTM2:RTN2"/>
    <mergeCell ref="RTO2:RTP2"/>
    <mergeCell ref="RTQ2:RTR2"/>
    <mergeCell ref="RTS2:RTT2"/>
    <mergeCell ref="RTA2:RTB2"/>
    <mergeCell ref="RTC2:RTD2"/>
    <mergeCell ref="RTE2:RTF2"/>
    <mergeCell ref="RTG2:RTH2"/>
    <mergeCell ref="RTI2:RTJ2"/>
    <mergeCell ref="RSQ2:RSR2"/>
    <mergeCell ref="RSS2:RST2"/>
    <mergeCell ref="RSU2:RSV2"/>
    <mergeCell ref="RSW2:RSX2"/>
    <mergeCell ref="RSY2:RSZ2"/>
    <mergeCell ref="RSG2:RSH2"/>
    <mergeCell ref="RSI2:RSJ2"/>
    <mergeCell ref="RSK2:RSL2"/>
    <mergeCell ref="RSM2:RSN2"/>
    <mergeCell ref="RSO2:RSP2"/>
    <mergeCell ref="RRW2:RRX2"/>
    <mergeCell ref="RRY2:RRZ2"/>
    <mergeCell ref="RSA2:RSB2"/>
    <mergeCell ref="RSC2:RSD2"/>
    <mergeCell ref="RSE2:RSF2"/>
    <mergeCell ref="RRM2:RRN2"/>
    <mergeCell ref="RRO2:RRP2"/>
    <mergeCell ref="RRQ2:RRR2"/>
    <mergeCell ref="RRS2:RRT2"/>
    <mergeCell ref="RRU2:RRV2"/>
    <mergeCell ref="RRC2:RRD2"/>
    <mergeCell ref="RRE2:RRF2"/>
    <mergeCell ref="RRG2:RRH2"/>
    <mergeCell ref="RRI2:RRJ2"/>
    <mergeCell ref="RRK2:RRL2"/>
    <mergeCell ref="RQS2:RQT2"/>
    <mergeCell ref="RQU2:RQV2"/>
    <mergeCell ref="RQW2:RQX2"/>
    <mergeCell ref="RQY2:RQZ2"/>
    <mergeCell ref="RRA2:RRB2"/>
    <mergeCell ref="RQI2:RQJ2"/>
    <mergeCell ref="RQK2:RQL2"/>
    <mergeCell ref="RQM2:RQN2"/>
    <mergeCell ref="RQO2:RQP2"/>
    <mergeCell ref="RQQ2:RQR2"/>
    <mergeCell ref="RPY2:RPZ2"/>
    <mergeCell ref="RQA2:RQB2"/>
    <mergeCell ref="RQC2:RQD2"/>
    <mergeCell ref="RQE2:RQF2"/>
    <mergeCell ref="RQG2:RQH2"/>
    <mergeCell ref="RPO2:RPP2"/>
    <mergeCell ref="RPQ2:RPR2"/>
    <mergeCell ref="RPS2:RPT2"/>
    <mergeCell ref="RPU2:RPV2"/>
    <mergeCell ref="RPW2:RPX2"/>
    <mergeCell ref="RPE2:RPF2"/>
    <mergeCell ref="RPG2:RPH2"/>
    <mergeCell ref="RPI2:RPJ2"/>
    <mergeCell ref="RPK2:RPL2"/>
    <mergeCell ref="RPM2:RPN2"/>
    <mergeCell ref="ROU2:ROV2"/>
    <mergeCell ref="ROW2:ROX2"/>
    <mergeCell ref="ROY2:ROZ2"/>
    <mergeCell ref="RPA2:RPB2"/>
    <mergeCell ref="RPC2:RPD2"/>
    <mergeCell ref="ROK2:ROL2"/>
    <mergeCell ref="ROM2:RON2"/>
    <mergeCell ref="ROO2:ROP2"/>
    <mergeCell ref="ROQ2:ROR2"/>
    <mergeCell ref="ROS2:ROT2"/>
    <mergeCell ref="ROA2:ROB2"/>
    <mergeCell ref="ROC2:ROD2"/>
    <mergeCell ref="ROE2:ROF2"/>
    <mergeCell ref="ROG2:ROH2"/>
    <mergeCell ref="ROI2:ROJ2"/>
    <mergeCell ref="RNQ2:RNR2"/>
    <mergeCell ref="RNS2:RNT2"/>
    <mergeCell ref="RNU2:RNV2"/>
    <mergeCell ref="RNW2:RNX2"/>
    <mergeCell ref="RNY2:RNZ2"/>
    <mergeCell ref="RNG2:RNH2"/>
    <mergeCell ref="RNI2:RNJ2"/>
    <mergeCell ref="RNK2:RNL2"/>
    <mergeCell ref="RNM2:RNN2"/>
    <mergeCell ref="RNO2:RNP2"/>
    <mergeCell ref="RMW2:RMX2"/>
    <mergeCell ref="RMY2:RMZ2"/>
    <mergeCell ref="RNA2:RNB2"/>
    <mergeCell ref="RNC2:RND2"/>
    <mergeCell ref="RNE2:RNF2"/>
    <mergeCell ref="RMM2:RMN2"/>
    <mergeCell ref="RMO2:RMP2"/>
    <mergeCell ref="RMQ2:RMR2"/>
    <mergeCell ref="RMS2:RMT2"/>
    <mergeCell ref="RMU2:RMV2"/>
    <mergeCell ref="RMC2:RMD2"/>
    <mergeCell ref="RME2:RMF2"/>
    <mergeCell ref="RMG2:RMH2"/>
    <mergeCell ref="RMI2:RMJ2"/>
    <mergeCell ref="RMK2:RML2"/>
    <mergeCell ref="RLS2:RLT2"/>
    <mergeCell ref="RLU2:RLV2"/>
    <mergeCell ref="RLW2:RLX2"/>
    <mergeCell ref="RLY2:RLZ2"/>
    <mergeCell ref="RMA2:RMB2"/>
    <mergeCell ref="RLI2:RLJ2"/>
    <mergeCell ref="RLK2:RLL2"/>
    <mergeCell ref="RLM2:RLN2"/>
    <mergeCell ref="RLO2:RLP2"/>
    <mergeCell ref="RLQ2:RLR2"/>
    <mergeCell ref="RKY2:RKZ2"/>
    <mergeCell ref="RLA2:RLB2"/>
    <mergeCell ref="RLC2:RLD2"/>
    <mergeCell ref="RLE2:RLF2"/>
    <mergeCell ref="RLG2:RLH2"/>
    <mergeCell ref="RKO2:RKP2"/>
    <mergeCell ref="RKQ2:RKR2"/>
    <mergeCell ref="RKS2:RKT2"/>
    <mergeCell ref="RKU2:RKV2"/>
    <mergeCell ref="RKW2:RKX2"/>
    <mergeCell ref="RKE2:RKF2"/>
    <mergeCell ref="RKG2:RKH2"/>
    <mergeCell ref="RKI2:RKJ2"/>
    <mergeCell ref="RKK2:RKL2"/>
    <mergeCell ref="RKM2:RKN2"/>
    <mergeCell ref="RJU2:RJV2"/>
    <mergeCell ref="RJW2:RJX2"/>
    <mergeCell ref="RJY2:RJZ2"/>
    <mergeCell ref="RKA2:RKB2"/>
    <mergeCell ref="RKC2:RKD2"/>
    <mergeCell ref="RJK2:RJL2"/>
    <mergeCell ref="RJM2:RJN2"/>
    <mergeCell ref="RJO2:RJP2"/>
    <mergeCell ref="RJQ2:RJR2"/>
    <mergeCell ref="RJS2:RJT2"/>
    <mergeCell ref="RJA2:RJB2"/>
    <mergeCell ref="RJC2:RJD2"/>
    <mergeCell ref="RJE2:RJF2"/>
    <mergeCell ref="RJG2:RJH2"/>
    <mergeCell ref="RJI2:RJJ2"/>
    <mergeCell ref="RIQ2:RIR2"/>
    <mergeCell ref="RIS2:RIT2"/>
    <mergeCell ref="RIU2:RIV2"/>
    <mergeCell ref="RIW2:RIX2"/>
    <mergeCell ref="RIY2:RIZ2"/>
    <mergeCell ref="RIG2:RIH2"/>
    <mergeCell ref="RII2:RIJ2"/>
    <mergeCell ref="RIK2:RIL2"/>
    <mergeCell ref="RIM2:RIN2"/>
    <mergeCell ref="RIO2:RIP2"/>
    <mergeCell ref="RHW2:RHX2"/>
    <mergeCell ref="RHY2:RHZ2"/>
    <mergeCell ref="RIA2:RIB2"/>
    <mergeCell ref="RIC2:RID2"/>
    <mergeCell ref="RIE2:RIF2"/>
    <mergeCell ref="RHM2:RHN2"/>
    <mergeCell ref="RHO2:RHP2"/>
    <mergeCell ref="RHQ2:RHR2"/>
    <mergeCell ref="RHS2:RHT2"/>
    <mergeCell ref="RHU2:RHV2"/>
    <mergeCell ref="RHC2:RHD2"/>
    <mergeCell ref="RHE2:RHF2"/>
    <mergeCell ref="RHG2:RHH2"/>
    <mergeCell ref="RHI2:RHJ2"/>
    <mergeCell ref="RHK2:RHL2"/>
    <mergeCell ref="RGS2:RGT2"/>
    <mergeCell ref="RGU2:RGV2"/>
    <mergeCell ref="RGW2:RGX2"/>
    <mergeCell ref="RGY2:RGZ2"/>
    <mergeCell ref="RHA2:RHB2"/>
    <mergeCell ref="RGI2:RGJ2"/>
    <mergeCell ref="RGK2:RGL2"/>
    <mergeCell ref="RGM2:RGN2"/>
    <mergeCell ref="RGO2:RGP2"/>
    <mergeCell ref="RGQ2:RGR2"/>
    <mergeCell ref="RFY2:RFZ2"/>
    <mergeCell ref="RGA2:RGB2"/>
    <mergeCell ref="RGC2:RGD2"/>
    <mergeCell ref="RGE2:RGF2"/>
    <mergeCell ref="RGG2:RGH2"/>
    <mergeCell ref="RFO2:RFP2"/>
    <mergeCell ref="RFQ2:RFR2"/>
    <mergeCell ref="RFS2:RFT2"/>
    <mergeCell ref="RFU2:RFV2"/>
    <mergeCell ref="RFW2:RFX2"/>
    <mergeCell ref="RFE2:RFF2"/>
    <mergeCell ref="RFG2:RFH2"/>
    <mergeCell ref="RFI2:RFJ2"/>
    <mergeCell ref="RFK2:RFL2"/>
    <mergeCell ref="RFM2:RFN2"/>
    <mergeCell ref="REU2:REV2"/>
    <mergeCell ref="REW2:REX2"/>
    <mergeCell ref="REY2:REZ2"/>
    <mergeCell ref="RFA2:RFB2"/>
    <mergeCell ref="RFC2:RFD2"/>
    <mergeCell ref="REK2:REL2"/>
    <mergeCell ref="REM2:REN2"/>
    <mergeCell ref="REO2:REP2"/>
    <mergeCell ref="REQ2:RER2"/>
    <mergeCell ref="RES2:RET2"/>
    <mergeCell ref="REA2:REB2"/>
    <mergeCell ref="REC2:RED2"/>
    <mergeCell ref="REE2:REF2"/>
    <mergeCell ref="REG2:REH2"/>
    <mergeCell ref="REI2:REJ2"/>
    <mergeCell ref="RDQ2:RDR2"/>
    <mergeCell ref="RDS2:RDT2"/>
    <mergeCell ref="RDU2:RDV2"/>
    <mergeCell ref="RDW2:RDX2"/>
    <mergeCell ref="RDY2:RDZ2"/>
    <mergeCell ref="RDG2:RDH2"/>
    <mergeCell ref="RDI2:RDJ2"/>
    <mergeCell ref="RDK2:RDL2"/>
    <mergeCell ref="RDM2:RDN2"/>
    <mergeCell ref="RDO2:RDP2"/>
    <mergeCell ref="RCW2:RCX2"/>
    <mergeCell ref="RCY2:RCZ2"/>
    <mergeCell ref="RDA2:RDB2"/>
    <mergeCell ref="RDC2:RDD2"/>
    <mergeCell ref="RDE2:RDF2"/>
    <mergeCell ref="RCM2:RCN2"/>
    <mergeCell ref="RCO2:RCP2"/>
    <mergeCell ref="RCQ2:RCR2"/>
    <mergeCell ref="RCS2:RCT2"/>
    <mergeCell ref="RCU2:RCV2"/>
    <mergeCell ref="RCC2:RCD2"/>
    <mergeCell ref="RCE2:RCF2"/>
    <mergeCell ref="RCG2:RCH2"/>
    <mergeCell ref="RCI2:RCJ2"/>
    <mergeCell ref="RCK2:RCL2"/>
    <mergeCell ref="RBS2:RBT2"/>
    <mergeCell ref="RBU2:RBV2"/>
    <mergeCell ref="RBW2:RBX2"/>
    <mergeCell ref="RBY2:RBZ2"/>
    <mergeCell ref="RCA2:RCB2"/>
    <mergeCell ref="RBI2:RBJ2"/>
    <mergeCell ref="RBK2:RBL2"/>
    <mergeCell ref="RBM2:RBN2"/>
    <mergeCell ref="RBO2:RBP2"/>
    <mergeCell ref="RBQ2:RBR2"/>
    <mergeCell ref="RAY2:RAZ2"/>
    <mergeCell ref="RBA2:RBB2"/>
    <mergeCell ref="RBC2:RBD2"/>
    <mergeCell ref="RBE2:RBF2"/>
    <mergeCell ref="RBG2:RBH2"/>
    <mergeCell ref="RAO2:RAP2"/>
    <mergeCell ref="RAQ2:RAR2"/>
    <mergeCell ref="RAS2:RAT2"/>
    <mergeCell ref="RAU2:RAV2"/>
    <mergeCell ref="RAW2:RAX2"/>
    <mergeCell ref="RAE2:RAF2"/>
    <mergeCell ref="RAG2:RAH2"/>
    <mergeCell ref="RAI2:RAJ2"/>
    <mergeCell ref="RAK2:RAL2"/>
    <mergeCell ref="RAM2:RAN2"/>
    <mergeCell ref="QZU2:QZV2"/>
    <mergeCell ref="QZW2:QZX2"/>
    <mergeCell ref="QZY2:QZZ2"/>
    <mergeCell ref="RAA2:RAB2"/>
    <mergeCell ref="RAC2:RAD2"/>
    <mergeCell ref="QZK2:QZL2"/>
    <mergeCell ref="QZM2:QZN2"/>
    <mergeCell ref="QZO2:QZP2"/>
    <mergeCell ref="QZQ2:QZR2"/>
    <mergeCell ref="QZS2:QZT2"/>
    <mergeCell ref="QZA2:QZB2"/>
    <mergeCell ref="QZC2:QZD2"/>
    <mergeCell ref="QZE2:QZF2"/>
    <mergeCell ref="QZG2:QZH2"/>
    <mergeCell ref="QZI2:QZJ2"/>
    <mergeCell ref="QYQ2:QYR2"/>
    <mergeCell ref="QYS2:QYT2"/>
    <mergeCell ref="QYU2:QYV2"/>
    <mergeCell ref="QYW2:QYX2"/>
    <mergeCell ref="QYY2:QYZ2"/>
    <mergeCell ref="QYG2:QYH2"/>
    <mergeCell ref="QYI2:QYJ2"/>
    <mergeCell ref="QYK2:QYL2"/>
    <mergeCell ref="QYM2:QYN2"/>
    <mergeCell ref="QYO2:QYP2"/>
    <mergeCell ref="QXW2:QXX2"/>
    <mergeCell ref="QXY2:QXZ2"/>
    <mergeCell ref="QYA2:QYB2"/>
    <mergeCell ref="QYC2:QYD2"/>
    <mergeCell ref="QYE2:QYF2"/>
    <mergeCell ref="QXM2:QXN2"/>
    <mergeCell ref="QXO2:QXP2"/>
    <mergeCell ref="QXQ2:QXR2"/>
    <mergeCell ref="QXS2:QXT2"/>
    <mergeCell ref="QXU2:QXV2"/>
    <mergeCell ref="QXC2:QXD2"/>
    <mergeCell ref="QXE2:QXF2"/>
    <mergeCell ref="QXG2:QXH2"/>
    <mergeCell ref="QXI2:QXJ2"/>
    <mergeCell ref="QXK2:QXL2"/>
    <mergeCell ref="QWS2:QWT2"/>
    <mergeCell ref="QWU2:QWV2"/>
    <mergeCell ref="QWW2:QWX2"/>
    <mergeCell ref="QWY2:QWZ2"/>
    <mergeCell ref="QXA2:QXB2"/>
    <mergeCell ref="QWI2:QWJ2"/>
    <mergeCell ref="QWK2:QWL2"/>
    <mergeCell ref="QWM2:QWN2"/>
    <mergeCell ref="QWO2:QWP2"/>
    <mergeCell ref="QWQ2:QWR2"/>
    <mergeCell ref="QVY2:QVZ2"/>
    <mergeCell ref="QWA2:QWB2"/>
    <mergeCell ref="QWC2:QWD2"/>
    <mergeCell ref="QWE2:QWF2"/>
    <mergeCell ref="QWG2:QWH2"/>
    <mergeCell ref="QVO2:QVP2"/>
    <mergeCell ref="QVQ2:QVR2"/>
    <mergeCell ref="QVS2:QVT2"/>
    <mergeCell ref="QVU2:QVV2"/>
    <mergeCell ref="QVW2:QVX2"/>
    <mergeCell ref="QVE2:QVF2"/>
    <mergeCell ref="QVG2:QVH2"/>
    <mergeCell ref="QVI2:QVJ2"/>
    <mergeCell ref="QVK2:QVL2"/>
    <mergeCell ref="QVM2:QVN2"/>
    <mergeCell ref="QUU2:QUV2"/>
    <mergeCell ref="QUW2:QUX2"/>
    <mergeCell ref="QUY2:QUZ2"/>
    <mergeCell ref="QVA2:QVB2"/>
    <mergeCell ref="QVC2:QVD2"/>
    <mergeCell ref="QUK2:QUL2"/>
    <mergeCell ref="QUM2:QUN2"/>
    <mergeCell ref="QUO2:QUP2"/>
    <mergeCell ref="QUQ2:QUR2"/>
    <mergeCell ref="QUS2:QUT2"/>
    <mergeCell ref="QUA2:QUB2"/>
    <mergeCell ref="QUC2:QUD2"/>
    <mergeCell ref="QUE2:QUF2"/>
    <mergeCell ref="QUG2:QUH2"/>
    <mergeCell ref="QUI2:QUJ2"/>
    <mergeCell ref="QTQ2:QTR2"/>
    <mergeCell ref="QTS2:QTT2"/>
    <mergeCell ref="QTU2:QTV2"/>
    <mergeCell ref="QTW2:QTX2"/>
    <mergeCell ref="QTY2:QTZ2"/>
    <mergeCell ref="QTG2:QTH2"/>
    <mergeCell ref="QTI2:QTJ2"/>
    <mergeCell ref="QTK2:QTL2"/>
    <mergeCell ref="QTM2:QTN2"/>
    <mergeCell ref="QTO2:QTP2"/>
    <mergeCell ref="QSW2:QSX2"/>
    <mergeCell ref="QSY2:QSZ2"/>
    <mergeCell ref="QTA2:QTB2"/>
    <mergeCell ref="QTC2:QTD2"/>
    <mergeCell ref="QTE2:QTF2"/>
    <mergeCell ref="QSM2:QSN2"/>
    <mergeCell ref="QSO2:QSP2"/>
    <mergeCell ref="QSQ2:QSR2"/>
    <mergeCell ref="QSS2:QST2"/>
    <mergeCell ref="QSU2:QSV2"/>
    <mergeCell ref="QSC2:QSD2"/>
    <mergeCell ref="QSE2:QSF2"/>
    <mergeCell ref="QSG2:QSH2"/>
    <mergeCell ref="QSI2:QSJ2"/>
    <mergeCell ref="QSK2:QSL2"/>
    <mergeCell ref="QRS2:QRT2"/>
    <mergeCell ref="QRU2:QRV2"/>
    <mergeCell ref="QRW2:QRX2"/>
    <mergeCell ref="QRY2:QRZ2"/>
    <mergeCell ref="QSA2:QSB2"/>
    <mergeCell ref="QRI2:QRJ2"/>
    <mergeCell ref="QRK2:QRL2"/>
    <mergeCell ref="QRM2:QRN2"/>
    <mergeCell ref="QRO2:QRP2"/>
    <mergeCell ref="QRQ2:QRR2"/>
    <mergeCell ref="QQY2:QQZ2"/>
    <mergeCell ref="QRA2:QRB2"/>
    <mergeCell ref="QRC2:QRD2"/>
    <mergeCell ref="QRE2:QRF2"/>
    <mergeCell ref="QRG2:QRH2"/>
    <mergeCell ref="QQO2:QQP2"/>
    <mergeCell ref="QQQ2:QQR2"/>
    <mergeCell ref="QQS2:QQT2"/>
    <mergeCell ref="QQU2:QQV2"/>
    <mergeCell ref="QQW2:QQX2"/>
    <mergeCell ref="QQE2:QQF2"/>
    <mergeCell ref="QQG2:QQH2"/>
    <mergeCell ref="QQI2:QQJ2"/>
    <mergeCell ref="QQK2:QQL2"/>
    <mergeCell ref="QQM2:QQN2"/>
    <mergeCell ref="QPU2:QPV2"/>
    <mergeCell ref="QPW2:QPX2"/>
    <mergeCell ref="QPY2:QPZ2"/>
    <mergeCell ref="QQA2:QQB2"/>
    <mergeCell ref="QQC2:QQD2"/>
    <mergeCell ref="QPK2:QPL2"/>
    <mergeCell ref="QPM2:QPN2"/>
    <mergeCell ref="QPO2:QPP2"/>
    <mergeCell ref="QPQ2:QPR2"/>
    <mergeCell ref="QPS2:QPT2"/>
    <mergeCell ref="QPA2:QPB2"/>
    <mergeCell ref="QPC2:QPD2"/>
    <mergeCell ref="QPE2:QPF2"/>
    <mergeCell ref="QPG2:QPH2"/>
    <mergeCell ref="QPI2:QPJ2"/>
    <mergeCell ref="QOQ2:QOR2"/>
    <mergeCell ref="QOS2:QOT2"/>
    <mergeCell ref="QOU2:QOV2"/>
    <mergeCell ref="QOW2:QOX2"/>
    <mergeCell ref="QOY2:QOZ2"/>
    <mergeCell ref="QOG2:QOH2"/>
    <mergeCell ref="QOI2:QOJ2"/>
    <mergeCell ref="QOK2:QOL2"/>
    <mergeCell ref="QOM2:QON2"/>
    <mergeCell ref="QOO2:QOP2"/>
    <mergeCell ref="QNW2:QNX2"/>
    <mergeCell ref="QNY2:QNZ2"/>
    <mergeCell ref="QOA2:QOB2"/>
    <mergeCell ref="QOC2:QOD2"/>
    <mergeCell ref="QOE2:QOF2"/>
    <mergeCell ref="QNM2:QNN2"/>
    <mergeCell ref="QNO2:QNP2"/>
    <mergeCell ref="QNQ2:QNR2"/>
    <mergeCell ref="QNS2:QNT2"/>
    <mergeCell ref="QNU2:QNV2"/>
    <mergeCell ref="QNC2:QND2"/>
    <mergeCell ref="QNE2:QNF2"/>
    <mergeCell ref="QNG2:QNH2"/>
    <mergeCell ref="QNI2:QNJ2"/>
    <mergeCell ref="QNK2:QNL2"/>
    <mergeCell ref="QMS2:QMT2"/>
    <mergeCell ref="QMU2:QMV2"/>
    <mergeCell ref="QMW2:QMX2"/>
    <mergeCell ref="QMY2:QMZ2"/>
    <mergeCell ref="QNA2:QNB2"/>
    <mergeCell ref="QMI2:QMJ2"/>
    <mergeCell ref="QMK2:QML2"/>
    <mergeCell ref="QMM2:QMN2"/>
    <mergeCell ref="QMO2:QMP2"/>
    <mergeCell ref="QMQ2:QMR2"/>
    <mergeCell ref="QLY2:QLZ2"/>
    <mergeCell ref="QMA2:QMB2"/>
    <mergeCell ref="QMC2:QMD2"/>
    <mergeCell ref="QME2:QMF2"/>
    <mergeCell ref="QMG2:QMH2"/>
    <mergeCell ref="QLO2:QLP2"/>
    <mergeCell ref="QLQ2:QLR2"/>
    <mergeCell ref="QLS2:QLT2"/>
    <mergeCell ref="QLU2:QLV2"/>
    <mergeCell ref="QLW2:QLX2"/>
    <mergeCell ref="QLE2:QLF2"/>
    <mergeCell ref="QLG2:QLH2"/>
    <mergeCell ref="QLI2:QLJ2"/>
    <mergeCell ref="QLK2:QLL2"/>
    <mergeCell ref="QLM2:QLN2"/>
    <mergeCell ref="QKU2:QKV2"/>
    <mergeCell ref="QKW2:QKX2"/>
    <mergeCell ref="QKY2:QKZ2"/>
    <mergeCell ref="QLA2:QLB2"/>
    <mergeCell ref="QLC2:QLD2"/>
    <mergeCell ref="QKK2:QKL2"/>
    <mergeCell ref="QKM2:QKN2"/>
    <mergeCell ref="QKO2:QKP2"/>
    <mergeCell ref="QKQ2:QKR2"/>
    <mergeCell ref="QKS2:QKT2"/>
    <mergeCell ref="QKA2:QKB2"/>
    <mergeCell ref="QKC2:QKD2"/>
    <mergeCell ref="QKE2:QKF2"/>
    <mergeCell ref="QKG2:QKH2"/>
    <mergeCell ref="QKI2:QKJ2"/>
    <mergeCell ref="QJQ2:QJR2"/>
    <mergeCell ref="QJS2:QJT2"/>
    <mergeCell ref="QJU2:QJV2"/>
    <mergeCell ref="QJW2:QJX2"/>
    <mergeCell ref="QJY2:QJZ2"/>
    <mergeCell ref="QJG2:QJH2"/>
    <mergeCell ref="QJI2:QJJ2"/>
    <mergeCell ref="QJK2:QJL2"/>
    <mergeCell ref="QJM2:QJN2"/>
    <mergeCell ref="QJO2:QJP2"/>
    <mergeCell ref="QIW2:QIX2"/>
    <mergeCell ref="QIY2:QIZ2"/>
    <mergeCell ref="QJA2:QJB2"/>
    <mergeCell ref="QJC2:QJD2"/>
    <mergeCell ref="QJE2:QJF2"/>
    <mergeCell ref="QIM2:QIN2"/>
    <mergeCell ref="QIO2:QIP2"/>
    <mergeCell ref="QIQ2:QIR2"/>
    <mergeCell ref="QIS2:QIT2"/>
    <mergeCell ref="QIU2:QIV2"/>
    <mergeCell ref="QIC2:QID2"/>
    <mergeCell ref="QIE2:QIF2"/>
    <mergeCell ref="QIG2:QIH2"/>
    <mergeCell ref="QII2:QIJ2"/>
    <mergeCell ref="QIK2:QIL2"/>
    <mergeCell ref="QHS2:QHT2"/>
    <mergeCell ref="QHU2:QHV2"/>
    <mergeCell ref="QHW2:QHX2"/>
    <mergeCell ref="QHY2:QHZ2"/>
    <mergeCell ref="QIA2:QIB2"/>
    <mergeCell ref="QHI2:QHJ2"/>
    <mergeCell ref="QHK2:QHL2"/>
    <mergeCell ref="QHM2:QHN2"/>
    <mergeCell ref="QHO2:QHP2"/>
    <mergeCell ref="QHQ2:QHR2"/>
    <mergeCell ref="QGY2:QGZ2"/>
    <mergeCell ref="QHA2:QHB2"/>
    <mergeCell ref="QHC2:QHD2"/>
    <mergeCell ref="QHE2:QHF2"/>
    <mergeCell ref="QHG2:QHH2"/>
    <mergeCell ref="QGO2:QGP2"/>
    <mergeCell ref="QGQ2:QGR2"/>
    <mergeCell ref="QGS2:QGT2"/>
    <mergeCell ref="QGU2:QGV2"/>
    <mergeCell ref="QGW2:QGX2"/>
    <mergeCell ref="QGE2:QGF2"/>
    <mergeCell ref="QGG2:QGH2"/>
    <mergeCell ref="QGI2:QGJ2"/>
    <mergeCell ref="QGK2:QGL2"/>
    <mergeCell ref="QGM2:QGN2"/>
    <mergeCell ref="QFU2:QFV2"/>
    <mergeCell ref="QFW2:QFX2"/>
    <mergeCell ref="QFY2:QFZ2"/>
    <mergeCell ref="QGA2:QGB2"/>
    <mergeCell ref="QGC2:QGD2"/>
    <mergeCell ref="QFK2:QFL2"/>
    <mergeCell ref="QFM2:QFN2"/>
    <mergeCell ref="QFO2:QFP2"/>
    <mergeCell ref="QFQ2:QFR2"/>
    <mergeCell ref="QFS2:QFT2"/>
    <mergeCell ref="QFA2:QFB2"/>
    <mergeCell ref="QFC2:QFD2"/>
    <mergeCell ref="QFE2:QFF2"/>
    <mergeCell ref="QFG2:QFH2"/>
    <mergeCell ref="QFI2:QFJ2"/>
    <mergeCell ref="QEQ2:QER2"/>
    <mergeCell ref="QES2:QET2"/>
    <mergeCell ref="QEU2:QEV2"/>
    <mergeCell ref="QEW2:QEX2"/>
    <mergeCell ref="QEY2:QEZ2"/>
    <mergeCell ref="QEG2:QEH2"/>
    <mergeCell ref="QEI2:QEJ2"/>
    <mergeCell ref="QEK2:QEL2"/>
    <mergeCell ref="QEM2:QEN2"/>
    <mergeCell ref="QEO2:QEP2"/>
    <mergeCell ref="QDW2:QDX2"/>
    <mergeCell ref="QDY2:QDZ2"/>
    <mergeCell ref="QEA2:QEB2"/>
    <mergeCell ref="QEC2:QED2"/>
    <mergeCell ref="QEE2:QEF2"/>
    <mergeCell ref="QDM2:QDN2"/>
    <mergeCell ref="QDO2:QDP2"/>
    <mergeCell ref="QDQ2:QDR2"/>
    <mergeCell ref="QDS2:QDT2"/>
    <mergeCell ref="QDU2:QDV2"/>
    <mergeCell ref="QDC2:QDD2"/>
    <mergeCell ref="QDE2:QDF2"/>
    <mergeCell ref="QDG2:QDH2"/>
    <mergeCell ref="QDI2:QDJ2"/>
    <mergeCell ref="QDK2:QDL2"/>
    <mergeCell ref="QCS2:QCT2"/>
    <mergeCell ref="QCU2:QCV2"/>
    <mergeCell ref="QCW2:QCX2"/>
    <mergeCell ref="QCY2:QCZ2"/>
    <mergeCell ref="QDA2:QDB2"/>
    <mergeCell ref="QCI2:QCJ2"/>
    <mergeCell ref="QCK2:QCL2"/>
    <mergeCell ref="QCM2:QCN2"/>
    <mergeCell ref="QCO2:QCP2"/>
    <mergeCell ref="QCQ2:QCR2"/>
    <mergeCell ref="QBY2:QBZ2"/>
    <mergeCell ref="QCA2:QCB2"/>
    <mergeCell ref="QCC2:QCD2"/>
    <mergeCell ref="QCE2:QCF2"/>
    <mergeCell ref="QCG2:QCH2"/>
    <mergeCell ref="QBO2:QBP2"/>
    <mergeCell ref="QBQ2:QBR2"/>
    <mergeCell ref="QBS2:QBT2"/>
    <mergeCell ref="QBU2:QBV2"/>
    <mergeCell ref="QBW2:QBX2"/>
    <mergeCell ref="QBE2:QBF2"/>
    <mergeCell ref="QBG2:QBH2"/>
    <mergeCell ref="QBI2:QBJ2"/>
    <mergeCell ref="QBK2:QBL2"/>
    <mergeCell ref="QBM2:QBN2"/>
    <mergeCell ref="QAU2:QAV2"/>
    <mergeCell ref="QAW2:QAX2"/>
    <mergeCell ref="QAY2:QAZ2"/>
    <mergeCell ref="QBA2:QBB2"/>
    <mergeCell ref="QBC2:QBD2"/>
    <mergeCell ref="QAK2:QAL2"/>
    <mergeCell ref="QAM2:QAN2"/>
    <mergeCell ref="QAO2:QAP2"/>
    <mergeCell ref="QAQ2:QAR2"/>
    <mergeCell ref="QAS2:QAT2"/>
    <mergeCell ref="QAA2:QAB2"/>
    <mergeCell ref="QAC2:QAD2"/>
    <mergeCell ref="QAE2:QAF2"/>
    <mergeCell ref="QAG2:QAH2"/>
    <mergeCell ref="QAI2:QAJ2"/>
    <mergeCell ref="PZQ2:PZR2"/>
    <mergeCell ref="PZS2:PZT2"/>
    <mergeCell ref="PZU2:PZV2"/>
    <mergeCell ref="PZW2:PZX2"/>
    <mergeCell ref="PZY2:PZZ2"/>
    <mergeCell ref="PZG2:PZH2"/>
    <mergeCell ref="PZI2:PZJ2"/>
    <mergeCell ref="PZK2:PZL2"/>
    <mergeCell ref="PZM2:PZN2"/>
    <mergeCell ref="PZO2:PZP2"/>
    <mergeCell ref="PYW2:PYX2"/>
    <mergeCell ref="PYY2:PYZ2"/>
    <mergeCell ref="PZA2:PZB2"/>
    <mergeCell ref="PZC2:PZD2"/>
    <mergeCell ref="PZE2:PZF2"/>
    <mergeCell ref="PYM2:PYN2"/>
    <mergeCell ref="PYO2:PYP2"/>
    <mergeCell ref="PYQ2:PYR2"/>
    <mergeCell ref="PYS2:PYT2"/>
    <mergeCell ref="PYU2:PYV2"/>
    <mergeCell ref="PYC2:PYD2"/>
    <mergeCell ref="PYE2:PYF2"/>
    <mergeCell ref="PYG2:PYH2"/>
    <mergeCell ref="PYI2:PYJ2"/>
    <mergeCell ref="PYK2:PYL2"/>
    <mergeCell ref="PXS2:PXT2"/>
    <mergeCell ref="PXU2:PXV2"/>
    <mergeCell ref="PXW2:PXX2"/>
    <mergeCell ref="PXY2:PXZ2"/>
    <mergeCell ref="PYA2:PYB2"/>
    <mergeCell ref="PXI2:PXJ2"/>
    <mergeCell ref="PXK2:PXL2"/>
    <mergeCell ref="PXM2:PXN2"/>
    <mergeCell ref="PXO2:PXP2"/>
    <mergeCell ref="PXQ2:PXR2"/>
    <mergeCell ref="PWY2:PWZ2"/>
    <mergeCell ref="PXA2:PXB2"/>
    <mergeCell ref="PXC2:PXD2"/>
    <mergeCell ref="PXE2:PXF2"/>
    <mergeCell ref="PXG2:PXH2"/>
    <mergeCell ref="PWO2:PWP2"/>
    <mergeCell ref="PWQ2:PWR2"/>
    <mergeCell ref="PWS2:PWT2"/>
    <mergeCell ref="PWU2:PWV2"/>
    <mergeCell ref="PWW2:PWX2"/>
    <mergeCell ref="PWE2:PWF2"/>
    <mergeCell ref="PWG2:PWH2"/>
    <mergeCell ref="PWI2:PWJ2"/>
    <mergeCell ref="PWK2:PWL2"/>
    <mergeCell ref="PWM2:PWN2"/>
    <mergeCell ref="PVU2:PVV2"/>
    <mergeCell ref="PVW2:PVX2"/>
    <mergeCell ref="PVY2:PVZ2"/>
    <mergeCell ref="PWA2:PWB2"/>
    <mergeCell ref="PWC2:PWD2"/>
    <mergeCell ref="PVK2:PVL2"/>
    <mergeCell ref="PVM2:PVN2"/>
    <mergeCell ref="PVO2:PVP2"/>
    <mergeCell ref="PVQ2:PVR2"/>
    <mergeCell ref="PVS2:PVT2"/>
    <mergeCell ref="PVA2:PVB2"/>
    <mergeCell ref="PVC2:PVD2"/>
    <mergeCell ref="PVE2:PVF2"/>
    <mergeCell ref="PVG2:PVH2"/>
    <mergeCell ref="PVI2:PVJ2"/>
    <mergeCell ref="PUQ2:PUR2"/>
    <mergeCell ref="PUS2:PUT2"/>
    <mergeCell ref="PUU2:PUV2"/>
    <mergeCell ref="PUW2:PUX2"/>
    <mergeCell ref="PUY2:PUZ2"/>
    <mergeCell ref="PUG2:PUH2"/>
    <mergeCell ref="PUI2:PUJ2"/>
    <mergeCell ref="PUK2:PUL2"/>
    <mergeCell ref="PUM2:PUN2"/>
    <mergeCell ref="PUO2:PUP2"/>
    <mergeCell ref="PTW2:PTX2"/>
    <mergeCell ref="PTY2:PTZ2"/>
    <mergeCell ref="PUA2:PUB2"/>
    <mergeCell ref="PUC2:PUD2"/>
    <mergeCell ref="PUE2:PUF2"/>
    <mergeCell ref="PTM2:PTN2"/>
    <mergeCell ref="PTO2:PTP2"/>
    <mergeCell ref="PTQ2:PTR2"/>
    <mergeCell ref="PTS2:PTT2"/>
    <mergeCell ref="PTU2:PTV2"/>
    <mergeCell ref="PTC2:PTD2"/>
    <mergeCell ref="PTE2:PTF2"/>
    <mergeCell ref="PTG2:PTH2"/>
    <mergeCell ref="PTI2:PTJ2"/>
    <mergeCell ref="PTK2:PTL2"/>
    <mergeCell ref="PSS2:PST2"/>
    <mergeCell ref="PSU2:PSV2"/>
    <mergeCell ref="PSW2:PSX2"/>
    <mergeCell ref="PSY2:PSZ2"/>
    <mergeCell ref="PTA2:PTB2"/>
    <mergeCell ref="PSI2:PSJ2"/>
    <mergeCell ref="PSK2:PSL2"/>
    <mergeCell ref="PSM2:PSN2"/>
    <mergeCell ref="PSO2:PSP2"/>
    <mergeCell ref="PSQ2:PSR2"/>
    <mergeCell ref="PRY2:PRZ2"/>
    <mergeCell ref="PSA2:PSB2"/>
    <mergeCell ref="PSC2:PSD2"/>
    <mergeCell ref="PSE2:PSF2"/>
    <mergeCell ref="PSG2:PSH2"/>
    <mergeCell ref="PRO2:PRP2"/>
    <mergeCell ref="PRQ2:PRR2"/>
    <mergeCell ref="PRS2:PRT2"/>
    <mergeCell ref="PRU2:PRV2"/>
    <mergeCell ref="PRW2:PRX2"/>
    <mergeCell ref="PRE2:PRF2"/>
    <mergeCell ref="PRG2:PRH2"/>
    <mergeCell ref="PRI2:PRJ2"/>
    <mergeCell ref="PRK2:PRL2"/>
    <mergeCell ref="PRM2:PRN2"/>
    <mergeCell ref="PQU2:PQV2"/>
    <mergeCell ref="PQW2:PQX2"/>
    <mergeCell ref="PQY2:PQZ2"/>
    <mergeCell ref="PRA2:PRB2"/>
    <mergeCell ref="PRC2:PRD2"/>
    <mergeCell ref="PQK2:PQL2"/>
    <mergeCell ref="PQM2:PQN2"/>
    <mergeCell ref="PQO2:PQP2"/>
    <mergeCell ref="PQQ2:PQR2"/>
    <mergeCell ref="PQS2:PQT2"/>
    <mergeCell ref="PQA2:PQB2"/>
    <mergeCell ref="PQC2:PQD2"/>
    <mergeCell ref="PQE2:PQF2"/>
    <mergeCell ref="PQG2:PQH2"/>
    <mergeCell ref="PQI2:PQJ2"/>
    <mergeCell ref="PPQ2:PPR2"/>
    <mergeCell ref="PPS2:PPT2"/>
    <mergeCell ref="PPU2:PPV2"/>
    <mergeCell ref="PPW2:PPX2"/>
    <mergeCell ref="PPY2:PPZ2"/>
    <mergeCell ref="PPG2:PPH2"/>
    <mergeCell ref="PPI2:PPJ2"/>
    <mergeCell ref="PPK2:PPL2"/>
    <mergeCell ref="PPM2:PPN2"/>
    <mergeCell ref="PPO2:PPP2"/>
    <mergeCell ref="POW2:POX2"/>
    <mergeCell ref="POY2:POZ2"/>
    <mergeCell ref="PPA2:PPB2"/>
    <mergeCell ref="PPC2:PPD2"/>
    <mergeCell ref="PPE2:PPF2"/>
    <mergeCell ref="POM2:PON2"/>
    <mergeCell ref="POO2:POP2"/>
    <mergeCell ref="POQ2:POR2"/>
    <mergeCell ref="POS2:POT2"/>
    <mergeCell ref="POU2:POV2"/>
    <mergeCell ref="POC2:POD2"/>
    <mergeCell ref="POE2:POF2"/>
    <mergeCell ref="POG2:POH2"/>
    <mergeCell ref="POI2:POJ2"/>
    <mergeCell ref="POK2:POL2"/>
    <mergeCell ref="PNS2:PNT2"/>
    <mergeCell ref="PNU2:PNV2"/>
    <mergeCell ref="PNW2:PNX2"/>
    <mergeCell ref="PNY2:PNZ2"/>
    <mergeCell ref="POA2:POB2"/>
    <mergeCell ref="PNI2:PNJ2"/>
    <mergeCell ref="PNK2:PNL2"/>
    <mergeCell ref="PNM2:PNN2"/>
    <mergeCell ref="PNO2:PNP2"/>
    <mergeCell ref="PNQ2:PNR2"/>
    <mergeCell ref="PMY2:PMZ2"/>
    <mergeCell ref="PNA2:PNB2"/>
    <mergeCell ref="PNC2:PND2"/>
    <mergeCell ref="PNE2:PNF2"/>
    <mergeCell ref="PNG2:PNH2"/>
    <mergeCell ref="PMO2:PMP2"/>
    <mergeCell ref="PMQ2:PMR2"/>
    <mergeCell ref="PMS2:PMT2"/>
    <mergeCell ref="PMU2:PMV2"/>
    <mergeCell ref="PMW2:PMX2"/>
    <mergeCell ref="PME2:PMF2"/>
    <mergeCell ref="PMG2:PMH2"/>
    <mergeCell ref="PMI2:PMJ2"/>
    <mergeCell ref="PMK2:PML2"/>
    <mergeCell ref="PMM2:PMN2"/>
    <mergeCell ref="PLU2:PLV2"/>
    <mergeCell ref="PLW2:PLX2"/>
    <mergeCell ref="PLY2:PLZ2"/>
    <mergeCell ref="PMA2:PMB2"/>
    <mergeCell ref="PMC2:PMD2"/>
    <mergeCell ref="PLK2:PLL2"/>
    <mergeCell ref="PLM2:PLN2"/>
    <mergeCell ref="PLO2:PLP2"/>
    <mergeCell ref="PLQ2:PLR2"/>
    <mergeCell ref="PLS2:PLT2"/>
    <mergeCell ref="PLA2:PLB2"/>
    <mergeCell ref="PLC2:PLD2"/>
    <mergeCell ref="PLE2:PLF2"/>
    <mergeCell ref="PLG2:PLH2"/>
    <mergeCell ref="PLI2:PLJ2"/>
    <mergeCell ref="PKQ2:PKR2"/>
    <mergeCell ref="PKS2:PKT2"/>
    <mergeCell ref="PKU2:PKV2"/>
    <mergeCell ref="PKW2:PKX2"/>
    <mergeCell ref="PKY2:PKZ2"/>
    <mergeCell ref="PKG2:PKH2"/>
    <mergeCell ref="PKI2:PKJ2"/>
    <mergeCell ref="PKK2:PKL2"/>
    <mergeCell ref="PKM2:PKN2"/>
    <mergeCell ref="PKO2:PKP2"/>
    <mergeCell ref="PJW2:PJX2"/>
    <mergeCell ref="PJY2:PJZ2"/>
    <mergeCell ref="PKA2:PKB2"/>
    <mergeCell ref="PKC2:PKD2"/>
    <mergeCell ref="PKE2:PKF2"/>
    <mergeCell ref="PJM2:PJN2"/>
    <mergeCell ref="PJO2:PJP2"/>
    <mergeCell ref="PJQ2:PJR2"/>
    <mergeCell ref="PJS2:PJT2"/>
    <mergeCell ref="PJU2:PJV2"/>
    <mergeCell ref="PJC2:PJD2"/>
    <mergeCell ref="PJE2:PJF2"/>
    <mergeCell ref="PJG2:PJH2"/>
    <mergeCell ref="PJI2:PJJ2"/>
    <mergeCell ref="PJK2:PJL2"/>
    <mergeCell ref="PIS2:PIT2"/>
    <mergeCell ref="PIU2:PIV2"/>
    <mergeCell ref="PIW2:PIX2"/>
    <mergeCell ref="PIY2:PIZ2"/>
    <mergeCell ref="PJA2:PJB2"/>
    <mergeCell ref="PII2:PIJ2"/>
    <mergeCell ref="PIK2:PIL2"/>
    <mergeCell ref="PIM2:PIN2"/>
    <mergeCell ref="PIO2:PIP2"/>
    <mergeCell ref="PIQ2:PIR2"/>
    <mergeCell ref="PHY2:PHZ2"/>
    <mergeCell ref="PIA2:PIB2"/>
    <mergeCell ref="PIC2:PID2"/>
    <mergeCell ref="PIE2:PIF2"/>
    <mergeCell ref="PIG2:PIH2"/>
    <mergeCell ref="PHO2:PHP2"/>
    <mergeCell ref="PHQ2:PHR2"/>
    <mergeCell ref="PHS2:PHT2"/>
    <mergeCell ref="PHU2:PHV2"/>
    <mergeCell ref="PHW2:PHX2"/>
    <mergeCell ref="PHE2:PHF2"/>
    <mergeCell ref="PHG2:PHH2"/>
    <mergeCell ref="PHI2:PHJ2"/>
    <mergeCell ref="PHK2:PHL2"/>
    <mergeCell ref="PHM2:PHN2"/>
    <mergeCell ref="PGU2:PGV2"/>
    <mergeCell ref="PGW2:PGX2"/>
    <mergeCell ref="PGY2:PGZ2"/>
    <mergeCell ref="PHA2:PHB2"/>
    <mergeCell ref="PHC2:PHD2"/>
    <mergeCell ref="PGK2:PGL2"/>
    <mergeCell ref="PGM2:PGN2"/>
    <mergeCell ref="PGO2:PGP2"/>
    <mergeCell ref="PGQ2:PGR2"/>
    <mergeCell ref="PGS2:PGT2"/>
    <mergeCell ref="PGA2:PGB2"/>
    <mergeCell ref="PGC2:PGD2"/>
    <mergeCell ref="PGE2:PGF2"/>
    <mergeCell ref="PGG2:PGH2"/>
    <mergeCell ref="PGI2:PGJ2"/>
    <mergeCell ref="PFQ2:PFR2"/>
    <mergeCell ref="PFS2:PFT2"/>
    <mergeCell ref="PFU2:PFV2"/>
    <mergeCell ref="PFW2:PFX2"/>
    <mergeCell ref="PFY2:PFZ2"/>
    <mergeCell ref="PFG2:PFH2"/>
    <mergeCell ref="PFI2:PFJ2"/>
    <mergeCell ref="PFK2:PFL2"/>
    <mergeCell ref="PFM2:PFN2"/>
    <mergeCell ref="PFO2:PFP2"/>
    <mergeCell ref="PEW2:PEX2"/>
    <mergeCell ref="PEY2:PEZ2"/>
    <mergeCell ref="PFA2:PFB2"/>
    <mergeCell ref="PFC2:PFD2"/>
    <mergeCell ref="PFE2:PFF2"/>
    <mergeCell ref="PEM2:PEN2"/>
    <mergeCell ref="PEO2:PEP2"/>
    <mergeCell ref="PEQ2:PER2"/>
    <mergeCell ref="PES2:PET2"/>
    <mergeCell ref="PEU2:PEV2"/>
    <mergeCell ref="PEC2:PED2"/>
    <mergeCell ref="PEE2:PEF2"/>
    <mergeCell ref="PEG2:PEH2"/>
    <mergeCell ref="PEI2:PEJ2"/>
    <mergeCell ref="PEK2:PEL2"/>
    <mergeCell ref="PDS2:PDT2"/>
    <mergeCell ref="PDU2:PDV2"/>
    <mergeCell ref="PDW2:PDX2"/>
    <mergeCell ref="PDY2:PDZ2"/>
    <mergeCell ref="PEA2:PEB2"/>
    <mergeCell ref="PDI2:PDJ2"/>
    <mergeCell ref="PDK2:PDL2"/>
    <mergeCell ref="PDM2:PDN2"/>
    <mergeCell ref="PDO2:PDP2"/>
    <mergeCell ref="PDQ2:PDR2"/>
    <mergeCell ref="PCY2:PCZ2"/>
    <mergeCell ref="PDA2:PDB2"/>
    <mergeCell ref="PDC2:PDD2"/>
    <mergeCell ref="PDE2:PDF2"/>
    <mergeCell ref="PDG2:PDH2"/>
    <mergeCell ref="PCO2:PCP2"/>
    <mergeCell ref="PCQ2:PCR2"/>
    <mergeCell ref="PCS2:PCT2"/>
    <mergeCell ref="PCU2:PCV2"/>
    <mergeCell ref="PCW2:PCX2"/>
    <mergeCell ref="PCE2:PCF2"/>
    <mergeCell ref="PCG2:PCH2"/>
    <mergeCell ref="PCI2:PCJ2"/>
    <mergeCell ref="PCK2:PCL2"/>
    <mergeCell ref="PCM2:PCN2"/>
    <mergeCell ref="PBU2:PBV2"/>
    <mergeCell ref="PBW2:PBX2"/>
    <mergeCell ref="PBY2:PBZ2"/>
    <mergeCell ref="PCA2:PCB2"/>
    <mergeCell ref="PCC2:PCD2"/>
    <mergeCell ref="PBK2:PBL2"/>
    <mergeCell ref="PBM2:PBN2"/>
    <mergeCell ref="PBO2:PBP2"/>
    <mergeCell ref="PBQ2:PBR2"/>
    <mergeCell ref="PBS2:PBT2"/>
    <mergeCell ref="PBA2:PBB2"/>
    <mergeCell ref="PBC2:PBD2"/>
    <mergeCell ref="PBE2:PBF2"/>
    <mergeCell ref="PBG2:PBH2"/>
    <mergeCell ref="PBI2:PBJ2"/>
    <mergeCell ref="PAQ2:PAR2"/>
    <mergeCell ref="PAS2:PAT2"/>
    <mergeCell ref="PAU2:PAV2"/>
    <mergeCell ref="PAW2:PAX2"/>
    <mergeCell ref="PAY2:PAZ2"/>
    <mergeCell ref="PAG2:PAH2"/>
    <mergeCell ref="PAI2:PAJ2"/>
    <mergeCell ref="PAK2:PAL2"/>
    <mergeCell ref="PAM2:PAN2"/>
    <mergeCell ref="PAO2:PAP2"/>
    <mergeCell ref="OZW2:OZX2"/>
    <mergeCell ref="OZY2:OZZ2"/>
    <mergeCell ref="PAA2:PAB2"/>
    <mergeCell ref="PAC2:PAD2"/>
    <mergeCell ref="PAE2:PAF2"/>
    <mergeCell ref="OZM2:OZN2"/>
    <mergeCell ref="OZO2:OZP2"/>
    <mergeCell ref="OZQ2:OZR2"/>
    <mergeCell ref="OZS2:OZT2"/>
    <mergeCell ref="OZU2:OZV2"/>
    <mergeCell ref="OZC2:OZD2"/>
    <mergeCell ref="OZE2:OZF2"/>
    <mergeCell ref="OZG2:OZH2"/>
    <mergeCell ref="OZI2:OZJ2"/>
    <mergeCell ref="OZK2:OZL2"/>
    <mergeCell ref="OYS2:OYT2"/>
    <mergeCell ref="OYU2:OYV2"/>
    <mergeCell ref="OYW2:OYX2"/>
    <mergeCell ref="OYY2:OYZ2"/>
    <mergeCell ref="OZA2:OZB2"/>
    <mergeCell ref="OYI2:OYJ2"/>
    <mergeCell ref="OYK2:OYL2"/>
    <mergeCell ref="OYM2:OYN2"/>
    <mergeCell ref="OYO2:OYP2"/>
    <mergeCell ref="OYQ2:OYR2"/>
    <mergeCell ref="OXY2:OXZ2"/>
    <mergeCell ref="OYA2:OYB2"/>
    <mergeCell ref="OYC2:OYD2"/>
    <mergeCell ref="OYE2:OYF2"/>
    <mergeCell ref="OYG2:OYH2"/>
    <mergeCell ref="OXO2:OXP2"/>
    <mergeCell ref="OXQ2:OXR2"/>
    <mergeCell ref="OXS2:OXT2"/>
    <mergeCell ref="OXU2:OXV2"/>
    <mergeCell ref="OXW2:OXX2"/>
    <mergeCell ref="OXE2:OXF2"/>
    <mergeCell ref="OXG2:OXH2"/>
    <mergeCell ref="OXI2:OXJ2"/>
    <mergeCell ref="OXK2:OXL2"/>
    <mergeCell ref="OXM2:OXN2"/>
    <mergeCell ref="OWU2:OWV2"/>
    <mergeCell ref="OWW2:OWX2"/>
    <mergeCell ref="OWY2:OWZ2"/>
    <mergeCell ref="OXA2:OXB2"/>
    <mergeCell ref="OXC2:OXD2"/>
    <mergeCell ref="OWK2:OWL2"/>
    <mergeCell ref="OWM2:OWN2"/>
    <mergeCell ref="OWO2:OWP2"/>
    <mergeCell ref="OWQ2:OWR2"/>
    <mergeCell ref="OWS2:OWT2"/>
    <mergeCell ref="OWA2:OWB2"/>
    <mergeCell ref="OWC2:OWD2"/>
    <mergeCell ref="OWE2:OWF2"/>
    <mergeCell ref="OWG2:OWH2"/>
    <mergeCell ref="OWI2:OWJ2"/>
    <mergeCell ref="OVQ2:OVR2"/>
    <mergeCell ref="OVS2:OVT2"/>
    <mergeCell ref="OVU2:OVV2"/>
    <mergeCell ref="OVW2:OVX2"/>
    <mergeCell ref="OVY2:OVZ2"/>
    <mergeCell ref="OVG2:OVH2"/>
    <mergeCell ref="OVI2:OVJ2"/>
    <mergeCell ref="OVK2:OVL2"/>
    <mergeCell ref="OVM2:OVN2"/>
    <mergeCell ref="OVO2:OVP2"/>
    <mergeCell ref="OUW2:OUX2"/>
    <mergeCell ref="OUY2:OUZ2"/>
    <mergeCell ref="OVA2:OVB2"/>
    <mergeCell ref="OVC2:OVD2"/>
    <mergeCell ref="OVE2:OVF2"/>
    <mergeCell ref="OUM2:OUN2"/>
    <mergeCell ref="OUO2:OUP2"/>
    <mergeCell ref="OUQ2:OUR2"/>
    <mergeCell ref="OUS2:OUT2"/>
    <mergeCell ref="OUU2:OUV2"/>
    <mergeCell ref="OUC2:OUD2"/>
    <mergeCell ref="OUE2:OUF2"/>
    <mergeCell ref="OUG2:OUH2"/>
    <mergeCell ref="OUI2:OUJ2"/>
    <mergeCell ref="OUK2:OUL2"/>
    <mergeCell ref="OTS2:OTT2"/>
    <mergeCell ref="OTU2:OTV2"/>
    <mergeCell ref="OTW2:OTX2"/>
    <mergeCell ref="OTY2:OTZ2"/>
    <mergeCell ref="OUA2:OUB2"/>
    <mergeCell ref="OTI2:OTJ2"/>
    <mergeCell ref="OTK2:OTL2"/>
    <mergeCell ref="OTM2:OTN2"/>
    <mergeCell ref="OTO2:OTP2"/>
    <mergeCell ref="OTQ2:OTR2"/>
    <mergeCell ref="OSY2:OSZ2"/>
    <mergeCell ref="OTA2:OTB2"/>
    <mergeCell ref="OTC2:OTD2"/>
    <mergeCell ref="OTE2:OTF2"/>
    <mergeCell ref="OTG2:OTH2"/>
    <mergeCell ref="OSO2:OSP2"/>
    <mergeCell ref="OSQ2:OSR2"/>
    <mergeCell ref="OSS2:OST2"/>
    <mergeCell ref="OSU2:OSV2"/>
    <mergeCell ref="OSW2:OSX2"/>
    <mergeCell ref="OSE2:OSF2"/>
    <mergeCell ref="OSG2:OSH2"/>
    <mergeCell ref="OSI2:OSJ2"/>
    <mergeCell ref="OSK2:OSL2"/>
    <mergeCell ref="OSM2:OSN2"/>
    <mergeCell ref="ORU2:ORV2"/>
    <mergeCell ref="ORW2:ORX2"/>
    <mergeCell ref="ORY2:ORZ2"/>
    <mergeCell ref="OSA2:OSB2"/>
    <mergeCell ref="OSC2:OSD2"/>
    <mergeCell ref="ORK2:ORL2"/>
    <mergeCell ref="ORM2:ORN2"/>
    <mergeCell ref="ORO2:ORP2"/>
    <mergeCell ref="ORQ2:ORR2"/>
    <mergeCell ref="ORS2:ORT2"/>
    <mergeCell ref="ORA2:ORB2"/>
    <mergeCell ref="ORC2:ORD2"/>
    <mergeCell ref="ORE2:ORF2"/>
    <mergeCell ref="ORG2:ORH2"/>
    <mergeCell ref="ORI2:ORJ2"/>
    <mergeCell ref="OQQ2:OQR2"/>
    <mergeCell ref="OQS2:OQT2"/>
    <mergeCell ref="OQU2:OQV2"/>
    <mergeCell ref="OQW2:OQX2"/>
    <mergeCell ref="OQY2:OQZ2"/>
    <mergeCell ref="OQG2:OQH2"/>
    <mergeCell ref="OQI2:OQJ2"/>
    <mergeCell ref="OQK2:OQL2"/>
    <mergeCell ref="OQM2:OQN2"/>
    <mergeCell ref="OQO2:OQP2"/>
    <mergeCell ref="OPW2:OPX2"/>
    <mergeCell ref="OPY2:OPZ2"/>
    <mergeCell ref="OQA2:OQB2"/>
    <mergeCell ref="OQC2:OQD2"/>
    <mergeCell ref="OQE2:OQF2"/>
    <mergeCell ref="OPM2:OPN2"/>
    <mergeCell ref="OPO2:OPP2"/>
    <mergeCell ref="OPQ2:OPR2"/>
    <mergeCell ref="OPS2:OPT2"/>
    <mergeCell ref="OPU2:OPV2"/>
    <mergeCell ref="OPC2:OPD2"/>
    <mergeCell ref="OPE2:OPF2"/>
    <mergeCell ref="OPG2:OPH2"/>
    <mergeCell ref="OPI2:OPJ2"/>
    <mergeCell ref="OPK2:OPL2"/>
    <mergeCell ref="OOS2:OOT2"/>
    <mergeCell ref="OOU2:OOV2"/>
    <mergeCell ref="OOW2:OOX2"/>
    <mergeCell ref="OOY2:OOZ2"/>
    <mergeCell ref="OPA2:OPB2"/>
    <mergeCell ref="OOI2:OOJ2"/>
    <mergeCell ref="OOK2:OOL2"/>
    <mergeCell ref="OOM2:OON2"/>
    <mergeCell ref="OOO2:OOP2"/>
    <mergeCell ref="OOQ2:OOR2"/>
    <mergeCell ref="ONY2:ONZ2"/>
    <mergeCell ref="OOA2:OOB2"/>
    <mergeCell ref="OOC2:OOD2"/>
    <mergeCell ref="OOE2:OOF2"/>
    <mergeCell ref="OOG2:OOH2"/>
    <mergeCell ref="ONO2:ONP2"/>
    <mergeCell ref="ONQ2:ONR2"/>
    <mergeCell ref="ONS2:ONT2"/>
    <mergeCell ref="ONU2:ONV2"/>
    <mergeCell ref="ONW2:ONX2"/>
    <mergeCell ref="ONE2:ONF2"/>
    <mergeCell ref="ONG2:ONH2"/>
    <mergeCell ref="ONI2:ONJ2"/>
    <mergeCell ref="ONK2:ONL2"/>
    <mergeCell ref="ONM2:ONN2"/>
    <mergeCell ref="OMU2:OMV2"/>
    <mergeCell ref="OMW2:OMX2"/>
    <mergeCell ref="OMY2:OMZ2"/>
    <mergeCell ref="ONA2:ONB2"/>
    <mergeCell ref="ONC2:OND2"/>
    <mergeCell ref="OMK2:OML2"/>
    <mergeCell ref="OMM2:OMN2"/>
    <mergeCell ref="OMO2:OMP2"/>
    <mergeCell ref="OMQ2:OMR2"/>
    <mergeCell ref="OMS2:OMT2"/>
    <mergeCell ref="OMA2:OMB2"/>
    <mergeCell ref="OMC2:OMD2"/>
    <mergeCell ref="OME2:OMF2"/>
    <mergeCell ref="OMG2:OMH2"/>
    <mergeCell ref="OMI2:OMJ2"/>
    <mergeCell ref="OLQ2:OLR2"/>
    <mergeCell ref="OLS2:OLT2"/>
    <mergeCell ref="OLU2:OLV2"/>
    <mergeCell ref="OLW2:OLX2"/>
    <mergeCell ref="OLY2:OLZ2"/>
    <mergeCell ref="OLG2:OLH2"/>
    <mergeCell ref="OLI2:OLJ2"/>
    <mergeCell ref="OLK2:OLL2"/>
    <mergeCell ref="OLM2:OLN2"/>
    <mergeCell ref="OLO2:OLP2"/>
    <mergeCell ref="OKW2:OKX2"/>
    <mergeCell ref="OKY2:OKZ2"/>
    <mergeCell ref="OLA2:OLB2"/>
    <mergeCell ref="OLC2:OLD2"/>
    <mergeCell ref="OLE2:OLF2"/>
    <mergeCell ref="OKM2:OKN2"/>
    <mergeCell ref="OKO2:OKP2"/>
    <mergeCell ref="OKQ2:OKR2"/>
    <mergeCell ref="OKS2:OKT2"/>
    <mergeCell ref="OKU2:OKV2"/>
    <mergeCell ref="OKC2:OKD2"/>
    <mergeCell ref="OKE2:OKF2"/>
    <mergeCell ref="OKG2:OKH2"/>
    <mergeCell ref="OKI2:OKJ2"/>
    <mergeCell ref="OKK2:OKL2"/>
    <mergeCell ref="OJS2:OJT2"/>
    <mergeCell ref="OJU2:OJV2"/>
    <mergeCell ref="OJW2:OJX2"/>
    <mergeCell ref="OJY2:OJZ2"/>
    <mergeCell ref="OKA2:OKB2"/>
    <mergeCell ref="OJI2:OJJ2"/>
    <mergeCell ref="OJK2:OJL2"/>
    <mergeCell ref="OJM2:OJN2"/>
    <mergeCell ref="OJO2:OJP2"/>
    <mergeCell ref="OJQ2:OJR2"/>
    <mergeCell ref="OIY2:OIZ2"/>
    <mergeCell ref="OJA2:OJB2"/>
    <mergeCell ref="OJC2:OJD2"/>
    <mergeCell ref="OJE2:OJF2"/>
    <mergeCell ref="OJG2:OJH2"/>
    <mergeCell ref="OIO2:OIP2"/>
    <mergeCell ref="OIQ2:OIR2"/>
    <mergeCell ref="OIS2:OIT2"/>
    <mergeCell ref="OIU2:OIV2"/>
    <mergeCell ref="OIW2:OIX2"/>
    <mergeCell ref="OIE2:OIF2"/>
    <mergeCell ref="OIG2:OIH2"/>
    <mergeCell ref="OII2:OIJ2"/>
    <mergeCell ref="OIK2:OIL2"/>
    <mergeCell ref="OIM2:OIN2"/>
    <mergeCell ref="OHU2:OHV2"/>
    <mergeCell ref="OHW2:OHX2"/>
    <mergeCell ref="OHY2:OHZ2"/>
    <mergeCell ref="OIA2:OIB2"/>
    <mergeCell ref="OIC2:OID2"/>
    <mergeCell ref="OHK2:OHL2"/>
    <mergeCell ref="OHM2:OHN2"/>
    <mergeCell ref="OHO2:OHP2"/>
    <mergeCell ref="OHQ2:OHR2"/>
    <mergeCell ref="OHS2:OHT2"/>
    <mergeCell ref="OHA2:OHB2"/>
    <mergeCell ref="OHC2:OHD2"/>
    <mergeCell ref="OHE2:OHF2"/>
    <mergeCell ref="OHG2:OHH2"/>
    <mergeCell ref="OHI2:OHJ2"/>
    <mergeCell ref="OGQ2:OGR2"/>
    <mergeCell ref="OGS2:OGT2"/>
    <mergeCell ref="OGU2:OGV2"/>
    <mergeCell ref="OGW2:OGX2"/>
    <mergeCell ref="OGY2:OGZ2"/>
    <mergeCell ref="OGG2:OGH2"/>
    <mergeCell ref="OGI2:OGJ2"/>
    <mergeCell ref="OGK2:OGL2"/>
    <mergeCell ref="OGM2:OGN2"/>
    <mergeCell ref="OGO2:OGP2"/>
    <mergeCell ref="OFW2:OFX2"/>
    <mergeCell ref="OFY2:OFZ2"/>
    <mergeCell ref="OGA2:OGB2"/>
    <mergeCell ref="OGC2:OGD2"/>
    <mergeCell ref="OGE2:OGF2"/>
    <mergeCell ref="OFM2:OFN2"/>
    <mergeCell ref="OFO2:OFP2"/>
    <mergeCell ref="OFQ2:OFR2"/>
    <mergeCell ref="OFS2:OFT2"/>
    <mergeCell ref="OFU2:OFV2"/>
    <mergeCell ref="OFC2:OFD2"/>
    <mergeCell ref="OFE2:OFF2"/>
    <mergeCell ref="OFG2:OFH2"/>
    <mergeCell ref="OFI2:OFJ2"/>
    <mergeCell ref="OFK2:OFL2"/>
    <mergeCell ref="OES2:OET2"/>
    <mergeCell ref="OEU2:OEV2"/>
    <mergeCell ref="OEW2:OEX2"/>
    <mergeCell ref="OEY2:OEZ2"/>
    <mergeCell ref="OFA2:OFB2"/>
    <mergeCell ref="OEI2:OEJ2"/>
    <mergeCell ref="OEK2:OEL2"/>
    <mergeCell ref="OEM2:OEN2"/>
    <mergeCell ref="OEO2:OEP2"/>
    <mergeCell ref="OEQ2:OER2"/>
    <mergeCell ref="ODY2:ODZ2"/>
    <mergeCell ref="OEA2:OEB2"/>
    <mergeCell ref="OEC2:OED2"/>
    <mergeCell ref="OEE2:OEF2"/>
    <mergeCell ref="OEG2:OEH2"/>
    <mergeCell ref="ODO2:ODP2"/>
    <mergeCell ref="ODQ2:ODR2"/>
    <mergeCell ref="ODS2:ODT2"/>
    <mergeCell ref="ODU2:ODV2"/>
    <mergeCell ref="ODW2:ODX2"/>
    <mergeCell ref="ODE2:ODF2"/>
    <mergeCell ref="ODG2:ODH2"/>
    <mergeCell ref="ODI2:ODJ2"/>
    <mergeCell ref="ODK2:ODL2"/>
    <mergeCell ref="ODM2:ODN2"/>
    <mergeCell ref="OCU2:OCV2"/>
    <mergeCell ref="OCW2:OCX2"/>
    <mergeCell ref="OCY2:OCZ2"/>
    <mergeCell ref="ODA2:ODB2"/>
    <mergeCell ref="ODC2:ODD2"/>
    <mergeCell ref="OCK2:OCL2"/>
    <mergeCell ref="OCM2:OCN2"/>
    <mergeCell ref="OCO2:OCP2"/>
    <mergeCell ref="OCQ2:OCR2"/>
    <mergeCell ref="OCS2:OCT2"/>
    <mergeCell ref="OCA2:OCB2"/>
    <mergeCell ref="OCC2:OCD2"/>
    <mergeCell ref="OCE2:OCF2"/>
    <mergeCell ref="OCG2:OCH2"/>
    <mergeCell ref="OCI2:OCJ2"/>
    <mergeCell ref="OBQ2:OBR2"/>
    <mergeCell ref="OBS2:OBT2"/>
    <mergeCell ref="OBU2:OBV2"/>
    <mergeCell ref="OBW2:OBX2"/>
    <mergeCell ref="OBY2:OBZ2"/>
    <mergeCell ref="OBG2:OBH2"/>
    <mergeCell ref="OBI2:OBJ2"/>
    <mergeCell ref="OBK2:OBL2"/>
    <mergeCell ref="OBM2:OBN2"/>
    <mergeCell ref="OBO2:OBP2"/>
    <mergeCell ref="OAW2:OAX2"/>
    <mergeCell ref="OAY2:OAZ2"/>
    <mergeCell ref="OBA2:OBB2"/>
    <mergeCell ref="OBC2:OBD2"/>
    <mergeCell ref="OBE2:OBF2"/>
    <mergeCell ref="OAM2:OAN2"/>
    <mergeCell ref="OAO2:OAP2"/>
    <mergeCell ref="OAQ2:OAR2"/>
    <mergeCell ref="OAS2:OAT2"/>
    <mergeCell ref="OAU2:OAV2"/>
    <mergeCell ref="OAC2:OAD2"/>
    <mergeCell ref="OAE2:OAF2"/>
    <mergeCell ref="OAG2:OAH2"/>
    <mergeCell ref="OAI2:OAJ2"/>
    <mergeCell ref="OAK2:OAL2"/>
    <mergeCell ref="NZS2:NZT2"/>
    <mergeCell ref="NZU2:NZV2"/>
    <mergeCell ref="NZW2:NZX2"/>
    <mergeCell ref="NZY2:NZZ2"/>
    <mergeCell ref="OAA2:OAB2"/>
    <mergeCell ref="NZI2:NZJ2"/>
    <mergeCell ref="NZK2:NZL2"/>
    <mergeCell ref="NZM2:NZN2"/>
    <mergeCell ref="NZO2:NZP2"/>
    <mergeCell ref="NZQ2:NZR2"/>
    <mergeCell ref="NYY2:NYZ2"/>
    <mergeCell ref="NZA2:NZB2"/>
    <mergeCell ref="NZC2:NZD2"/>
    <mergeCell ref="NZE2:NZF2"/>
    <mergeCell ref="NZG2:NZH2"/>
    <mergeCell ref="NYO2:NYP2"/>
    <mergeCell ref="NYQ2:NYR2"/>
    <mergeCell ref="NYS2:NYT2"/>
    <mergeCell ref="NYU2:NYV2"/>
    <mergeCell ref="NYW2:NYX2"/>
    <mergeCell ref="NYE2:NYF2"/>
    <mergeCell ref="NYG2:NYH2"/>
    <mergeCell ref="NYI2:NYJ2"/>
    <mergeCell ref="NYK2:NYL2"/>
    <mergeCell ref="NYM2:NYN2"/>
    <mergeCell ref="NXU2:NXV2"/>
    <mergeCell ref="NXW2:NXX2"/>
    <mergeCell ref="NXY2:NXZ2"/>
    <mergeCell ref="NYA2:NYB2"/>
    <mergeCell ref="NYC2:NYD2"/>
    <mergeCell ref="NXK2:NXL2"/>
    <mergeCell ref="NXM2:NXN2"/>
    <mergeCell ref="NXO2:NXP2"/>
    <mergeCell ref="NXQ2:NXR2"/>
    <mergeCell ref="NXS2:NXT2"/>
    <mergeCell ref="NXA2:NXB2"/>
    <mergeCell ref="NXC2:NXD2"/>
    <mergeCell ref="NXE2:NXF2"/>
    <mergeCell ref="NXG2:NXH2"/>
    <mergeCell ref="NXI2:NXJ2"/>
    <mergeCell ref="NWQ2:NWR2"/>
    <mergeCell ref="NWS2:NWT2"/>
    <mergeCell ref="NWU2:NWV2"/>
    <mergeCell ref="NWW2:NWX2"/>
    <mergeCell ref="NWY2:NWZ2"/>
    <mergeCell ref="NWG2:NWH2"/>
    <mergeCell ref="NWI2:NWJ2"/>
    <mergeCell ref="NWK2:NWL2"/>
    <mergeCell ref="NWM2:NWN2"/>
    <mergeCell ref="NWO2:NWP2"/>
    <mergeCell ref="NVW2:NVX2"/>
    <mergeCell ref="NVY2:NVZ2"/>
    <mergeCell ref="NWA2:NWB2"/>
    <mergeCell ref="NWC2:NWD2"/>
    <mergeCell ref="NWE2:NWF2"/>
    <mergeCell ref="NVM2:NVN2"/>
    <mergeCell ref="NVO2:NVP2"/>
    <mergeCell ref="NVQ2:NVR2"/>
    <mergeCell ref="NVS2:NVT2"/>
    <mergeCell ref="NVU2:NVV2"/>
    <mergeCell ref="NVC2:NVD2"/>
    <mergeCell ref="NVE2:NVF2"/>
    <mergeCell ref="NVG2:NVH2"/>
    <mergeCell ref="NVI2:NVJ2"/>
    <mergeCell ref="NVK2:NVL2"/>
    <mergeCell ref="NUS2:NUT2"/>
    <mergeCell ref="NUU2:NUV2"/>
    <mergeCell ref="NUW2:NUX2"/>
    <mergeCell ref="NUY2:NUZ2"/>
    <mergeCell ref="NVA2:NVB2"/>
    <mergeCell ref="NUI2:NUJ2"/>
    <mergeCell ref="NUK2:NUL2"/>
    <mergeCell ref="NUM2:NUN2"/>
    <mergeCell ref="NUO2:NUP2"/>
    <mergeCell ref="NUQ2:NUR2"/>
    <mergeCell ref="NTY2:NTZ2"/>
    <mergeCell ref="NUA2:NUB2"/>
    <mergeCell ref="NUC2:NUD2"/>
    <mergeCell ref="NUE2:NUF2"/>
    <mergeCell ref="NUG2:NUH2"/>
    <mergeCell ref="NTO2:NTP2"/>
    <mergeCell ref="NTQ2:NTR2"/>
    <mergeCell ref="NTS2:NTT2"/>
    <mergeCell ref="NTU2:NTV2"/>
    <mergeCell ref="NTW2:NTX2"/>
    <mergeCell ref="NTE2:NTF2"/>
    <mergeCell ref="NTG2:NTH2"/>
    <mergeCell ref="NTI2:NTJ2"/>
    <mergeCell ref="NTK2:NTL2"/>
    <mergeCell ref="NTM2:NTN2"/>
    <mergeCell ref="NSU2:NSV2"/>
    <mergeCell ref="NSW2:NSX2"/>
    <mergeCell ref="NSY2:NSZ2"/>
    <mergeCell ref="NTA2:NTB2"/>
    <mergeCell ref="NTC2:NTD2"/>
    <mergeCell ref="NSK2:NSL2"/>
    <mergeCell ref="NSM2:NSN2"/>
    <mergeCell ref="NSO2:NSP2"/>
    <mergeCell ref="NSQ2:NSR2"/>
    <mergeCell ref="NSS2:NST2"/>
    <mergeCell ref="NSA2:NSB2"/>
    <mergeCell ref="NSC2:NSD2"/>
    <mergeCell ref="NSE2:NSF2"/>
    <mergeCell ref="NSG2:NSH2"/>
    <mergeCell ref="NSI2:NSJ2"/>
    <mergeCell ref="NRQ2:NRR2"/>
    <mergeCell ref="NRS2:NRT2"/>
    <mergeCell ref="NRU2:NRV2"/>
    <mergeCell ref="NRW2:NRX2"/>
    <mergeCell ref="NRY2:NRZ2"/>
    <mergeCell ref="NRG2:NRH2"/>
    <mergeCell ref="NRI2:NRJ2"/>
    <mergeCell ref="NRK2:NRL2"/>
    <mergeCell ref="NRM2:NRN2"/>
    <mergeCell ref="NRO2:NRP2"/>
    <mergeCell ref="NQW2:NQX2"/>
    <mergeCell ref="NQY2:NQZ2"/>
    <mergeCell ref="NRA2:NRB2"/>
    <mergeCell ref="NRC2:NRD2"/>
    <mergeCell ref="NRE2:NRF2"/>
    <mergeCell ref="NQM2:NQN2"/>
    <mergeCell ref="NQO2:NQP2"/>
    <mergeCell ref="NQQ2:NQR2"/>
    <mergeCell ref="NQS2:NQT2"/>
    <mergeCell ref="NQU2:NQV2"/>
    <mergeCell ref="NQC2:NQD2"/>
    <mergeCell ref="NQE2:NQF2"/>
    <mergeCell ref="NQG2:NQH2"/>
    <mergeCell ref="NQI2:NQJ2"/>
    <mergeCell ref="NQK2:NQL2"/>
    <mergeCell ref="NPS2:NPT2"/>
    <mergeCell ref="NPU2:NPV2"/>
    <mergeCell ref="NPW2:NPX2"/>
    <mergeCell ref="NPY2:NPZ2"/>
    <mergeCell ref="NQA2:NQB2"/>
    <mergeCell ref="NPI2:NPJ2"/>
    <mergeCell ref="NPK2:NPL2"/>
    <mergeCell ref="NPM2:NPN2"/>
    <mergeCell ref="NPO2:NPP2"/>
    <mergeCell ref="NPQ2:NPR2"/>
    <mergeCell ref="NOY2:NOZ2"/>
    <mergeCell ref="NPA2:NPB2"/>
    <mergeCell ref="NPC2:NPD2"/>
    <mergeCell ref="NPE2:NPF2"/>
    <mergeCell ref="NPG2:NPH2"/>
    <mergeCell ref="NOO2:NOP2"/>
    <mergeCell ref="NOQ2:NOR2"/>
    <mergeCell ref="NOS2:NOT2"/>
    <mergeCell ref="NOU2:NOV2"/>
    <mergeCell ref="NOW2:NOX2"/>
    <mergeCell ref="NOE2:NOF2"/>
    <mergeCell ref="NOG2:NOH2"/>
    <mergeCell ref="NOI2:NOJ2"/>
    <mergeCell ref="NOK2:NOL2"/>
    <mergeCell ref="NOM2:NON2"/>
    <mergeCell ref="NNU2:NNV2"/>
    <mergeCell ref="NNW2:NNX2"/>
    <mergeCell ref="NNY2:NNZ2"/>
    <mergeCell ref="NOA2:NOB2"/>
    <mergeCell ref="NOC2:NOD2"/>
    <mergeCell ref="NNK2:NNL2"/>
    <mergeCell ref="NNM2:NNN2"/>
    <mergeCell ref="NNO2:NNP2"/>
    <mergeCell ref="NNQ2:NNR2"/>
    <mergeCell ref="NNS2:NNT2"/>
    <mergeCell ref="NNA2:NNB2"/>
    <mergeCell ref="NNC2:NND2"/>
    <mergeCell ref="NNE2:NNF2"/>
    <mergeCell ref="NNG2:NNH2"/>
    <mergeCell ref="NNI2:NNJ2"/>
    <mergeCell ref="NMQ2:NMR2"/>
    <mergeCell ref="NMS2:NMT2"/>
    <mergeCell ref="NMU2:NMV2"/>
    <mergeCell ref="NMW2:NMX2"/>
    <mergeCell ref="NMY2:NMZ2"/>
    <mergeCell ref="NMG2:NMH2"/>
    <mergeCell ref="NMI2:NMJ2"/>
    <mergeCell ref="NMK2:NML2"/>
    <mergeCell ref="NMM2:NMN2"/>
    <mergeCell ref="NMO2:NMP2"/>
    <mergeCell ref="NLW2:NLX2"/>
    <mergeCell ref="NLY2:NLZ2"/>
    <mergeCell ref="NMA2:NMB2"/>
    <mergeCell ref="NMC2:NMD2"/>
    <mergeCell ref="NME2:NMF2"/>
    <mergeCell ref="NLM2:NLN2"/>
    <mergeCell ref="NLO2:NLP2"/>
    <mergeCell ref="NLQ2:NLR2"/>
    <mergeCell ref="NLS2:NLT2"/>
    <mergeCell ref="NLU2:NLV2"/>
    <mergeCell ref="NLC2:NLD2"/>
    <mergeCell ref="NLE2:NLF2"/>
    <mergeCell ref="NLG2:NLH2"/>
    <mergeCell ref="NLI2:NLJ2"/>
    <mergeCell ref="NLK2:NLL2"/>
    <mergeCell ref="NKS2:NKT2"/>
    <mergeCell ref="NKU2:NKV2"/>
    <mergeCell ref="NKW2:NKX2"/>
    <mergeCell ref="NKY2:NKZ2"/>
    <mergeCell ref="NLA2:NLB2"/>
    <mergeCell ref="NKI2:NKJ2"/>
    <mergeCell ref="NKK2:NKL2"/>
    <mergeCell ref="NKM2:NKN2"/>
    <mergeCell ref="NKO2:NKP2"/>
    <mergeCell ref="NKQ2:NKR2"/>
    <mergeCell ref="NJY2:NJZ2"/>
    <mergeCell ref="NKA2:NKB2"/>
    <mergeCell ref="NKC2:NKD2"/>
    <mergeCell ref="NKE2:NKF2"/>
    <mergeCell ref="NKG2:NKH2"/>
    <mergeCell ref="NJO2:NJP2"/>
    <mergeCell ref="NJQ2:NJR2"/>
    <mergeCell ref="NJS2:NJT2"/>
    <mergeCell ref="NJU2:NJV2"/>
    <mergeCell ref="NJW2:NJX2"/>
    <mergeCell ref="NJE2:NJF2"/>
    <mergeCell ref="NJG2:NJH2"/>
    <mergeCell ref="NJI2:NJJ2"/>
    <mergeCell ref="NJK2:NJL2"/>
    <mergeCell ref="NJM2:NJN2"/>
    <mergeCell ref="NIU2:NIV2"/>
    <mergeCell ref="NIW2:NIX2"/>
    <mergeCell ref="NIY2:NIZ2"/>
    <mergeCell ref="NJA2:NJB2"/>
    <mergeCell ref="NJC2:NJD2"/>
    <mergeCell ref="NIK2:NIL2"/>
    <mergeCell ref="NIM2:NIN2"/>
    <mergeCell ref="NIO2:NIP2"/>
    <mergeCell ref="NIQ2:NIR2"/>
    <mergeCell ref="NIS2:NIT2"/>
    <mergeCell ref="NIA2:NIB2"/>
    <mergeCell ref="NIC2:NID2"/>
    <mergeCell ref="NIE2:NIF2"/>
    <mergeCell ref="NIG2:NIH2"/>
    <mergeCell ref="NII2:NIJ2"/>
    <mergeCell ref="NHQ2:NHR2"/>
    <mergeCell ref="NHS2:NHT2"/>
    <mergeCell ref="NHU2:NHV2"/>
    <mergeCell ref="NHW2:NHX2"/>
    <mergeCell ref="NHY2:NHZ2"/>
    <mergeCell ref="NHG2:NHH2"/>
    <mergeCell ref="NHI2:NHJ2"/>
    <mergeCell ref="NHK2:NHL2"/>
    <mergeCell ref="NHM2:NHN2"/>
    <mergeCell ref="NHO2:NHP2"/>
    <mergeCell ref="NGW2:NGX2"/>
    <mergeCell ref="NGY2:NGZ2"/>
    <mergeCell ref="NHA2:NHB2"/>
    <mergeCell ref="NHC2:NHD2"/>
    <mergeCell ref="NHE2:NHF2"/>
    <mergeCell ref="NGM2:NGN2"/>
    <mergeCell ref="NGO2:NGP2"/>
    <mergeCell ref="NGQ2:NGR2"/>
    <mergeCell ref="NGS2:NGT2"/>
    <mergeCell ref="NGU2:NGV2"/>
    <mergeCell ref="NGC2:NGD2"/>
    <mergeCell ref="NGE2:NGF2"/>
    <mergeCell ref="NGG2:NGH2"/>
    <mergeCell ref="NGI2:NGJ2"/>
    <mergeCell ref="NGK2:NGL2"/>
    <mergeCell ref="NFS2:NFT2"/>
    <mergeCell ref="NFU2:NFV2"/>
    <mergeCell ref="NFW2:NFX2"/>
    <mergeCell ref="NFY2:NFZ2"/>
    <mergeCell ref="NGA2:NGB2"/>
    <mergeCell ref="NFI2:NFJ2"/>
    <mergeCell ref="NFK2:NFL2"/>
    <mergeCell ref="NFM2:NFN2"/>
    <mergeCell ref="NFO2:NFP2"/>
    <mergeCell ref="NFQ2:NFR2"/>
    <mergeCell ref="NEY2:NEZ2"/>
    <mergeCell ref="NFA2:NFB2"/>
    <mergeCell ref="NFC2:NFD2"/>
    <mergeCell ref="NFE2:NFF2"/>
    <mergeCell ref="NFG2:NFH2"/>
    <mergeCell ref="NEO2:NEP2"/>
    <mergeCell ref="NEQ2:NER2"/>
    <mergeCell ref="NES2:NET2"/>
    <mergeCell ref="NEU2:NEV2"/>
    <mergeCell ref="NEW2:NEX2"/>
    <mergeCell ref="NEE2:NEF2"/>
    <mergeCell ref="NEG2:NEH2"/>
    <mergeCell ref="NEI2:NEJ2"/>
    <mergeCell ref="NEK2:NEL2"/>
    <mergeCell ref="NEM2:NEN2"/>
    <mergeCell ref="NDU2:NDV2"/>
    <mergeCell ref="NDW2:NDX2"/>
    <mergeCell ref="NDY2:NDZ2"/>
    <mergeCell ref="NEA2:NEB2"/>
    <mergeCell ref="NEC2:NED2"/>
    <mergeCell ref="NDK2:NDL2"/>
    <mergeCell ref="NDM2:NDN2"/>
    <mergeCell ref="NDO2:NDP2"/>
    <mergeCell ref="NDQ2:NDR2"/>
    <mergeCell ref="NDS2:NDT2"/>
    <mergeCell ref="NDA2:NDB2"/>
    <mergeCell ref="NDC2:NDD2"/>
    <mergeCell ref="NDE2:NDF2"/>
    <mergeCell ref="NDG2:NDH2"/>
    <mergeCell ref="NDI2:NDJ2"/>
    <mergeCell ref="NCQ2:NCR2"/>
    <mergeCell ref="NCS2:NCT2"/>
    <mergeCell ref="NCU2:NCV2"/>
    <mergeCell ref="NCW2:NCX2"/>
    <mergeCell ref="NCY2:NCZ2"/>
    <mergeCell ref="NCG2:NCH2"/>
    <mergeCell ref="NCI2:NCJ2"/>
    <mergeCell ref="NCK2:NCL2"/>
    <mergeCell ref="NCM2:NCN2"/>
    <mergeCell ref="NCO2:NCP2"/>
    <mergeCell ref="NBW2:NBX2"/>
    <mergeCell ref="NBY2:NBZ2"/>
    <mergeCell ref="NCA2:NCB2"/>
    <mergeCell ref="NCC2:NCD2"/>
    <mergeCell ref="NCE2:NCF2"/>
    <mergeCell ref="NBM2:NBN2"/>
    <mergeCell ref="NBO2:NBP2"/>
    <mergeCell ref="NBQ2:NBR2"/>
    <mergeCell ref="NBS2:NBT2"/>
    <mergeCell ref="NBU2:NBV2"/>
    <mergeCell ref="NBC2:NBD2"/>
    <mergeCell ref="NBE2:NBF2"/>
    <mergeCell ref="NBG2:NBH2"/>
    <mergeCell ref="NBI2:NBJ2"/>
    <mergeCell ref="NBK2:NBL2"/>
    <mergeCell ref="NAS2:NAT2"/>
    <mergeCell ref="NAU2:NAV2"/>
    <mergeCell ref="NAW2:NAX2"/>
    <mergeCell ref="NAY2:NAZ2"/>
    <mergeCell ref="NBA2:NBB2"/>
    <mergeCell ref="NAI2:NAJ2"/>
    <mergeCell ref="NAK2:NAL2"/>
    <mergeCell ref="NAM2:NAN2"/>
    <mergeCell ref="NAO2:NAP2"/>
    <mergeCell ref="NAQ2:NAR2"/>
    <mergeCell ref="MZY2:MZZ2"/>
    <mergeCell ref="NAA2:NAB2"/>
    <mergeCell ref="NAC2:NAD2"/>
    <mergeCell ref="NAE2:NAF2"/>
    <mergeCell ref="NAG2:NAH2"/>
    <mergeCell ref="MZO2:MZP2"/>
    <mergeCell ref="MZQ2:MZR2"/>
    <mergeCell ref="MZS2:MZT2"/>
    <mergeCell ref="MZU2:MZV2"/>
    <mergeCell ref="MZW2:MZX2"/>
    <mergeCell ref="MZE2:MZF2"/>
    <mergeCell ref="MZG2:MZH2"/>
    <mergeCell ref="MZI2:MZJ2"/>
    <mergeCell ref="MZK2:MZL2"/>
    <mergeCell ref="MZM2:MZN2"/>
    <mergeCell ref="MYU2:MYV2"/>
    <mergeCell ref="MYW2:MYX2"/>
    <mergeCell ref="MYY2:MYZ2"/>
    <mergeCell ref="MZA2:MZB2"/>
    <mergeCell ref="MZC2:MZD2"/>
    <mergeCell ref="MYK2:MYL2"/>
    <mergeCell ref="MYM2:MYN2"/>
    <mergeCell ref="MYO2:MYP2"/>
    <mergeCell ref="MYQ2:MYR2"/>
    <mergeCell ref="MYS2:MYT2"/>
    <mergeCell ref="MYA2:MYB2"/>
    <mergeCell ref="MYC2:MYD2"/>
    <mergeCell ref="MYE2:MYF2"/>
    <mergeCell ref="MYG2:MYH2"/>
    <mergeCell ref="MYI2:MYJ2"/>
    <mergeCell ref="MXQ2:MXR2"/>
    <mergeCell ref="MXS2:MXT2"/>
    <mergeCell ref="MXU2:MXV2"/>
    <mergeCell ref="MXW2:MXX2"/>
    <mergeCell ref="MXY2:MXZ2"/>
    <mergeCell ref="MXG2:MXH2"/>
    <mergeCell ref="MXI2:MXJ2"/>
    <mergeCell ref="MXK2:MXL2"/>
    <mergeCell ref="MXM2:MXN2"/>
    <mergeCell ref="MXO2:MXP2"/>
    <mergeCell ref="MWW2:MWX2"/>
    <mergeCell ref="MWY2:MWZ2"/>
    <mergeCell ref="MXA2:MXB2"/>
    <mergeCell ref="MXC2:MXD2"/>
    <mergeCell ref="MXE2:MXF2"/>
    <mergeCell ref="MWM2:MWN2"/>
    <mergeCell ref="MWO2:MWP2"/>
    <mergeCell ref="MWQ2:MWR2"/>
    <mergeCell ref="MWS2:MWT2"/>
    <mergeCell ref="MWU2:MWV2"/>
    <mergeCell ref="MWC2:MWD2"/>
    <mergeCell ref="MWE2:MWF2"/>
    <mergeCell ref="MWG2:MWH2"/>
    <mergeCell ref="MWI2:MWJ2"/>
    <mergeCell ref="MWK2:MWL2"/>
    <mergeCell ref="MVS2:MVT2"/>
    <mergeCell ref="MVU2:MVV2"/>
    <mergeCell ref="MVW2:MVX2"/>
    <mergeCell ref="MVY2:MVZ2"/>
    <mergeCell ref="MWA2:MWB2"/>
    <mergeCell ref="MVI2:MVJ2"/>
    <mergeCell ref="MVK2:MVL2"/>
    <mergeCell ref="MVM2:MVN2"/>
    <mergeCell ref="MVO2:MVP2"/>
    <mergeCell ref="MVQ2:MVR2"/>
    <mergeCell ref="MUY2:MUZ2"/>
    <mergeCell ref="MVA2:MVB2"/>
    <mergeCell ref="MVC2:MVD2"/>
    <mergeCell ref="MVE2:MVF2"/>
    <mergeCell ref="MVG2:MVH2"/>
    <mergeCell ref="MUO2:MUP2"/>
    <mergeCell ref="MUQ2:MUR2"/>
    <mergeCell ref="MUS2:MUT2"/>
    <mergeCell ref="MUU2:MUV2"/>
    <mergeCell ref="MUW2:MUX2"/>
    <mergeCell ref="MUE2:MUF2"/>
    <mergeCell ref="MUG2:MUH2"/>
    <mergeCell ref="MUI2:MUJ2"/>
    <mergeCell ref="MUK2:MUL2"/>
    <mergeCell ref="MUM2:MUN2"/>
    <mergeCell ref="MTU2:MTV2"/>
    <mergeCell ref="MTW2:MTX2"/>
    <mergeCell ref="MTY2:MTZ2"/>
    <mergeCell ref="MUA2:MUB2"/>
    <mergeCell ref="MUC2:MUD2"/>
    <mergeCell ref="MTK2:MTL2"/>
    <mergeCell ref="MTM2:MTN2"/>
    <mergeCell ref="MTO2:MTP2"/>
    <mergeCell ref="MTQ2:MTR2"/>
    <mergeCell ref="MTS2:MTT2"/>
    <mergeCell ref="MTA2:MTB2"/>
    <mergeCell ref="MTC2:MTD2"/>
    <mergeCell ref="MTE2:MTF2"/>
    <mergeCell ref="MTG2:MTH2"/>
    <mergeCell ref="MTI2:MTJ2"/>
    <mergeCell ref="MSQ2:MSR2"/>
    <mergeCell ref="MSS2:MST2"/>
    <mergeCell ref="MSU2:MSV2"/>
    <mergeCell ref="MSW2:MSX2"/>
    <mergeCell ref="MSY2:MSZ2"/>
    <mergeCell ref="MSG2:MSH2"/>
    <mergeCell ref="MSI2:MSJ2"/>
    <mergeCell ref="MSK2:MSL2"/>
    <mergeCell ref="MSM2:MSN2"/>
    <mergeCell ref="MSO2:MSP2"/>
    <mergeCell ref="MRW2:MRX2"/>
    <mergeCell ref="MRY2:MRZ2"/>
    <mergeCell ref="MSA2:MSB2"/>
    <mergeCell ref="MSC2:MSD2"/>
    <mergeCell ref="MSE2:MSF2"/>
    <mergeCell ref="MRM2:MRN2"/>
    <mergeCell ref="MRO2:MRP2"/>
    <mergeCell ref="MRQ2:MRR2"/>
    <mergeCell ref="MRS2:MRT2"/>
    <mergeCell ref="MRU2:MRV2"/>
    <mergeCell ref="MRC2:MRD2"/>
    <mergeCell ref="MRE2:MRF2"/>
    <mergeCell ref="MRG2:MRH2"/>
    <mergeCell ref="MRI2:MRJ2"/>
    <mergeCell ref="MRK2:MRL2"/>
    <mergeCell ref="MQS2:MQT2"/>
    <mergeCell ref="MQU2:MQV2"/>
    <mergeCell ref="MQW2:MQX2"/>
    <mergeCell ref="MQY2:MQZ2"/>
    <mergeCell ref="MRA2:MRB2"/>
    <mergeCell ref="MQI2:MQJ2"/>
    <mergeCell ref="MQK2:MQL2"/>
    <mergeCell ref="MQM2:MQN2"/>
    <mergeCell ref="MQO2:MQP2"/>
    <mergeCell ref="MQQ2:MQR2"/>
    <mergeCell ref="MPY2:MPZ2"/>
    <mergeCell ref="MQA2:MQB2"/>
    <mergeCell ref="MQC2:MQD2"/>
    <mergeCell ref="MQE2:MQF2"/>
    <mergeCell ref="MQG2:MQH2"/>
    <mergeCell ref="MPO2:MPP2"/>
    <mergeCell ref="MPQ2:MPR2"/>
    <mergeCell ref="MPS2:MPT2"/>
    <mergeCell ref="MPU2:MPV2"/>
    <mergeCell ref="MPW2:MPX2"/>
    <mergeCell ref="MPE2:MPF2"/>
    <mergeCell ref="MPG2:MPH2"/>
    <mergeCell ref="MPI2:MPJ2"/>
    <mergeCell ref="MPK2:MPL2"/>
    <mergeCell ref="MPM2:MPN2"/>
    <mergeCell ref="MOU2:MOV2"/>
    <mergeCell ref="MOW2:MOX2"/>
    <mergeCell ref="MOY2:MOZ2"/>
    <mergeCell ref="MPA2:MPB2"/>
    <mergeCell ref="MPC2:MPD2"/>
    <mergeCell ref="MOK2:MOL2"/>
    <mergeCell ref="MOM2:MON2"/>
    <mergeCell ref="MOO2:MOP2"/>
    <mergeCell ref="MOQ2:MOR2"/>
    <mergeCell ref="MOS2:MOT2"/>
    <mergeCell ref="MOA2:MOB2"/>
    <mergeCell ref="MOC2:MOD2"/>
    <mergeCell ref="MOE2:MOF2"/>
    <mergeCell ref="MOG2:MOH2"/>
    <mergeCell ref="MOI2:MOJ2"/>
    <mergeCell ref="MNQ2:MNR2"/>
    <mergeCell ref="MNS2:MNT2"/>
    <mergeCell ref="MNU2:MNV2"/>
    <mergeCell ref="MNW2:MNX2"/>
    <mergeCell ref="MNY2:MNZ2"/>
    <mergeCell ref="MNG2:MNH2"/>
    <mergeCell ref="MNI2:MNJ2"/>
    <mergeCell ref="MNK2:MNL2"/>
    <mergeCell ref="MNM2:MNN2"/>
    <mergeCell ref="MNO2:MNP2"/>
    <mergeCell ref="MMW2:MMX2"/>
    <mergeCell ref="MMY2:MMZ2"/>
    <mergeCell ref="MNA2:MNB2"/>
    <mergeCell ref="MNC2:MND2"/>
    <mergeCell ref="MNE2:MNF2"/>
    <mergeCell ref="MMM2:MMN2"/>
    <mergeCell ref="MMO2:MMP2"/>
    <mergeCell ref="MMQ2:MMR2"/>
    <mergeCell ref="MMS2:MMT2"/>
    <mergeCell ref="MMU2:MMV2"/>
    <mergeCell ref="MMC2:MMD2"/>
    <mergeCell ref="MME2:MMF2"/>
    <mergeCell ref="MMG2:MMH2"/>
    <mergeCell ref="MMI2:MMJ2"/>
    <mergeCell ref="MMK2:MML2"/>
    <mergeCell ref="MLS2:MLT2"/>
    <mergeCell ref="MLU2:MLV2"/>
    <mergeCell ref="MLW2:MLX2"/>
    <mergeCell ref="MLY2:MLZ2"/>
    <mergeCell ref="MMA2:MMB2"/>
    <mergeCell ref="MLI2:MLJ2"/>
    <mergeCell ref="MLK2:MLL2"/>
    <mergeCell ref="MLM2:MLN2"/>
    <mergeCell ref="MLO2:MLP2"/>
    <mergeCell ref="MLQ2:MLR2"/>
    <mergeCell ref="MKY2:MKZ2"/>
    <mergeCell ref="MLA2:MLB2"/>
    <mergeCell ref="MLC2:MLD2"/>
    <mergeCell ref="MLE2:MLF2"/>
    <mergeCell ref="MLG2:MLH2"/>
    <mergeCell ref="MKO2:MKP2"/>
    <mergeCell ref="MKQ2:MKR2"/>
    <mergeCell ref="MKS2:MKT2"/>
    <mergeCell ref="MKU2:MKV2"/>
    <mergeCell ref="MKW2:MKX2"/>
    <mergeCell ref="MKE2:MKF2"/>
    <mergeCell ref="MKG2:MKH2"/>
    <mergeCell ref="MKI2:MKJ2"/>
    <mergeCell ref="MKK2:MKL2"/>
    <mergeCell ref="MKM2:MKN2"/>
    <mergeCell ref="MJU2:MJV2"/>
    <mergeCell ref="MJW2:MJX2"/>
    <mergeCell ref="MJY2:MJZ2"/>
    <mergeCell ref="MKA2:MKB2"/>
    <mergeCell ref="MKC2:MKD2"/>
    <mergeCell ref="MJK2:MJL2"/>
    <mergeCell ref="MJM2:MJN2"/>
    <mergeCell ref="MJO2:MJP2"/>
    <mergeCell ref="MJQ2:MJR2"/>
    <mergeCell ref="MJS2:MJT2"/>
    <mergeCell ref="MJA2:MJB2"/>
    <mergeCell ref="MJC2:MJD2"/>
    <mergeCell ref="MJE2:MJF2"/>
    <mergeCell ref="MJG2:MJH2"/>
    <mergeCell ref="MJI2:MJJ2"/>
    <mergeCell ref="MIQ2:MIR2"/>
    <mergeCell ref="MIS2:MIT2"/>
    <mergeCell ref="MIU2:MIV2"/>
    <mergeCell ref="MIW2:MIX2"/>
    <mergeCell ref="MIY2:MIZ2"/>
    <mergeCell ref="MIG2:MIH2"/>
    <mergeCell ref="MII2:MIJ2"/>
    <mergeCell ref="MIK2:MIL2"/>
    <mergeCell ref="MIM2:MIN2"/>
    <mergeCell ref="MIO2:MIP2"/>
    <mergeCell ref="MHW2:MHX2"/>
    <mergeCell ref="MHY2:MHZ2"/>
    <mergeCell ref="MIA2:MIB2"/>
    <mergeCell ref="MIC2:MID2"/>
    <mergeCell ref="MIE2:MIF2"/>
    <mergeCell ref="MHM2:MHN2"/>
    <mergeCell ref="MHO2:MHP2"/>
    <mergeCell ref="MHQ2:MHR2"/>
    <mergeCell ref="MHS2:MHT2"/>
    <mergeCell ref="MHU2:MHV2"/>
    <mergeCell ref="MHC2:MHD2"/>
    <mergeCell ref="MHE2:MHF2"/>
    <mergeCell ref="MHG2:MHH2"/>
    <mergeCell ref="MHI2:MHJ2"/>
    <mergeCell ref="MHK2:MHL2"/>
    <mergeCell ref="MGS2:MGT2"/>
    <mergeCell ref="MGU2:MGV2"/>
    <mergeCell ref="MGW2:MGX2"/>
    <mergeCell ref="MGY2:MGZ2"/>
    <mergeCell ref="MHA2:MHB2"/>
    <mergeCell ref="MGI2:MGJ2"/>
    <mergeCell ref="MGK2:MGL2"/>
    <mergeCell ref="MGM2:MGN2"/>
    <mergeCell ref="MGO2:MGP2"/>
    <mergeCell ref="MGQ2:MGR2"/>
    <mergeCell ref="MFY2:MFZ2"/>
    <mergeCell ref="MGA2:MGB2"/>
    <mergeCell ref="MGC2:MGD2"/>
    <mergeCell ref="MGE2:MGF2"/>
    <mergeCell ref="MGG2:MGH2"/>
    <mergeCell ref="MFO2:MFP2"/>
    <mergeCell ref="MFQ2:MFR2"/>
    <mergeCell ref="MFS2:MFT2"/>
    <mergeCell ref="MFU2:MFV2"/>
    <mergeCell ref="MFW2:MFX2"/>
    <mergeCell ref="MFE2:MFF2"/>
    <mergeCell ref="MFG2:MFH2"/>
    <mergeCell ref="MFI2:MFJ2"/>
    <mergeCell ref="MFK2:MFL2"/>
    <mergeCell ref="MFM2:MFN2"/>
    <mergeCell ref="MEU2:MEV2"/>
    <mergeCell ref="MEW2:MEX2"/>
    <mergeCell ref="MEY2:MEZ2"/>
    <mergeCell ref="MFA2:MFB2"/>
    <mergeCell ref="MFC2:MFD2"/>
    <mergeCell ref="MEK2:MEL2"/>
    <mergeCell ref="MEM2:MEN2"/>
    <mergeCell ref="MEO2:MEP2"/>
    <mergeCell ref="MEQ2:MER2"/>
    <mergeCell ref="MES2:MET2"/>
    <mergeCell ref="MEA2:MEB2"/>
    <mergeCell ref="MEC2:MED2"/>
    <mergeCell ref="MEE2:MEF2"/>
    <mergeCell ref="MEG2:MEH2"/>
    <mergeCell ref="MEI2:MEJ2"/>
    <mergeCell ref="MDQ2:MDR2"/>
    <mergeCell ref="MDS2:MDT2"/>
    <mergeCell ref="MDU2:MDV2"/>
    <mergeCell ref="MDW2:MDX2"/>
    <mergeCell ref="MDY2:MDZ2"/>
    <mergeCell ref="MDG2:MDH2"/>
    <mergeCell ref="MDI2:MDJ2"/>
    <mergeCell ref="MDK2:MDL2"/>
    <mergeCell ref="MDM2:MDN2"/>
    <mergeCell ref="MDO2:MDP2"/>
    <mergeCell ref="MCW2:MCX2"/>
    <mergeCell ref="MCY2:MCZ2"/>
    <mergeCell ref="MDA2:MDB2"/>
    <mergeCell ref="MDC2:MDD2"/>
    <mergeCell ref="MDE2:MDF2"/>
    <mergeCell ref="MCM2:MCN2"/>
    <mergeCell ref="MCO2:MCP2"/>
    <mergeCell ref="MCQ2:MCR2"/>
    <mergeCell ref="MCS2:MCT2"/>
    <mergeCell ref="MCU2:MCV2"/>
    <mergeCell ref="MCC2:MCD2"/>
    <mergeCell ref="MCE2:MCF2"/>
    <mergeCell ref="MCG2:MCH2"/>
    <mergeCell ref="MCI2:MCJ2"/>
    <mergeCell ref="MCK2:MCL2"/>
    <mergeCell ref="MBS2:MBT2"/>
    <mergeCell ref="MBU2:MBV2"/>
    <mergeCell ref="MBW2:MBX2"/>
    <mergeCell ref="MBY2:MBZ2"/>
    <mergeCell ref="MCA2:MCB2"/>
    <mergeCell ref="MBI2:MBJ2"/>
    <mergeCell ref="MBK2:MBL2"/>
    <mergeCell ref="MBM2:MBN2"/>
    <mergeCell ref="MBO2:MBP2"/>
    <mergeCell ref="MBQ2:MBR2"/>
    <mergeCell ref="MAY2:MAZ2"/>
    <mergeCell ref="MBA2:MBB2"/>
    <mergeCell ref="MBC2:MBD2"/>
    <mergeCell ref="MBE2:MBF2"/>
    <mergeCell ref="MBG2:MBH2"/>
    <mergeCell ref="MAO2:MAP2"/>
    <mergeCell ref="MAQ2:MAR2"/>
    <mergeCell ref="MAS2:MAT2"/>
    <mergeCell ref="MAU2:MAV2"/>
    <mergeCell ref="MAW2:MAX2"/>
    <mergeCell ref="MAE2:MAF2"/>
    <mergeCell ref="MAG2:MAH2"/>
    <mergeCell ref="MAI2:MAJ2"/>
    <mergeCell ref="MAK2:MAL2"/>
    <mergeCell ref="MAM2:MAN2"/>
    <mergeCell ref="LZU2:LZV2"/>
    <mergeCell ref="LZW2:LZX2"/>
    <mergeCell ref="LZY2:LZZ2"/>
    <mergeCell ref="MAA2:MAB2"/>
    <mergeCell ref="MAC2:MAD2"/>
    <mergeCell ref="LZK2:LZL2"/>
    <mergeCell ref="LZM2:LZN2"/>
    <mergeCell ref="LZO2:LZP2"/>
    <mergeCell ref="LZQ2:LZR2"/>
    <mergeCell ref="LZS2:LZT2"/>
    <mergeCell ref="LZA2:LZB2"/>
    <mergeCell ref="LZC2:LZD2"/>
    <mergeCell ref="LZE2:LZF2"/>
    <mergeCell ref="LZG2:LZH2"/>
    <mergeCell ref="LZI2:LZJ2"/>
    <mergeCell ref="LYQ2:LYR2"/>
    <mergeCell ref="LYS2:LYT2"/>
    <mergeCell ref="LYU2:LYV2"/>
    <mergeCell ref="LYW2:LYX2"/>
    <mergeCell ref="LYY2:LYZ2"/>
    <mergeCell ref="LYG2:LYH2"/>
    <mergeCell ref="LYI2:LYJ2"/>
    <mergeCell ref="LYK2:LYL2"/>
    <mergeCell ref="LYM2:LYN2"/>
    <mergeCell ref="LYO2:LYP2"/>
    <mergeCell ref="LXW2:LXX2"/>
    <mergeCell ref="LXY2:LXZ2"/>
    <mergeCell ref="LYA2:LYB2"/>
    <mergeCell ref="LYC2:LYD2"/>
    <mergeCell ref="LYE2:LYF2"/>
    <mergeCell ref="LXM2:LXN2"/>
    <mergeCell ref="LXO2:LXP2"/>
    <mergeCell ref="LXQ2:LXR2"/>
    <mergeCell ref="LXS2:LXT2"/>
    <mergeCell ref="LXU2:LXV2"/>
    <mergeCell ref="LXC2:LXD2"/>
    <mergeCell ref="LXE2:LXF2"/>
    <mergeCell ref="LXG2:LXH2"/>
    <mergeCell ref="LXI2:LXJ2"/>
    <mergeCell ref="LXK2:LXL2"/>
    <mergeCell ref="LWS2:LWT2"/>
    <mergeCell ref="LWU2:LWV2"/>
    <mergeCell ref="LWW2:LWX2"/>
    <mergeCell ref="LWY2:LWZ2"/>
    <mergeCell ref="LXA2:LXB2"/>
    <mergeCell ref="LWI2:LWJ2"/>
    <mergeCell ref="LWK2:LWL2"/>
    <mergeCell ref="LWM2:LWN2"/>
    <mergeCell ref="LWO2:LWP2"/>
    <mergeCell ref="LWQ2:LWR2"/>
    <mergeCell ref="LVY2:LVZ2"/>
    <mergeCell ref="LWA2:LWB2"/>
    <mergeCell ref="LWC2:LWD2"/>
    <mergeCell ref="LWE2:LWF2"/>
    <mergeCell ref="LWG2:LWH2"/>
    <mergeCell ref="LVO2:LVP2"/>
    <mergeCell ref="LVQ2:LVR2"/>
    <mergeCell ref="LVS2:LVT2"/>
    <mergeCell ref="LVU2:LVV2"/>
    <mergeCell ref="LVW2:LVX2"/>
    <mergeCell ref="LVE2:LVF2"/>
    <mergeCell ref="LVG2:LVH2"/>
    <mergeCell ref="LVI2:LVJ2"/>
    <mergeCell ref="LVK2:LVL2"/>
    <mergeCell ref="LVM2:LVN2"/>
    <mergeCell ref="LUU2:LUV2"/>
    <mergeCell ref="LUW2:LUX2"/>
    <mergeCell ref="LUY2:LUZ2"/>
    <mergeCell ref="LVA2:LVB2"/>
    <mergeCell ref="LVC2:LVD2"/>
    <mergeCell ref="LUK2:LUL2"/>
    <mergeCell ref="LUM2:LUN2"/>
    <mergeCell ref="LUO2:LUP2"/>
    <mergeCell ref="LUQ2:LUR2"/>
    <mergeCell ref="LUS2:LUT2"/>
    <mergeCell ref="LUA2:LUB2"/>
    <mergeCell ref="LUC2:LUD2"/>
    <mergeCell ref="LUE2:LUF2"/>
    <mergeCell ref="LUG2:LUH2"/>
    <mergeCell ref="LUI2:LUJ2"/>
    <mergeCell ref="LTQ2:LTR2"/>
    <mergeCell ref="LTS2:LTT2"/>
    <mergeCell ref="LTU2:LTV2"/>
    <mergeCell ref="LTW2:LTX2"/>
    <mergeCell ref="LTY2:LTZ2"/>
    <mergeCell ref="LTG2:LTH2"/>
    <mergeCell ref="LTI2:LTJ2"/>
    <mergeCell ref="LTK2:LTL2"/>
    <mergeCell ref="LTM2:LTN2"/>
    <mergeCell ref="LTO2:LTP2"/>
    <mergeCell ref="LSW2:LSX2"/>
    <mergeCell ref="LSY2:LSZ2"/>
    <mergeCell ref="LTA2:LTB2"/>
    <mergeCell ref="LTC2:LTD2"/>
    <mergeCell ref="LTE2:LTF2"/>
    <mergeCell ref="LSM2:LSN2"/>
    <mergeCell ref="LSO2:LSP2"/>
    <mergeCell ref="LSQ2:LSR2"/>
    <mergeCell ref="LSS2:LST2"/>
    <mergeCell ref="LSU2:LSV2"/>
    <mergeCell ref="LSC2:LSD2"/>
    <mergeCell ref="LSE2:LSF2"/>
    <mergeCell ref="LSG2:LSH2"/>
    <mergeCell ref="LSI2:LSJ2"/>
    <mergeCell ref="LSK2:LSL2"/>
    <mergeCell ref="LRS2:LRT2"/>
    <mergeCell ref="LRU2:LRV2"/>
    <mergeCell ref="LRW2:LRX2"/>
    <mergeCell ref="LRY2:LRZ2"/>
    <mergeCell ref="LSA2:LSB2"/>
    <mergeCell ref="LRI2:LRJ2"/>
    <mergeCell ref="LRK2:LRL2"/>
    <mergeCell ref="LRM2:LRN2"/>
    <mergeCell ref="LRO2:LRP2"/>
    <mergeCell ref="LRQ2:LRR2"/>
    <mergeCell ref="LQY2:LQZ2"/>
    <mergeCell ref="LRA2:LRB2"/>
    <mergeCell ref="LRC2:LRD2"/>
    <mergeCell ref="LRE2:LRF2"/>
    <mergeCell ref="LRG2:LRH2"/>
    <mergeCell ref="LQO2:LQP2"/>
    <mergeCell ref="LQQ2:LQR2"/>
    <mergeCell ref="LQS2:LQT2"/>
    <mergeCell ref="LQU2:LQV2"/>
    <mergeCell ref="LQW2:LQX2"/>
    <mergeCell ref="LQE2:LQF2"/>
    <mergeCell ref="LQG2:LQH2"/>
    <mergeCell ref="LQI2:LQJ2"/>
    <mergeCell ref="LQK2:LQL2"/>
    <mergeCell ref="LQM2:LQN2"/>
    <mergeCell ref="LPU2:LPV2"/>
    <mergeCell ref="LPW2:LPX2"/>
    <mergeCell ref="LPY2:LPZ2"/>
    <mergeCell ref="LQA2:LQB2"/>
    <mergeCell ref="LQC2:LQD2"/>
    <mergeCell ref="LPK2:LPL2"/>
    <mergeCell ref="LPM2:LPN2"/>
    <mergeCell ref="LPO2:LPP2"/>
    <mergeCell ref="LPQ2:LPR2"/>
    <mergeCell ref="LPS2:LPT2"/>
    <mergeCell ref="LPA2:LPB2"/>
    <mergeCell ref="LPC2:LPD2"/>
    <mergeCell ref="LPE2:LPF2"/>
    <mergeCell ref="LPG2:LPH2"/>
    <mergeCell ref="LPI2:LPJ2"/>
    <mergeCell ref="LOQ2:LOR2"/>
    <mergeCell ref="LOS2:LOT2"/>
    <mergeCell ref="LOU2:LOV2"/>
    <mergeCell ref="LOW2:LOX2"/>
    <mergeCell ref="LOY2:LOZ2"/>
    <mergeCell ref="LOG2:LOH2"/>
    <mergeCell ref="LOI2:LOJ2"/>
    <mergeCell ref="LOK2:LOL2"/>
    <mergeCell ref="LOM2:LON2"/>
    <mergeCell ref="LOO2:LOP2"/>
    <mergeCell ref="LNW2:LNX2"/>
    <mergeCell ref="LNY2:LNZ2"/>
    <mergeCell ref="LOA2:LOB2"/>
    <mergeCell ref="LOC2:LOD2"/>
    <mergeCell ref="LOE2:LOF2"/>
    <mergeCell ref="LNM2:LNN2"/>
    <mergeCell ref="LNO2:LNP2"/>
    <mergeCell ref="LNQ2:LNR2"/>
    <mergeCell ref="LNS2:LNT2"/>
    <mergeCell ref="LNU2:LNV2"/>
    <mergeCell ref="LNC2:LND2"/>
    <mergeCell ref="LNE2:LNF2"/>
    <mergeCell ref="LNG2:LNH2"/>
    <mergeCell ref="LNI2:LNJ2"/>
    <mergeCell ref="LNK2:LNL2"/>
    <mergeCell ref="LMS2:LMT2"/>
    <mergeCell ref="LMU2:LMV2"/>
    <mergeCell ref="LMW2:LMX2"/>
    <mergeCell ref="LMY2:LMZ2"/>
    <mergeCell ref="LNA2:LNB2"/>
    <mergeCell ref="LMI2:LMJ2"/>
    <mergeCell ref="LMK2:LML2"/>
    <mergeCell ref="LMM2:LMN2"/>
    <mergeCell ref="LMO2:LMP2"/>
    <mergeCell ref="LMQ2:LMR2"/>
    <mergeCell ref="LLY2:LLZ2"/>
    <mergeCell ref="LMA2:LMB2"/>
    <mergeCell ref="LMC2:LMD2"/>
    <mergeCell ref="LME2:LMF2"/>
    <mergeCell ref="LMG2:LMH2"/>
    <mergeCell ref="LLO2:LLP2"/>
    <mergeCell ref="LLQ2:LLR2"/>
    <mergeCell ref="LLS2:LLT2"/>
    <mergeCell ref="LLU2:LLV2"/>
    <mergeCell ref="LLW2:LLX2"/>
    <mergeCell ref="LLE2:LLF2"/>
    <mergeCell ref="LLG2:LLH2"/>
    <mergeCell ref="LLI2:LLJ2"/>
    <mergeCell ref="LLK2:LLL2"/>
    <mergeCell ref="LLM2:LLN2"/>
    <mergeCell ref="LKU2:LKV2"/>
    <mergeCell ref="LKW2:LKX2"/>
    <mergeCell ref="LKY2:LKZ2"/>
    <mergeCell ref="LLA2:LLB2"/>
    <mergeCell ref="LLC2:LLD2"/>
    <mergeCell ref="LKK2:LKL2"/>
    <mergeCell ref="LKM2:LKN2"/>
    <mergeCell ref="LKO2:LKP2"/>
    <mergeCell ref="LKQ2:LKR2"/>
    <mergeCell ref="LKS2:LKT2"/>
    <mergeCell ref="LKA2:LKB2"/>
    <mergeCell ref="LKC2:LKD2"/>
    <mergeCell ref="LKE2:LKF2"/>
    <mergeCell ref="LKG2:LKH2"/>
    <mergeCell ref="LKI2:LKJ2"/>
    <mergeCell ref="LJQ2:LJR2"/>
    <mergeCell ref="LJS2:LJT2"/>
    <mergeCell ref="LJU2:LJV2"/>
    <mergeCell ref="LJW2:LJX2"/>
    <mergeCell ref="LJY2:LJZ2"/>
    <mergeCell ref="LJG2:LJH2"/>
    <mergeCell ref="LJI2:LJJ2"/>
    <mergeCell ref="LJK2:LJL2"/>
    <mergeCell ref="LJM2:LJN2"/>
    <mergeCell ref="LJO2:LJP2"/>
    <mergeCell ref="LIW2:LIX2"/>
    <mergeCell ref="LIY2:LIZ2"/>
    <mergeCell ref="LJA2:LJB2"/>
    <mergeCell ref="LJC2:LJD2"/>
    <mergeCell ref="LJE2:LJF2"/>
    <mergeCell ref="LIM2:LIN2"/>
    <mergeCell ref="LIO2:LIP2"/>
    <mergeCell ref="LIQ2:LIR2"/>
    <mergeCell ref="LIS2:LIT2"/>
    <mergeCell ref="LIU2:LIV2"/>
    <mergeCell ref="LIC2:LID2"/>
    <mergeCell ref="LIE2:LIF2"/>
    <mergeCell ref="LIG2:LIH2"/>
    <mergeCell ref="LII2:LIJ2"/>
    <mergeCell ref="LIK2:LIL2"/>
    <mergeCell ref="LHS2:LHT2"/>
    <mergeCell ref="LHU2:LHV2"/>
    <mergeCell ref="LHW2:LHX2"/>
    <mergeCell ref="LHY2:LHZ2"/>
    <mergeCell ref="LIA2:LIB2"/>
    <mergeCell ref="LHI2:LHJ2"/>
    <mergeCell ref="LHK2:LHL2"/>
    <mergeCell ref="LHM2:LHN2"/>
    <mergeCell ref="LHO2:LHP2"/>
    <mergeCell ref="LHQ2:LHR2"/>
    <mergeCell ref="LGY2:LGZ2"/>
    <mergeCell ref="LHA2:LHB2"/>
    <mergeCell ref="LHC2:LHD2"/>
    <mergeCell ref="LHE2:LHF2"/>
    <mergeCell ref="LHG2:LHH2"/>
    <mergeCell ref="LGO2:LGP2"/>
    <mergeCell ref="LGQ2:LGR2"/>
    <mergeCell ref="LGS2:LGT2"/>
    <mergeCell ref="LGU2:LGV2"/>
    <mergeCell ref="LGW2:LGX2"/>
    <mergeCell ref="LGE2:LGF2"/>
    <mergeCell ref="LGG2:LGH2"/>
    <mergeCell ref="LGI2:LGJ2"/>
    <mergeCell ref="LGK2:LGL2"/>
    <mergeCell ref="LGM2:LGN2"/>
    <mergeCell ref="LFU2:LFV2"/>
    <mergeCell ref="LFW2:LFX2"/>
    <mergeCell ref="LFY2:LFZ2"/>
    <mergeCell ref="LGA2:LGB2"/>
    <mergeCell ref="LGC2:LGD2"/>
    <mergeCell ref="LFK2:LFL2"/>
    <mergeCell ref="LFM2:LFN2"/>
    <mergeCell ref="LFO2:LFP2"/>
    <mergeCell ref="LFQ2:LFR2"/>
    <mergeCell ref="LFS2:LFT2"/>
    <mergeCell ref="LFA2:LFB2"/>
    <mergeCell ref="LFC2:LFD2"/>
    <mergeCell ref="LFE2:LFF2"/>
    <mergeCell ref="LFG2:LFH2"/>
    <mergeCell ref="LFI2:LFJ2"/>
    <mergeCell ref="LEQ2:LER2"/>
    <mergeCell ref="LES2:LET2"/>
    <mergeCell ref="LEU2:LEV2"/>
    <mergeCell ref="LEW2:LEX2"/>
    <mergeCell ref="LEY2:LEZ2"/>
    <mergeCell ref="LEG2:LEH2"/>
    <mergeCell ref="LEI2:LEJ2"/>
    <mergeCell ref="LEK2:LEL2"/>
    <mergeCell ref="LEM2:LEN2"/>
    <mergeCell ref="LEO2:LEP2"/>
    <mergeCell ref="LDW2:LDX2"/>
    <mergeCell ref="LDY2:LDZ2"/>
    <mergeCell ref="LEA2:LEB2"/>
    <mergeCell ref="LEC2:LED2"/>
    <mergeCell ref="LEE2:LEF2"/>
    <mergeCell ref="LDM2:LDN2"/>
    <mergeCell ref="LDO2:LDP2"/>
    <mergeCell ref="LDQ2:LDR2"/>
    <mergeCell ref="LDS2:LDT2"/>
    <mergeCell ref="LDU2:LDV2"/>
    <mergeCell ref="LDC2:LDD2"/>
    <mergeCell ref="LDE2:LDF2"/>
    <mergeCell ref="LDG2:LDH2"/>
    <mergeCell ref="LDI2:LDJ2"/>
    <mergeCell ref="LDK2:LDL2"/>
    <mergeCell ref="LCS2:LCT2"/>
    <mergeCell ref="LCU2:LCV2"/>
    <mergeCell ref="LCW2:LCX2"/>
    <mergeCell ref="LCY2:LCZ2"/>
    <mergeCell ref="LDA2:LDB2"/>
    <mergeCell ref="LCI2:LCJ2"/>
    <mergeCell ref="LCK2:LCL2"/>
    <mergeCell ref="LCM2:LCN2"/>
    <mergeCell ref="LCO2:LCP2"/>
    <mergeCell ref="LCQ2:LCR2"/>
    <mergeCell ref="LBY2:LBZ2"/>
    <mergeCell ref="LCA2:LCB2"/>
    <mergeCell ref="LCC2:LCD2"/>
    <mergeCell ref="LCE2:LCF2"/>
    <mergeCell ref="LCG2:LCH2"/>
    <mergeCell ref="LBO2:LBP2"/>
    <mergeCell ref="LBQ2:LBR2"/>
    <mergeCell ref="LBS2:LBT2"/>
    <mergeCell ref="LBU2:LBV2"/>
    <mergeCell ref="LBW2:LBX2"/>
    <mergeCell ref="LBE2:LBF2"/>
    <mergeCell ref="LBG2:LBH2"/>
    <mergeCell ref="LBI2:LBJ2"/>
    <mergeCell ref="LBK2:LBL2"/>
    <mergeCell ref="LBM2:LBN2"/>
    <mergeCell ref="LAU2:LAV2"/>
    <mergeCell ref="LAW2:LAX2"/>
    <mergeCell ref="LAY2:LAZ2"/>
    <mergeCell ref="LBA2:LBB2"/>
    <mergeCell ref="LBC2:LBD2"/>
    <mergeCell ref="LAK2:LAL2"/>
    <mergeCell ref="LAM2:LAN2"/>
    <mergeCell ref="LAO2:LAP2"/>
    <mergeCell ref="LAQ2:LAR2"/>
    <mergeCell ref="LAS2:LAT2"/>
    <mergeCell ref="LAA2:LAB2"/>
    <mergeCell ref="LAC2:LAD2"/>
    <mergeCell ref="LAE2:LAF2"/>
    <mergeCell ref="LAG2:LAH2"/>
    <mergeCell ref="LAI2:LAJ2"/>
    <mergeCell ref="KZQ2:KZR2"/>
    <mergeCell ref="KZS2:KZT2"/>
    <mergeCell ref="KZU2:KZV2"/>
    <mergeCell ref="KZW2:KZX2"/>
    <mergeCell ref="KZY2:KZZ2"/>
    <mergeCell ref="KZG2:KZH2"/>
    <mergeCell ref="KZI2:KZJ2"/>
    <mergeCell ref="KZK2:KZL2"/>
    <mergeCell ref="KZM2:KZN2"/>
    <mergeCell ref="KZO2:KZP2"/>
    <mergeCell ref="KYW2:KYX2"/>
    <mergeCell ref="KYY2:KYZ2"/>
    <mergeCell ref="KZA2:KZB2"/>
    <mergeCell ref="KZC2:KZD2"/>
    <mergeCell ref="KZE2:KZF2"/>
    <mergeCell ref="KYM2:KYN2"/>
    <mergeCell ref="KYO2:KYP2"/>
    <mergeCell ref="KYQ2:KYR2"/>
    <mergeCell ref="KYS2:KYT2"/>
    <mergeCell ref="KYU2:KYV2"/>
    <mergeCell ref="KYC2:KYD2"/>
    <mergeCell ref="KYE2:KYF2"/>
    <mergeCell ref="KYG2:KYH2"/>
    <mergeCell ref="KYI2:KYJ2"/>
    <mergeCell ref="KYK2:KYL2"/>
    <mergeCell ref="KXS2:KXT2"/>
    <mergeCell ref="KXU2:KXV2"/>
    <mergeCell ref="KXW2:KXX2"/>
    <mergeCell ref="KXY2:KXZ2"/>
    <mergeCell ref="KYA2:KYB2"/>
    <mergeCell ref="KXI2:KXJ2"/>
    <mergeCell ref="KXK2:KXL2"/>
    <mergeCell ref="KXM2:KXN2"/>
    <mergeCell ref="KXO2:KXP2"/>
    <mergeCell ref="KXQ2:KXR2"/>
    <mergeCell ref="KWY2:KWZ2"/>
    <mergeCell ref="KXA2:KXB2"/>
    <mergeCell ref="KXC2:KXD2"/>
    <mergeCell ref="KXE2:KXF2"/>
    <mergeCell ref="KXG2:KXH2"/>
    <mergeCell ref="KWO2:KWP2"/>
    <mergeCell ref="KWQ2:KWR2"/>
    <mergeCell ref="KWS2:KWT2"/>
    <mergeCell ref="KWU2:KWV2"/>
    <mergeCell ref="KWW2:KWX2"/>
    <mergeCell ref="KWE2:KWF2"/>
    <mergeCell ref="KWG2:KWH2"/>
    <mergeCell ref="KWI2:KWJ2"/>
    <mergeCell ref="KWK2:KWL2"/>
    <mergeCell ref="KWM2:KWN2"/>
    <mergeCell ref="KVU2:KVV2"/>
    <mergeCell ref="KVW2:KVX2"/>
    <mergeCell ref="KVY2:KVZ2"/>
    <mergeCell ref="KWA2:KWB2"/>
    <mergeCell ref="KWC2:KWD2"/>
    <mergeCell ref="KVK2:KVL2"/>
    <mergeCell ref="KVM2:KVN2"/>
    <mergeCell ref="KVO2:KVP2"/>
    <mergeCell ref="KVQ2:KVR2"/>
    <mergeCell ref="KVS2:KVT2"/>
    <mergeCell ref="KVA2:KVB2"/>
    <mergeCell ref="KVC2:KVD2"/>
    <mergeCell ref="KVE2:KVF2"/>
    <mergeCell ref="KVG2:KVH2"/>
    <mergeCell ref="KVI2:KVJ2"/>
    <mergeCell ref="KUQ2:KUR2"/>
    <mergeCell ref="KUS2:KUT2"/>
    <mergeCell ref="KUU2:KUV2"/>
    <mergeCell ref="KUW2:KUX2"/>
    <mergeCell ref="KUY2:KUZ2"/>
    <mergeCell ref="KUG2:KUH2"/>
    <mergeCell ref="KUI2:KUJ2"/>
    <mergeCell ref="KUK2:KUL2"/>
    <mergeCell ref="KUM2:KUN2"/>
    <mergeCell ref="KUO2:KUP2"/>
    <mergeCell ref="KTW2:KTX2"/>
    <mergeCell ref="KTY2:KTZ2"/>
    <mergeCell ref="KUA2:KUB2"/>
    <mergeCell ref="KUC2:KUD2"/>
    <mergeCell ref="KUE2:KUF2"/>
    <mergeCell ref="KTM2:KTN2"/>
    <mergeCell ref="KTO2:KTP2"/>
    <mergeCell ref="KTQ2:KTR2"/>
    <mergeCell ref="KTS2:KTT2"/>
    <mergeCell ref="KTU2:KTV2"/>
    <mergeCell ref="KTC2:KTD2"/>
    <mergeCell ref="KTE2:KTF2"/>
    <mergeCell ref="KTG2:KTH2"/>
    <mergeCell ref="KTI2:KTJ2"/>
    <mergeCell ref="KTK2:KTL2"/>
    <mergeCell ref="KSS2:KST2"/>
    <mergeCell ref="KSU2:KSV2"/>
    <mergeCell ref="KSW2:KSX2"/>
    <mergeCell ref="KSY2:KSZ2"/>
    <mergeCell ref="KTA2:KTB2"/>
    <mergeCell ref="KSI2:KSJ2"/>
    <mergeCell ref="KSK2:KSL2"/>
    <mergeCell ref="KSM2:KSN2"/>
    <mergeCell ref="KSO2:KSP2"/>
    <mergeCell ref="KSQ2:KSR2"/>
    <mergeCell ref="KRY2:KRZ2"/>
    <mergeCell ref="KSA2:KSB2"/>
    <mergeCell ref="KSC2:KSD2"/>
    <mergeCell ref="KSE2:KSF2"/>
    <mergeCell ref="KSG2:KSH2"/>
    <mergeCell ref="KRO2:KRP2"/>
    <mergeCell ref="KRQ2:KRR2"/>
    <mergeCell ref="KRS2:KRT2"/>
    <mergeCell ref="KRU2:KRV2"/>
    <mergeCell ref="KRW2:KRX2"/>
    <mergeCell ref="KRE2:KRF2"/>
    <mergeCell ref="KRG2:KRH2"/>
    <mergeCell ref="KRI2:KRJ2"/>
    <mergeCell ref="KRK2:KRL2"/>
    <mergeCell ref="KRM2:KRN2"/>
    <mergeCell ref="KQU2:KQV2"/>
    <mergeCell ref="KQW2:KQX2"/>
    <mergeCell ref="KQY2:KQZ2"/>
    <mergeCell ref="KRA2:KRB2"/>
    <mergeCell ref="KRC2:KRD2"/>
    <mergeCell ref="KQK2:KQL2"/>
    <mergeCell ref="KQM2:KQN2"/>
    <mergeCell ref="KQO2:KQP2"/>
    <mergeCell ref="KQQ2:KQR2"/>
    <mergeCell ref="KQS2:KQT2"/>
    <mergeCell ref="KQA2:KQB2"/>
    <mergeCell ref="KQC2:KQD2"/>
    <mergeCell ref="KQE2:KQF2"/>
    <mergeCell ref="KQG2:KQH2"/>
    <mergeCell ref="KQI2:KQJ2"/>
    <mergeCell ref="KPQ2:KPR2"/>
    <mergeCell ref="KPS2:KPT2"/>
    <mergeCell ref="KPU2:KPV2"/>
    <mergeCell ref="KPW2:KPX2"/>
    <mergeCell ref="KPY2:KPZ2"/>
    <mergeCell ref="KPG2:KPH2"/>
    <mergeCell ref="KPI2:KPJ2"/>
    <mergeCell ref="KPK2:KPL2"/>
    <mergeCell ref="KPM2:KPN2"/>
    <mergeCell ref="KPO2:KPP2"/>
    <mergeCell ref="KOW2:KOX2"/>
    <mergeCell ref="KOY2:KOZ2"/>
    <mergeCell ref="KPA2:KPB2"/>
    <mergeCell ref="KPC2:KPD2"/>
    <mergeCell ref="KPE2:KPF2"/>
    <mergeCell ref="KOM2:KON2"/>
    <mergeCell ref="KOO2:KOP2"/>
    <mergeCell ref="KOQ2:KOR2"/>
    <mergeCell ref="KOS2:KOT2"/>
    <mergeCell ref="KOU2:KOV2"/>
    <mergeCell ref="KOC2:KOD2"/>
    <mergeCell ref="KOE2:KOF2"/>
    <mergeCell ref="KOG2:KOH2"/>
    <mergeCell ref="KOI2:KOJ2"/>
    <mergeCell ref="KOK2:KOL2"/>
    <mergeCell ref="KNS2:KNT2"/>
    <mergeCell ref="KNU2:KNV2"/>
    <mergeCell ref="KNW2:KNX2"/>
    <mergeCell ref="KNY2:KNZ2"/>
    <mergeCell ref="KOA2:KOB2"/>
    <mergeCell ref="KNI2:KNJ2"/>
    <mergeCell ref="KNK2:KNL2"/>
    <mergeCell ref="KNM2:KNN2"/>
    <mergeCell ref="KNO2:KNP2"/>
    <mergeCell ref="KNQ2:KNR2"/>
    <mergeCell ref="KMY2:KMZ2"/>
    <mergeCell ref="KNA2:KNB2"/>
    <mergeCell ref="KNC2:KND2"/>
    <mergeCell ref="KNE2:KNF2"/>
    <mergeCell ref="KNG2:KNH2"/>
    <mergeCell ref="KMO2:KMP2"/>
    <mergeCell ref="KMQ2:KMR2"/>
    <mergeCell ref="KMS2:KMT2"/>
    <mergeCell ref="KMU2:KMV2"/>
    <mergeCell ref="KMW2:KMX2"/>
    <mergeCell ref="KME2:KMF2"/>
    <mergeCell ref="KMG2:KMH2"/>
    <mergeCell ref="KMI2:KMJ2"/>
    <mergeCell ref="KMK2:KML2"/>
    <mergeCell ref="KMM2:KMN2"/>
    <mergeCell ref="KLU2:KLV2"/>
    <mergeCell ref="KLW2:KLX2"/>
    <mergeCell ref="KLY2:KLZ2"/>
    <mergeCell ref="KMA2:KMB2"/>
    <mergeCell ref="KMC2:KMD2"/>
    <mergeCell ref="KLK2:KLL2"/>
    <mergeCell ref="KLM2:KLN2"/>
    <mergeCell ref="KLO2:KLP2"/>
    <mergeCell ref="KLQ2:KLR2"/>
    <mergeCell ref="KLS2:KLT2"/>
    <mergeCell ref="KLA2:KLB2"/>
    <mergeCell ref="KLC2:KLD2"/>
    <mergeCell ref="KLE2:KLF2"/>
    <mergeCell ref="KLG2:KLH2"/>
    <mergeCell ref="KLI2:KLJ2"/>
    <mergeCell ref="KKQ2:KKR2"/>
    <mergeCell ref="KKS2:KKT2"/>
    <mergeCell ref="KKU2:KKV2"/>
    <mergeCell ref="KKW2:KKX2"/>
    <mergeCell ref="KKY2:KKZ2"/>
    <mergeCell ref="KKG2:KKH2"/>
    <mergeCell ref="KKI2:KKJ2"/>
    <mergeCell ref="KKK2:KKL2"/>
    <mergeCell ref="KKM2:KKN2"/>
    <mergeCell ref="KKO2:KKP2"/>
    <mergeCell ref="KJW2:KJX2"/>
    <mergeCell ref="KJY2:KJZ2"/>
    <mergeCell ref="KKA2:KKB2"/>
    <mergeCell ref="KKC2:KKD2"/>
    <mergeCell ref="KKE2:KKF2"/>
    <mergeCell ref="KJM2:KJN2"/>
    <mergeCell ref="KJO2:KJP2"/>
    <mergeCell ref="KJQ2:KJR2"/>
    <mergeCell ref="KJS2:KJT2"/>
    <mergeCell ref="KJU2:KJV2"/>
    <mergeCell ref="KJC2:KJD2"/>
    <mergeCell ref="KJE2:KJF2"/>
    <mergeCell ref="KJG2:KJH2"/>
    <mergeCell ref="KJI2:KJJ2"/>
    <mergeCell ref="KJK2:KJL2"/>
    <mergeCell ref="KIS2:KIT2"/>
    <mergeCell ref="KIU2:KIV2"/>
    <mergeCell ref="KIW2:KIX2"/>
    <mergeCell ref="KIY2:KIZ2"/>
    <mergeCell ref="KJA2:KJB2"/>
    <mergeCell ref="KII2:KIJ2"/>
    <mergeCell ref="KIK2:KIL2"/>
    <mergeCell ref="KIM2:KIN2"/>
    <mergeCell ref="KIO2:KIP2"/>
    <mergeCell ref="KIQ2:KIR2"/>
    <mergeCell ref="KHY2:KHZ2"/>
    <mergeCell ref="KIA2:KIB2"/>
    <mergeCell ref="KIC2:KID2"/>
    <mergeCell ref="KIE2:KIF2"/>
    <mergeCell ref="KIG2:KIH2"/>
    <mergeCell ref="KHO2:KHP2"/>
    <mergeCell ref="KHQ2:KHR2"/>
    <mergeCell ref="KHS2:KHT2"/>
    <mergeCell ref="KHU2:KHV2"/>
    <mergeCell ref="KHW2:KHX2"/>
    <mergeCell ref="KHE2:KHF2"/>
    <mergeCell ref="KHG2:KHH2"/>
    <mergeCell ref="KHI2:KHJ2"/>
    <mergeCell ref="KHK2:KHL2"/>
    <mergeCell ref="KHM2:KHN2"/>
    <mergeCell ref="KGU2:KGV2"/>
    <mergeCell ref="KGW2:KGX2"/>
    <mergeCell ref="KGY2:KGZ2"/>
    <mergeCell ref="KHA2:KHB2"/>
    <mergeCell ref="KHC2:KHD2"/>
    <mergeCell ref="KGK2:KGL2"/>
    <mergeCell ref="KGM2:KGN2"/>
    <mergeCell ref="KGO2:KGP2"/>
    <mergeCell ref="KGQ2:KGR2"/>
    <mergeCell ref="KGS2:KGT2"/>
    <mergeCell ref="KGA2:KGB2"/>
    <mergeCell ref="KGC2:KGD2"/>
    <mergeCell ref="KGE2:KGF2"/>
    <mergeCell ref="KGG2:KGH2"/>
    <mergeCell ref="KGI2:KGJ2"/>
    <mergeCell ref="KFQ2:KFR2"/>
    <mergeCell ref="KFS2:KFT2"/>
    <mergeCell ref="KFU2:KFV2"/>
    <mergeCell ref="KFW2:KFX2"/>
    <mergeCell ref="KFY2:KFZ2"/>
    <mergeCell ref="KFG2:KFH2"/>
    <mergeCell ref="KFI2:KFJ2"/>
    <mergeCell ref="KFK2:KFL2"/>
    <mergeCell ref="KFM2:KFN2"/>
    <mergeCell ref="KFO2:KFP2"/>
    <mergeCell ref="KEW2:KEX2"/>
    <mergeCell ref="KEY2:KEZ2"/>
    <mergeCell ref="KFA2:KFB2"/>
    <mergeCell ref="KFC2:KFD2"/>
    <mergeCell ref="KFE2:KFF2"/>
    <mergeCell ref="KEM2:KEN2"/>
    <mergeCell ref="KEO2:KEP2"/>
    <mergeCell ref="KEQ2:KER2"/>
    <mergeCell ref="KES2:KET2"/>
    <mergeCell ref="KEU2:KEV2"/>
    <mergeCell ref="KEC2:KED2"/>
    <mergeCell ref="KEE2:KEF2"/>
    <mergeCell ref="KEG2:KEH2"/>
    <mergeCell ref="KEI2:KEJ2"/>
    <mergeCell ref="KEK2:KEL2"/>
    <mergeCell ref="KDS2:KDT2"/>
    <mergeCell ref="KDU2:KDV2"/>
    <mergeCell ref="KDW2:KDX2"/>
    <mergeCell ref="KDY2:KDZ2"/>
    <mergeCell ref="KEA2:KEB2"/>
    <mergeCell ref="KDI2:KDJ2"/>
    <mergeCell ref="KDK2:KDL2"/>
    <mergeCell ref="KDM2:KDN2"/>
    <mergeCell ref="KDO2:KDP2"/>
    <mergeCell ref="KDQ2:KDR2"/>
    <mergeCell ref="KCY2:KCZ2"/>
    <mergeCell ref="KDA2:KDB2"/>
    <mergeCell ref="KDC2:KDD2"/>
    <mergeCell ref="KDE2:KDF2"/>
    <mergeCell ref="KDG2:KDH2"/>
    <mergeCell ref="KCO2:KCP2"/>
    <mergeCell ref="KCQ2:KCR2"/>
    <mergeCell ref="KCS2:KCT2"/>
    <mergeCell ref="KCU2:KCV2"/>
    <mergeCell ref="KCW2:KCX2"/>
    <mergeCell ref="KCE2:KCF2"/>
    <mergeCell ref="KCG2:KCH2"/>
    <mergeCell ref="KCI2:KCJ2"/>
    <mergeCell ref="KCK2:KCL2"/>
    <mergeCell ref="KCM2:KCN2"/>
    <mergeCell ref="KBU2:KBV2"/>
    <mergeCell ref="KBW2:KBX2"/>
    <mergeCell ref="KBY2:KBZ2"/>
    <mergeCell ref="KCA2:KCB2"/>
    <mergeCell ref="KCC2:KCD2"/>
    <mergeCell ref="KBK2:KBL2"/>
    <mergeCell ref="KBM2:KBN2"/>
    <mergeCell ref="KBO2:KBP2"/>
    <mergeCell ref="KBQ2:KBR2"/>
    <mergeCell ref="KBS2:KBT2"/>
    <mergeCell ref="KBA2:KBB2"/>
    <mergeCell ref="KBC2:KBD2"/>
    <mergeCell ref="KBE2:KBF2"/>
    <mergeCell ref="KBG2:KBH2"/>
    <mergeCell ref="KBI2:KBJ2"/>
    <mergeCell ref="KAQ2:KAR2"/>
    <mergeCell ref="KAS2:KAT2"/>
    <mergeCell ref="KAU2:KAV2"/>
    <mergeCell ref="KAW2:KAX2"/>
    <mergeCell ref="KAY2:KAZ2"/>
    <mergeCell ref="KAG2:KAH2"/>
    <mergeCell ref="KAI2:KAJ2"/>
    <mergeCell ref="KAK2:KAL2"/>
    <mergeCell ref="KAM2:KAN2"/>
    <mergeCell ref="KAO2:KAP2"/>
    <mergeCell ref="JZW2:JZX2"/>
    <mergeCell ref="JZY2:JZZ2"/>
    <mergeCell ref="KAA2:KAB2"/>
    <mergeCell ref="KAC2:KAD2"/>
    <mergeCell ref="KAE2:KAF2"/>
    <mergeCell ref="JZM2:JZN2"/>
    <mergeCell ref="JZO2:JZP2"/>
    <mergeCell ref="JZQ2:JZR2"/>
    <mergeCell ref="JZS2:JZT2"/>
    <mergeCell ref="JZU2:JZV2"/>
    <mergeCell ref="JZC2:JZD2"/>
    <mergeCell ref="JZE2:JZF2"/>
    <mergeCell ref="JZG2:JZH2"/>
    <mergeCell ref="JZI2:JZJ2"/>
    <mergeCell ref="JZK2:JZL2"/>
    <mergeCell ref="JYS2:JYT2"/>
    <mergeCell ref="JYU2:JYV2"/>
    <mergeCell ref="JYW2:JYX2"/>
    <mergeCell ref="JYY2:JYZ2"/>
    <mergeCell ref="JZA2:JZB2"/>
    <mergeCell ref="JYI2:JYJ2"/>
    <mergeCell ref="JYK2:JYL2"/>
    <mergeCell ref="JYM2:JYN2"/>
    <mergeCell ref="JYO2:JYP2"/>
    <mergeCell ref="JYQ2:JYR2"/>
    <mergeCell ref="JXY2:JXZ2"/>
    <mergeCell ref="JYA2:JYB2"/>
    <mergeCell ref="JYC2:JYD2"/>
    <mergeCell ref="JYE2:JYF2"/>
    <mergeCell ref="JYG2:JYH2"/>
    <mergeCell ref="JXO2:JXP2"/>
    <mergeCell ref="JXQ2:JXR2"/>
    <mergeCell ref="JXS2:JXT2"/>
    <mergeCell ref="JXU2:JXV2"/>
    <mergeCell ref="JXW2:JXX2"/>
    <mergeCell ref="JXE2:JXF2"/>
    <mergeCell ref="JXG2:JXH2"/>
    <mergeCell ref="JXI2:JXJ2"/>
    <mergeCell ref="JXK2:JXL2"/>
    <mergeCell ref="JXM2:JXN2"/>
    <mergeCell ref="JWU2:JWV2"/>
    <mergeCell ref="JWW2:JWX2"/>
    <mergeCell ref="JWY2:JWZ2"/>
    <mergeCell ref="JXA2:JXB2"/>
    <mergeCell ref="JXC2:JXD2"/>
    <mergeCell ref="JWK2:JWL2"/>
    <mergeCell ref="JWM2:JWN2"/>
    <mergeCell ref="JWO2:JWP2"/>
    <mergeCell ref="JWQ2:JWR2"/>
    <mergeCell ref="JWS2:JWT2"/>
    <mergeCell ref="JWA2:JWB2"/>
    <mergeCell ref="JWC2:JWD2"/>
    <mergeCell ref="JWE2:JWF2"/>
    <mergeCell ref="JWG2:JWH2"/>
    <mergeCell ref="JWI2:JWJ2"/>
    <mergeCell ref="JVQ2:JVR2"/>
    <mergeCell ref="JVS2:JVT2"/>
    <mergeCell ref="JVU2:JVV2"/>
    <mergeCell ref="JVW2:JVX2"/>
    <mergeCell ref="JVY2:JVZ2"/>
    <mergeCell ref="JVG2:JVH2"/>
    <mergeCell ref="JVI2:JVJ2"/>
    <mergeCell ref="JVK2:JVL2"/>
    <mergeCell ref="JVM2:JVN2"/>
    <mergeCell ref="JVO2:JVP2"/>
    <mergeCell ref="JUW2:JUX2"/>
    <mergeCell ref="JUY2:JUZ2"/>
    <mergeCell ref="JVA2:JVB2"/>
    <mergeCell ref="JVC2:JVD2"/>
    <mergeCell ref="JVE2:JVF2"/>
    <mergeCell ref="JUM2:JUN2"/>
    <mergeCell ref="JUO2:JUP2"/>
    <mergeCell ref="JUQ2:JUR2"/>
    <mergeCell ref="JUS2:JUT2"/>
    <mergeCell ref="JUU2:JUV2"/>
    <mergeCell ref="JUC2:JUD2"/>
    <mergeCell ref="JUE2:JUF2"/>
    <mergeCell ref="JUG2:JUH2"/>
    <mergeCell ref="JUI2:JUJ2"/>
    <mergeCell ref="JUK2:JUL2"/>
    <mergeCell ref="JTS2:JTT2"/>
    <mergeCell ref="JTU2:JTV2"/>
    <mergeCell ref="JTW2:JTX2"/>
    <mergeCell ref="JTY2:JTZ2"/>
    <mergeCell ref="JUA2:JUB2"/>
    <mergeCell ref="JTI2:JTJ2"/>
    <mergeCell ref="JTK2:JTL2"/>
    <mergeCell ref="JTM2:JTN2"/>
    <mergeCell ref="JTO2:JTP2"/>
    <mergeCell ref="JTQ2:JTR2"/>
    <mergeCell ref="JSY2:JSZ2"/>
    <mergeCell ref="JTA2:JTB2"/>
    <mergeCell ref="JTC2:JTD2"/>
    <mergeCell ref="JTE2:JTF2"/>
    <mergeCell ref="JTG2:JTH2"/>
    <mergeCell ref="JSO2:JSP2"/>
    <mergeCell ref="JSQ2:JSR2"/>
    <mergeCell ref="JSS2:JST2"/>
    <mergeCell ref="JSU2:JSV2"/>
    <mergeCell ref="JSW2:JSX2"/>
    <mergeCell ref="JSE2:JSF2"/>
    <mergeCell ref="JSG2:JSH2"/>
    <mergeCell ref="JSI2:JSJ2"/>
    <mergeCell ref="JSK2:JSL2"/>
    <mergeCell ref="JSM2:JSN2"/>
    <mergeCell ref="JRU2:JRV2"/>
    <mergeCell ref="JRW2:JRX2"/>
    <mergeCell ref="JRY2:JRZ2"/>
    <mergeCell ref="JSA2:JSB2"/>
    <mergeCell ref="JSC2:JSD2"/>
    <mergeCell ref="JRK2:JRL2"/>
    <mergeCell ref="JRM2:JRN2"/>
    <mergeCell ref="JRO2:JRP2"/>
    <mergeCell ref="JRQ2:JRR2"/>
    <mergeCell ref="JRS2:JRT2"/>
    <mergeCell ref="JRA2:JRB2"/>
    <mergeCell ref="JRC2:JRD2"/>
    <mergeCell ref="JRE2:JRF2"/>
    <mergeCell ref="JRG2:JRH2"/>
    <mergeCell ref="JRI2:JRJ2"/>
    <mergeCell ref="JQQ2:JQR2"/>
    <mergeCell ref="JQS2:JQT2"/>
    <mergeCell ref="JQU2:JQV2"/>
    <mergeCell ref="JQW2:JQX2"/>
    <mergeCell ref="JQY2:JQZ2"/>
    <mergeCell ref="JQG2:JQH2"/>
    <mergeCell ref="JQI2:JQJ2"/>
    <mergeCell ref="JQK2:JQL2"/>
    <mergeCell ref="JQM2:JQN2"/>
    <mergeCell ref="JQO2:JQP2"/>
    <mergeCell ref="JPW2:JPX2"/>
    <mergeCell ref="JPY2:JPZ2"/>
    <mergeCell ref="JQA2:JQB2"/>
    <mergeCell ref="JQC2:JQD2"/>
    <mergeCell ref="JQE2:JQF2"/>
    <mergeCell ref="JPM2:JPN2"/>
    <mergeCell ref="JPO2:JPP2"/>
    <mergeCell ref="JPQ2:JPR2"/>
    <mergeCell ref="JPS2:JPT2"/>
    <mergeCell ref="JPU2:JPV2"/>
    <mergeCell ref="JPC2:JPD2"/>
    <mergeCell ref="JPE2:JPF2"/>
    <mergeCell ref="JPG2:JPH2"/>
    <mergeCell ref="JPI2:JPJ2"/>
    <mergeCell ref="JPK2:JPL2"/>
    <mergeCell ref="JOS2:JOT2"/>
    <mergeCell ref="JOU2:JOV2"/>
    <mergeCell ref="JOW2:JOX2"/>
    <mergeCell ref="JOY2:JOZ2"/>
    <mergeCell ref="JPA2:JPB2"/>
    <mergeCell ref="JOI2:JOJ2"/>
    <mergeCell ref="JOK2:JOL2"/>
    <mergeCell ref="JOM2:JON2"/>
    <mergeCell ref="JOO2:JOP2"/>
    <mergeCell ref="JOQ2:JOR2"/>
    <mergeCell ref="JNY2:JNZ2"/>
    <mergeCell ref="JOA2:JOB2"/>
    <mergeCell ref="JOC2:JOD2"/>
    <mergeCell ref="JOE2:JOF2"/>
    <mergeCell ref="JOG2:JOH2"/>
    <mergeCell ref="JNO2:JNP2"/>
    <mergeCell ref="JNQ2:JNR2"/>
    <mergeCell ref="JNS2:JNT2"/>
    <mergeCell ref="JNU2:JNV2"/>
    <mergeCell ref="JNW2:JNX2"/>
    <mergeCell ref="JNE2:JNF2"/>
    <mergeCell ref="JNG2:JNH2"/>
    <mergeCell ref="JNI2:JNJ2"/>
    <mergeCell ref="JNK2:JNL2"/>
    <mergeCell ref="JNM2:JNN2"/>
    <mergeCell ref="JMU2:JMV2"/>
    <mergeCell ref="JMW2:JMX2"/>
    <mergeCell ref="JMY2:JMZ2"/>
    <mergeCell ref="JNA2:JNB2"/>
    <mergeCell ref="JNC2:JND2"/>
    <mergeCell ref="JMK2:JML2"/>
    <mergeCell ref="JMM2:JMN2"/>
    <mergeCell ref="JMO2:JMP2"/>
    <mergeCell ref="JMQ2:JMR2"/>
    <mergeCell ref="JMS2:JMT2"/>
    <mergeCell ref="JMA2:JMB2"/>
    <mergeCell ref="JMC2:JMD2"/>
    <mergeCell ref="JME2:JMF2"/>
    <mergeCell ref="JMG2:JMH2"/>
    <mergeCell ref="JMI2:JMJ2"/>
    <mergeCell ref="JLQ2:JLR2"/>
    <mergeCell ref="JLS2:JLT2"/>
    <mergeCell ref="JLU2:JLV2"/>
    <mergeCell ref="JLW2:JLX2"/>
    <mergeCell ref="JLY2:JLZ2"/>
    <mergeCell ref="JLG2:JLH2"/>
    <mergeCell ref="JLI2:JLJ2"/>
    <mergeCell ref="JLK2:JLL2"/>
    <mergeCell ref="JLM2:JLN2"/>
    <mergeCell ref="JLO2:JLP2"/>
    <mergeCell ref="JKW2:JKX2"/>
    <mergeCell ref="JKY2:JKZ2"/>
    <mergeCell ref="JLA2:JLB2"/>
    <mergeCell ref="JLC2:JLD2"/>
    <mergeCell ref="JLE2:JLF2"/>
    <mergeCell ref="JKM2:JKN2"/>
    <mergeCell ref="JKO2:JKP2"/>
    <mergeCell ref="JKQ2:JKR2"/>
    <mergeCell ref="JKS2:JKT2"/>
    <mergeCell ref="JKU2:JKV2"/>
    <mergeCell ref="JKC2:JKD2"/>
    <mergeCell ref="JKE2:JKF2"/>
    <mergeCell ref="JKG2:JKH2"/>
    <mergeCell ref="JKI2:JKJ2"/>
    <mergeCell ref="JKK2:JKL2"/>
    <mergeCell ref="JJS2:JJT2"/>
    <mergeCell ref="JJU2:JJV2"/>
    <mergeCell ref="JJW2:JJX2"/>
    <mergeCell ref="JJY2:JJZ2"/>
    <mergeCell ref="JKA2:JKB2"/>
    <mergeCell ref="JJI2:JJJ2"/>
    <mergeCell ref="JJK2:JJL2"/>
    <mergeCell ref="JJM2:JJN2"/>
    <mergeCell ref="JJO2:JJP2"/>
    <mergeCell ref="JJQ2:JJR2"/>
    <mergeCell ref="JIY2:JIZ2"/>
    <mergeCell ref="JJA2:JJB2"/>
    <mergeCell ref="JJC2:JJD2"/>
    <mergeCell ref="JJE2:JJF2"/>
    <mergeCell ref="JJG2:JJH2"/>
    <mergeCell ref="JIO2:JIP2"/>
    <mergeCell ref="JIQ2:JIR2"/>
    <mergeCell ref="JIS2:JIT2"/>
    <mergeCell ref="JIU2:JIV2"/>
    <mergeCell ref="JIW2:JIX2"/>
    <mergeCell ref="JIE2:JIF2"/>
    <mergeCell ref="JIG2:JIH2"/>
    <mergeCell ref="JII2:JIJ2"/>
    <mergeCell ref="JIK2:JIL2"/>
    <mergeCell ref="JIM2:JIN2"/>
    <mergeCell ref="JHU2:JHV2"/>
    <mergeCell ref="JHW2:JHX2"/>
    <mergeCell ref="JHY2:JHZ2"/>
    <mergeCell ref="JIA2:JIB2"/>
    <mergeCell ref="JIC2:JID2"/>
    <mergeCell ref="JHK2:JHL2"/>
    <mergeCell ref="JHM2:JHN2"/>
    <mergeCell ref="JHO2:JHP2"/>
    <mergeCell ref="JHQ2:JHR2"/>
    <mergeCell ref="JHS2:JHT2"/>
    <mergeCell ref="JHA2:JHB2"/>
    <mergeCell ref="JHC2:JHD2"/>
    <mergeCell ref="JHE2:JHF2"/>
    <mergeCell ref="JHG2:JHH2"/>
    <mergeCell ref="JHI2:JHJ2"/>
    <mergeCell ref="JGQ2:JGR2"/>
    <mergeCell ref="JGS2:JGT2"/>
    <mergeCell ref="JGU2:JGV2"/>
    <mergeCell ref="JGW2:JGX2"/>
    <mergeCell ref="JGY2:JGZ2"/>
    <mergeCell ref="JGG2:JGH2"/>
    <mergeCell ref="JGI2:JGJ2"/>
    <mergeCell ref="JGK2:JGL2"/>
    <mergeCell ref="JGM2:JGN2"/>
    <mergeCell ref="JGO2:JGP2"/>
    <mergeCell ref="JFW2:JFX2"/>
    <mergeCell ref="JFY2:JFZ2"/>
    <mergeCell ref="JGA2:JGB2"/>
    <mergeCell ref="JGC2:JGD2"/>
    <mergeCell ref="JGE2:JGF2"/>
    <mergeCell ref="JFM2:JFN2"/>
    <mergeCell ref="JFO2:JFP2"/>
    <mergeCell ref="JFQ2:JFR2"/>
    <mergeCell ref="JFS2:JFT2"/>
    <mergeCell ref="JFU2:JFV2"/>
    <mergeCell ref="JFC2:JFD2"/>
    <mergeCell ref="JFE2:JFF2"/>
    <mergeCell ref="JFG2:JFH2"/>
    <mergeCell ref="JFI2:JFJ2"/>
    <mergeCell ref="JFK2:JFL2"/>
    <mergeCell ref="JES2:JET2"/>
    <mergeCell ref="JEU2:JEV2"/>
    <mergeCell ref="JEW2:JEX2"/>
    <mergeCell ref="JEY2:JEZ2"/>
    <mergeCell ref="JFA2:JFB2"/>
    <mergeCell ref="JEI2:JEJ2"/>
    <mergeCell ref="JEK2:JEL2"/>
    <mergeCell ref="JEM2:JEN2"/>
    <mergeCell ref="JEO2:JEP2"/>
    <mergeCell ref="JEQ2:JER2"/>
    <mergeCell ref="JDY2:JDZ2"/>
    <mergeCell ref="JEA2:JEB2"/>
    <mergeCell ref="JEC2:JED2"/>
    <mergeCell ref="JEE2:JEF2"/>
    <mergeCell ref="JEG2:JEH2"/>
    <mergeCell ref="JDO2:JDP2"/>
    <mergeCell ref="JDQ2:JDR2"/>
    <mergeCell ref="JDS2:JDT2"/>
    <mergeCell ref="JDU2:JDV2"/>
    <mergeCell ref="JDW2:JDX2"/>
    <mergeCell ref="JDE2:JDF2"/>
    <mergeCell ref="JDG2:JDH2"/>
    <mergeCell ref="JDI2:JDJ2"/>
    <mergeCell ref="JDK2:JDL2"/>
    <mergeCell ref="JDM2:JDN2"/>
    <mergeCell ref="JCU2:JCV2"/>
    <mergeCell ref="JCW2:JCX2"/>
    <mergeCell ref="JCY2:JCZ2"/>
    <mergeCell ref="JDA2:JDB2"/>
    <mergeCell ref="JDC2:JDD2"/>
    <mergeCell ref="JCK2:JCL2"/>
    <mergeCell ref="JCM2:JCN2"/>
    <mergeCell ref="JCO2:JCP2"/>
    <mergeCell ref="JCQ2:JCR2"/>
    <mergeCell ref="JCS2:JCT2"/>
    <mergeCell ref="JCA2:JCB2"/>
    <mergeCell ref="JCC2:JCD2"/>
    <mergeCell ref="JCE2:JCF2"/>
    <mergeCell ref="JCG2:JCH2"/>
    <mergeCell ref="JCI2:JCJ2"/>
    <mergeCell ref="JBQ2:JBR2"/>
    <mergeCell ref="JBS2:JBT2"/>
    <mergeCell ref="JBU2:JBV2"/>
    <mergeCell ref="JBW2:JBX2"/>
    <mergeCell ref="JBY2:JBZ2"/>
    <mergeCell ref="JBG2:JBH2"/>
    <mergeCell ref="JBI2:JBJ2"/>
    <mergeCell ref="JBK2:JBL2"/>
    <mergeCell ref="JBM2:JBN2"/>
    <mergeCell ref="JBO2:JBP2"/>
    <mergeCell ref="JAW2:JAX2"/>
    <mergeCell ref="JAY2:JAZ2"/>
    <mergeCell ref="JBA2:JBB2"/>
    <mergeCell ref="JBC2:JBD2"/>
    <mergeCell ref="JBE2:JBF2"/>
    <mergeCell ref="JAM2:JAN2"/>
    <mergeCell ref="JAO2:JAP2"/>
    <mergeCell ref="JAQ2:JAR2"/>
    <mergeCell ref="JAS2:JAT2"/>
    <mergeCell ref="JAU2:JAV2"/>
    <mergeCell ref="JAC2:JAD2"/>
    <mergeCell ref="JAE2:JAF2"/>
    <mergeCell ref="JAG2:JAH2"/>
    <mergeCell ref="JAI2:JAJ2"/>
    <mergeCell ref="JAK2:JAL2"/>
    <mergeCell ref="IZS2:IZT2"/>
    <mergeCell ref="IZU2:IZV2"/>
    <mergeCell ref="IZW2:IZX2"/>
    <mergeCell ref="IZY2:IZZ2"/>
    <mergeCell ref="JAA2:JAB2"/>
    <mergeCell ref="IZI2:IZJ2"/>
    <mergeCell ref="IZK2:IZL2"/>
    <mergeCell ref="IZM2:IZN2"/>
    <mergeCell ref="IZO2:IZP2"/>
    <mergeCell ref="IZQ2:IZR2"/>
    <mergeCell ref="IYY2:IYZ2"/>
    <mergeCell ref="IZA2:IZB2"/>
    <mergeCell ref="IZC2:IZD2"/>
    <mergeCell ref="IZE2:IZF2"/>
    <mergeCell ref="IZG2:IZH2"/>
    <mergeCell ref="IYO2:IYP2"/>
    <mergeCell ref="IYQ2:IYR2"/>
    <mergeCell ref="IYS2:IYT2"/>
    <mergeCell ref="IYU2:IYV2"/>
    <mergeCell ref="IYW2:IYX2"/>
    <mergeCell ref="IYE2:IYF2"/>
    <mergeCell ref="IYG2:IYH2"/>
    <mergeCell ref="IYI2:IYJ2"/>
    <mergeCell ref="IYK2:IYL2"/>
    <mergeCell ref="IYM2:IYN2"/>
    <mergeCell ref="IXU2:IXV2"/>
    <mergeCell ref="IXW2:IXX2"/>
    <mergeCell ref="IXY2:IXZ2"/>
    <mergeCell ref="IYA2:IYB2"/>
    <mergeCell ref="IYC2:IYD2"/>
    <mergeCell ref="IXK2:IXL2"/>
    <mergeCell ref="IXM2:IXN2"/>
    <mergeCell ref="IXO2:IXP2"/>
    <mergeCell ref="IXQ2:IXR2"/>
    <mergeCell ref="IXS2:IXT2"/>
    <mergeCell ref="IXA2:IXB2"/>
    <mergeCell ref="IXC2:IXD2"/>
    <mergeCell ref="IXE2:IXF2"/>
    <mergeCell ref="IXG2:IXH2"/>
    <mergeCell ref="IXI2:IXJ2"/>
    <mergeCell ref="IWQ2:IWR2"/>
    <mergeCell ref="IWS2:IWT2"/>
    <mergeCell ref="IWU2:IWV2"/>
    <mergeCell ref="IWW2:IWX2"/>
    <mergeCell ref="IWY2:IWZ2"/>
    <mergeCell ref="IWG2:IWH2"/>
    <mergeCell ref="IWI2:IWJ2"/>
    <mergeCell ref="IWK2:IWL2"/>
    <mergeCell ref="IWM2:IWN2"/>
    <mergeCell ref="IWO2:IWP2"/>
    <mergeCell ref="IVW2:IVX2"/>
    <mergeCell ref="IVY2:IVZ2"/>
    <mergeCell ref="IWA2:IWB2"/>
    <mergeCell ref="IWC2:IWD2"/>
    <mergeCell ref="IWE2:IWF2"/>
    <mergeCell ref="IVM2:IVN2"/>
    <mergeCell ref="IVO2:IVP2"/>
    <mergeCell ref="IVQ2:IVR2"/>
    <mergeCell ref="IVS2:IVT2"/>
    <mergeCell ref="IVU2:IVV2"/>
    <mergeCell ref="IVC2:IVD2"/>
    <mergeCell ref="IVE2:IVF2"/>
    <mergeCell ref="IVG2:IVH2"/>
    <mergeCell ref="IVI2:IVJ2"/>
    <mergeCell ref="IVK2:IVL2"/>
    <mergeCell ref="IUS2:IUT2"/>
    <mergeCell ref="IUU2:IUV2"/>
    <mergeCell ref="IUW2:IUX2"/>
    <mergeCell ref="IUY2:IUZ2"/>
    <mergeCell ref="IVA2:IVB2"/>
    <mergeCell ref="IUI2:IUJ2"/>
    <mergeCell ref="IUK2:IUL2"/>
    <mergeCell ref="IUM2:IUN2"/>
    <mergeCell ref="IUO2:IUP2"/>
    <mergeCell ref="IUQ2:IUR2"/>
    <mergeCell ref="ITY2:ITZ2"/>
    <mergeCell ref="IUA2:IUB2"/>
    <mergeCell ref="IUC2:IUD2"/>
    <mergeCell ref="IUE2:IUF2"/>
    <mergeCell ref="IUG2:IUH2"/>
    <mergeCell ref="ITO2:ITP2"/>
    <mergeCell ref="ITQ2:ITR2"/>
    <mergeCell ref="ITS2:ITT2"/>
    <mergeCell ref="ITU2:ITV2"/>
    <mergeCell ref="ITW2:ITX2"/>
    <mergeCell ref="ITE2:ITF2"/>
    <mergeCell ref="ITG2:ITH2"/>
    <mergeCell ref="ITI2:ITJ2"/>
    <mergeCell ref="ITK2:ITL2"/>
    <mergeCell ref="ITM2:ITN2"/>
    <mergeCell ref="ISU2:ISV2"/>
    <mergeCell ref="ISW2:ISX2"/>
    <mergeCell ref="ISY2:ISZ2"/>
    <mergeCell ref="ITA2:ITB2"/>
    <mergeCell ref="ITC2:ITD2"/>
    <mergeCell ref="ISK2:ISL2"/>
    <mergeCell ref="ISM2:ISN2"/>
    <mergeCell ref="ISO2:ISP2"/>
    <mergeCell ref="ISQ2:ISR2"/>
    <mergeCell ref="ISS2:IST2"/>
    <mergeCell ref="ISA2:ISB2"/>
    <mergeCell ref="ISC2:ISD2"/>
    <mergeCell ref="ISE2:ISF2"/>
    <mergeCell ref="ISG2:ISH2"/>
    <mergeCell ref="ISI2:ISJ2"/>
    <mergeCell ref="IRQ2:IRR2"/>
    <mergeCell ref="IRS2:IRT2"/>
    <mergeCell ref="IRU2:IRV2"/>
    <mergeCell ref="IRW2:IRX2"/>
    <mergeCell ref="IRY2:IRZ2"/>
    <mergeCell ref="IRG2:IRH2"/>
    <mergeCell ref="IRI2:IRJ2"/>
    <mergeCell ref="IRK2:IRL2"/>
    <mergeCell ref="IRM2:IRN2"/>
    <mergeCell ref="IRO2:IRP2"/>
    <mergeCell ref="IQW2:IQX2"/>
    <mergeCell ref="IQY2:IQZ2"/>
    <mergeCell ref="IRA2:IRB2"/>
    <mergeCell ref="IRC2:IRD2"/>
    <mergeCell ref="IRE2:IRF2"/>
    <mergeCell ref="IQM2:IQN2"/>
    <mergeCell ref="IQO2:IQP2"/>
    <mergeCell ref="IQQ2:IQR2"/>
    <mergeCell ref="IQS2:IQT2"/>
    <mergeCell ref="IQU2:IQV2"/>
    <mergeCell ref="IQC2:IQD2"/>
    <mergeCell ref="IQE2:IQF2"/>
    <mergeCell ref="IQG2:IQH2"/>
    <mergeCell ref="IQI2:IQJ2"/>
    <mergeCell ref="IQK2:IQL2"/>
    <mergeCell ref="IPS2:IPT2"/>
    <mergeCell ref="IPU2:IPV2"/>
    <mergeCell ref="IPW2:IPX2"/>
    <mergeCell ref="IPY2:IPZ2"/>
    <mergeCell ref="IQA2:IQB2"/>
    <mergeCell ref="IPI2:IPJ2"/>
    <mergeCell ref="IPK2:IPL2"/>
    <mergeCell ref="IPM2:IPN2"/>
    <mergeCell ref="IPO2:IPP2"/>
    <mergeCell ref="IPQ2:IPR2"/>
    <mergeCell ref="IOY2:IOZ2"/>
    <mergeCell ref="IPA2:IPB2"/>
    <mergeCell ref="IPC2:IPD2"/>
    <mergeCell ref="IPE2:IPF2"/>
    <mergeCell ref="IPG2:IPH2"/>
    <mergeCell ref="IOO2:IOP2"/>
    <mergeCell ref="IOQ2:IOR2"/>
    <mergeCell ref="IOS2:IOT2"/>
    <mergeCell ref="IOU2:IOV2"/>
    <mergeCell ref="IOW2:IOX2"/>
    <mergeCell ref="IOE2:IOF2"/>
    <mergeCell ref="IOG2:IOH2"/>
    <mergeCell ref="IOI2:IOJ2"/>
    <mergeCell ref="IOK2:IOL2"/>
    <mergeCell ref="IOM2:ION2"/>
    <mergeCell ref="INU2:INV2"/>
    <mergeCell ref="INW2:INX2"/>
    <mergeCell ref="INY2:INZ2"/>
    <mergeCell ref="IOA2:IOB2"/>
    <mergeCell ref="IOC2:IOD2"/>
    <mergeCell ref="INK2:INL2"/>
    <mergeCell ref="INM2:INN2"/>
    <mergeCell ref="INO2:INP2"/>
    <mergeCell ref="INQ2:INR2"/>
    <mergeCell ref="INS2:INT2"/>
    <mergeCell ref="INA2:INB2"/>
    <mergeCell ref="INC2:IND2"/>
    <mergeCell ref="INE2:INF2"/>
    <mergeCell ref="ING2:INH2"/>
    <mergeCell ref="INI2:INJ2"/>
    <mergeCell ref="IMQ2:IMR2"/>
    <mergeCell ref="IMS2:IMT2"/>
    <mergeCell ref="IMU2:IMV2"/>
    <mergeCell ref="IMW2:IMX2"/>
    <mergeCell ref="IMY2:IMZ2"/>
    <mergeCell ref="IMG2:IMH2"/>
    <mergeCell ref="IMI2:IMJ2"/>
    <mergeCell ref="IMK2:IML2"/>
    <mergeCell ref="IMM2:IMN2"/>
    <mergeCell ref="IMO2:IMP2"/>
    <mergeCell ref="ILW2:ILX2"/>
    <mergeCell ref="ILY2:ILZ2"/>
    <mergeCell ref="IMA2:IMB2"/>
    <mergeCell ref="IMC2:IMD2"/>
    <mergeCell ref="IME2:IMF2"/>
    <mergeCell ref="ILM2:ILN2"/>
    <mergeCell ref="ILO2:ILP2"/>
    <mergeCell ref="ILQ2:ILR2"/>
    <mergeCell ref="ILS2:ILT2"/>
    <mergeCell ref="ILU2:ILV2"/>
    <mergeCell ref="ILC2:ILD2"/>
    <mergeCell ref="ILE2:ILF2"/>
    <mergeCell ref="ILG2:ILH2"/>
    <mergeCell ref="ILI2:ILJ2"/>
    <mergeCell ref="ILK2:ILL2"/>
    <mergeCell ref="IKS2:IKT2"/>
    <mergeCell ref="IKU2:IKV2"/>
    <mergeCell ref="IKW2:IKX2"/>
    <mergeCell ref="IKY2:IKZ2"/>
    <mergeCell ref="ILA2:ILB2"/>
    <mergeCell ref="IKI2:IKJ2"/>
    <mergeCell ref="IKK2:IKL2"/>
    <mergeCell ref="IKM2:IKN2"/>
    <mergeCell ref="IKO2:IKP2"/>
    <mergeCell ref="IKQ2:IKR2"/>
    <mergeCell ref="IJY2:IJZ2"/>
    <mergeCell ref="IKA2:IKB2"/>
    <mergeCell ref="IKC2:IKD2"/>
    <mergeCell ref="IKE2:IKF2"/>
    <mergeCell ref="IKG2:IKH2"/>
    <mergeCell ref="IJO2:IJP2"/>
    <mergeCell ref="IJQ2:IJR2"/>
    <mergeCell ref="IJS2:IJT2"/>
    <mergeCell ref="IJU2:IJV2"/>
    <mergeCell ref="IJW2:IJX2"/>
    <mergeCell ref="IJE2:IJF2"/>
    <mergeCell ref="IJG2:IJH2"/>
    <mergeCell ref="IJI2:IJJ2"/>
    <mergeCell ref="IJK2:IJL2"/>
    <mergeCell ref="IJM2:IJN2"/>
    <mergeCell ref="IIU2:IIV2"/>
    <mergeCell ref="IIW2:IIX2"/>
    <mergeCell ref="IIY2:IIZ2"/>
    <mergeCell ref="IJA2:IJB2"/>
    <mergeCell ref="IJC2:IJD2"/>
    <mergeCell ref="IIK2:IIL2"/>
    <mergeCell ref="IIM2:IIN2"/>
    <mergeCell ref="IIO2:IIP2"/>
    <mergeCell ref="IIQ2:IIR2"/>
    <mergeCell ref="IIS2:IIT2"/>
    <mergeCell ref="IIA2:IIB2"/>
    <mergeCell ref="IIC2:IID2"/>
    <mergeCell ref="IIE2:IIF2"/>
    <mergeCell ref="IIG2:IIH2"/>
    <mergeCell ref="III2:IIJ2"/>
    <mergeCell ref="IHQ2:IHR2"/>
    <mergeCell ref="IHS2:IHT2"/>
    <mergeCell ref="IHU2:IHV2"/>
    <mergeCell ref="IHW2:IHX2"/>
    <mergeCell ref="IHY2:IHZ2"/>
    <mergeCell ref="IHG2:IHH2"/>
    <mergeCell ref="IHI2:IHJ2"/>
    <mergeCell ref="IHK2:IHL2"/>
    <mergeCell ref="IHM2:IHN2"/>
    <mergeCell ref="IHO2:IHP2"/>
    <mergeCell ref="IGW2:IGX2"/>
    <mergeCell ref="IGY2:IGZ2"/>
    <mergeCell ref="IHA2:IHB2"/>
    <mergeCell ref="IHC2:IHD2"/>
    <mergeCell ref="IHE2:IHF2"/>
    <mergeCell ref="IGM2:IGN2"/>
    <mergeCell ref="IGO2:IGP2"/>
    <mergeCell ref="IGQ2:IGR2"/>
    <mergeCell ref="IGS2:IGT2"/>
    <mergeCell ref="IGU2:IGV2"/>
    <mergeCell ref="IGC2:IGD2"/>
    <mergeCell ref="IGE2:IGF2"/>
    <mergeCell ref="IGG2:IGH2"/>
    <mergeCell ref="IGI2:IGJ2"/>
    <mergeCell ref="IGK2:IGL2"/>
    <mergeCell ref="IFS2:IFT2"/>
    <mergeCell ref="IFU2:IFV2"/>
    <mergeCell ref="IFW2:IFX2"/>
    <mergeCell ref="IFY2:IFZ2"/>
    <mergeCell ref="IGA2:IGB2"/>
    <mergeCell ref="IFI2:IFJ2"/>
    <mergeCell ref="IFK2:IFL2"/>
    <mergeCell ref="IFM2:IFN2"/>
    <mergeCell ref="IFO2:IFP2"/>
    <mergeCell ref="IFQ2:IFR2"/>
    <mergeCell ref="IEY2:IEZ2"/>
    <mergeCell ref="IFA2:IFB2"/>
    <mergeCell ref="IFC2:IFD2"/>
    <mergeCell ref="IFE2:IFF2"/>
    <mergeCell ref="IFG2:IFH2"/>
    <mergeCell ref="IEO2:IEP2"/>
    <mergeCell ref="IEQ2:IER2"/>
    <mergeCell ref="IES2:IET2"/>
    <mergeCell ref="IEU2:IEV2"/>
    <mergeCell ref="IEW2:IEX2"/>
    <mergeCell ref="IEE2:IEF2"/>
    <mergeCell ref="IEG2:IEH2"/>
    <mergeCell ref="IEI2:IEJ2"/>
    <mergeCell ref="IEK2:IEL2"/>
    <mergeCell ref="IEM2:IEN2"/>
    <mergeCell ref="IDU2:IDV2"/>
    <mergeCell ref="IDW2:IDX2"/>
    <mergeCell ref="IDY2:IDZ2"/>
    <mergeCell ref="IEA2:IEB2"/>
    <mergeCell ref="IEC2:IED2"/>
    <mergeCell ref="IDK2:IDL2"/>
    <mergeCell ref="IDM2:IDN2"/>
    <mergeCell ref="IDO2:IDP2"/>
    <mergeCell ref="IDQ2:IDR2"/>
    <mergeCell ref="IDS2:IDT2"/>
    <mergeCell ref="IDA2:IDB2"/>
    <mergeCell ref="IDC2:IDD2"/>
    <mergeCell ref="IDE2:IDF2"/>
    <mergeCell ref="IDG2:IDH2"/>
    <mergeCell ref="IDI2:IDJ2"/>
    <mergeCell ref="ICQ2:ICR2"/>
    <mergeCell ref="ICS2:ICT2"/>
    <mergeCell ref="ICU2:ICV2"/>
    <mergeCell ref="ICW2:ICX2"/>
    <mergeCell ref="ICY2:ICZ2"/>
    <mergeCell ref="ICG2:ICH2"/>
    <mergeCell ref="ICI2:ICJ2"/>
    <mergeCell ref="ICK2:ICL2"/>
    <mergeCell ref="ICM2:ICN2"/>
    <mergeCell ref="ICO2:ICP2"/>
    <mergeCell ref="IBW2:IBX2"/>
    <mergeCell ref="IBY2:IBZ2"/>
    <mergeCell ref="ICA2:ICB2"/>
    <mergeCell ref="ICC2:ICD2"/>
    <mergeCell ref="ICE2:ICF2"/>
    <mergeCell ref="IBM2:IBN2"/>
    <mergeCell ref="IBO2:IBP2"/>
    <mergeCell ref="IBQ2:IBR2"/>
    <mergeCell ref="IBS2:IBT2"/>
    <mergeCell ref="IBU2:IBV2"/>
    <mergeCell ref="IBC2:IBD2"/>
    <mergeCell ref="IBE2:IBF2"/>
    <mergeCell ref="IBG2:IBH2"/>
    <mergeCell ref="IBI2:IBJ2"/>
    <mergeCell ref="IBK2:IBL2"/>
    <mergeCell ref="IAS2:IAT2"/>
    <mergeCell ref="IAU2:IAV2"/>
    <mergeCell ref="IAW2:IAX2"/>
    <mergeCell ref="IAY2:IAZ2"/>
    <mergeCell ref="IBA2:IBB2"/>
    <mergeCell ref="IAI2:IAJ2"/>
    <mergeCell ref="IAK2:IAL2"/>
    <mergeCell ref="IAM2:IAN2"/>
    <mergeCell ref="IAO2:IAP2"/>
    <mergeCell ref="IAQ2:IAR2"/>
    <mergeCell ref="HZY2:HZZ2"/>
    <mergeCell ref="IAA2:IAB2"/>
    <mergeCell ref="IAC2:IAD2"/>
    <mergeCell ref="IAE2:IAF2"/>
    <mergeCell ref="IAG2:IAH2"/>
    <mergeCell ref="HZO2:HZP2"/>
    <mergeCell ref="HZQ2:HZR2"/>
    <mergeCell ref="HZS2:HZT2"/>
    <mergeCell ref="HZU2:HZV2"/>
    <mergeCell ref="HZW2:HZX2"/>
    <mergeCell ref="HZE2:HZF2"/>
    <mergeCell ref="HZG2:HZH2"/>
    <mergeCell ref="HZI2:HZJ2"/>
    <mergeCell ref="HZK2:HZL2"/>
    <mergeCell ref="HZM2:HZN2"/>
    <mergeCell ref="HYU2:HYV2"/>
    <mergeCell ref="HYW2:HYX2"/>
    <mergeCell ref="HYY2:HYZ2"/>
    <mergeCell ref="HZA2:HZB2"/>
    <mergeCell ref="HZC2:HZD2"/>
    <mergeCell ref="HYK2:HYL2"/>
    <mergeCell ref="HYM2:HYN2"/>
    <mergeCell ref="HYO2:HYP2"/>
    <mergeCell ref="HYQ2:HYR2"/>
    <mergeCell ref="HYS2:HYT2"/>
    <mergeCell ref="HYA2:HYB2"/>
    <mergeCell ref="HYC2:HYD2"/>
    <mergeCell ref="HYE2:HYF2"/>
    <mergeCell ref="HYG2:HYH2"/>
    <mergeCell ref="HYI2:HYJ2"/>
    <mergeCell ref="HXQ2:HXR2"/>
    <mergeCell ref="HXS2:HXT2"/>
    <mergeCell ref="HXU2:HXV2"/>
    <mergeCell ref="HXW2:HXX2"/>
    <mergeCell ref="HXY2:HXZ2"/>
    <mergeCell ref="HXG2:HXH2"/>
    <mergeCell ref="HXI2:HXJ2"/>
    <mergeCell ref="HXK2:HXL2"/>
    <mergeCell ref="HXM2:HXN2"/>
    <mergeCell ref="HXO2:HXP2"/>
    <mergeCell ref="HWW2:HWX2"/>
    <mergeCell ref="HWY2:HWZ2"/>
    <mergeCell ref="HXA2:HXB2"/>
    <mergeCell ref="HXC2:HXD2"/>
    <mergeCell ref="HXE2:HXF2"/>
    <mergeCell ref="HWM2:HWN2"/>
    <mergeCell ref="HWO2:HWP2"/>
    <mergeCell ref="HWQ2:HWR2"/>
    <mergeCell ref="HWS2:HWT2"/>
    <mergeCell ref="HWU2:HWV2"/>
    <mergeCell ref="HWC2:HWD2"/>
    <mergeCell ref="HWE2:HWF2"/>
    <mergeCell ref="HWG2:HWH2"/>
    <mergeCell ref="HWI2:HWJ2"/>
    <mergeCell ref="HWK2:HWL2"/>
    <mergeCell ref="HVS2:HVT2"/>
    <mergeCell ref="HVU2:HVV2"/>
    <mergeCell ref="HVW2:HVX2"/>
    <mergeCell ref="HVY2:HVZ2"/>
    <mergeCell ref="HWA2:HWB2"/>
    <mergeCell ref="HVI2:HVJ2"/>
    <mergeCell ref="HVK2:HVL2"/>
    <mergeCell ref="HVM2:HVN2"/>
    <mergeCell ref="HVO2:HVP2"/>
    <mergeCell ref="HVQ2:HVR2"/>
    <mergeCell ref="HUY2:HUZ2"/>
    <mergeCell ref="HVA2:HVB2"/>
    <mergeCell ref="HVC2:HVD2"/>
    <mergeCell ref="HVE2:HVF2"/>
    <mergeCell ref="HVG2:HVH2"/>
    <mergeCell ref="HUO2:HUP2"/>
    <mergeCell ref="HUQ2:HUR2"/>
    <mergeCell ref="HUS2:HUT2"/>
    <mergeCell ref="HUU2:HUV2"/>
    <mergeCell ref="HUW2:HUX2"/>
    <mergeCell ref="HUE2:HUF2"/>
    <mergeCell ref="HUG2:HUH2"/>
    <mergeCell ref="HUI2:HUJ2"/>
    <mergeCell ref="HUK2:HUL2"/>
    <mergeCell ref="HUM2:HUN2"/>
    <mergeCell ref="HTU2:HTV2"/>
    <mergeCell ref="HTW2:HTX2"/>
    <mergeCell ref="HTY2:HTZ2"/>
    <mergeCell ref="HUA2:HUB2"/>
    <mergeCell ref="HUC2:HUD2"/>
    <mergeCell ref="HTK2:HTL2"/>
    <mergeCell ref="HTM2:HTN2"/>
    <mergeCell ref="HTO2:HTP2"/>
    <mergeCell ref="HTQ2:HTR2"/>
    <mergeCell ref="HTS2:HTT2"/>
    <mergeCell ref="HTA2:HTB2"/>
    <mergeCell ref="HTC2:HTD2"/>
    <mergeCell ref="HTE2:HTF2"/>
    <mergeCell ref="HTG2:HTH2"/>
    <mergeCell ref="HTI2:HTJ2"/>
    <mergeCell ref="HSQ2:HSR2"/>
    <mergeCell ref="HSS2:HST2"/>
    <mergeCell ref="HSU2:HSV2"/>
    <mergeCell ref="HSW2:HSX2"/>
    <mergeCell ref="HSY2:HSZ2"/>
    <mergeCell ref="HSG2:HSH2"/>
    <mergeCell ref="HSI2:HSJ2"/>
    <mergeCell ref="HSK2:HSL2"/>
    <mergeCell ref="HSM2:HSN2"/>
    <mergeCell ref="HSO2:HSP2"/>
    <mergeCell ref="HRW2:HRX2"/>
    <mergeCell ref="HRY2:HRZ2"/>
    <mergeCell ref="HSA2:HSB2"/>
    <mergeCell ref="HSC2:HSD2"/>
    <mergeCell ref="HSE2:HSF2"/>
    <mergeCell ref="HRM2:HRN2"/>
    <mergeCell ref="HRO2:HRP2"/>
    <mergeCell ref="HRQ2:HRR2"/>
    <mergeCell ref="HRS2:HRT2"/>
    <mergeCell ref="HRU2:HRV2"/>
    <mergeCell ref="HRC2:HRD2"/>
    <mergeCell ref="HRE2:HRF2"/>
    <mergeCell ref="HRG2:HRH2"/>
    <mergeCell ref="HRI2:HRJ2"/>
    <mergeCell ref="HRK2:HRL2"/>
    <mergeCell ref="HQS2:HQT2"/>
    <mergeCell ref="HQU2:HQV2"/>
    <mergeCell ref="HQW2:HQX2"/>
    <mergeCell ref="HQY2:HQZ2"/>
    <mergeCell ref="HRA2:HRB2"/>
    <mergeCell ref="HQI2:HQJ2"/>
    <mergeCell ref="HQK2:HQL2"/>
    <mergeCell ref="HQM2:HQN2"/>
    <mergeCell ref="HQO2:HQP2"/>
    <mergeCell ref="HQQ2:HQR2"/>
    <mergeCell ref="HPY2:HPZ2"/>
    <mergeCell ref="HQA2:HQB2"/>
    <mergeCell ref="HQC2:HQD2"/>
    <mergeCell ref="HQE2:HQF2"/>
    <mergeCell ref="HQG2:HQH2"/>
    <mergeCell ref="HPO2:HPP2"/>
    <mergeCell ref="HPQ2:HPR2"/>
    <mergeCell ref="HPS2:HPT2"/>
    <mergeCell ref="HPU2:HPV2"/>
    <mergeCell ref="HPW2:HPX2"/>
    <mergeCell ref="HPE2:HPF2"/>
    <mergeCell ref="HPG2:HPH2"/>
    <mergeCell ref="HPI2:HPJ2"/>
    <mergeCell ref="HPK2:HPL2"/>
    <mergeCell ref="HPM2:HPN2"/>
    <mergeCell ref="HOU2:HOV2"/>
    <mergeCell ref="HOW2:HOX2"/>
    <mergeCell ref="HOY2:HOZ2"/>
    <mergeCell ref="HPA2:HPB2"/>
    <mergeCell ref="HPC2:HPD2"/>
    <mergeCell ref="HOK2:HOL2"/>
    <mergeCell ref="HOM2:HON2"/>
    <mergeCell ref="HOO2:HOP2"/>
    <mergeCell ref="HOQ2:HOR2"/>
    <mergeCell ref="HOS2:HOT2"/>
    <mergeCell ref="HOA2:HOB2"/>
    <mergeCell ref="HOC2:HOD2"/>
    <mergeCell ref="HOE2:HOF2"/>
    <mergeCell ref="HOG2:HOH2"/>
    <mergeCell ref="HOI2:HOJ2"/>
    <mergeCell ref="HNQ2:HNR2"/>
    <mergeCell ref="HNS2:HNT2"/>
    <mergeCell ref="HNU2:HNV2"/>
    <mergeCell ref="HNW2:HNX2"/>
    <mergeCell ref="HNY2:HNZ2"/>
    <mergeCell ref="HNG2:HNH2"/>
    <mergeCell ref="HNI2:HNJ2"/>
    <mergeCell ref="HNK2:HNL2"/>
    <mergeCell ref="HNM2:HNN2"/>
    <mergeCell ref="HNO2:HNP2"/>
    <mergeCell ref="HMW2:HMX2"/>
    <mergeCell ref="HMY2:HMZ2"/>
    <mergeCell ref="HNA2:HNB2"/>
    <mergeCell ref="HNC2:HND2"/>
    <mergeCell ref="HNE2:HNF2"/>
    <mergeCell ref="HMM2:HMN2"/>
    <mergeCell ref="HMO2:HMP2"/>
    <mergeCell ref="HMQ2:HMR2"/>
    <mergeCell ref="HMS2:HMT2"/>
    <mergeCell ref="HMU2:HMV2"/>
    <mergeCell ref="HMC2:HMD2"/>
    <mergeCell ref="HME2:HMF2"/>
    <mergeCell ref="HMG2:HMH2"/>
    <mergeCell ref="HMI2:HMJ2"/>
    <mergeCell ref="HMK2:HML2"/>
    <mergeCell ref="HLS2:HLT2"/>
    <mergeCell ref="HLU2:HLV2"/>
    <mergeCell ref="HLW2:HLX2"/>
    <mergeCell ref="HLY2:HLZ2"/>
    <mergeCell ref="HMA2:HMB2"/>
    <mergeCell ref="HLI2:HLJ2"/>
    <mergeCell ref="HLK2:HLL2"/>
    <mergeCell ref="HLM2:HLN2"/>
    <mergeCell ref="HLO2:HLP2"/>
    <mergeCell ref="HLQ2:HLR2"/>
    <mergeCell ref="HKY2:HKZ2"/>
    <mergeCell ref="HLA2:HLB2"/>
    <mergeCell ref="HLC2:HLD2"/>
    <mergeCell ref="HLE2:HLF2"/>
    <mergeCell ref="HLG2:HLH2"/>
    <mergeCell ref="HKO2:HKP2"/>
    <mergeCell ref="HKQ2:HKR2"/>
    <mergeCell ref="HKS2:HKT2"/>
    <mergeCell ref="HKU2:HKV2"/>
    <mergeCell ref="HKW2:HKX2"/>
    <mergeCell ref="HKE2:HKF2"/>
    <mergeCell ref="HKG2:HKH2"/>
    <mergeCell ref="HKI2:HKJ2"/>
    <mergeCell ref="HKK2:HKL2"/>
    <mergeCell ref="HKM2:HKN2"/>
    <mergeCell ref="HJU2:HJV2"/>
    <mergeCell ref="HJW2:HJX2"/>
    <mergeCell ref="HJY2:HJZ2"/>
    <mergeCell ref="HKA2:HKB2"/>
    <mergeCell ref="HKC2:HKD2"/>
    <mergeCell ref="HJK2:HJL2"/>
    <mergeCell ref="HJM2:HJN2"/>
    <mergeCell ref="HJO2:HJP2"/>
    <mergeCell ref="HJQ2:HJR2"/>
    <mergeCell ref="HJS2:HJT2"/>
    <mergeCell ref="HJA2:HJB2"/>
    <mergeCell ref="HJC2:HJD2"/>
    <mergeCell ref="HJE2:HJF2"/>
    <mergeCell ref="HJG2:HJH2"/>
    <mergeCell ref="HJI2:HJJ2"/>
    <mergeCell ref="HIQ2:HIR2"/>
    <mergeCell ref="HIS2:HIT2"/>
    <mergeCell ref="HIU2:HIV2"/>
    <mergeCell ref="HIW2:HIX2"/>
    <mergeCell ref="HIY2:HIZ2"/>
    <mergeCell ref="HIG2:HIH2"/>
    <mergeCell ref="HII2:HIJ2"/>
    <mergeCell ref="HIK2:HIL2"/>
    <mergeCell ref="HIM2:HIN2"/>
    <mergeCell ref="HIO2:HIP2"/>
    <mergeCell ref="HHW2:HHX2"/>
    <mergeCell ref="HHY2:HHZ2"/>
    <mergeCell ref="HIA2:HIB2"/>
    <mergeCell ref="HIC2:HID2"/>
    <mergeCell ref="HIE2:HIF2"/>
    <mergeCell ref="HHM2:HHN2"/>
    <mergeCell ref="HHO2:HHP2"/>
    <mergeCell ref="HHQ2:HHR2"/>
    <mergeCell ref="HHS2:HHT2"/>
    <mergeCell ref="HHU2:HHV2"/>
    <mergeCell ref="HHC2:HHD2"/>
    <mergeCell ref="HHE2:HHF2"/>
    <mergeCell ref="HHG2:HHH2"/>
    <mergeCell ref="HHI2:HHJ2"/>
    <mergeCell ref="HHK2:HHL2"/>
    <mergeCell ref="HGS2:HGT2"/>
    <mergeCell ref="HGU2:HGV2"/>
    <mergeCell ref="HGW2:HGX2"/>
    <mergeCell ref="HGY2:HGZ2"/>
    <mergeCell ref="HHA2:HHB2"/>
    <mergeCell ref="HGI2:HGJ2"/>
    <mergeCell ref="HGK2:HGL2"/>
    <mergeCell ref="HGM2:HGN2"/>
    <mergeCell ref="HGO2:HGP2"/>
    <mergeCell ref="HGQ2:HGR2"/>
    <mergeCell ref="HFY2:HFZ2"/>
    <mergeCell ref="HGA2:HGB2"/>
    <mergeCell ref="HGC2:HGD2"/>
    <mergeCell ref="HGE2:HGF2"/>
    <mergeCell ref="HGG2:HGH2"/>
    <mergeCell ref="HFO2:HFP2"/>
    <mergeCell ref="HFQ2:HFR2"/>
    <mergeCell ref="HFS2:HFT2"/>
    <mergeCell ref="HFU2:HFV2"/>
    <mergeCell ref="HFW2:HFX2"/>
    <mergeCell ref="HFE2:HFF2"/>
    <mergeCell ref="HFG2:HFH2"/>
    <mergeCell ref="HFI2:HFJ2"/>
    <mergeCell ref="HFK2:HFL2"/>
    <mergeCell ref="HFM2:HFN2"/>
    <mergeCell ref="HEU2:HEV2"/>
    <mergeCell ref="HEW2:HEX2"/>
    <mergeCell ref="HEY2:HEZ2"/>
    <mergeCell ref="HFA2:HFB2"/>
    <mergeCell ref="HFC2:HFD2"/>
    <mergeCell ref="HEK2:HEL2"/>
    <mergeCell ref="HEM2:HEN2"/>
    <mergeCell ref="HEO2:HEP2"/>
    <mergeCell ref="HEQ2:HER2"/>
    <mergeCell ref="HES2:HET2"/>
    <mergeCell ref="HEA2:HEB2"/>
    <mergeCell ref="HEC2:HED2"/>
    <mergeCell ref="HEE2:HEF2"/>
    <mergeCell ref="HEG2:HEH2"/>
    <mergeCell ref="HEI2:HEJ2"/>
    <mergeCell ref="HDQ2:HDR2"/>
    <mergeCell ref="HDS2:HDT2"/>
    <mergeCell ref="HDU2:HDV2"/>
    <mergeCell ref="HDW2:HDX2"/>
    <mergeCell ref="HDY2:HDZ2"/>
    <mergeCell ref="HDG2:HDH2"/>
    <mergeCell ref="HDI2:HDJ2"/>
    <mergeCell ref="HDK2:HDL2"/>
    <mergeCell ref="HDM2:HDN2"/>
    <mergeCell ref="HDO2:HDP2"/>
    <mergeCell ref="HCW2:HCX2"/>
    <mergeCell ref="HCY2:HCZ2"/>
    <mergeCell ref="HDA2:HDB2"/>
    <mergeCell ref="HDC2:HDD2"/>
    <mergeCell ref="HDE2:HDF2"/>
    <mergeCell ref="HCM2:HCN2"/>
    <mergeCell ref="HCO2:HCP2"/>
    <mergeCell ref="HCQ2:HCR2"/>
    <mergeCell ref="HCS2:HCT2"/>
    <mergeCell ref="HCU2:HCV2"/>
    <mergeCell ref="HCC2:HCD2"/>
    <mergeCell ref="HCE2:HCF2"/>
    <mergeCell ref="HCG2:HCH2"/>
    <mergeCell ref="HCI2:HCJ2"/>
    <mergeCell ref="HCK2:HCL2"/>
    <mergeCell ref="HBS2:HBT2"/>
    <mergeCell ref="HBU2:HBV2"/>
    <mergeCell ref="HBW2:HBX2"/>
    <mergeCell ref="HBY2:HBZ2"/>
    <mergeCell ref="HCA2:HCB2"/>
    <mergeCell ref="HBI2:HBJ2"/>
    <mergeCell ref="HBK2:HBL2"/>
    <mergeCell ref="HBM2:HBN2"/>
    <mergeCell ref="HBO2:HBP2"/>
    <mergeCell ref="HBQ2:HBR2"/>
    <mergeCell ref="HAY2:HAZ2"/>
    <mergeCell ref="HBA2:HBB2"/>
    <mergeCell ref="HBC2:HBD2"/>
    <mergeCell ref="HBE2:HBF2"/>
    <mergeCell ref="HBG2:HBH2"/>
    <mergeCell ref="HAO2:HAP2"/>
    <mergeCell ref="HAQ2:HAR2"/>
    <mergeCell ref="HAS2:HAT2"/>
    <mergeCell ref="HAU2:HAV2"/>
    <mergeCell ref="HAW2:HAX2"/>
    <mergeCell ref="HAE2:HAF2"/>
    <mergeCell ref="HAG2:HAH2"/>
    <mergeCell ref="HAI2:HAJ2"/>
    <mergeCell ref="HAK2:HAL2"/>
    <mergeCell ref="HAM2:HAN2"/>
    <mergeCell ref="GZU2:GZV2"/>
    <mergeCell ref="GZW2:GZX2"/>
    <mergeCell ref="GZY2:GZZ2"/>
    <mergeCell ref="HAA2:HAB2"/>
    <mergeCell ref="HAC2:HAD2"/>
    <mergeCell ref="GZK2:GZL2"/>
    <mergeCell ref="GZM2:GZN2"/>
    <mergeCell ref="GZO2:GZP2"/>
    <mergeCell ref="GZQ2:GZR2"/>
    <mergeCell ref="GZS2:GZT2"/>
    <mergeCell ref="GZA2:GZB2"/>
    <mergeCell ref="GZC2:GZD2"/>
    <mergeCell ref="GZE2:GZF2"/>
    <mergeCell ref="GZG2:GZH2"/>
    <mergeCell ref="GZI2:GZJ2"/>
    <mergeCell ref="GYQ2:GYR2"/>
    <mergeCell ref="GYS2:GYT2"/>
    <mergeCell ref="GYU2:GYV2"/>
    <mergeCell ref="GYW2:GYX2"/>
    <mergeCell ref="GYY2:GYZ2"/>
    <mergeCell ref="GYG2:GYH2"/>
    <mergeCell ref="GYI2:GYJ2"/>
    <mergeCell ref="GYK2:GYL2"/>
    <mergeCell ref="GYM2:GYN2"/>
    <mergeCell ref="GYO2:GYP2"/>
    <mergeCell ref="GXW2:GXX2"/>
    <mergeCell ref="GXY2:GXZ2"/>
    <mergeCell ref="GYA2:GYB2"/>
    <mergeCell ref="GYC2:GYD2"/>
    <mergeCell ref="GYE2:GYF2"/>
    <mergeCell ref="GXM2:GXN2"/>
    <mergeCell ref="GXO2:GXP2"/>
    <mergeCell ref="GXQ2:GXR2"/>
    <mergeCell ref="GXS2:GXT2"/>
    <mergeCell ref="GXU2:GXV2"/>
    <mergeCell ref="GXC2:GXD2"/>
    <mergeCell ref="GXE2:GXF2"/>
    <mergeCell ref="GXG2:GXH2"/>
    <mergeCell ref="GXI2:GXJ2"/>
    <mergeCell ref="GXK2:GXL2"/>
    <mergeCell ref="GWS2:GWT2"/>
    <mergeCell ref="GWU2:GWV2"/>
    <mergeCell ref="GWW2:GWX2"/>
    <mergeCell ref="GWY2:GWZ2"/>
    <mergeCell ref="GXA2:GXB2"/>
    <mergeCell ref="GWI2:GWJ2"/>
    <mergeCell ref="GWK2:GWL2"/>
    <mergeCell ref="GWM2:GWN2"/>
    <mergeCell ref="GWO2:GWP2"/>
    <mergeCell ref="GWQ2:GWR2"/>
    <mergeCell ref="GVY2:GVZ2"/>
    <mergeCell ref="GWA2:GWB2"/>
    <mergeCell ref="GWC2:GWD2"/>
    <mergeCell ref="GWE2:GWF2"/>
    <mergeCell ref="GWG2:GWH2"/>
    <mergeCell ref="GVO2:GVP2"/>
    <mergeCell ref="GVQ2:GVR2"/>
    <mergeCell ref="GVS2:GVT2"/>
    <mergeCell ref="GVU2:GVV2"/>
    <mergeCell ref="GVW2:GVX2"/>
    <mergeCell ref="GVE2:GVF2"/>
    <mergeCell ref="GVG2:GVH2"/>
    <mergeCell ref="GVI2:GVJ2"/>
    <mergeCell ref="GVK2:GVL2"/>
    <mergeCell ref="GVM2:GVN2"/>
    <mergeCell ref="GUU2:GUV2"/>
    <mergeCell ref="GUW2:GUX2"/>
    <mergeCell ref="GUY2:GUZ2"/>
    <mergeCell ref="GVA2:GVB2"/>
    <mergeCell ref="GVC2:GVD2"/>
    <mergeCell ref="GUK2:GUL2"/>
    <mergeCell ref="GUM2:GUN2"/>
    <mergeCell ref="GUO2:GUP2"/>
    <mergeCell ref="GUQ2:GUR2"/>
    <mergeCell ref="GUS2:GUT2"/>
    <mergeCell ref="GUA2:GUB2"/>
    <mergeCell ref="GUC2:GUD2"/>
    <mergeCell ref="GUE2:GUF2"/>
    <mergeCell ref="GUG2:GUH2"/>
    <mergeCell ref="GUI2:GUJ2"/>
    <mergeCell ref="GTQ2:GTR2"/>
    <mergeCell ref="GTS2:GTT2"/>
    <mergeCell ref="GTU2:GTV2"/>
    <mergeCell ref="GTW2:GTX2"/>
    <mergeCell ref="GTY2:GTZ2"/>
    <mergeCell ref="GTG2:GTH2"/>
    <mergeCell ref="GTI2:GTJ2"/>
    <mergeCell ref="GTK2:GTL2"/>
    <mergeCell ref="GTM2:GTN2"/>
    <mergeCell ref="GTO2:GTP2"/>
    <mergeCell ref="GSW2:GSX2"/>
    <mergeCell ref="GSY2:GSZ2"/>
    <mergeCell ref="GTA2:GTB2"/>
    <mergeCell ref="GTC2:GTD2"/>
    <mergeCell ref="GTE2:GTF2"/>
    <mergeCell ref="GSM2:GSN2"/>
    <mergeCell ref="GSO2:GSP2"/>
    <mergeCell ref="GSQ2:GSR2"/>
    <mergeCell ref="GSS2:GST2"/>
    <mergeCell ref="GSU2:GSV2"/>
    <mergeCell ref="GSC2:GSD2"/>
    <mergeCell ref="GSE2:GSF2"/>
    <mergeCell ref="GSG2:GSH2"/>
    <mergeCell ref="GSI2:GSJ2"/>
    <mergeCell ref="GSK2:GSL2"/>
    <mergeCell ref="GRS2:GRT2"/>
    <mergeCell ref="GRU2:GRV2"/>
    <mergeCell ref="GRW2:GRX2"/>
    <mergeCell ref="GRY2:GRZ2"/>
    <mergeCell ref="GSA2:GSB2"/>
    <mergeCell ref="GRI2:GRJ2"/>
    <mergeCell ref="GRK2:GRL2"/>
    <mergeCell ref="GRM2:GRN2"/>
    <mergeCell ref="GRO2:GRP2"/>
    <mergeCell ref="GRQ2:GRR2"/>
    <mergeCell ref="GQY2:GQZ2"/>
    <mergeCell ref="GRA2:GRB2"/>
    <mergeCell ref="GRC2:GRD2"/>
    <mergeCell ref="GRE2:GRF2"/>
    <mergeCell ref="GRG2:GRH2"/>
    <mergeCell ref="GQO2:GQP2"/>
    <mergeCell ref="GQQ2:GQR2"/>
    <mergeCell ref="GQS2:GQT2"/>
    <mergeCell ref="GQU2:GQV2"/>
    <mergeCell ref="GQW2:GQX2"/>
    <mergeCell ref="GQE2:GQF2"/>
    <mergeCell ref="GQG2:GQH2"/>
    <mergeCell ref="GQI2:GQJ2"/>
    <mergeCell ref="GQK2:GQL2"/>
    <mergeCell ref="GQM2:GQN2"/>
    <mergeCell ref="GPU2:GPV2"/>
    <mergeCell ref="GPW2:GPX2"/>
    <mergeCell ref="GPY2:GPZ2"/>
    <mergeCell ref="GQA2:GQB2"/>
    <mergeCell ref="GQC2:GQD2"/>
    <mergeCell ref="GPK2:GPL2"/>
    <mergeCell ref="GPM2:GPN2"/>
    <mergeCell ref="GPO2:GPP2"/>
    <mergeCell ref="GPQ2:GPR2"/>
    <mergeCell ref="GPS2:GPT2"/>
    <mergeCell ref="GPA2:GPB2"/>
    <mergeCell ref="GPC2:GPD2"/>
    <mergeCell ref="GPE2:GPF2"/>
    <mergeCell ref="GPG2:GPH2"/>
    <mergeCell ref="GPI2:GPJ2"/>
    <mergeCell ref="GOQ2:GOR2"/>
    <mergeCell ref="GOS2:GOT2"/>
    <mergeCell ref="GOU2:GOV2"/>
    <mergeCell ref="GOW2:GOX2"/>
    <mergeCell ref="GOY2:GOZ2"/>
    <mergeCell ref="GOG2:GOH2"/>
    <mergeCell ref="GOI2:GOJ2"/>
    <mergeCell ref="GOK2:GOL2"/>
    <mergeCell ref="GOM2:GON2"/>
    <mergeCell ref="GOO2:GOP2"/>
    <mergeCell ref="GNW2:GNX2"/>
    <mergeCell ref="GNY2:GNZ2"/>
    <mergeCell ref="GOA2:GOB2"/>
    <mergeCell ref="GOC2:GOD2"/>
    <mergeCell ref="GOE2:GOF2"/>
    <mergeCell ref="GNM2:GNN2"/>
    <mergeCell ref="GNO2:GNP2"/>
    <mergeCell ref="GNQ2:GNR2"/>
    <mergeCell ref="GNS2:GNT2"/>
    <mergeCell ref="GNU2:GNV2"/>
    <mergeCell ref="GNC2:GND2"/>
    <mergeCell ref="GNE2:GNF2"/>
    <mergeCell ref="GNG2:GNH2"/>
    <mergeCell ref="GNI2:GNJ2"/>
    <mergeCell ref="GNK2:GNL2"/>
    <mergeCell ref="GMS2:GMT2"/>
    <mergeCell ref="GMU2:GMV2"/>
    <mergeCell ref="GMW2:GMX2"/>
    <mergeCell ref="GMY2:GMZ2"/>
    <mergeCell ref="GNA2:GNB2"/>
    <mergeCell ref="GMI2:GMJ2"/>
    <mergeCell ref="GMK2:GML2"/>
    <mergeCell ref="GMM2:GMN2"/>
    <mergeCell ref="GMO2:GMP2"/>
    <mergeCell ref="GMQ2:GMR2"/>
    <mergeCell ref="GLY2:GLZ2"/>
    <mergeCell ref="GMA2:GMB2"/>
    <mergeCell ref="GMC2:GMD2"/>
    <mergeCell ref="GME2:GMF2"/>
    <mergeCell ref="GMG2:GMH2"/>
    <mergeCell ref="GLO2:GLP2"/>
    <mergeCell ref="GLQ2:GLR2"/>
    <mergeCell ref="GLS2:GLT2"/>
    <mergeCell ref="GLU2:GLV2"/>
    <mergeCell ref="GLW2:GLX2"/>
    <mergeCell ref="GLE2:GLF2"/>
    <mergeCell ref="GLG2:GLH2"/>
    <mergeCell ref="GLI2:GLJ2"/>
    <mergeCell ref="GLK2:GLL2"/>
    <mergeCell ref="GLM2:GLN2"/>
    <mergeCell ref="GKU2:GKV2"/>
    <mergeCell ref="GKW2:GKX2"/>
    <mergeCell ref="GKY2:GKZ2"/>
    <mergeCell ref="GLA2:GLB2"/>
    <mergeCell ref="GLC2:GLD2"/>
    <mergeCell ref="GKK2:GKL2"/>
    <mergeCell ref="GKM2:GKN2"/>
    <mergeCell ref="GKO2:GKP2"/>
    <mergeCell ref="GKQ2:GKR2"/>
    <mergeCell ref="GKS2:GKT2"/>
    <mergeCell ref="GKA2:GKB2"/>
    <mergeCell ref="GKC2:GKD2"/>
    <mergeCell ref="GKE2:GKF2"/>
    <mergeCell ref="GKG2:GKH2"/>
    <mergeCell ref="GKI2:GKJ2"/>
    <mergeCell ref="GJQ2:GJR2"/>
    <mergeCell ref="GJS2:GJT2"/>
    <mergeCell ref="GJU2:GJV2"/>
    <mergeCell ref="GJW2:GJX2"/>
    <mergeCell ref="GJY2:GJZ2"/>
    <mergeCell ref="GJG2:GJH2"/>
    <mergeCell ref="GJI2:GJJ2"/>
    <mergeCell ref="GJK2:GJL2"/>
    <mergeCell ref="GJM2:GJN2"/>
    <mergeCell ref="GJO2:GJP2"/>
    <mergeCell ref="GIW2:GIX2"/>
    <mergeCell ref="GIY2:GIZ2"/>
    <mergeCell ref="GJA2:GJB2"/>
    <mergeCell ref="GJC2:GJD2"/>
    <mergeCell ref="GJE2:GJF2"/>
    <mergeCell ref="GIM2:GIN2"/>
    <mergeCell ref="GIO2:GIP2"/>
    <mergeCell ref="GIQ2:GIR2"/>
    <mergeCell ref="GIS2:GIT2"/>
    <mergeCell ref="GIU2:GIV2"/>
    <mergeCell ref="GIC2:GID2"/>
    <mergeCell ref="GIE2:GIF2"/>
    <mergeCell ref="GIG2:GIH2"/>
    <mergeCell ref="GII2:GIJ2"/>
    <mergeCell ref="GIK2:GIL2"/>
    <mergeCell ref="GHS2:GHT2"/>
    <mergeCell ref="GHU2:GHV2"/>
    <mergeCell ref="GHW2:GHX2"/>
    <mergeCell ref="GHY2:GHZ2"/>
    <mergeCell ref="GIA2:GIB2"/>
    <mergeCell ref="GHI2:GHJ2"/>
    <mergeCell ref="GHK2:GHL2"/>
    <mergeCell ref="GHM2:GHN2"/>
    <mergeCell ref="GHO2:GHP2"/>
    <mergeCell ref="GHQ2:GHR2"/>
    <mergeCell ref="GGY2:GGZ2"/>
    <mergeCell ref="GHA2:GHB2"/>
    <mergeCell ref="GHC2:GHD2"/>
    <mergeCell ref="GHE2:GHF2"/>
    <mergeCell ref="GHG2:GHH2"/>
    <mergeCell ref="GGO2:GGP2"/>
    <mergeCell ref="GGQ2:GGR2"/>
    <mergeCell ref="GGS2:GGT2"/>
    <mergeCell ref="GGU2:GGV2"/>
    <mergeCell ref="GGW2:GGX2"/>
    <mergeCell ref="GGE2:GGF2"/>
    <mergeCell ref="GGG2:GGH2"/>
    <mergeCell ref="GGI2:GGJ2"/>
    <mergeCell ref="GGK2:GGL2"/>
    <mergeCell ref="GGM2:GGN2"/>
    <mergeCell ref="GFU2:GFV2"/>
    <mergeCell ref="GFW2:GFX2"/>
    <mergeCell ref="GFY2:GFZ2"/>
    <mergeCell ref="GGA2:GGB2"/>
    <mergeCell ref="GGC2:GGD2"/>
    <mergeCell ref="GFK2:GFL2"/>
    <mergeCell ref="GFM2:GFN2"/>
    <mergeCell ref="GFO2:GFP2"/>
    <mergeCell ref="GFQ2:GFR2"/>
    <mergeCell ref="GFS2:GFT2"/>
    <mergeCell ref="GFA2:GFB2"/>
    <mergeCell ref="GFC2:GFD2"/>
    <mergeCell ref="GFE2:GFF2"/>
    <mergeCell ref="GFG2:GFH2"/>
    <mergeCell ref="GFI2:GFJ2"/>
    <mergeCell ref="GEQ2:GER2"/>
    <mergeCell ref="GES2:GET2"/>
    <mergeCell ref="GEU2:GEV2"/>
    <mergeCell ref="GEW2:GEX2"/>
    <mergeCell ref="GEY2:GEZ2"/>
    <mergeCell ref="GEG2:GEH2"/>
    <mergeCell ref="GEI2:GEJ2"/>
    <mergeCell ref="GEK2:GEL2"/>
    <mergeCell ref="GEM2:GEN2"/>
    <mergeCell ref="GEO2:GEP2"/>
    <mergeCell ref="GDW2:GDX2"/>
    <mergeCell ref="GDY2:GDZ2"/>
    <mergeCell ref="GEA2:GEB2"/>
    <mergeCell ref="GEC2:GED2"/>
    <mergeCell ref="GEE2:GEF2"/>
    <mergeCell ref="GDM2:GDN2"/>
    <mergeCell ref="GDO2:GDP2"/>
    <mergeCell ref="GDQ2:GDR2"/>
    <mergeCell ref="GDS2:GDT2"/>
    <mergeCell ref="GDU2:GDV2"/>
    <mergeCell ref="GDC2:GDD2"/>
    <mergeCell ref="GDE2:GDF2"/>
    <mergeCell ref="GDG2:GDH2"/>
    <mergeCell ref="GDI2:GDJ2"/>
    <mergeCell ref="GDK2:GDL2"/>
    <mergeCell ref="GCS2:GCT2"/>
    <mergeCell ref="GCU2:GCV2"/>
    <mergeCell ref="GCW2:GCX2"/>
    <mergeCell ref="GCY2:GCZ2"/>
    <mergeCell ref="GDA2:GDB2"/>
    <mergeCell ref="GCI2:GCJ2"/>
    <mergeCell ref="GCK2:GCL2"/>
    <mergeCell ref="GCM2:GCN2"/>
    <mergeCell ref="GCO2:GCP2"/>
    <mergeCell ref="GCQ2:GCR2"/>
    <mergeCell ref="GBY2:GBZ2"/>
    <mergeCell ref="GCA2:GCB2"/>
    <mergeCell ref="GCC2:GCD2"/>
    <mergeCell ref="GCE2:GCF2"/>
    <mergeCell ref="GCG2:GCH2"/>
    <mergeCell ref="GBO2:GBP2"/>
    <mergeCell ref="GBQ2:GBR2"/>
    <mergeCell ref="GBS2:GBT2"/>
    <mergeCell ref="GBU2:GBV2"/>
    <mergeCell ref="GBW2:GBX2"/>
    <mergeCell ref="GBE2:GBF2"/>
    <mergeCell ref="GBG2:GBH2"/>
    <mergeCell ref="GBI2:GBJ2"/>
    <mergeCell ref="GBK2:GBL2"/>
    <mergeCell ref="GBM2:GBN2"/>
    <mergeCell ref="GAU2:GAV2"/>
    <mergeCell ref="GAW2:GAX2"/>
    <mergeCell ref="GAY2:GAZ2"/>
    <mergeCell ref="GBA2:GBB2"/>
    <mergeCell ref="GBC2:GBD2"/>
    <mergeCell ref="GAK2:GAL2"/>
    <mergeCell ref="GAM2:GAN2"/>
    <mergeCell ref="GAO2:GAP2"/>
    <mergeCell ref="GAQ2:GAR2"/>
    <mergeCell ref="GAS2:GAT2"/>
    <mergeCell ref="GAA2:GAB2"/>
    <mergeCell ref="GAC2:GAD2"/>
    <mergeCell ref="GAE2:GAF2"/>
    <mergeCell ref="GAG2:GAH2"/>
    <mergeCell ref="GAI2:GAJ2"/>
    <mergeCell ref="FZQ2:FZR2"/>
    <mergeCell ref="FZS2:FZT2"/>
    <mergeCell ref="FZU2:FZV2"/>
    <mergeCell ref="FZW2:FZX2"/>
    <mergeCell ref="FZY2:FZZ2"/>
    <mergeCell ref="FZG2:FZH2"/>
    <mergeCell ref="FZI2:FZJ2"/>
    <mergeCell ref="FZK2:FZL2"/>
    <mergeCell ref="FZM2:FZN2"/>
    <mergeCell ref="FZO2:FZP2"/>
    <mergeCell ref="FYW2:FYX2"/>
    <mergeCell ref="FYY2:FYZ2"/>
    <mergeCell ref="FZA2:FZB2"/>
    <mergeCell ref="FZC2:FZD2"/>
    <mergeCell ref="FZE2:FZF2"/>
    <mergeCell ref="FYM2:FYN2"/>
    <mergeCell ref="FYO2:FYP2"/>
    <mergeCell ref="FYQ2:FYR2"/>
    <mergeCell ref="FYS2:FYT2"/>
    <mergeCell ref="FYU2:FYV2"/>
    <mergeCell ref="FYC2:FYD2"/>
    <mergeCell ref="FYE2:FYF2"/>
    <mergeCell ref="FYG2:FYH2"/>
    <mergeCell ref="FYI2:FYJ2"/>
    <mergeCell ref="FYK2:FYL2"/>
    <mergeCell ref="FXS2:FXT2"/>
    <mergeCell ref="FXU2:FXV2"/>
    <mergeCell ref="FXW2:FXX2"/>
    <mergeCell ref="FXY2:FXZ2"/>
    <mergeCell ref="FYA2:FYB2"/>
    <mergeCell ref="FXI2:FXJ2"/>
    <mergeCell ref="FXK2:FXL2"/>
    <mergeCell ref="FXM2:FXN2"/>
    <mergeCell ref="FXO2:FXP2"/>
    <mergeCell ref="FXQ2:FXR2"/>
    <mergeCell ref="FWY2:FWZ2"/>
    <mergeCell ref="FXA2:FXB2"/>
    <mergeCell ref="FXC2:FXD2"/>
    <mergeCell ref="FXE2:FXF2"/>
    <mergeCell ref="FXG2:FXH2"/>
    <mergeCell ref="FWO2:FWP2"/>
    <mergeCell ref="FWQ2:FWR2"/>
    <mergeCell ref="FWS2:FWT2"/>
    <mergeCell ref="FWU2:FWV2"/>
    <mergeCell ref="FWW2:FWX2"/>
    <mergeCell ref="FWE2:FWF2"/>
    <mergeCell ref="FWG2:FWH2"/>
    <mergeCell ref="FWI2:FWJ2"/>
    <mergeCell ref="FWK2:FWL2"/>
    <mergeCell ref="FWM2:FWN2"/>
    <mergeCell ref="FVU2:FVV2"/>
    <mergeCell ref="FVW2:FVX2"/>
    <mergeCell ref="FVY2:FVZ2"/>
    <mergeCell ref="FWA2:FWB2"/>
    <mergeCell ref="FWC2:FWD2"/>
    <mergeCell ref="FVK2:FVL2"/>
    <mergeCell ref="FVM2:FVN2"/>
    <mergeCell ref="FVO2:FVP2"/>
    <mergeCell ref="FVQ2:FVR2"/>
    <mergeCell ref="FVS2:FVT2"/>
    <mergeCell ref="FVA2:FVB2"/>
    <mergeCell ref="FVC2:FVD2"/>
    <mergeCell ref="FVE2:FVF2"/>
    <mergeCell ref="FVG2:FVH2"/>
    <mergeCell ref="FVI2:FVJ2"/>
    <mergeCell ref="FUQ2:FUR2"/>
    <mergeCell ref="FUS2:FUT2"/>
    <mergeCell ref="FUU2:FUV2"/>
    <mergeCell ref="FUW2:FUX2"/>
    <mergeCell ref="FUY2:FUZ2"/>
    <mergeCell ref="FUG2:FUH2"/>
    <mergeCell ref="FUI2:FUJ2"/>
    <mergeCell ref="FUK2:FUL2"/>
    <mergeCell ref="FUM2:FUN2"/>
    <mergeCell ref="FUO2:FUP2"/>
    <mergeCell ref="FTW2:FTX2"/>
    <mergeCell ref="FTY2:FTZ2"/>
    <mergeCell ref="FUA2:FUB2"/>
    <mergeCell ref="FUC2:FUD2"/>
    <mergeCell ref="FUE2:FUF2"/>
    <mergeCell ref="FTM2:FTN2"/>
    <mergeCell ref="FTO2:FTP2"/>
    <mergeCell ref="FTQ2:FTR2"/>
    <mergeCell ref="FTS2:FTT2"/>
    <mergeCell ref="FTU2:FTV2"/>
    <mergeCell ref="FTC2:FTD2"/>
    <mergeCell ref="FTE2:FTF2"/>
    <mergeCell ref="FTG2:FTH2"/>
    <mergeCell ref="FTI2:FTJ2"/>
    <mergeCell ref="FTK2:FTL2"/>
    <mergeCell ref="FSS2:FST2"/>
    <mergeCell ref="FSU2:FSV2"/>
    <mergeCell ref="FSW2:FSX2"/>
    <mergeCell ref="FSY2:FSZ2"/>
    <mergeCell ref="FTA2:FTB2"/>
    <mergeCell ref="FSI2:FSJ2"/>
    <mergeCell ref="FSK2:FSL2"/>
    <mergeCell ref="FSM2:FSN2"/>
    <mergeCell ref="FSO2:FSP2"/>
    <mergeCell ref="FSQ2:FSR2"/>
    <mergeCell ref="FRY2:FRZ2"/>
    <mergeCell ref="FSA2:FSB2"/>
    <mergeCell ref="FSC2:FSD2"/>
    <mergeCell ref="FSE2:FSF2"/>
    <mergeCell ref="FSG2:FSH2"/>
    <mergeCell ref="FRO2:FRP2"/>
    <mergeCell ref="FRQ2:FRR2"/>
    <mergeCell ref="FRS2:FRT2"/>
    <mergeCell ref="FRU2:FRV2"/>
    <mergeCell ref="FRW2:FRX2"/>
    <mergeCell ref="FRE2:FRF2"/>
    <mergeCell ref="FRG2:FRH2"/>
    <mergeCell ref="FRI2:FRJ2"/>
    <mergeCell ref="FRK2:FRL2"/>
    <mergeCell ref="FRM2:FRN2"/>
    <mergeCell ref="FQU2:FQV2"/>
    <mergeCell ref="FQW2:FQX2"/>
    <mergeCell ref="FQY2:FQZ2"/>
    <mergeCell ref="FRA2:FRB2"/>
    <mergeCell ref="FRC2:FRD2"/>
    <mergeCell ref="FQK2:FQL2"/>
    <mergeCell ref="FQM2:FQN2"/>
    <mergeCell ref="FQO2:FQP2"/>
    <mergeCell ref="FQQ2:FQR2"/>
    <mergeCell ref="FQS2:FQT2"/>
    <mergeCell ref="FQA2:FQB2"/>
    <mergeCell ref="FQC2:FQD2"/>
    <mergeCell ref="FQE2:FQF2"/>
    <mergeCell ref="FQG2:FQH2"/>
    <mergeCell ref="FQI2:FQJ2"/>
    <mergeCell ref="FPQ2:FPR2"/>
    <mergeCell ref="FPS2:FPT2"/>
    <mergeCell ref="FPU2:FPV2"/>
    <mergeCell ref="FPW2:FPX2"/>
    <mergeCell ref="FPY2:FPZ2"/>
    <mergeCell ref="FPG2:FPH2"/>
    <mergeCell ref="FPI2:FPJ2"/>
    <mergeCell ref="FPK2:FPL2"/>
    <mergeCell ref="FPM2:FPN2"/>
    <mergeCell ref="FPO2:FPP2"/>
    <mergeCell ref="FOW2:FOX2"/>
    <mergeCell ref="FOY2:FOZ2"/>
    <mergeCell ref="FPA2:FPB2"/>
    <mergeCell ref="FPC2:FPD2"/>
    <mergeCell ref="FPE2:FPF2"/>
    <mergeCell ref="FOM2:FON2"/>
    <mergeCell ref="FOO2:FOP2"/>
    <mergeCell ref="FOQ2:FOR2"/>
    <mergeCell ref="FOS2:FOT2"/>
    <mergeCell ref="FOU2:FOV2"/>
    <mergeCell ref="FOC2:FOD2"/>
    <mergeCell ref="FOE2:FOF2"/>
    <mergeCell ref="FOG2:FOH2"/>
    <mergeCell ref="FOI2:FOJ2"/>
    <mergeCell ref="FOK2:FOL2"/>
    <mergeCell ref="FNS2:FNT2"/>
    <mergeCell ref="FNU2:FNV2"/>
    <mergeCell ref="FNW2:FNX2"/>
    <mergeCell ref="FNY2:FNZ2"/>
    <mergeCell ref="FOA2:FOB2"/>
    <mergeCell ref="FNI2:FNJ2"/>
    <mergeCell ref="FNK2:FNL2"/>
    <mergeCell ref="FNM2:FNN2"/>
    <mergeCell ref="FNO2:FNP2"/>
    <mergeCell ref="FNQ2:FNR2"/>
    <mergeCell ref="FMY2:FMZ2"/>
    <mergeCell ref="FNA2:FNB2"/>
    <mergeCell ref="FNC2:FND2"/>
    <mergeCell ref="FNE2:FNF2"/>
    <mergeCell ref="FNG2:FNH2"/>
    <mergeCell ref="FMO2:FMP2"/>
    <mergeCell ref="FMQ2:FMR2"/>
    <mergeCell ref="FMS2:FMT2"/>
    <mergeCell ref="FMU2:FMV2"/>
    <mergeCell ref="FMW2:FMX2"/>
    <mergeCell ref="FME2:FMF2"/>
    <mergeCell ref="FMG2:FMH2"/>
    <mergeCell ref="FMI2:FMJ2"/>
    <mergeCell ref="FMK2:FML2"/>
    <mergeCell ref="FMM2:FMN2"/>
    <mergeCell ref="FLU2:FLV2"/>
    <mergeCell ref="FLW2:FLX2"/>
    <mergeCell ref="FLY2:FLZ2"/>
    <mergeCell ref="FMA2:FMB2"/>
    <mergeCell ref="FMC2:FMD2"/>
    <mergeCell ref="FLK2:FLL2"/>
    <mergeCell ref="FLM2:FLN2"/>
    <mergeCell ref="FLO2:FLP2"/>
    <mergeCell ref="FLQ2:FLR2"/>
    <mergeCell ref="FLS2:FLT2"/>
    <mergeCell ref="FLA2:FLB2"/>
    <mergeCell ref="FLC2:FLD2"/>
    <mergeCell ref="FLE2:FLF2"/>
    <mergeCell ref="FLG2:FLH2"/>
    <mergeCell ref="FLI2:FLJ2"/>
    <mergeCell ref="FKQ2:FKR2"/>
    <mergeCell ref="FKS2:FKT2"/>
    <mergeCell ref="FKU2:FKV2"/>
    <mergeCell ref="FKW2:FKX2"/>
    <mergeCell ref="FKY2:FKZ2"/>
    <mergeCell ref="FKG2:FKH2"/>
    <mergeCell ref="FKI2:FKJ2"/>
    <mergeCell ref="FKK2:FKL2"/>
    <mergeCell ref="FKM2:FKN2"/>
    <mergeCell ref="FKO2:FKP2"/>
    <mergeCell ref="FJW2:FJX2"/>
    <mergeCell ref="FJY2:FJZ2"/>
    <mergeCell ref="FKA2:FKB2"/>
    <mergeCell ref="FKC2:FKD2"/>
    <mergeCell ref="FKE2:FKF2"/>
    <mergeCell ref="FJM2:FJN2"/>
    <mergeCell ref="FJO2:FJP2"/>
    <mergeCell ref="FJQ2:FJR2"/>
    <mergeCell ref="FJS2:FJT2"/>
    <mergeCell ref="FJU2:FJV2"/>
    <mergeCell ref="FJC2:FJD2"/>
    <mergeCell ref="FJE2:FJF2"/>
    <mergeCell ref="FJG2:FJH2"/>
    <mergeCell ref="FJI2:FJJ2"/>
    <mergeCell ref="FJK2:FJL2"/>
    <mergeCell ref="FIS2:FIT2"/>
    <mergeCell ref="FIU2:FIV2"/>
    <mergeCell ref="FIW2:FIX2"/>
    <mergeCell ref="FIY2:FIZ2"/>
    <mergeCell ref="FJA2:FJB2"/>
    <mergeCell ref="FII2:FIJ2"/>
    <mergeCell ref="FIK2:FIL2"/>
    <mergeCell ref="FIM2:FIN2"/>
    <mergeCell ref="FIO2:FIP2"/>
    <mergeCell ref="FIQ2:FIR2"/>
    <mergeCell ref="FHY2:FHZ2"/>
    <mergeCell ref="FIA2:FIB2"/>
    <mergeCell ref="FIC2:FID2"/>
    <mergeCell ref="FIE2:FIF2"/>
    <mergeCell ref="FIG2:FIH2"/>
    <mergeCell ref="FHO2:FHP2"/>
    <mergeCell ref="FHQ2:FHR2"/>
    <mergeCell ref="FHS2:FHT2"/>
    <mergeCell ref="FHU2:FHV2"/>
    <mergeCell ref="FHW2:FHX2"/>
    <mergeCell ref="FHE2:FHF2"/>
    <mergeCell ref="FHG2:FHH2"/>
    <mergeCell ref="FHI2:FHJ2"/>
    <mergeCell ref="FHK2:FHL2"/>
    <mergeCell ref="FHM2:FHN2"/>
    <mergeCell ref="FGU2:FGV2"/>
    <mergeCell ref="FGW2:FGX2"/>
    <mergeCell ref="FGY2:FGZ2"/>
    <mergeCell ref="FHA2:FHB2"/>
    <mergeCell ref="FHC2:FHD2"/>
    <mergeCell ref="FGK2:FGL2"/>
    <mergeCell ref="FGM2:FGN2"/>
    <mergeCell ref="FGO2:FGP2"/>
    <mergeCell ref="FGQ2:FGR2"/>
    <mergeCell ref="FGS2:FGT2"/>
    <mergeCell ref="FGA2:FGB2"/>
    <mergeCell ref="FGC2:FGD2"/>
    <mergeCell ref="FGE2:FGF2"/>
    <mergeCell ref="FGG2:FGH2"/>
    <mergeCell ref="FGI2:FGJ2"/>
    <mergeCell ref="FFQ2:FFR2"/>
    <mergeCell ref="FFS2:FFT2"/>
    <mergeCell ref="FFU2:FFV2"/>
    <mergeCell ref="FFW2:FFX2"/>
    <mergeCell ref="FFY2:FFZ2"/>
    <mergeCell ref="FFG2:FFH2"/>
    <mergeCell ref="FFI2:FFJ2"/>
    <mergeCell ref="FFK2:FFL2"/>
    <mergeCell ref="FFM2:FFN2"/>
    <mergeCell ref="FFO2:FFP2"/>
    <mergeCell ref="FEW2:FEX2"/>
    <mergeCell ref="FEY2:FEZ2"/>
    <mergeCell ref="FFA2:FFB2"/>
    <mergeCell ref="FFC2:FFD2"/>
    <mergeCell ref="FFE2:FFF2"/>
    <mergeCell ref="FEM2:FEN2"/>
    <mergeCell ref="FEO2:FEP2"/>
    <mergeCell ref="FEQ2:FER2"/>
    <mergeCell ref="FES2:FET2"/>
    <mergeCell ref="FEU2:FEV2"/>
    <mergeCell ref="FEC2:FED2"/>
    <mergeCell ref="FEE2:FEF2"/>
    <mergeCell ref="FEG2:FEH2"/>
    <mergeCell ref="FEI2:FEJ2"/>
    <mergeCell ref="FEK2:FEL2"/>
    <mergeCell ref="FDS2:FDT2"/>
    <mergeCell ref="FDU2:FDV2"/>
    <mergeCell ref="FDW2:FDX2"/>
    <mergeCell ref="FDY2:FDZ2"/>
    <mergeCell ref="FEA2:FEB2"/>
    <mergeCell ref="FDI2:FDJ2"/>
    <mergeCell ref="FDK2:FDL2"/>
    <mergeCell ref="FDM2:FDN2"/>
    <mergeCell ref="FDO2:FDP2"/>
    <mergeCell ref="FDQ2:FDR2"/>
    <mergeCell ref="FCY2:FCZ2"/>
    <mergeCell ref="FDA2:FDB2"/>
    <mergeCell ref="FDC2:FDD2"/>
    <mergeCell ref="FDE2:FDF2"/>
    <mergeCell ref="FDG2:FDH2"/>
    <mergeCell ref="FCO2:FCP2"/>
    <mergeCell ref="FCQ2:FCR2"/>
    <mergeCell ref="FCS2:FCT2"/>
    <mergeCell ref="FCU2:FCV2"/>
    <mergeCell ref="FCW2:FCX2"/>
    <mergeCell ref="FCE2:FCF2"/>
    <mergeCell ref="FCG2:FCH2"/>
    <mergeCell ref="FCI2:FCJ2"/>
    <mergeCell ref="FCK2:FCL2"/>
    <mergeCell ref="FCM2:FCN2"/>
    <mergeCell ref="FBU2:FBV2"/>
    <mergeCell ref="FBW2:FBX2"/>
    <mergeCell ref="FBY2:FBZ2"/>
    <mergeCell ref="FCA2:FCB2"/>
    <mergeCell ref="FCC2:FCD2"/>
    <mergeCell ref="FBK2:FBL2"/>
    <mergeCell ref="FBM2:FBN2"/>
    <mergeCell ref="FBO2:FBP2"/>
    <mergeCell ref="FBQ2:FBR2"/>
    <mergeCell ref="FBS2:FBT2"/>
    <mergeCell ref="FBA2:FBB2"/>
    <mergeCell ref="FBC2:FBD2"/>
    <mergeCell ref="FBE2:FBF2"/>
    <mergeCell ref="FBG2:FBH2"/>
    <mergeCell ref="FBI2:FBJ2"/>
    <mergeCell ref="FAQ2:FAR2"/>
    <mergeCell ref="FAS2:FAT2"/>
    <mergeCell ref="FAU2:FAV2"/>
    <mergeCell ref="FAW2:FAX2"/>
    <mergeCell ref="FAY2:FAZ2"/>
    <mergeCell ref="FAG2:FAH2"/>
    <mergeCell ref="FAI2:FAJ2"/>
    <mergeCell ref="FAK2:FAL2"/>
    <mergeCell ref="FAM2:FAN2"/>
    <mergeCell ref="FAO2:FAP2"/>
    <mergeCell ref="EZW2:EZX2"/>
    <mergeCell ref="EZY2:EZZ2"/>
    <mergeCell ref="FAA2:FAB2"/>
    <mergeCell ref="FAC2:FAD2"/>
    <mergeCell ref="FAE2:FAF2"/>
    <mergeCell ref="EZM2:EZN2"/>
    <mergeCell ref="EZO2:EZP2"/>
    <mergeCell ref="EZQ2:EZR2"/>
    <mergeCell ref="EZS2:EZT2"/>
    <mergeCell ref="EZU2:EZV2"/>
    <mergeCell ref="EZC2:EZD2"/>
    <mergeCell ref="EZE2:EZF2"/>
    <mergeCell ref="EZG2:EZH2"/>
    <mergeCell ref="EZI2:EZJ2"/>
    <mergeCell ref="EZK2:EZL2"/>
    <mergeCell ref="EYS2:EYT2"/>
    <mergeCell ref="EYU2:EYV2"/>
    <mergeCell ref="EYW2:EYX2"/>
    <mergeCell ref="EYY2:EYZ2"/>
    <mergeCell ref="EZA2:EZB2"/>
    <mergeCell ref="EYI2:EYJ2"/>
    <mergeCell ref="EYK2:EYL2"/>
    <mergeCell ref="EYM2:EYN2"/>
    <mergeCell ref="EYO2:EYP2"/>
    <mergeCell ref="EYQ2:EYR2"/>
    <mergeCell ref="EXY2:EXZ2"/>
    <mergeCell ref="EYA2:EYB2"/>
    <mergeCell ref="EYC2:EYD2"/>
    <mergeCell ref="EYE2:EYF2"/>
    <mergeCell ref="EYG2:EYH2"/>
    <mergeCell ref="EXO2:EXP2"/>
    <mergeCell ref="EXQ2:EXR2"/>
    <mergeCell ref="EXS2:EXT2"/>
    <mergeCell ref="EXU2:EXV2"/>
    <mergeCell ref="EXW2:EXX2"/>
    <mergeCell ref="EXE2:EXF2"/>
    <mergeCell ref="EXG2:EXH2"/>
    <mergeCell ref="EXI2:EXJ2"/>
    <mergeCell ref="EXK2:EXL2"/>
    <mergeCell ref="EXM2:EXN2"/>
    <mergeCell ref="EWU2:EWV2"/>
    <mergeCell ref="EWW2:EWX2"/>
    <mergeCell ref="EWY2:EWZ2"/>
    <mergeCell ref="EXA2:EXB2"/>
    <mergeCell ref="EXC2:EXD2"/>
    <mergeCell ref="EWK2:EWL2"/>
    <mergeCell ref="EWM2:EWN2"/>
    <mergeCell ref="EWO2:EWP2"/>
    <mergeCell ref="EWQ2:EWR2"/>
    <mergeCell ref="EWS2:EWT2"/>
    <mergeCell ref="EWA2:EWB2"/>
    <mergeCell ref="EWC2:EWD2"/>
    <mergeCell ref="EWE2:EWF2"/>
    <mergeCell ref="EWG2:EWH2"/>
    <mergeCell ref="EWI2:EWJ2"/>
    <mergeCell ref="EVQ2:EVR2"/>
    <mergeCell ref="EVS2:EVT2"/>
    <mergeCell ref="EVU2:EVV2"/>
    <mergeCell ref="EVW2:EVX2"/>
    <mergeCell ref="EVY2:EVZ2"/>
    <mergeCell ref="EVG2:EVH2"/>
    <mergeCell ref="EVI2:EVJ2"/>
    <mergeCell ref="EVK2:EVL2"/>
    <mergeCell ref="EVM2:EVN2"/>
    <mergeCell ref="EVO2:EVP2"/>
    <mergeCell ref="EUW2:EUX2"/>
    <mergeCell ref="EUY2:EUZ2"/>
    <mergeCell ref="EVA2:EVB2"/>
    <mergeCell ref="EVC2:EVD2"/>
    <mergeCell ref="EVE2:EVF2"/>
    <mergeCell ref="EUM2:EUN2"/>
    <mergeCell ref="EUO2:EUP2"/>
    <mergeCell ref="EUQ2:EUR2"/>
    <mergeCell ref="EUS2:EUT2"/>
    <mergeCell ref="EUU2:EUV2"/>
    <mergeCell ref="EUC2:EUD2"/>
    <mergeCell ref="EUE2:EUF2"/>
    <mergeCell ref="EUG2:EUH2"/>
    <mergeCell ref="EUI2:EUJ2"/>
    <mergeCell ref="EUK2:EUL2"/>
    <mergeCell ref="ETS2:ETT2"/>
    <mergeCell ref="ETU2:ETV2"/>
    <mergeCell ref="ETW2:ETX2"/>
    <mergeCell ref="ETY2:ETZ2"/>
    <mergeCell ref="EUA2:EUB2"/>
    <mergeCell ref="ETI2:ETJ2"/>
    <mergeCell ref="ETK2:ETL2"/>
    <mergeCell ref="ETM2:ETN2"/>
    <mergeCell ref="ETO2:ETP2"/>
    <mergeCell ref="ETQ2:ETR2"/>
    <mergeCell ref="ESY2:ESZ2"/>
    <mergeCell ref="ETA2:ETB2"/>
    <mergeCell ref="ETC2:ETD2"/>
    <mergeCell ref="ETE2:ETF2"/>
    <mergeCell ref="ETG2:ETH2"/>
    <mergeCell ref="ESO2:ESP2"/>
    <mergeCell ref="ESQ2:ESR2"/>
    <mergeCell ref="ESS2:EST2"/>
    <mergeCell ref="ESU2:ESV2"/>
    <mergeCell ref="ESW2:ESX2"/>
    <mergeCell ref="ESE2:ESF2"/>
    <mergeCell ref="ESG2:ESH2"/>
    <mergeCell ref="ESI2:ESJ2"/>
    <mergeCell ref="ESK2:ESL2"/>
    <mergeCell ref="ESM2:ESN2"/>
    <mergeCell ref="ERU2:ERV2"/>
    <mergeCell ref="ERW2:ERX2"/>
    <mergeCell ref="ERY2:ERZ2"/>
    <mergeCell ref="ESA2:ESB2"/>
    <mergeCell ref="ESC2:ESD2"/>
    <mergeCell ref="ERK2:ERL2"/>
    <mergeCell ref="ERM2:ERN2"/>
    <mergeCell ref="ERO2:ERP2"/>
    <mergeCell ref="ERQ2:ERR2"/>
    <mergeCell ref="ERS2:ERT2"/>
    <mergeCell ref="ERA2:ERB2"/>
    <mergeCell ref="ERC2:ERD2"/>
    <mergeCell ref="ERE2:ERF2"/>
    <mergeCell ref="ERG2:ERH2"/>
    <mergeCell ref="ERI2:ERJ2"/>
    <mergeCell ref="EQQ2:EQR2"/>
    <mergeCell ref="EQS2:EQT2"/>
    <mergeCell ref="EQU2:EQV2"/>
    <mergeCell ref="EQW2:EQX2"/>
    <mergeCell ref="EQY2:EQZ2"/>
    <mergeCell ref="EQG2:EQH2"/>
    <mergeCell ref="EQI2:EQJ2"/>
    <mergeCell ref="EQK2:EQL2"/>
    <mergeCell ref="EQM2:EQN2"/>
    <mergeCell ref="EQO2:EQP2"/>
    <mergeCell ref="EPW2:EPX2"/>
    <mergeCell ref="EPY2:EPZ2"/>
    <mergeCell ref="EQA2:EQB2"/>
    <mergeCell ref="EQC2:EQD2"/>
    <mergeCell ref="EQE2:EQF2"/>
    <mergeCell ref="EPM2:EPN2"/>
    <mergeCell ref="EPO2:EPP2"/>
    <mergeCell ref="EPQ2:EPR2"/>
    <mergeCell ref="EPS2:EPT2"/>
    <mergeCell ref="EPU2:EPV2"/>
    <mergeCell ref="EPC2:EPD2"/>
    <mergeCell ref="EPE2:EPF2"/>
    <mergeCell ref="EPG2:EPH2"/>
    <mergeCell ref="EPI2:EPJ2"/>
    <mergeCell ref="EPK2:EPL2"/>
    <mergeCell ref="EOS2:EOT2"/>
    <mergeCell ref="EOU2:EOV2"/>
    <mergeCell ref="EOW2:EOX2"/>
    <mergeCell ref="EOY2:EOZ2"/>
    <mergeCell ref="EPA2:EPB2"/>
    <mergeCell ref="EOI2:EOJ2"/>
    <mergeCell ref="EOK2:EOL2"/>
    <mergeCell ref="EOM2:EON2"/>
    <mergeCell ref="EOO2:EOP2"/>
    <mergeCell ref="EOQ2:EOR2"/>
    <mergeCell ref="ENY2:ENZ2"/>
    <mergeCell ref="EOA2:EOB2"/>
    <mergeCell ref="EOC2:EOD2"/>
    <mergeCell ref="EOE2:EOF2"/>
    <mergeCell ref="EOG2:EOH2"/>
    <mergeCell ref="ENO2:ENP2"/>
    <mergeCell ref="ENQ2:ENR2"/>
    <mergeCell ref="ENS2:ENT2"/>
    <mergeCell ref="ENU2:ENV2"/>
    <mergeCell ref="ENW2:ENX2"/>
    <mergeCell ref="ENE2:ENF2"/>
    <mergeCell ref="ENG2:ENH2"/>
    <mergeCell ref="ENI2:ENJ2"/>
    <mergeCell ref="ENK2:ENL2"/>
    <mergeCell ref="ENM2:ENN2"/>
    <mergeCell ref="EMU2:EMV2"/>
    <mergeCell ref="EMW2:EMX2"/>
    <mergeCell ref="EMY2:EMZ2"/>
    <mergeCell ref="ENA2:ENB2"/>
    <mergeCell ref="ENC2:END2"/>
    <mergeCell ref="EMK2:EML2"/>
    <mergeCell ref="EMM2:EMN2"/>
    <mergeCell ref="EMO2:EMP2"/>
    <mergeCell ref="EMQ2:EMR2"/>
    <mergeCell ref="EMS2:EMT2"/>
    <mergeCell ref="EMA2:EMB2"/>
    <mergeCell ref="EMC2:EMD2"/>
    <mergeCell ref="EME2:EMF2"/>
    <mergeCell ref="EMG2:EMH2"/>
    <mergeCell ref="EMI2:EMJ2"/>
    <mergeCell ref="ELQ2:ELR2"/>
    <mergeCell ref="ELS2:ELT2"/>
    <mergeCell ref="ELU2:ELV2"/>
    <mergeCell ref="ELW2:ELX2"/>
    <mergeCell ref="ELY2:ELZ2"/>
    <mergeCell ref="ELG2:ELH2"/>
    <mergeCell ref="ELI2:ELJ2"/>
    <mergeCell ref="ELK2:ELL2"/>
    <mergeCell ref="ELM2:ELN2"/>
    <mergeCell ref="ELO2:ELP2"/>
    <mergeCell ref="EKW2:EKX2"/>
    <mergeCell ref="EKY2:EKZ2"/>
    <mergeCell ref="ELA2:ELB2"/>
    <mergeCell ref="ELC2:ELD2"/>
    <mergeCell ref="ELE2:ELF2"/>
    <mergeCell ref="EKM2:EKN2"/>
    <mergeCell ref="EKO2:EKP2"/>
    <mergeCell ref="EKQ2:EKR2"/>
    <mergeCell ref="EKS2:EKT2"/>
    <mergeCell ref="EKU2:EKV2"/>
    <mergeCell ref="EKC2:EKD2"/>
    <mergeCell ref="EKE2:EKF2"/>
    <mergeCell ref="EKG2:EKH2"/>
    <mergeCell ref="EKI2:EKJ2"/>
    <mergeCell ref="EKK2:EKL2"/>
    <mergeCell ref="EJS2:EJT2"/>
    <mergeCell ref="EJU2:EJV2"/>
    <mergeCell ref="EJW2:EJX2"/>
    <mergeCell ref="EJY2:EJZ2"/>
    <mergeCell ref="EKA2:EKB2"/>
    <mergeCell ref="EJI2:EJJ2"/>
    <mergeCell ref="EJK2:EJL2"/>
    <mergeCell ref="EJM2:EJN2"/>
    <mergeCell ref="EJO2:EJP2"/>
    <mergeCell ref="EJQ2:EJR2"/>
    <mergeCell ref="EIY2:EIZ2"/>
    <mergeCell ref="EJA2:EJB2"/>
    <mergeCell ref="EJC2:EJD2"/>
    <mergeCell ref="EJE2:EJF2"/>
    <mergeCell ref="EJG2:EJH2"/>
    <mergeCell ref="EIO2:EIP2"/>
    <mergeCell ref="EIQ2:EIR2"/>
    <mergeCell ref="EIS2:EIT2"/>
    <mergeCell ref="EIU2:EIV2"/>
    <mergeCell ref="EIW2:EIX2"/>
    <mergeCell ref="EIE2:EIF2"/>
    <mergeCell ref="EIG2:EIH2"/>
    <mergeCell ref="EII2:EIJ2"/>
    <mergeCell ref="EIK2:EIL2"/>
    <mergeCell ref="EIM2:EIN2"/>
    <mergeCell ref="EHU2:EHV2"/>
    <mergeCell ref="EHW2:EHX2"/>
    <mergeCell ref="EHY2:EHZ2"/>
    <mergeCell ref="EIA2:EIB2"/>
    <mergeCell ref="EIC2:EID2"/>
    <mergeCell ref="EHK2:EHL2"/>
    <mergeCell ref="EHM2:EHN2"/>
    <mergeCell ref="EHO2:EHP2"/>
    <mergeCell ref="EHQ2:EHR2"/>
    <mergeCell ref="EHS2:EHT2"/>
    <mergeCell ref="EHA2:EHB2"/>
    <mergeCell ref="EHC2:EHD2"/>
    <mergeCell ref="EHE2:EHF2"/>
    <mergeCell ref="EHG2:EHH2"/>
    <mergeCell ref="EHI2:EHJ2"/>
    <mergeCell ref="EGQ2:EGR2"/>
    <mergeCell ref="EGS2:EGT2"/>
    <mergeCell ref="EGU2:EGV2"/>
    <mergeCell ref="EGW2:EGX2"/>
    <mergeCell ref="EGY2:EGZ2"/>
    <mergeCell ref="EGG2:EGH2"/>
    <mergeCell ref="EGI2:EGJ2"/>
    <mergeCell ref="EGK2:EGL2"/>
    <mergeCell ref="EGM2:EGN2"/>
    <mergeCell ref="EGO2:EGP2"/>
    <mergeCell ref="EFW2:EFX2"/>
    <mergeCell ref="EFY2:EFZ2"/>
    <mergeCell ref="EGA2:EGB2"/>
    <mergeCell ref="EGC2:EGD2"/>
    <mergeCell ref="EGE2:EGF2"/>
    <mergeCell ref="EFM2:EFN2"/>
    <mergeCell ref="EFO2:EFP2"/>
    <mergeCell ref="EFQ2:EFR2"/>
    <mergeCell ref="EFS2:EFT2"/>
    <mergeCell ref="EFU2:EFV2"/>
    <mergeCell ref="EFC2:EFD2"/>
    <mergeCell ref="EFE2:EFF2"/>
    <mergeCell ref="EFG2:EFH2"/>
    <mergeCell ref="EFI2:EFJ2"/>
    <mergeCell ref="EFK2:EFL2"/>
    <mergeCell ref="EES2:EET2"/>
    <mergeCell ref="EEU2:EEV2"/>
    <mergeCell ref="EEW2:EEX2"/>
    <mergeCell ref="EEY2:EEZ2"/>
    <mergeCell ref="EFA2:EFB2"/>
    <mergeCell ref="EEI2:EEJ2"/>
    <mergeCell ref="EEK2:EEL2"/>
    <mergeCell ref="EEM2:EEN2"/>
    <mergeCell ref="EEO2:EEP2"/>
    <mergeCell ref="EEQ2:EER2"/>
    <mergeCell ref="EDY2:EDZ2"/>
    <mergeCell ref="EEA2:EEB2"/>
    <mergeCell ref="EEC2:EED2"/>
    <mergeCell ref="EEE2:EEF2"/>
    <mergeCell ref="EEG2:EEH2"/>
    <mergeCell ref="EDO2:EDP2"/>
    <mergeCell ref="EDQ2:EDR2"/>
    <mergeCell ref="EDS2:EDT2"/>
    <mergeCell ref="EDU2:EDV2"/>
    <mergeCell ref="EDW2:EDX2"/>
    <mergeCell ref="EDE2:EDF2"/>
    <mergeCell ref="EDG2:EDH2"/>
    <mergeCell ref="EDI2:EDJ2"/>
    <mergeCell ref="EDK2:EDL2"/>
    <mergeCell ref="EDM2:EDN2"/>
    <mergeCell ref="ECU2:ECV2"/>
    <mergeCell ref="ECW2:ECX2"/>
    <mergeCell ref="ECY2:ECZ2"/>
    <mergeCell ref="EDA2:EDB2"/>
    <mergeCell ref="EDC2:EDD2"/>
    <mergeCell ref="ECK2:ECL2"/>
    <mergeCell ref="ECM2:ECN2"/>
    <mergeCell ref="ECO2:ECP2"/>
    <mergeCell ref="ECQ2:ECR2"/>
    <mergeCell ref="ECS2:ECT2"/>
    <mergeCell ref="ECA2:ECB2"/>
    <mergeCell ref="ECC2:ECD2"/>
    <mergeCell ref="ECE2:ECF2"/>
    <mergeCell ref="ECG2:ECH2"/>
    <mergeCell ref="ECI2:ECJ2"/>
    <mergeCell ref="EBQ2:EBR2"/>
    <mergeCell ref="EBS2:EBT2"/>
    <mergeCell ref="EBU2:EBV2"/>
    <mergeCell ref="EBW2:EBX2"/>
    <mergeCell ref="EBY2:EBZ2"/>
    <mergeCell ref="EBG2:EBH2"/>
    <mergeCell ref="EBI2:EBJ2"/>
    <mergeCell ref="EBK2:EBL2"/>
    <mergeCell ref="EBM2:EBN2"/>
    <mergeCell ref="EBO2:EBP2"/>
    <mergeCell ref="EAW2:EAX2"/>
    <mergeCell ref="EAY2:EAZ2"/>
    <mergeCell ref="EBA2:EBB2"/>
    <mergeCell ref="EBC2:EBD2"/>
    <mergeCell ref="EBE2:EBF2"/>
    <mergeCell ref="EAM2:EAN2"/>
    <mergeCell ref="EAO2:EAP2"/>
    <mergeCell ref="EAQ2:EAR2"/>
    <mergeCell ref="EAS2:EAT2"/>
    <mergeCell ref="EAU2:EAV2"/>
    <mergeCell ref="EAC2:EAD2"/>
    <mergeCell ref="EAE2:EAF2"/>
    <mergeCell ref="EAG2:EAH2"/>
    <mergeCell ref="EAI2:EAJ2"/>
    <mergeCell ref="EAK2:EAL2"/>
    <mergeCell ref="DZS2:DZT2"/>
    <mergeCell ref="DZU2:DZV2"/>
    <mergeCell ref="DZW2:DZX2"/>
    <mergeCell ref="DZY2:DZZ2"/>
    <mergeCell ref="EAA2:EAB2"/>
    <mergeCell ref="DZI2:DZJ2"/>
    <mergeCell ref="DZK2:DZL2"/>
    <mergeCell ref="DZM2:DZN2"/>
    <mergeCell ref="DZO2:DZP2"/>
    <mergeCell ref="DZQ2:DZR2"/>
    <mergeCell ref="DYY2:DYZ2"/>
    <mergeCell ref="DZA2:DZB2"/>
    <mergeCell ref="DZC2:DZD2"/>
    <mergeCell ref="DZE2:DZF2"/>
    <mergeCell ref="DZG2:DZH2"/>
    <mergeCell ref="DYO2:DYP2"/>
    <mergeCell ref="DYQ2:DYR2"/>
    <mergeCell ref="DYS2:DYT2"/>
    <mergeCell ref="DYU2:DYV2"/>
    <mergeCell ref="DYW2:DYX2"/>
    <mergeCell ref="DYE2:DYF2"/>
    <mergeCell ref="DYG2:DYH2"/>
    <mergeCell ref="DYI2:DYJ2"/>
    <mergeCell ref="DYK2:DYL2"/>
    <mergeCell ref="DYM2:DYN2"/>
    <mergeCell ref="DXU2:DXV2"/>
    <mergeCell ref="DXW2:DXX2"/>
    <mergeCell ref="DXY2:DXZ2"/>
    <mergeCell ref="DYA2:DYB2"/>
    <mergeCell ref="DYC2:DYD2"/>
    <mergeCell ref="DXK2:DXL2"/>
    <mergeCell ref="DXM2:DXN2"/>
    <mergeCell ref="DXO2:DXP2"/>
    <mergeCell ref="DXQ2:DXR2"/>
    <mergeCell ref="DXS2:DXT2"/>
    <mergeCell ref="DXA2:DXB2"/>
    <mergeCell ref="DXC2:DXD2"/>
    <mergeCell ref="DXE2:DXF2"/>
    <mergeCell ref="DXG2:DXH2"/>
    <mergeCell ref="DXI2:DXJ2"/>
    <mergeCell ref="DWQ2:DWR2"/>
    <mergeCell ref="DWS2:DWT2"/>
    <mergeCell ref="DWU2:DWV2"/>
    <mergeCell ref="DWW2:DWX2"/>
    <mergeCell ref="DWY2:DWZ2"/>
    <mergeCell ref="DWG2:DWH2"/>
    <mergeCell ref="DWI2:DWJ2"/>
    <mergeCell ref="DWK2:DWL2"/>
    <mergeCell ref="DWM2:DWN2"/>
    <mergeCell ref="DWO2:DWP2"/>
    <mergeCell ref="DVW2:DVX2"/>
    <mergeCell ref="DVY2:DVZ2"/>
    <mergeCell ref="DWA2:DWB2"/>
    <mergeCell ref="DWC2:DWD2"/>
    <mergeCell ref="DWE2:DWF2"/>
    <mergeCell ref="DVM2:DVN2"/>
    <mergeCell ref="DVO2:DVP2"/>
    <mergeCell ref="DVQ2:DVR2"/>
    <mergeCell ref="DVS2:DVT2"/>
    <mergeCell ref="DVU2:DVV2"/>
    <mergeCell ref="DVC2:DVD2"/>
    <mergeCell ref="DVE2:DVF2"/>
    <mergeCell ref="DVG2:DVH2"/>
    <mergeCell ref="DVI2:DVJ2"/>
    <mergeCell ref="DVK2:DVL2"/>
    <mergeCell ref="DUS2:DUT2"/>
    <mergeCell ref="DUU2:DUV2"/>
    <mergeCell ref="DUW2:DUX2"/>
    <mergeCell ref="DUY2:DUZ2"/>
    <mergeCell ref="DVA2:DVB2"/>
    <mergeCell ref="DUI2:DUJ2"/>
    <mergeCell ref="DUK2:DUL2"/>
    <mergeCell ref="DUM2:DUN2"/>
    <mergeCell ref="DUO2:DUP2"/>
    <mergeCell ref="DUQ2:DUR2"/>
    <mergeCell ref="DTY2:DTZ2"/>
    <mergeCell ref="DUA2:DUB2"/>
    <mergeCell ref="DUC2:DUD2"/>
    <mergeCell ref="DUE2:DUF2"/>
    <mergeCell ref="DUG2:DUH2"/>
    <mergeCell ref="DTO2:DTP2"/>
    <mergeCell ref="DTQ2:DTR2"/>
    <mergeCell ref="DTS2:DTT2"/>
    <mergeCell ref="DTU2:DTV2"/>
    <mergeCell ref="DTW2:DTX2"/>
    <mergeCell ref="DTE2:DTF2"/>
    <mergeCell ref="DTG2:DTH2"/>
    <mergeCell ref="DTI2:DTJ2"/>
    <mergeCell ref="DTK2:DTL2"/>
    <mergeCell ref="DTM2:DTN2"/>
    <mergeCell ref="DSU2:DSV2"/>
    <mergeCell ref="DSW2:DSX2"/>
    <mergeCell ref="DSY2:DSZ2"/>
    <mergeCell ref="DTA2:DTB2"/>
    <mergeCell ref="DTC2:DTD2"/>
    <mergeCell ref="DSK2:DSL2"/>
    <mergeCell ref="DSM2:DSN2"/>
    <mergeCell ref="DSO2:DSP2"/>
    <mergeCell ref="DSQ2:DSR2"/>
    <mergeCell ref="DSS2:DST2"/>
    <mergeCell ref="DSA2:DSB2"/>
    <mergeCell ref="DSC2:DSD2"/>
    <mergeCell ref="DSE2:DSF2"/>
    <mergeCell ref="DSG2:DSH2"/>
    <mergeCell ref="DSI2:DSJ2"/>
    <mergeCell ref="DRQ2:DRR2"/>
    <mergeCell ref="DRS2:DRT2"/>
    <mergeCell ref="DRU2:DRV2"/>
    <mergeCell ref="DRW2:DRX2"/>
    <mergeCell ref="DRY2:DRZ2"/>
    <mergeCell ref="DRG2:DRH2"/>
    <mergeCell ref="DRI2:DRJ2"/>
    <mergeCell ref="DRK2:DRL2"/>
    <mergeCell ref="DRM2:DRN2"/>
    <mergeCell ref="DRO2:DRP2"/>
    <mergeCell ref="DQW2:DQX2"/>
    <mergeCell ref="DQY2:DQZ2"/>
    <mergeCell ref="DRA2:DRB2"/>
    <mergeCell ref="DRC2:DRD2"/>
    <mergeCell ref="DRE2:DRF2"/>
    <mergeCell ref="DQM2:DQN2"/>
    <mergeCell ref="DQO2:DQP2"/>
    <mergeCell ref="DQQ2:DQR2"/>
    <mergeCell ref="DQS2:DQT2"/>
    <mergeCell ref="DQU2:DQV2"/>
    <mergeCell ref="DQC2:DQD2"/>
    <mergeCell ref="DQE2:DQF2"/>
    <mergeCell ref="DQG2:DQH2"/>
    <mergeCell ref="DQI2:DQJ2"/>
    <mergeCell ref="DQK2:DQL2"/>
    <mergeCell ref="DPS2:DPT2"/>
    <mergeCell ref="DPU2:DPV2"/>
    <mergeCell ref="DPW2:DPX2"/>
    <mergeCell ref="DPY2:DPZ2"/>
    <mergeCell ref="DQA2:DQB2"/>
    <mergeCell ref="DPI2:DPJ2"/>
    <mergeCell ref="DPK2:DPL2"/>
    <mergeCell ref="DPM2:DPN2"/>
    <mergeCell ref="DPO2:DPP2"/>
    <mergeCell ref="DPQ2:DPR2"/>
    <mergeCell ref="DOY2:DOZ2"/>
    <mergeCell ref="DPA2:DPB2"/>
    <mergeCell ref="DPC2:DPD2"/>
    <mergeCell ref="DPE2:DPF2"/>
    <mergeCell ref="DPG2:DPH2"/>
    <mergeCell ref="DOO2:DOP2"/>
    <mergeCell ref="DOQ2:DOR2"/>
    <mergeCell ref="DOS2:DOT2"/>
    <mergeCell ref="DOU2:DOV2"/>
    <mergeCell ref="DOW2:DOX2"/>
    <mergeCell ref="DOE2:DOF2"/>
    <mergeCell ref="DOG2:DOH2"/>
    <mergeCell ref="DOI2:DOJ2"/>
    <mergeCell ref="DOK2:DOL2"/>
    <mergeCell ref="DOM2:DON2"/>
    <mergeCell ref="DNU2:DNV2"/>
    <mergeCell ref="DNW2:DNX2"/>
    <mergeCell ref="DNY2:DNZ2"/>
    <mergeCell ref="DOA2:DOB2"/>
    <mergeCell ref="DOC2:DOD2"/>
    <mergeCell ref="DNK2:DNL2"/>
    <mergeCell ref="DNM2:DNN2"/>
    <mergeCell ref="DNO2:DNP2"/>
    <mergeCell ref="DNQ2:DNR2"/>
    <mergeCell ref="DNS2:DNT2"/>
    <mergeCell ref="DNA2:DNB2"/>
    <mergeCell ref="DNC2:DND2"/>
    <mergeCell ref="DNE2:DNF2"/>
    <mergeCell ref="DNG2:DNH2"/>
    <mergeCell ref="DNI2:DNJ2"/>
    <mergeCell ref="DMQ2:DMR2"/>
    <mergeCell ref="DMS2:DMT2"/>
    <mergeCell ref="DMU2:DMV2"/>
    <mergeCell ref="DMW2:DMX2"/>
    <mergeCell ref="DMY2:DMZ2"/>
    <mergeCell ref="DMG2:DMH2"/>
    <mergeCell ref="DMI2:DMJ2"/>
    <mergeCell ref="DMK2:DML2"/>
    <mergeCell ref="DMM2:DMN2"/>
    <mergeCell ref="DMO2:DMP2"/>
    <mergeCell ref="DLW2:DLX2"/>
    <mergeCell ref="DLY2:DLZ2"/>
    <mergeCell ref="DMA2:DMB2"/>
    <mergeCell ref="DMC2:DMD2"/>
    <mergeCell ref="DME2:DMF2"/>
    <mergeCell ref="DLM2:DLN2"/>
    <mergeCell ref="DLO2:DLP2"/>
    <mergeCell ref="DLQ2:DLR2"/>
    <mergeCell ref="DLS2:DLT2"/>
    <mergeCell ref="DLU2:DLV2"/>
    <mergeCell ref="DLC2:DLD2"/>
    <mergeCell ref="DLE2:DLF2"/>
    <mergeCell ref="DLG2:DLH2"/>
    <mergeCell ref="DLI2:DLJ2"/>
    <mergeCell ref="DLK2:DLL2"/>
    <mergeCell ref="DKS2:DKT2"/>
    <mergeCell ref="DKU2:DKV2"/>
    <mergeCell ref="DKW2:DKX2"/>
    <mergeCell ref="DKY2:DKZ2"/>
    <mergeCell ref="DLA2:DLB2"/>
    <mergeCell ref="DKI2:DKJ2"/>
    <mergeCell ref="DKK2:DKL2"/>
    <mergeCell ref="DKM2:DKN2"/>
    <mergeCell ref="DKO2:DKP2"/>
    <mergeCell ref="DKQ2:DKR2"/>
    <mergeCell ref="DJY2:DJZ2"/>
    <mergeCell ref="DKA2:DKB2"/>
    <mergeCell ref="DKC2:DKD2"/>
    <mergeCell ref="DKE2:DKF2"/>
    <mergeCell ref="DKG2:DKH2"/>
    <mergeCell ref="DJO2:DJP2"/>
    <mergeCell ref="DJQ2:DJR2"/>
    <mergeCell ref="DJS2:DJT2"/>
    <mergeCell ref="DJU2:DJV2"/>
    <mergeCell ref="DJW2:DJX2"/>
    <mergeCell ref="DJE2:DJF2"/>
    <mergeCell ref="DJG2:DJH2"/>
    <mergeCell ref="DJI2:DJJ2"/>
    <mergeCell ref="DJK2:DJL2"/>
    <mergeCell ref="DJM2:DJN2"/>
    <mergeCell ref="DIU2:DIV2"/>
    <mergeCell ref="DIW2:DIX2"/>
    <mergeCell ref="DIY2:DIZ2"/>
    <mergeCell ref="DJA2:DJB2"/>
    <mergeCell ref="DJC2:DJD2"/>
    <mergeCell ref="DIK2:DIL2"/>
    <mergeCell ref="DIM2:DIN2"/>
    <mergeCell ref="DIO2:DIP2"/>
    <mergeCell ref="DIQ2:DIR2"/>
    <mergeCell ref="DIS2:DIT2"/>
    <mergeCell ref="DIA2:DIB2"/>
    <mergeCell ref="DIC2:DID2"/>
    <mergeCell ref="DIE2:DIF2"/>
    <mergeCell ref="DIG2:DIH2"/>
    <mergeCell ref="DII2:DIJ2"/>
    <mergeCell ref="DHQ2:DHR2"/>
    <mergeCell ref="DHS2:DHT2"/>
    <mergeCell ref="DHU2:DHV2"/>
    <mergeCell ref="DHW2:DHX2"/>
    <mergeCell ref="DHY2:DHZ2"/>
    <mergeCell ref="DHG2:DHH2"/>
    <mergeCell ref="DHI2:DHJ2"/>
    <mergeCell ref="DHK2:DHL2"/>
    <mergeCell ref="DHM2:DHN2"/>
    <mergeCell ref="DHO2:DHP2"/>
    <mergeCell ref="DGW2:DGX2"/>
    <mergeCell ref="DGY2:DGZ2"/>
    <mergeCell ref="DHA2:DHB2"/>
    <mergeCell ref="DHC2:DHD2"/>
    <mergeCell ref="DHE2:DHF2"/>
    <mergeCell ref="DGM2:DGN2"/>
    <mergeCell ref="DGO2:DGP2"/>
    <mergeCell ref="DGQ2:DGR2"/>
    <mergeCell ref="DGS2:DGT2"/>
    <mergeCell ref="DGU2:DGV2"/>
    <mergeCell ref="DGC2:DGD2"/>
    <mergeCell ref="DGE2:DGF2"/>
    <mergeCell ref="DGG2:DGH2"/>
    <mergeCell ref="DGI2:DGJ2"/>
    <mergeCell ref="DGK2:DGL2"/>
    <mergeCell ref="DFS2:DFT2"/>
    <mergeCell ref="DFU2:DFV2"/>
    <mergeCell ref="DFW2:DFX2"/>
    <mergeCell ref="DFY2:DFZ2"/>
    <mergeCell ref="DGA2:DGB2"/>
    <mergeCell ref="DFI2:DFJ2"/>
    <mergeCell ref="DFK2:DFL2"/>
    <mergeCell ref="DFM2:DFN2"/>
    <mergeCell ref="DFO2:DFP2"/>
    <mergeCell ref="DFQ2:DFR2"/>
    <mergeCell ref="DEY2:DEZ2"/>
    <mergeCell ref="DFA2:DFB2"/>
    <mergeCell ref="DFC2:DFD2"/>
    <mergeCell ref="DFE2:DFF2"/>
    <mergeCell ref="DFG2:DFH2"/>
    <mergeCell ref="DEO2:DEP2"/>
    <mergeCell ref="DEQ2:DER2"/>
    <mergeCell ref="DES2:DET2"/>
    <mergeCell ref="DEU2:DEV2"/>
    <mergeCell ref="DEW2:DEX2"/>
    <mergeCell ref="DEE2:DEF2"/>
    <mergeCell ref="DEG2:DEH2"/>
    <mergeCell ref="DEI2:DEJ2"/>
    <mergeCell ref="DEK2:DEL2"/>
    <mergeCell ref="DEM2:DEN2"/>
    <mergeCell ref="DDU2:DDV2"/>
    <mergeCell ref="DDW2:DDX2"/>
    <mergeCell ref="DDY2:DDZ2"/>
    <mergeCell ref="DEA2:DEB2"/>
    <mergeCell ref="DEC2:DED2"/>
    <mergeCell ref="DDK2:DDL2"/>
    <mergeCell ref="DDM2:DDN2"/>
    <mergeCell ref="DDO2:DDP2"/>
    <mergeCell ref="DDQ2:DDR2"/>
    <mergeCell ref="DDS2:DDT2"/>
    <mergeCell ref="DDA2:DDB2"/>
    <mergeCell ref="DDC2:DDD2"/>
    <mergeCell ref="DDE2:DDF2"/>
    <mergeCell ref="DDG2:DDH2"/>
    <mergeCell ref="DDI2:DDJ2"/>
    <mergeCell ref="DCQ2:DCR2"/>
    <mergeCell ref="DCS2:DCT2"/>
    <mergeCell ref="DCU2:DCV2"/>
    <mergeCell ref="DCW2:DCX2"/>
    <mergeCell ref="DCY2:DCZ2"/>
    <mergeCell ref="DCG2:DCH2"/>
    <mergeCell ref="DCI2:DCJ2"/>
    <mergeCell ref="DCK2:DCL2"/>
    <mergeCell ref="DCM2:DCN2"/>
    <mergeCell ref="DCO2:DCP2"/>
    <mergeCell ref="DBW2:DBX2"/>
    <mergeCell ref="DBY2:DBZ2"/>
    <mergeCell ref="DCA2:DCB2"/>
    <mergeCell ref="DCC2:DCD2"/>
    <mergeCell ref="DCE2:DCF2"/>
    <mergeCell ref="DBM2:DBN2"/>
    <mergeCell ref="DBO2:DBP2"/>
    <mergeCell ref="DBQ2:DBR2"/>
    <mergeCell ref="DBS2:DBT2"/>
    <mergeCell ref="DBU2:DBV2"/>
    <mergeCell ref="DBC2:DBD2"/>
    <mergeCell ref="DBE2:DBF2"/>
    <mergeCell ref="DBG2:DBH2"/>
    <mergeCell ref="DBI2:DBJ2"/>
    <mergeCell ref="DBK2:DBL2"/>
    <mergeCell ref="DAS2:DAT2"/>
    <mergeCell ref="DAU2:DAV2"/>
    <mergeCell ref="DAW2:DAX2"/>
    <mergeCell ref="DAY2:DAZ2"/>
    <mergeCell ref="DBA2:DBB2"/>
    <mergeCell ref="DAI2:DAJ2"/>
    <mergeCell ref="DAK2:DAL2"/>
    <mergeCell ref="DAM2:DAN2"/>
    <mergeCell ref="DAO2:DAP2"/>
    <mergeCell ref="DAQ2:DAR2"/>
    <mergeCell ref="CZY2:CZZ2"/>
    <mergeCell ref="DAA2:DAB2"/>
    <mergeCell ref="DAC2:DAD2"/>
    <mergeCell ref="DAE2:DAF2"/>
    <mergeCell ref="DAG2:DAH2"/>
    <mergeCell ref="CZO2:CZP2"/>
    <mergeCell ref="CZQ2:CZR2"/>
    <mergeCell ref="CZS2:CZT2"/>
    <mergeCell ref="CZU2:CZV2"/>
    <mergeCell ref="CZW2:CZX2"/>
    <mergeCell ref="CZE2:CZF2"/>
    <mergeCell ref="CZG2:CZH2"/>
    <mergeCell ref="CZI2:CZJ2"/>
    <mergeCell ref="CZK2:CZL2"/>
    <mergeCell ref="CZM2:CZN2"/>
    <mergeCell ref="CYU2:CYV2"/>
    <mergeCell ref="CYW2:CYX2"/>
    <mergeCell ref="CYY2:CYZ2"/>
    <mergeCell ref="CZA2:CZB2"/>
    <mergeCell ref="CZC2:CZD2"/>
    <mergeCell ref="CYK2:CYL2"/>
    <mergeCell ref="CYM2:CYN2"/>
    <mergeCell ref="CYO2:CYP2"/>
    <mergeCell ref="CYQ2:CYR2"/>
    <mergeCell ref="CYS2:CYT2"/>
    <mergeCell ref="CYA2:CYB2"/>
    <mergeCell ref="CYC2:CYD2"/>
    <mergeCell ref="CYE2:CYF2"/>
    <mergeCell ref="CYG2:CYH2"/>
    <mergeCell ref="CYI2:CYJ2"/>
    <mergeCell ref="CXQ2:CXR2"/>
    <mergeCell ref="CXS2:CXT2"/>
    <mergeCell ref="CXU2:CXV2"/>
    <mergeCell ref="CXW2:CXX2"/>
    <mergeCell ref="CXY2:CXZ2"/>
    <mergeCell ref="CXG2:CXH2"/>
    <mergeCell ref="CXI2:CXJ2"/>
    <mergeCell ref="CXK2:CXL2"/>
    <mergeCell ref="CXM2:CXN2"/>
    <mergeCell ref="CXO2:CXP2"/>
    <mergeCell ref="CWW2:CWX2"/>
    <mergeCell ref="CWY2:CWZ2"/>
    <mergeCell ref="CXA2:CXB2"/>
    <mergeCell ref="CXC2:CXD2"/>
    <mergeCell ref="CXE2:CXF2"/>
    <mergeCell ref="CWM2:CWN2"/>
    <mergeCell ref="CWO2:CWP2"/>
    <mergeCell ref="CWQ2:CWR2"/>
    <mergeCell ref="CWS2:CWT2"/>
    <mergeCell ref="CWU2:CWV2"/>
    <mergeCell ref="CWC2:CWD2"/>
    <mergeCell ref="CWE2:CWF2"/>
    <mergeCell ref="CWG2:CWH2"/>
    <mergeCell ref="CWI2:CWJ2"/>
    <mergeCell ref="CWK2:CWL2"/>
    <mergeCell ref="CVS2:CVT2"/>
    <mergeCell ref="CVU2:CVV2"/>
    <mergeCell ref="CVW2:CVX2"/>
    <mergeCell ref="CVY2:CVZ2"/>
    <mergeCell ref="CWA2:CWB2"/>
    <mergeCell ref="CVI2:CVJ2"/>
    <mergeCell ref="CVK2:CVL2"/>
    <mergeCell ref="CVM2:CVN2"/>
    <mergeCell ref="CVO2:CVP2"/>
    <mergeCell ref="CVQ2:CVR2"/>
    <mergeCell ref="CUY2:CUZ2"/>
    <mergeCell ref="CVA2:CVB2"/>
    <mergeCell ref="CVC2:CVD2"/>
    <mergeCell ref="CVE2:CVF2"/>
    <mergeCell ref="CVG2:CVH2"/>
    <mergeCell ref="CUO2:CUP2"/>
    <mergeCell ref="CUQ2:CUR2"/>
    <mergeCell ref="CUS2:CUT2"/>
    <mergeCell ref="CUU2:CUV2"/>
    <mergeCell ref="CUW2:CUX2"/>
    <mergeCell ref="CUE2:CUF2"/>
    <mergeCell ref="CUG2:CUH2"/>
    <mergeCell ref="CUI2:CUJ2"/>
    <mergeCell ref="CUK2:CUL2"/>
    <mergeCell ref="CUM2:CUN2"/>
    <mergeCell ref="CTU2:CTV2"/>
    <mergeCell ref="CTW2:CTX2"/>
    <mergeCell ref="CTY2:CTZ2"/>
    <mergeCell ref="CUA2:CUB2"/>
    <mergeCell ref="CUC2:CUD2"/>
    <mergeCell ref="CTK2:CTL2"/>
    <mergeCell ref="CTM2:CTN2"/>
    <mergeCell ref="CTO2:CTP2"/>
    <mergeCell ref="CTQ2:CTR2"/>
    <mergeCell ref="CTS2:CTT2"/>
    <mergeCell ref="CTA2:CTB2"/>
    <mergeCell ref="CTC2:CTD2"/>
    <mergeCell ref="CTE2:CTF2"/>
    <mergeCell ref="CTG2:CTH2"/>
    <mergeCell ref="CTI2:CTJ2"/>
    <mergeCell ref="CSQ2:CSR2"/>
    <mergeCell ref="CSS2:CST2"/>
    <mergeCell ref="CSU2:CSV2"/>
    <mergeCell ref="CSW2:CSX2"/>
    <mergeCell ref="CSY2:CSZ2"/>
    <mergeCell ref="CSG2:CSH2"/>
    <mergeCell ref="CSI2:CSJ2"/>
    <mergeCell ref="CSK2:CSL2"/>
    <mergeCell ref="CSM2:CSN2"/>
    <mergeCell ref="CSO2:CSP2"/>
    <mergeCell ref="CRW2:CRX2"/>
    <mergeCell ref="CRY2:CRZ2"/>
    <mergeCell ref="CSA2:CSB2"/>
    <mergeCell ref="CSC2:CSD2"/>
    <mergeCell ref="CSE2:CSF2"/>
    <mergeCell ref="CRM2:CRN2"/>
    <mergeCell ref="CRO2:CRP2"/>
    <mergeCell ref="CRQ2:CRR2"/>
    <mergeCell ref="CRS2:CRT2"/>
    <mergeCell ref="CRU2:CRV2"/>
    <mergeCell ref="CRC2:CRD2"/>
    <mergeCell ref="CRE2:CRF2"/>
    <mergeCell ref="CRG2:CRH2"/>
    <mergeCell ref="CRI2:CRJ2"/>
    <mergeCell ref="CRK2:CRL2"/>
    <mergeCell ref="CQS2:CQT2"/>
    <mergeCell ref="CQU2:CQV2"/>
    <mergeCell ref="CQW2:CQX2"/>
    <mergeCell ref="CQY2:CQZ2"/>
    <mergeCell ref="CRA2:CRB2"/>
    <mergeCell ref="CQI2:CQJ2"/>
    <mergeCell ref="CQK2:CQL2"/>
    <mergeCell ref="CQM2:CQN2"/>
    <mergeCell ref="CQO2:CQP2"/>
    <mergeCell ref="CQQ2:CQR2"/>
    <mergeCell ref="CPY2:CPZ2"/>
    <mergeCell ref="CQA2:CQB2"/>
    <mergeCell ref="CQC2:CQD2"/>
    <mergeCell ref="CQE2:CQF2"/>
    <mergeCell ref="CQG2:CQH2"/>
    <mergeCell ref="CPO2:CPP2"/>
    <mergeCell ref="CPQ2:CPR2"/>
    <mergeCell ref="CPS2:CPT2"/>
    <mergeCell ref="CPU2:CPV2"/>
    <mergeCell ref="CPW2:CPX2"/>
    <mergeCell ref="CPE2:CPF2"/>
    <mergeCell ref="CPG2:CPH2"/>
    <mergeCell ref="CPI2:CPJ2"/>
    <mergeCell ref="CPK2:CPL2"/>
    <mergeCell ref="CPM2:CPN2"/>
    <mergeCell ref="COU2:COV2"/>
    <mergeCell ref="COW2:COX2"/>
    <mergeCell ref="COY2:COZ2"/>
    <mergeCell ref="CPA2:CPB2"/>
    <mergeCell ref="CPC2:CPD2"/>
    <mergeCell ref="COK2:COL2"/>
    <mergeCell ref="COM2:CON2"/>
    <mergeCell ref="COO2:COP2"/>
    <mergeCell ref="COQ2:COR2"/>
    <mergeCell ref="COS2:COT2"/>
    <mergeCell ref="COA2:COB2"/>
    <mergeCell ref="COC2:COD2"/>
    <mergeCell ref="COE2:COF2"/>
    <mergeCell ref="COG2:COH2"/>
    <mergeCell ref="COI2:COJ2"/>
    <mergeCell ref="CNQ2:CNR2"/>
    <mergeCell ref="CNS2:CNT2"/>
    <mergeCell ref="CNU2:CNV2"/>
    <mergeCell ref="CNW2:CNX2"/>
    <mergeCell ref="CNY2:CNZ2"/>
    <mergeCell ref="CNG2:CNH2"/>
    <mergeCell ref="CNI2:CNJ2"/>
    <mergeCell ref="CNK2:CNL2"/>
    <mergeCell ref="CNM2:CNN2"/>
    <mergeCell ref="CNO2:CNP2"/>
    <mergeCell ref="CMW2:CMX2"/>
    <mergeCell ref="CMY2:CMZ2"/>
    <mergeCell ref="CNA2:CNB2"/>
    <mergeCell ref="CNC2:CND2"/>
    <mergeCell ref="CNE2:CNF2"/>
    <mergeCell ref="CMM2:CMN2"/>
    <mergeCell ref="CMO2:CMP2"/>
    <mergeCell ref="CMQ2:CMR2"/>
    <mergeCell ref="CMS2:CMT2"/>
    <mergeCell ref="CMU2:CMV2"/>
    <mergeCell ref="CMC2:CMD2"/>
    <mergeCell ref="CME2:CMF2"/>
    <mergeCell ref="CMG2:CMH2"/>
    <mergeCell ref="CMI2:CMJ2"/>
    <mergeCell ref="CMK2:CML2"/>
    <mergeCell ref="CLS2:CLT2"/>
    <mergeCell ref="CLU2:CLV2"/>
    <mergeCell ref="CLW2:CLX2"/>
    <mergeCell ref="CLY2:CLZ2"/>
    <mergeCell ref="CMA2:CMB2"/>
    <mergeCell ref="CLI2:CLJ2"/>
    <mergeCell ref="CLK2:CLL2"/>
    <mergeCell ref="CLM2:CLN2"/>
    <mergeCell ref="CLO2:CLP2"/>
    <mergeCell ref="CLQ2:CLR2"/>
    <mergeCell ref="CKY2:CKZ2"/>
    <mergeCell ref="CLA2:CLB2"/>
    <mergeCell ref="CLC2:CLD2"/>
    <mergeCell ref="CLE2:CLF2"/>
    <mergeCell ref="CLG2:CLH2"/>
    <mergeCell ref="CKO2:CKP2"/>
    <mergeCell ref="CKQ2:CKR2"/>
    <mergeCell ref="CKS2:CKT2"/>
    <mergeCell ref="CKU2:CKV2"/>
    <mergeCell ref="CKW2:CKX2"/>
    <mergeCell ref="CKE2:CKF2"/>
    <mergeCell ref="CKG2:CKH2"/>
    <mergeCell ref="CKI2:CKJ2"/>
    <mergeCell ref="CKK2:CKL2"/>
    <mergeCell ref="CKM2:CKN2"/>
    <mergeCell ref="CJU2:CJV2"/>
    <mergeCell ref="CJW2:CJX2"/>
    <mergeCell ref="CJY2:CJZ2"/>
    <mergeCell ref="CKA2:CKB2"/>
    <mergeCell ref="CKC2:CKD2"/>
    <mergeCell ref="CJK2:CJL2"/>
    <mergeCell ref="CJM2:CJN2"/>
    <mergeCell ref="CJO2:CJP2"/>
    <mergeCell ref="CJQ2:CJR2"/>
    <mergeCell ref="CJS2:CJT2"/>
    <mergeCell ref="CJA2:CJB2"/>
    <mergeCell ref="CJC2:CJD2"/>
    <mergeCell ref="CJE2:CJF2"/>
    <mergeCell ref="CJG2:CJH2"/>
    <mergeCell ref="CJI2:CJJ2"/>
    <mergeCell ref="CIQ2:CIR2"/>
    <mergeCell ref="CIS2:CIT2"/>
    <mergeCell ref="CIU2:CIV2"/>
    <mergeCell ref="CIW2:CIX2"/>
    <mergeCell ref="CIY2:CIZ2"/>
    <mergeCell ref="CIG2:CIH2"/>
    <mergeCell ref="CII2:CIJ2"/>
    <mergeCell ref="CIK2:CIL2"/>
    <mergeCell ref="CIM2:CIN2"/>
    <mergeCell ref="CIO2:CIP2"/>
    <mergeCell ref="CHW2:CHX2"/>
    <mergeCell ref="CHY2:CHZ2"/>
    <mergeCell ref="CIA2:CIB2"/>
    <mergeCell ref="CIC2:CID2"/>
    <mergeCell ref="CIE2:CIF2"/>
    <mergeCell ref="CHM2:CHN2"/>
    <mergeCell ref="CHO2:CHP2"/>
    <mergeCell ref="CHQ2:CHR2"/>
    <mergeCell ref="CHS2:CHT2"/>
    <mergeCell ref="CHU2:CHV2"/>
    <mergeCell ref="CHC2:CHD2"/>
    <mergeCell ref="CHE2:CHF2"/>
    <mergeCell ref="CHG2:CHH2"/>
    <mergeCell ref="CHI2:CHJ2"/>
    <mergeCell ref="CHK2:CHL2"/>
    <mergeCell ref="CGS2:CGT2"/>
    <mergeCell ref="CGU2:CGV2"/>
    <mergeCell ref="CGW2:CGX2"/>
    <mergeCell ref="CGY2:CGZ2"/>
    <mergeCell ref="CHA2:CHB2"/>
    <mergeCell ref="CGI2:CGJ2"/>
    <mergeCell ref="CGK2:CGL2"/>
    <mergeCell ref="CGM2:CGN2"/>
    <mergeCell ref="CGO2:CGP2"/>
    <mergeCell ref="CGQ2:CGR2"/>
    <mergeCell ref="CFY2:CFZ2"/>
    <mergeCell ref="CGA2:CGB2"/>
    <mergeCell ref="CGC2:CGD2"/>
    <mergeCell ref="CGE2:CGF2"/>
    <mergeCell ref="CGG2:CGH2"/>
    <mergeCell ref="CFO2:CFP2"/>
    <mergeCell ref="CFQ2:CFR2"/>
    <mergeCell ref="CFS2:CFT2"/>
    <mergeCell ref="CFU2:CFV2"/>
    <mergeCell ref="CFW2:CFX2"/>
    <mergeCell ref="CFE2:CFF2"/>
    <mergeCell ref="CFG2:CFH2"/>
    <mergeCell ref="CFI2:CFJ2"/>
    <mergeCell ref="CFK2:CFL2"/>
    <mergeCell ref="CFM2:CFN2"/>
    <mergeCell ref="CEU2:CEV2"/>
    <mergeCell ref="CEW2:CEX2"/>
    <mergeCell ref="CEY2:CEZ2"/>
    <mergeCell ref="CFA2:CFB2"/>
    <mergeCell ref="CFC2:CFD2"/>
    <mergeCell ref="CEK2:CEL2"/>
    <mergeCell ref="CEM2:CEN2"/>
    <mergeCell ref="CEO2:CEP2"/>
    <mergeCell ref="CEQ2:CER2"/>
    <mergeCell ref="CES2:CET2"/>
    <mergeCell ref="CEA2:CEB2"/>
    <mergeCell ref="CEC2:CED2"/>
    <mergeCell ref="CEE2:CEF2"/>
    <mergeCell ref="CEG2:CEH2"/>
    <mergeCell ref="CEI2:CEJ2"/>
    <mergeCell ref="CDQ2:CDR2"/>
    <mergeCell ref="CDS2:CDT2"/>
    <mergeCell ref="CDU2:CDV2"/>
    <mergeCell ref="CDW2:CDX2"/>
    <mergeCell ref="CDY2:CDZ2"/>
    <mergeCell ref="CDG2:CDH2"/>
    <mergeCell ref="CDI2:CDJ2"/>
    <mergeCell ref="CDK2:CDL2"/>
    <mergeCell ref="CDM2:CDN2"/>
    <mergeCell ref="CDO2:CDP2"/>
    <mergeCell ref="CCW2:CCX2"/>
    <mergeCell ref="CCY2:CCZ2"/>
    <mergeCell ref="CDA2:CDB2"/>
    <mergeCell ref="CDC2:CDD2"/>
    <mergeCell ref="CDE2:CDF2"/>
    <mergeCell ref="CCM2:CCN2"/>
    <mergeCell ref="CCO2:CCP2"/>
    <mergeCell ref="CCQ2:CCR2"/>
    <mergeCell ref="CCS2:CCT2"/>
    <mergeCell ref="CCU2:CCV2"/>
    <mergeCell ref="CCC2:CCD2"/>
    <mergeCell ref="CCE2:CCF2"/>
    <mergeCell ref="CCG2:CCH2"/>
    <mergeCell ref="CCI2:CCJ2"/>
    <mergeCell ref="CCK2:CCL2"/>
    <mergeCell ref="CBS2:CBT2"/>
    <mergeCell ref="CBU2:CBV2"/>
    <mergeCell ref="CBW2:CBX2"/>
    <mergeCell ref="CBY2:CBZ2"/>
    <mergeCell ref="CCA2:CCB2"/>
    <mergeCell ref="CBI2:CBJ2"/>
    <mergeCell ref="CBK2:CBL2"/>
    <mergeCell ref="CBM2:CBN2"/>
    <mergeCell ref="CBO2:CBP2"/>
    <mergeCell ref="CBQ2:CBR2"/>
    <mergeCell ref="CAY2:CAZ2"/>
    <mergeCell ref="CBA2:CBB2"/>
    <mergeCell ref="CBC2:CBD2"/>
    <mergeCell ref="CBE2:CBF2"/>
    <mergeCell ref="CBG2:CBH2"/>
    <mergeCell ref="CAO2:CAP2"/>
    <mergeCell ref="CAQ2:CAR2"/>
    <mergeCell ref="CAS2:CAT2"/>
    <mergeCell ref="CAU2:CAV2"/>
    <mergeCell ref="CAW2:CAX2"/>
    <mergeCell ref="CAE2:CAF2"/>
    <mergeCell ref="CAG2:CAH2"/>
    <mergeCell ref="CAI2:CAJ2"/>
    <mergeCell ref="CAK2:CAL2"/>
    <mergeCell ref="CAM2:CAN2"/>
    <mergeCell ref="BZU2:BZV2"/>
    <mergeCell ref="BZW2:BZX2"/>
    <mergeCell ref="BZY2:BZZ2"/>
    <mergeCell ref="CAA2:CAB2"/>
    <mergeCell ref="CAC2:CAD2"/>
    <mergeCell ref="BZK2:BZL2"/>
    <mergeCell ref="BZM2:BZN2"/>
    <mergeCell ref="BZO2:BZP2"/>
    <mergeCell ref="BZQ2:BZR2"/>
    <mergeCell ref="BZS2:BZT2"/>
    <mergeCell ref="BZA2:BZB2"/>
    <mergeCell ref="BZC2:BZD2"/>
    <mergeCell ref="BZE2:BZF2"/>
    <mergeCell ref="BZG2:BZH2"/>
    <mergeCell ref="BZI2:BZJ2"/>
    <mergeCell ref="BYQ2:BYR2"/>
    <mergeCell ref="BYS2:BYT2"/>
    <mergeCell ref="BYU2:BYV2"/>
    <mergeCell ref="BYW2:BYX2"/>
    <mergeCell ref="BYY2:BYZ2"/>
    <mergeCell ref="BYG2:BYH2"/>
    <mergeCell ref="BYI2:BYJ2"/>
    <mergeCell ref="BYK2:BYL2"/>
    <mergeCell ref="BYM2:BYN2"/>
    <mergeCell ref="BYO2:BYP2"/>
    <mergeCell ref="BXW2:BXX2"/>
    <mergeCell ref="BXY2:BXZ2"/>
    <mergeCell ref="BYA2:BYB2"/>
    <mergeCell ref="BYC2:BYD2"/>
    <mergeCell ref="BYE2:BYF2"/>
    <mergeCell ref="BXM2:BXN2"/>
    <mergeCell ref="BXO2:BXP2"/>
    <mergeCell ref="BXQ2:BXR2"/>
    <mergeCell ref="BXS2:BXT2"/>
    <mergeCell ref="BXU2:BXV2"/>
    <mergeCell ref="BXC2:BXD2"/>
    <mergeCell ref="BXE2:BXF2"/>
    <mergeCell ref="BXG2:BXH2"/>
    <mergeCell ref="BXI2:BXJ2"/>
    <mergeCell ref="BXK2:BXL2"/>
    <mergeCell ref="BWS2:BWT2"/>
    <mergeCell ref="BWU2:BWV2"/>
    <mergeCell ref="BWW2:BWX2"/>
    <mergeCell ref="BWY2:BWZ2"/>
    <mergeCell ref="BXA2:BXB2"/>
    <mergeCell ref="BWI2:BWJ2"/>
    <mergeCell ref="BWK2:BWL2"/>
    <mergeCell ref="BWM2:BWN2"/>
    <mergeCell ref="BWO2:BWP2"/>
    <mergeCell ref="BWQ2:BWR2"/>
    <mergeCell ref="BVY2:BVZ2"/>
    <mergeCell ref="BWA2:BWB2"/>
    <mergeCell ref="BWC2:BWD2"/>
    <mergeCell ref="BWE2:BWF2"/>
    <mergeCell ref="BWG2:BWH2"/>
    <mergeCell ref="BVO2:BVP2"/>
    <mergeCell ref="BVQ2:BVR2"/>
    <mergeCell ref="BVS2:BVT2"/>
    <mergeCell ref="BVU2:BVV2"/>
    <mergeCell ref="BVW2:BVX2"/>
    <mergeCell ref="BVE2:BVF2"/>
    <mergeCell ref="BVG2:BVH2"/>
    <mergeCell ref="BVI2:BVJ2"/>
    <mergeCell ref="BVK2:BVL2"/>
    <mergeCell ref="BVM2:BVN2"/>
    <mergeCell ref="BUU2:BUV2"/>
    <mergeCell ref="BUW2:BUX2"/>
    <mergeCell ref="BUY2:BUZ2"/>
    <mergeCell ref="BVA2:BVB2"/>
    <mergeCell ref="BVC2:BVD2"/>
    <mergeCell ref="BUK2:BUL2"/>
    <mergeCell ref="BUM2:BUN2"/>
    <mergeCell ref="BUO2:BUP2"/>
    <mergeCell ref="BUQ2:BUR2"/>
    <mergeCell ref="BUS2:BUT2"/>
    <mergeCell ref="BUA2:BUB2"/>
    <mergeCell ref="BUC2:BUD2"/>
    <mergeCell ref="BUE2:BUF2"/>
    <mergeCell ref="BUG2:BUH2"/>
    <mergeCell ref="BUI2:BUJ2"/>
    <mergeCell ref="BTQ2:BTR2"/>
    <mergeCell ref="BTS2:BTT2"/>
    <mergeCell ref="BTU2:BTV2"/>
    <mergeCell ref="BTW2:BTX2"/>
    <mergeCell ref="BTY2:BTZ2"/>
    <mergeCell ref="BTG2:BTH2"/>
    <mergeCell ref="BTI2:BTJ2"/>
    <mergeCell ref="BTK2:BTL2"/>
    <mergeCell ref="BTM2:BTN2"/>
    <mergeCell ref="BTO2:BTP2"/>
    <mergeCell ref="BSW2:BSX2"/>
    <mergeCell ref="BSY2:BSZ2"/>
    <mergeCell ref="BTA2:BTB2"/>
    <mergeCell ref="BTC2:BTD2"/>
    <mergeCell ref="BTE2:BTF2"/>
    <mergeCell ref="BSM2:BSN2"/>
    <mergeCell ref="BSO2:BSP2"/>
    <mergeCell ref="BSQ2:BSR2"/>
    <mergeCell ref="BSS2:BST2"/>
    <mergeCell ref="BSU2:BSV2"/>
    <mergeCell ref="BSC2:BSD2"/>
    <mergeCell ref="BSE2:BSF2"/>
    <mergeCell ref="BSG2:BSH2"/>
    <mergeCell ref="BSI2:BSJ2"/>
    <mergeCell ref="BSK2:BSL2"/>
    <mergeCell ref="BRS2:BRT2"/>
    <mergeCell ref="BRU2:BRV2"/>
    <mergeCell ref="BRW2:BRX2"/>
    <mergeCell ref="BRY2:BRZ2"/>
    <mergeCell ref="BSA2:BSB2"/>
    <mergeCell ref="BRI2:BRJ2"/>
    <mergeCell ref="BRK2:BRL2"/>
    <mergeCell ref="BRM2:BRN2"/>
    <mergeCell ref="BRO2:BRP2"/>
    <mergeCell ref="BRQ2:BRR2"/>
    <mergeCell ref="BQY2:BQZ2"/>
    <mergeCell ref="BRA2:BRB2"/>
    <mergeCell ref="BRC2:BRD2"/>
    <mergeCell ref="BRE2:BRF2"/>
    <mergeCell ref="BRG2:BRH2"/>
    <mergeCell ref="BQO2:BQP2"/>
    <mergeCell ref="BQQ2:BQR2"/>
    <mergeCell ref="BQS2:BQT2"/>
    <mergeCell ref="BQU2:BQV2"/>
    <mergeCell ref="BQW2:BQX2"/>
    <mergeCell ref="BQE2:BQF2"/>
    <mergeCell ref="BQG2:BQH2"/>
    <mergeCell ref="BQI2:BQJ2"/>
    <mergeCell ref="BQK2:BQL2"/>
    <mergeCell ref="BQM2:BQN2"/>
    <mergeCell ref="BPU2:BPV2"/>
    <mergeCell ref="BPW2:BPX2"/>
    <mergeCell ref="BPY2:BPZ2"/>
    <mergeCell ref="BQA2:BQB2"/>
    <mergeCell ref="BQC2:BQD2"/>
    <mergeCell ref="BPK2:BPL2"/>
    <mergeCell ref="BPM2:BPN2"/>
    <mergeCell ref="BPO2:BPP2"/>
    <mergeCell ref="BPQ2:BPR2"/>
    <mergeCell ref="BPS2:BPT2"/>
    <mergeCell ref="BPA2:BPB2"/>
    <mergeCell ref="BPC2:BPD2"/>
    <mergeCell ref="BPE2:BPF2"/>
    <mergeCell ref="BPG2:BPH2"/>
    <mergeCell ref="BPI2:BPJ2"/>
    <mergeCell ref="BOQ2:BOR2"/>
    <mergeCell ref="BOS2:BOT2"/>
    <mergeCell ref="BOU2:BOV2"/>
    <mergeCell ref="BOW2:BOX2"/>
    <mergeCell ref="BOY2:BOZ2"/>
    <mergeCell ref="BOG2:BOH2"/>
    <mergeCell ref="BOI2:BOJ2"/>
    <mergeCell ref="BOK2:BOL2"/>
    <mergeCell ref="BOM2:BON2"/>
    <mergeCell ref="BOO2:BOP2"/>
    <mergeCell ref="BNW2:BNX2"/>
    <mergeCell ref="BNY2:BNZ2"/>
    <mergeCell ref="BOA2:BOB2"/>
    <mergeCell ref="BOC2:BOD2"/>
    <mergeCell ref="BOE2:BOF2"/>
    <mergeCell ref="BNM2:BNN2"/>
    <mergeCell ref="BNO2:BNP2"/>
    <mergeCell ref="BNQ2:BNR2"/>
    <mergeCell ref="BNS2:BNT2"/>
    <mergeCell ref="BNU2:BNV2"/>
    <mergeCell ref="BNC2:BND2"/>
    <mergeCell ref="BNE2:BNF2"/>
    <mergeCell ref="BNG2:BNH2"/>
    <mergeCell ref="BNI2:BNJ2"/>
    <mergeCell ref="BNK2:BNL2"/>
    <mergeCell ref="BMS2:BMT2"/>
    <mergeCell ref="BMU2:BMV2"/>
    <mergeCell ref="BMW2:BMX2"/>
    <mergeCell ref="BMY2:BMZ2"/>
    <mergeCell ref="BNA2:BNB2"/>
    <mergeCell ref="BMI2:BMJ2"/>
    <mergeCell ref="BMK2:BML2"/>
    <mergeCell ref="BMM2:BMN2"/>
    <mergeCell ref="BMO2:BMP2"/>
    <mergeCell ref="BMQ2:BMR2"/>
    <mergeCell ref="BLY2:BLZ2"/>
    <mergeCell ref="BMA2:BMB2"/>
    <mergeCell ref="BMC2:BMD2"/>
    <mergeCell ref="BME2:BMF2"/>
    <mergeCell ref="BMG2:BMH2"/>
    <mergeCell ref="BLO2:BLP2"/>
    <mergeCell ref="BLQ2:BLR2"/>
    <mergeCell ref="BLS2:BLT2"/>
    <mergeCell ref="BLU2:BLV2"/>
    <mergeCell ref="BLW2:BLX2"/>
    <mergeCell ref="BLE2:BLF2"/>
    <mergeCell ref="BLG2:BLH2"/>
    <mergeCell ref="BLI2:BLJ2"/>
    <mergeCell ref="BLK2:BLL2"/>
    <mergeCell ref="BLM2:BLN2"/>
    <mergeCell ref="BKU2:BKV2"/>
    <mergeCell ref="BKW2:BKX2"/>
    <mergeCell ref="BKY2:BKZ2"/>
    <mergeCell ref="BLA2:BLB2"/>
    <mergeCell ref="BLC2:BLD2"/>
    <mergeCell ref="BKK2:BKL2"/>
    <mergeCell ref="BKM2:BKN2"/>
    <mergeCell ref="BKO2:BKP2"/>
    <mergeCell ref="BKQ2:BKR2"/>
    <mergeCell ref="BKS2:BKT2"/>
    <mergeCell ref="BKA2:BKB2"/>
    <mergeCell ref="BKC2:BKD2"/>
    <mergeCell ref="BKE2:BKF2"/>
    <mergeCell ref="BKG2:BKH2"/>
    <mergeCell ref="BKI2:BKJ2"/>
    <mergeCell ref="BJQ2:BJR2"/>
    <mergeCell ref="BJS2:BJT2"/>
    <mergeCell ref="BJU2:BJV2"/>
    <mergeCell ref="BJW2:BJX2"/>
    <mergeCell ref="BJY2:BJZ2"/>
    <mergeCell ref="BJG2:BJH2"/>
    <mergeCell ref="BJI2:BJJ2"/>
    <mergeCell ref="BJK2:BJL2"/>
    <mergeCell ref="BJM2:BJN2"/>
    <mergeCell ref="BJO2:BJP2"/>
    <mergeCell ref="BIW2:BIX2"/>
    <mergeCell ref="BIY2:BIZ2"/>
    <mergeCell ref="BJA2:BJB2"/>
    <mergeCell ref="BJC2:BJD2"/>
    <mergeCell ref="BJE2:BJF2"/>
    <mergeCell ref="BIM2:BIN2"/>
    <mergeCell ref="BIO2:BIP2"/>
    <mergeCell ref="BIQ2:BIR2"/>
    <mergeCell ref="BIS2:BIT2"/>
    <mergeCell ref="BIU2:BIV2"/>
    <mergeCell ref="BIC2:BID2"/>
    <mergeCell ref="BIE2:BIF2"/>
    <mergeCell ref="BIG2:BIH2"/>
    <mergeCell ref="BII2:BIJ2"/>
    <mergeCell ref="BIK2:BIL2"/>
    <mergeCell ref="BHS2:BHT2"/>
    <mergeCell ref="BHU2:BHV2"/>
    <mergeCell ref="BHW2:BHX2"/>
    <mergeCell ref="BHY2:BHZ2"/>
    <mergeCell ref="BIA2:BIB2"/>
    <mergeCell ref="BHI2:BHJ2"/>
    <mergeCell ref="BHK2:BHL2"/>
    <mergeCell ref="BHM2:BHN2"/>
    <mergeCell ref="BHO2:BHP2"/>
    <mergeCell ref="BHQ2:BHR2"/>
    <mergeCell ref="BGY2:BGZ2"/>
    <mergeCell ref="BHA2:BHB2"/>
    <mergeCell ref="BHC2:BHD2"/>
    <mergeCell ref="BHE2:BHF2"/>
    <mergeCell ref="BHG2:BHH2"/>
    <mergeCell ref="BGO2:BGP2"/>
    <mergeCell ref="BGQ2:BGR2"/>
    <mergeCell ref="BGS2:BGT2"/>
    <mergeCell ref="BGU2:BGV2"/>
    <mergeCell ref="BGW2:BGX2"/>
    <mergeCell ref="BGE2:BGF2"/>
    <mergeCell ref="BGG2:BGH2"/>
    <mergeCell ref="BGI2:BGJ2"/>
    <mergeCell ref="BGK2:BGL2"/>
    <mergeCell ref="BGM2:BGN2"/>
    <mergeCell ref="BFU2:BFV2"/>
    <mergeCell ref="BFW2:BFX2"/>
    <mergeCell ref="BFY2:BFZ2"/>
    <mergeCell ref="BGA2:BGB2"/>
    <mergeCell ref="BGC2:BGD2"/>
    <mergeCell ref="BFK2:BFL2"/>
    <mergeCell ref="BFM2:BFN2"/>
    <mergeCell ref="BFO2:BFP2"/>
    <mergeCell ref="BFQ2:BFR2"/>
    <mergeCell ref="BFS2:BFT2"/>
    <mergeCell ref="BFA2:BFB2"/>
    <mergeCell ref="BFC2:BFD2"/>
    <mergeCell ref="BFE2:BFF2"/>
    <mergeCell ref="BFG2:BFH2"/>
    <mergeCell ref="BFI2:BFJ2"/>
    <mergeCell ref="BEQ2:BER2"/>
    <mergeCell ref="BES2:BET2"/>
    <mergeCell ref="BEU2:BEV2"/>
    <mergeCell ref="BEW2:BEX2"/>
    <mergeCell ref="BEY2:BEZ2"/>
    <mergeCell ref="BEG2:BEH2"/>
    <mergeCell ref="BEI2:BEJ2"/>
    <mergeCell ref="BEK2:BEL2"/>
    <mergeCell ref="BEM2:BEN2"/>
    <mergeCell ref="BEO2:BEP2"/>
    <mergeCell ref="BDW2:BDX2"/>
    <mergeCell ref="BDY2:BDZ2"/>
    <mergeCell ref="BEA2:BEB2"/>
    <mergeCell ref="BEC2:BED2"/>
    <mergeCell ref="BEE2:BEF2"/>
    <mergeCell ref="BDM2:BDN2"/>
    <mergeCell ref="BDO2:BDP2"/>
    <mergeCell ref="BDQ2:BDR2"/>
    <mergeCell ref="BDS2:BDT2"/>
    <mergeCell ref="BDU2:BDV2"/>
    <mergeCell ref="BDC2:BDD2"/>
    <mergeCell ref="BDE2:BDF2"/>
    <mergeCell ref="BDG2:BDH2"/>
    <mergeCell ref="BDI2:BDJ2"/>
    <mergeCell ref="BDK2:BDL2"/>
    <mergeCell ref="BCS2:BCT2"/>
    <mergeCell ref="BCU2:BCV2"/>
    <mergeCell ref="BCW2:BCX2"/>
    <mergeCell ref="BCY2:BCZ2"/>
    <mergeCell ref="BDA2:BDB2"/>
    <mergeCell ref="BCI2:BCJ2"/>
    <mergeCell ref="BCK2:BCL2"/>
    <mergeCell ref="BCM2:BCN2"/>
    <mergeCell ref="BCO2:BCP2"/>
    <mergeCell ref="BCQ2:BCR2"/>
    <mergeCell ref="BBY2:BBZ2"/>
    <mergeCell ref="BCA2:BCB2"/>
    <mergeCell ref="BCC2:BCD2"/>
    <mergeCell ref="BCE2:BCF2"/>
    <mergeCell ref="BCG2:BCH2"/>
    <mergeCell ref="BBO2:BBP2"/>
    <mergeCell ref="BBQ2:BBR2"/>
    <mergeCell ref="BBS2:BBT2"/>
    <mergeCell ref="BBU2:BBV2"/>
    <mergeCell ref="BBW2:BBX2"/>
    <mergeCell ref="BBE2:BBF2"/>
    <mergeCell ref="BBG2:BBH2"/>
    <mergeCell ref="BBI2:BBJ2"/>
    <mergeCell ref="BBK2:BBL2"/>
    <mergeCell ref="BBM2:BBN2"/>
    <mergeCell ref="BAU2:BAV2"/>
    <mergeCell ref="BAW2:BAX2"/>
    <mergeCell ref="BAY2:BAZ2"/>
    <mergeCell ref="BBA2:BBB2"/>
    <mergeCell ref="BBC2:BBD2"/>
    <mergeCell ref="BAK2:BAL2"/>
    <mergeCell ref="BAM2:BAN2"/>
    <mergeCell ref="BAO2:BAP2"/>
    <mergeCell ref="BAQ2:BAR2"/>
    <mergeCell ref="BAS2:BAT2"/>
    <mergeCell ref="BAA2:BAB2"/>
    <mergeCell ref="BAC2:BAD2"/>
    <mergeCell ref="BAE2:BAF2"/>
    <mergeCell ref="BAG2:BAH2"/>
    <mergeCell ref="BAI2:BAJ2"/>
    <mergeCell ref="AZQ2:AZR2"/>
    <mergeCell ref="AZS2:AZT2"/>
    <mergeCell ref="AZU2:AZV2"/>
    <mergeCell ref="AZW2:AZX2"/>
    <mergeCell ref="AZY2:AZZ2"/>
    <mergeCell ref="AZG2:AZH2"/>
    <mergeCell ref="AZI2:AZJ2"/>
    <mergeCell ref="AZK2:AZL2"/>
    <mergeCell ref="AZM2:AZN2"/>
    <mergeCell ref="AZO2:AZP2"/>
    <mergeCell ref="AYW2:AYX2"/>
    <mergeCell ref="AYY2:AYZ2"/>
    <mergeCell ref="AZA2:AZB2"/>
    <mergeCell ref="AZC2:AZD2"/>
    <mergeCell ref="AZE2:AZF2"/>
    <mergeCell ref="AYM2:AYN2"/>
    <mergeCell ref="AYO2:AYP2"/>
    <mergeCell ref="AYQ2:AYR2"/>
    <mergeCell ref="AYS2:AYT2"/>
    <mergeCell ref="AYU2:AYV2"/>
    <mergeCell ref="AYC2:AYD2"/>
    <mergeCell ref="AYE2:AYF2"/>
    <mergeCell ref="AYG2:AYH2"/>
    <mergeCell ref="AYI2:AYJ2"/>
    <mergeCell ref="AYK2:AYL2"/>
    <mergeCell ref="AXS2:AXT2"/>
    <mergeCell ref="AXU2:AXV2"/>
    <mergeCell ref="AXW2:AXX2"/>
    <mergeCell ref="AXY2:AXZ2"/>
    <mergeCell ref="AYA2:AYB2"/>
    <mergeCell ref="AXI2:AXJ2"/>
    <mergeCell ref="AXK2:AXL2"/>
    <mergeCell ref="AXM2:AXN2"/>
    <mergeCell ref="AXO2:AXP2"/>
    <mergeCell ref="AXQ2:AXR2"/>
    <mergeCell ref="AWY2:AWZ2"/>
    <mergeCell ref="AXA2:AXB2"/>
    <mergeCell ref="AXC2:AXD2"/>
    <mergeCell ref="AXE2:AXF2"/>
    <mergeCell ref="AXG2:AXH2"/>
    <mergeCell ref="AWO2:AWP2"/>
    <mergeCell ref="AWQ2:AWR2"/>
    <mergeCell ref="AWS2:AWT2"/>
    <mergeCell ref="AWU2:AWV2"/>
    <mergeCell ref="AWW2:AWX2"/>
    <mergeCell ref="AWE2:AWF2"/>
    <mergeCell ref="AWG2:AWH2"/>
    <mergeCell ref="AWI2:AWJ2"/>
    <mergeCell ref="AWK2:AWL2"/>
    <mergeCell ref="AWM2:AWN2"/>
    <mergeCell ref="AVU2:AVV2"/>
    <mergeCell ref="AVW2:AVX2"/>
    <mergeCell ref="AVY2:AVZ2"/>
    <mergeCell ref="AWA2:AWB2"/>
    <mergeCell ref="AWC2:AWD2"/>
    <mergeCell ref="AVK2:AVL2"/>
    <mergeCell ref="AVM2:AVN2"/>
    <mergeCell ref="AVO2:AVP2"/>
    <mergeCell ref="AVQ2:AVR2"/>
    <mergeCell ref="AVS2:AVT2"/>
    <mergeCell ref="AVA2:AVB2"/>
    <mergeCell ref="AVC2:AVD2"/>
    <mergeCell ref="AVE2:AVF2"/>
    <mergeCell ref="AVG2:AVH2"/>
    <mergeCell ref="AVI2:AVJ2"/>
    <mergeCell ref="AUQ2:AUR2"/>
    <mergeCell ref="AUS2:AUT2"/>
    <mergeCell ref="AUU2:AUV2"/>
    <mergeCell ref="AUW2:AUX2"/>
    <mergeCell ref="AUY2:AUZ2"/>
    <mergeCell ref="AUG2:AUH2"/>
    <mergeCell ref="AUI2:AUJ2"/>
    <mergeCell ref="AUK2:AUL2"/>
    <mergeCell ref="AUM2:AUN2"/>
    <mergeCell ref="AUO2:AUP2"/>
    <mergeCell ref="ATW2:ATX2"/>
    <mergeCell ref="ATY2:ATZ2"/>
    <mergeCell ref="AUA2:AUB2"/>
    <mergeCell ref="AUC2:AUD2"/>
    <mergeCell ref="AUE2:AUF2"/>
    <mergeCell ref="ATM2:ATN2"/>
    <mergeCell ref="ATO2:ATP2"/>
    <mergeCell ref="ATQ2:ATR2"/>
    <mergeCell ref="ATS2:ATT2"/>
    <mergeCell ref="ATU2:ATV2"/>
    <mergeCell ref="ATC2:ATD2"/>
    <mergeCell ref="ATE2:ATF2"/>
    <mergeCell ref="ATG2:ATH2"/>
    <mergeCell ref="ATI2:ATJ2"/>
    <mergeCell ref="ATK2:ATL2"/>
    <mergeCell ref="ASS2:AST2"/>
    <mergeCell ref="ASU2:ASV2"/>
    <mergeCell ref="ASW2:ASX2"/>
    <mergeCell ref="ASY2:ASZ2"/>
    <mergeCell ref="ATA2:ATB2"/>
    <mergeCell ref="ASI2:ASJ2"/>
    <mergeCell ref="ASK2:ASL2"/>
    <mergeCell ref="ASM2:ASN2"/>
    <mergeCell ref="ASO2:ASP2"/>
    <mergeCell ref="ASQ2:ASR2"/>
    <mergeCell ref="ARY2:ARZ2"/>
    <mergeCell ref="ASA2:ASB2"/>
    <mergeCell ref="ASC2:ASD2"/>
    <mergeCell ref="ASE2:ASF2"/>
    <mergeCell ref="ASG2:ASH2"/>
    <mergeCell ref="ARO2:ARP2"/>
    <mergeCell ref="ARQ2:ARR2"/>
    <mergeCell ref="ARS2:ART2"/>
    <mergeCell ref="ARU2:ARV2"/>
    <mergeCell ref="ARW2:ARX2"/>
    <mergeCell ref="ARE2:ARF2"/>
    <mergeCell ref="ARG2:ARH2"/>
    <mergeCell ref="ARI2:ARJ2"/>
    <mergeCell ref="ARK2:ARL2"/>
    <mergeCell ref="ARM2:ARN2"/>
    <mergeCell ref="AQU2:AQV2"/>
    <mergeCell ref="AQW2:AQX2"/>
    <mergeCell ref="AQY2:AQZ2"/>
    <mergeCell ref="ARA2:ARB2"/>
    <mergeCell ref="ARC2:ARD2"/>
    <mergeCell ref="AQK2:AQL2"/>
    <mergeCell ref="AQM2:AQN2"/>
    <mergeCell ref="AQO2:AQP2"/>
    <mergeCell ref="AQQ2:AQR2"/>
    <mergeCell ref="AQS2:AQT2"/>
    <mergeCell ref="AQA2:AQB2"/>
    <mergeCell ref="AQC2:AQD2"/>
    <mergeCell ref="AQE2:AQF2"/>
    <mergeCell ref="AQG2:AQH2"/>
    <mergeCell ref="AQI2:AQJ2"/>
    <mergeCell ref="APQ2:APR2"/>
    <mergeCell ref="APS2:APT2"/>
    <mergeCell ref="APU2:APV2"/>
    <mergeCell ref="APW2:APX2"/>
    <mergeCell ref="APY2:APZ2"/>
    <mergeCell ref="APG2:APH2"/>
    <mergeCell ref="API2:APJ2"/>
    <mergeCell ref="APK2:APL2"/>
    <mergeCell ref="APM2:APN2"/>
    <mergeCell ref="APO2:APP2"/>
    <mergeCell ref="AOW2:AOX2"/>
    <mergeCell ref="AOY2:AOZ2"/>
    <mergeCell ref="APA2:APB2"/>
    <mergeCell ref="APC2:APD2"/>
    <mergeCell ref="APE2:APF2"/>
    <mergeCell ref="AOM2:AON2"/>
    <mergeCell ref="AOO2:AOP2"/>
    <mergeCell ref="AOQ2:AOR2"/>
    <mergeCell ref="AOS2:AOT2"/>
    <mergeCell ref="AOU2:AOV2"/>
    <mergeCell ref="AOC2:AOD2"/>
    <mergeCell ref="AOE2:AOF2"/>
    <mergeCell ref="AOG2:AOH2"/>
    <mergeCell ref="AOI2:AOJ2"/>
    <mergeCell ref="AOK2:AOL2"/>
    <mergeCell ref="ANS2:ANT2"/>
    <mergeCell ref="ANU2:ANV2"/>
    <mergeCell ref="ANW2:ANX2"/>
    <mergeCell ref="ANY2:ANZ2"/>
    <mergeCell ref="AOA2:AOB2"/>
    <mergeCell ref="ANI2:ANJ2"/>
    <mergeCell ref="ANK2:ANL2"/>
    <mergeCell ref="ANM2:ANN2"/>
    <mergeCell ref="ANO2:ANP2"/>
    <mergeCell ref="ANQ2:ANR2"/>
    <mergeCell ref="AMY2:AMZ2"/>
    <mergeCell ref="ANA2:ANB2"/>
    <mergeCell ref="ANC2:AND2"/>
    <mergeCell ref="ANE2:ANF2"/>
    <mergeCell ref="ANG2:ANH2"/>
    <mergeCell ref="AMO2:AMP2"/>
    <mergeCell ref="AMQ2:AMR2"/>
    <mergeCell ref="AMS2:AMT2"/>
    <mergeCell ref="AMU2:AMV2"/>
    <mergeCell ref="AMW2:AMX2"/>
    <mergeCell ref="AME2:AMF2"/>
    <mergeCell ref="AMG2:AMH2"/>
    <mergeCell ref="AMI2:AMJ2"/>
    <mergeCell ref="AMK2:AML2"/>
    <mergeCell ref="AMM2:AMN2"/>
    <mergeCell ref="ALU2:ALV2"/>
    <mergeCell ref="ALW2:ALX2"/>
    <mergeCell ref="ALY2:ALZ2"/>
    <mergeCell ref="AMA2:AMB2"/>
    <mergeCell ref="AMC2:AMD2"/>
    <mergeCell ref="ALK2:ALL2"/>
    <mergeCell ref="ALM2:ALN2"/>
    <mergeCell ref="ALO2:ALP2"/>
    <mergeCell ref="ALQ2:ALR2"/>
    <mergeCell ref="ALS2:ALT2"/>
    <mergeCell ref="ALA2:ALB2"/>
    <mergeCell ref="ALC2:ALD2"/>
    <mergeCell ref="ALE2:ALF2"/>
    <mergeCell ref="ALG2:ALH2"/>
    <mergeCell ref="ALI2:ALJ2"/>
    <mergeCell ref="AKQ2:AKR2"/>
    <mergeCell ref="AKS2:AKT2"/>
    <mergeCell ref="AKU2:AKV2"/>
    <mergeCell ref="AKW2:AKX2"/>
    <mergeCell ref="AKY2:AKZ2"/>
    <mergeCell ref="AKG2:AKH2"/>
    <mergeCell ref="AKI2:AKJ2"/>
    <mergeCell ref="AKK2:AKL2"/>
    <mergeCell ref="AKM2:AKN2"/>
    <mergeCell ref="AKO2:AKP2"/>
    <mergeCell ref="AJW2:AJX2"/>
    <mergeCell ref="AJY2:AJZ2"/>
    <mergeCell ref="AKA2:AKB2"/>
    <mergeCell ref="AKC2:AKD2"/>
    <mergeCell ref="AKE2:AKF2"/>
    <mergeCell ref="AJM2:AJN2"/>
    <mergeCell ref="AJO2:AJP2"/>
    <mergeCell ref="AJQ2:AJR2"/>
    <mergeCell ref="AJS2:AJT2"/>
    <mergeCell ref="AJU2:AJV2"/>
    <mergeCell ref="AJC2:AJD2"/>
    <mergeCell ref="AJE2:AJF2"/>
    <mergeCell ref="AJG2:AJH2"/>
    <mergeCell ref="AJI2:AJJ2"/>
    <mergeCell ref="AJK2:AJL2"/>
    <mergeCell ref="AIS2:AIT2"/>
    <mergeCell ref="AIU2:AIV2"/>
    <mergeCell ref="AIW2:AIX2"/>
    <mergeCell ref="AIY2:AIZ2"/>
    <mergeCell ref="AJA2:AJB2"/>
    <mergeCell ref="AII2:AIJ2"/>
    <mergeCell ref="AIK2:AIL2"/>
    <mergeCell ref="AIM2:AIN2"/>
    <mergeCell ref="AIO2:AIP2"/>
    <mergeCell ref="AIQ2:AIR2"/>
    <mergeCell ref="AHY2:AHZ2"/>
    <mergeCell ref="AIA2:AIB2"/>
    <mergeCell ref="AIC2:AID2"/>
    <mergeCell ref="AIE2:AIF2"/>
    <mergeCell ref="AIG2:AIH2"/>
    <mergeCell ref="AHO2:AHP2"/>
    <mergeCell ref="AHQ2:AHR2"/>
    <mergeCell ref="AHS2:AHT2"/>
    <mergeCell ref="AHU2:AHV2"/>
    <mergeCell ref="AHW2:AHX2"/>
    <mergeCell ref="AHE2:AHF2"/>
    <mergeCell ref="AHG2:AHH2"/>
    <mergeCell ref="AHI2:AHJ2"/>
    <mergeCell ref="AHK2:AHL2"/>
    <mergeCell ref="AHM2:AHN2"/>
    <mergeCell ref="AGU2:AGV2"/>
    <mergeCell ref="AGW2:AGX2"/>
    <mergeCell ref="AGY2:AGZ2"/>
    <mergeCell ref="AHA2:AHB2"/>
    <mergeCell ref="AHC2:AHD2"/>
    <mergeCell ref="AGK2:AGL2"/>
    <mergeCell ref="AGM2:AGN2"/>
    <mergeCell ref="AGO2:AGP2"/>
    <mergeCell ref="AGQ2:AGR2"/>
    <mergeCell ref="AGS2:AGT2"/>
    <mergeCell ref="AGA2:AGB2"/>
    <mergeCell ref="AGC2:AGD2"/>
    <mergeCell ref="AGE2:AGF2"/>
    <mergeCell ref="AGG2:AGH2"/>
    <mergeCell ref="AGI2:AGJ2"/>
    <mergeCell ref="AFQ2:AFR2"/>
    <mergeCell ref="AFS2:AFT2"/>
    <mergeCell ref="AFU2:AFV2"/>
    <mergeCell ref="AFW2:AFX2"/>
    <mergeCell ref="AFY2:AFZ2"/>
    <mergeCell ref="AFG2:AFH2"/>
    <mergeCell ref="AFI2:AFJ2"/>
    <mergeCell ref="AFK2:AFL2"/>
    <mergeCell ref="AFM2:AFN2"/>
    <mergeCell ref="AFO2:AFP2"/>
    <mergeCell ref="AEW2:AEX2"/>
    <mergeCell ref="AEY2:AEZ2"/>
    <mergeCell ref="AFA2:AFB2"/>
    <mergeCell ref="AFC2:AFD2"/>
    <mergeCell ref="AFE2:AFF2"/>
    <mergeCell ref="AEM2:AEN2"/>
    <mergeCell ref="AEO2:AEP2"/>
    <mergeCell ref="AEQ2:AER2"/>
    <mergeCell ref="AES2:AET2"/>
    <mergeCell ref="AEU2:AEV2"/>
    <mergeCell ref="AEC2:AED2"/>
    <mergeCell ref="AEE2:AEF2"/>
    <mergeCell ref="AEG2:AEH2"/>
    <mergeCell ref="AEI2:AEJ2"/>
    <mergeCell ref="AEK2:AEL2"/>
    <mergeCell ref="ADS2:ADT2"/>
    <mergeCell ref="ADU2:ADV2"/>
    <mergeCell ref="ADW2:ADX2"/>
    <mergeCell ref="ADY2:ADZ2"/>
    <mergeCell ref="AEA2:AEB2"/>
    <mergeCell ref="ADI2:ADJ2"/>
    <mergeCell ref="ADK2:ADL2"/>
    <mergeCell ref="ADM2:ADN2"/>
    <mergeCell ref="ADO2:ADP2"/>
    <mergeCell ref="ADQ2:ADR2"/>
    <mergeCell ref="ACY2:ACZ2"/>
    <mergeCell ref="ADA2:ADB2"/>
    <mergeCell ref="ADC2:ADD2"/>
    <mergeCell ref="ADE2:ADF2"/>
    <mergeCell ref="ADG2:ADH2"/>
    <mergeCell ref="ACO2:ACP2"/>
    <mergeCell ref="ACQ2:ACR2"/>
    <mergeCell ref="ACS2:ACT2"/>
    <mergeCell ref="ACU2:ACV2"/>
    <mergeCell ref="ACW2:ACX2"/>
    <mergeCell ref="ACE2:ACF2"/>
    <mergeCell ref="ACG2:ACH2"/>
    <mergeCell ref="ACI2:ACJ2"/>
    <mergeCell ref="ACK2:ACL2"/>
    <mergeCell ref="ACM2:ACN2"/>
    <mergeCell ref="ABU2:ABV2"/>
    <mergeCell ref="ABW2:ABX2"/>
    <mergeCell ref="ABY2:ABZ2"/>
    <mergeCell ref="ACA2:ACB2"/>
    <mergeCell ref="ACC2:ACD2"/>
    <mergeCell ref="ABK2:ABL2"/>
    <mergeCell ref="ABM2:ABN2"/>
    <mergeCell ref="ABO2:ABP2"/>
    <mergeCell ref="ABQ2:ABR2"/>
    <mergeCell ref="ABS2:ABT2"/>
    <mergeCell ref="ABA2:ABB2"/>
    <mergeCell ref="ABC2:ABD2"/>
    <mergeCell ref="ABE2:ABF2"/>
    <mergeCell ref="ABG2:ABH2"/>
    <mergeCell ref="ABI2:ABJ2"/>
    <mergeCell ref="AAQ2:AAR2"/>
    <mergeCell ref="AAS2:AAT2"/>
    <mergeCell ref="AAU2:AAV2"/>
    <mergeCell ref="AAW2:AAX2"/>
    <mergeCell ref="AAY2:AAZ2"/>
    <mergeCell ref="AAG2:AAH2"/>
    <mergeCell ref="AAI2:AAJ2"/>
    <mergeCell ref="AAK2:AAL2"/>
    <mergeCell ref="AAM2:AAN2"/>
    <mergeCell ref="AAO2:AAP2"/>
    <mergeCell ref="ZW2:ZX2"/>
    <mergeCell ref="ZY2:ZZ2"/>
    <mergeCell ref="AAA2:AAB2"/>
    <mergeCell ref="AAC2:AAD2"/>
    <mergeCell ref="AAE2:AAF2"/>
    <mergeCell ref="ZM2:ZN2"/>
    <mergeCell ref="ZO2:ZP2"/>
    <mergeCell ref="ZQ2:ZR2"/>
    <mergeCell ref="ZS2:ZT2"/>
    <mergeCell ref="ZU2:ZV2"/>
    <mergeCell ref="ZC2:ZD2"/>
    <mergeCell ref="ZE2:ZF2"/>
    <mergeCell ref="ZG2:ZH2"/>
    <mergeCell ref="ZI2:ZJ2"/>
    <mergeCell ref="ZK2:ZL2"/>
    <mergeCell ref="YS2:YT2"/>
    <mergeCell ref="YU2:YV2"/>
    <mergeCell ref="YW2:YX2"/>
    <mergeCell ref="YY2:YZ2"/>
    <mergeCell ref="ZA2:ZB2"/>
    <mergeCell ref="YI2:YJ2"/>
    <mergeCell ref="YK2:YL2"/>
    <mergeCell ref="YM2:YN2"/>
    <mergeCell ref="YO2:YP2"/>
    <mergeCell ref="YQ2:YR2"/>
    <mergeCell ref="XY2:XZ2"/>
    <mergeCell ref="YA2:YB2"/>
    <mergeCell ref="YC2:YD2"/>
    <mergeCell ref="YE2:YF2"/>
    <mergeCell ref="YG2:YH2"/>
    <mergeCell ref="XO2:XP2"/>
    <mergeCell ref="XQ2:XR2"/>
    <mergeCell ref="XS2:XT2"/>
    <mergeCell ref="XU2:XV2"/>
    <mergeCell ref="XW2:XX2"/>
    <mergeCell ref="XE2:XF2"/>
    <mergeCell ref="XG2:XH2"/>
    <mergeCell ref="XI2:XJ2"/>
    <mergeCell ref="XK2:XL2"/>
    <mergeCell ref="XM2:XN2"/>
    <mergeCell ref="WU2:WV2"/>
    <mergeCell ref="WW2:WX2"/>
    <mergeCell ref="WY2:WZ2"/>
    <mergeCell ref="XA2:XB2"/>
    <mergeCell ref="XC2:XD2"/>
    <mergeCell ref="WK2:WL2"/>
    <mergeCell ref="WM2:WN2"/>
    <mergeCell ref="WO2:WP2"/>
    <mergeCell ref="WQ2:WR2"/>
    <mergeCell ref="WS2:WT2"/>
    <mergeCell ref="WA2:WB2"/>
    <mergeCell ref="WC2:WD2"/>
    <mergeCell ref="WE2:WF2"/>
    <mergeCell ref="WG2:WH2"/>
    <mergeCell ref="WI2:WJ2"/>
    <mergeCell ref="VQ2:VR2"/>
    <mergeCell ref="VS2:VT2"/>
    <mergeCell ref="VU2:VV2"/>
    <mergeCell ref="VW2:VX2"/>
    <mergeCell ref="VY2:VZ2"/>
    <mergeCell ref="VG2:VH2"/>
    <mergeCell ref="VI2:VJ2"/>
    <mergeCell ref="VK2:VL2"/>
    <mergeCell ref="VM2:VN2"/>
    <mergeCell ref="VO2:VP2"/>
    <mergeCell ref="UW2:UX2"/>
    <mergeCell ref="UY2:UZ2"/>
    <mergeCell ref="VA2:VB2"/>
    <mergeCell ref="VC2:VD2"/>
    <mergeCell ref="VE2:VF2"/>
    <mergeCell ref="UM2:UN2"/>
    <mergeCell ref="UO2:UP2"/>
    <mergeCell ref="UQ2:UR2"/>
    <mergeCell ref="US2:UT2"/>
    <mergeCell ref="UU2:UV2"/>
    <mergeCell ref="UC2:UD2"/>
    <mergeCell ref="UE2:UF2"/>
    <mergeCell ref="UG2:UH2"/>
    <mergeCell ref="UI2:UJ2"/>
    <mergeCell ref="UK2:UL2"/>
    <mergeCell ref="TS2:TT2"/>
    <mergeCell ref="TU2:TV2"/>
    <mergeCell ref="TW2:TX2"/>
    <mergeCell ref="TY2:TZ2"/>
    <mergeCell ref="UA2:UB2"/>
    <mergeCell ref="TI2:TJ2"/>
    <mergeCell ref="TK2:TL2"/>
    <mergeCell ref="TM2:TN2"/>
    <mergeCell ref="TO2:TP2"/>
    <mergeCell ref="TQ2:TR2"/>
    <mergeCell ref="SY2:SZ2"/>
    <mergeCell ref="TA2:TB2"/>
    <mergeCell ref="TC2:TD2"/>
    <mergeCell ref="TE2:TF2"/>
    <mergeCell ref="TG2:TH2"/>
    <mergeCell ref="SO2:SP2"/>
    <mergeCell ref="SQ2:SR2"/>
    <mergeCell ref="SS2:ST2"/>
    <mergeCell ref="SU2:SV2"/>
    <mergeCell ref="SW2:SX2"/>
    <mergeCell ref="SE2:SF2"/>
    <mergeCell ref="SG2:SH2"/>
    <mergeCell ref="SI2:SJ2"/>
    <mergeCell ref="SK2:SL2"/>
    <mergeCell ref="SM2:SN2"/>
    <mergeCell ref="RU2:RV2"/>
    <mergeCell ref="RW2:RX2"/>
    <mergeCell ref="RY2:RZ2"/>
    <mergeCell ref="SA2:SB2"/>
    <mergeCell ref="SC2:SD2"/>
    <mergeCell ref="RK2:RL2"/>
    <mergeCell ref="RM2:RN2"/>
    <mergeCell ref="RO2:RP2"/>
    <mergeCell ref="RQ2:RR2"/>
    <mergeCell ref="RS2:RT2"/>
    <mergeCell ref="RA2:RB2"/>
    <mergeCell ref="RC2:RD2"/>
    <mergeCell ref="RE2:RF2"/>
    <mergeCell ref="RG2:RH2"/>
    <mergeCell ref="RI2:RJ2"/>
    <mergeCell ref="QQ2:QR2"/>
    <mergeCell ref="QS2:QT2"/>
    <mergeCell ref="QU2:QV2"/>
    <mergeCell ref="QW2:QX2"/>
    <mergeCell ref="QY2:QZ2"/>
    <mergeCell ref="QG2:QH2"/>
    <mergeCell ref="QI2:QJ2"/>
    <mergeCell ref="QK2:QL2"/>
    <mergeCell ref="QM2:QN2"/>
    <mergeCell ref="QO2:QP2"/>
    <mergeCell ref="PW2:PX2"/>
    <mergeCell ref="PY2:PZ2"/>
    <mergeCell ref="QA2:QB2"/>
    <mergeCell ref="QC2:QD2"/>
    <mergeCell ref="QE2:QF2"/>
    <mergeCell ref="PM2:PN2"/>
    <mergeCell ref="PO2:PP2"/>
    <mergeCell ref="PQ2:PR2"/>
    <mergeCell ref="PS2:PT2"/>
    <mergeCell ref="PU2:PV2"/>
    <mergeCell ref="PC2:PD2"/>
    <mergeCell ref="PE2:PF2"/>
    <mergeCell ref="PG2:PH2"/>
    <mergeCell ref="PI2:PJ2"/>
    <mergeCell ref="PK2:PL2"/>
    <mergeCell ref="OS2:OT2"/>
    <mergeCell ref="OU2:OV2"/>
    <mergeCell ref="OW2:OX2"/>
    <mergeCell ref="OY2:OZ2"/>
    <mergeCell ref="PA2:PB2"/>
    <mergeCell ref="OI2:OJ2"/>
    <mergeCell ref="OK2:OL2"/>
    <mergeCell ref="OM2:ON2"/>
    <mergeCell ref="OO2:OP2"/>
    <mergeCell ref="OQ2:OR2"/>
    <mergeCell ref="NY2:NZ2"/>
    <mergeCell ref="OA2:OB2"/>
    <mergeCell ref="OC2:OD2"/>
    <mergeCell ref="OE2:OF2"/>
    <mergeCell ref="OG2:OH2"/>
    <mergeCell ref="NO2:NP2"/>
    <mergeCell ref="NQ2:NR2"/>
    <mergeCell ref="NS2:NT2"/>
    <mergeCell ref="NU2:NV2"/>
    <mergeCell ref="NW2:NX2"/>
    <mergeCell ref="NE2:NF2"/>
    <mergeCell ref="NG2:NH2"/>
    <mergeCell ref="NI2:NJ2"/>
    <mergeCell ref="NK2:NL2"/>
    <mergeCell ref="NM2:NN2"/>
    <mergeCell ref="JC2:JD2"/>
    <mergeCell ref="JE2:JF2"/>
    <mergeCell ref="JG2:JH2"/>
    <mergeCell ref="IO2:IP2"/>
    <mergeCell ref="IQ2:IR2"/>
    <mergeCell ref="IS2:IT2"/>
    <mergeCell ref="IU2:IV2"/>
    <mergeCell ref="IW2:IX2"/>
    <mergeCell ref="IE2:IF2"/>
    <mergeCell ref="IG2:IH2"/>
    <mergeCell ref="II2:IJ2"/>
    <mergeCell ref="IK2:IL2"/>
    <mergeCell ref="IM2:IN2"/>
    <mergeCell ref="HU2:HV2"/>
    <mergeCell ref="HW2:HX2"/>
    <mergeCell ref="HY2:HZ2"/>
    <mergeCell ref="IA2:IB2"/>
    <mergeCell ref="IC2:ID2"/>
    <mergeCell ref="MU2:MV2"/>
    <mergeCell ref="MW2:MX2"/>
    <mergeCell ref="MY2:MZ2"/>
    <mergeCell ref="NA2:NB2"/>
    <mergeCell ref="NC2:ND2"/>
    <mergeCell ref="MK2:ML2"/>
    <mergeCell ref="MM2:MN2"/>
    <mergeCell ref="MO2:MP2"/>
    <mergeCell ref="MQ2:MR2"/>
    <mergeCell ref="MS2:MT2"/>
    <mergeCell ref="MA2:MB2"/>
    <mergeCell ref="MC2:MD2"/>
    <mergeCell ref="ME2:MF2"/>
    <mergeCell ref="MG2:MH2"/>
    <mergeCell ref="MI2:MJ2"/>
    <mergeCell ref="LQ2:LR2"/>
    <mergeCell ref="LS2:LT2"/>
    <mergeCell ref="LU2:LV2"/>
    <mergeCell ref="LW2:LX2"/>
    <mergeCell ref="LY2:LZ2"/>
    <mergeCell ref="LG2:LH2"/>
    <mergeCell ref="LI2:LJ2"/>
    <mergeCell ref="LK2:LL2"/>
    <mergeCell ref="LM2:LN2"/>
    <mergeCell ref="LO2:LP2"/>
    <mergeCell ref="KW2:KX2"/>
    <mergeCell ref="KY2:KZ2"/>
    <mergeCell ref="LA2:LB2"/>
    <mergeCell ref="LC2:LD2"/>
    <mergeCell ref="LE2:LF2"/>
    <mergeCell ref="KM2:KN2"/>
    <mergeCell ref="KO2:KP2"/>
    <mergeCell ref="KQ2:KR2"/>
    <mergeCell ref="KS2:KT2"/>
    <mergeCell ref="KU2:KV2"/>
    <mergeCell ref="XEM1:XEN1"/>
    <mergeCell ref="XEC1:XED1"/>
    <mergeCell ref="XDK1:XDL1"/>
    <mergeCell ref="XDM1:XDN1"/>
    <mergeCell ref="XDO1:XDP1"/>
    <mergeCell ref="CO2:CP2"/>
    <mergeCell ref="CQ2:CR2"/>
    <mergeCell ref="CS2:CT2"/>
    <mergeCell ref="HK2:HL2"/>
    <mergeCell ref="HM2:HN2"/>
    <mergeCell ref="HO2:HP2"/>
    <mergeCell ref="HQ2:HR2"/>
    <mergeCell ref="HS2:HT2"/>
    <mergeCell ref="HA2:HB2"/>
    <mergeCell ref="HC2:HD2"/>
    <mergeCell ref="HE2:HF2"/>
    <mergeCell ref="HG2:HH2"/>
    <mergeCell ref="HI2:HJ2"/>
    <mergeCell ref="GQ2:GR2"/>
    <mergeCell ref="GS2:GT2"/>
    <mergeCell ref="GU2:GV2"/>
    <mergeCell ref="GW2:GX2"/>
    <mergeCell ref="GY2:GZ2"/>
    <mergeCell ref="GG2:GH2"/>
    <mergeCell ref="GI2:GJ2"/>
    <mergeCell ref="GK2:GL2"/>
    <mergeCell ref="GM2:GN2"/>
    <mergeCell ref="GO2:GP2"/>
    <mergeCell ref="FW2:FX2"/>
    <mergeCell ref="FY2:FZ2"/>
    <mergeCell ref="GA2:GB2"/>
    <mergeCell ref="GC2:GD2"/>
    <mergeCell ref="GE2:GF2"/>
    <mergeCell ref="FM2:FN2"/>
    <mergeCell ref="FO2:FP2"/>
    <mergeCell ref="FQ2:FR2"/>
    <mergeCell ref="FS2:FT2"/>
    <mergeCell ref="FU2:FV2"/>
    <mergeCell ref="FC2:FD2"/>
    <mergeCell ref="FE2:FF2"/>
    <mergeCell ref="FG2:FH2"/>
    <mergeCell ref="FI2:FJ2"/>
    <mergeCell ref="FK2:FL2"/>
    <mergeCell ref="DM2:DN2"/>
    <mergeCell ref="CU2:CV2"/>
    <mergeCell ref="CW2:CX2"/>
    <mergeCell ref="CY2:CZ2"/>
    <mergeCell ref="KC2:KD2"/>
    <mergeCell ref="KE2:KF2"/>
    <mergeCell ref="KG2:KH2"/>
    <mergeCell ref="KI2:KJ2"/>
    <mergeCell ref="KK2:KL2"/>
    <mergeCell ref="JS2:JT2"/>
    <mergeCell ref="JU2:JV2"/>
    <mergeCell ref="JW2:JX2"/>
    <mergeCell ref="JY2:JZ2"/>
    <mergeCell ref="KA2:KB2"/>
    <mergeCell ref="JI2:JJ2"/>
    <mergeCell ref="JK2:JL2"/>
    <mergeCell ref="JM2:JN2"/>
    <mergeCell ref="JO2:JP2"/>
    <mergeCell ref="JQ2:JR2"/>
    <mergeCell ref="IY2:IZ2"/>
    <mergeCell ref="JA2:JB2"/>
    <mergeCell ref="WXW1:WXX1"/>
    <mergeCell ref="WXY1:WXZ1"/>
    <mergeCell ref="XDU1:XDV1"/>
    <mergeCell ref="XDW1:XDX1"/>
    <mergeCell ref="XDY1:XDZ1"/>
    <mergeCell ref="XEY1:XEZ1"/>
    <mergeCell ref="XFA1:XFB1"/>
    <mergeCell ref="XFC1:XFD1"/>
    <mergeCell ref="XAU1:XAV1"/>
    <mergeCell ref="XAW1:XAX1"/>
    <mergeCell ref="XAY1:XAZ1"/>
    <mergeCell ref="XBA1:XBB1"/>
    <mergeCell ref="XAI1:XAJ1"/>
    <mergeCell ref="XAK1:XAL1"/>
    <mergeCell ref="XAM1:XAN1"/>
    <mergeCell ref="XAO1:XAP1"/>
    <mergeCell ref="XAQ1:XAR1"/>
    <mergeCell ref="WZY1:WZZ1"/>
    <mergeCell ref="XAA1:XAB1"/>
    <mergeCell ref="XAC1:XAD1"/>
    <mergeCell ref="XAE1:XAF1"/>
    <mergeCell ref="XAG1:XAH1"/>
    <mergeCell ref="WZO1:WZP1"/>
    <mergeCell ref="WZQ1:WZR1"/>
    <mergeCell ref="WZS1:WZT1"/>
    <mergeCell ref="WZU1:WZV1"/>
    <mergeCell ref="WZW1:WZX1"/>
    <mergeCell ref="WZE1:WZF1"/>
    <mergeCell ref="WZG1:WZH1"/>
    <mergeCell ref="WZI1:WZJ1"/>
    <mergeCell ref="WZK1:WZL1"/>
    <mergeCell ref="WZM1:WZN1"/>
    <mergeCell ref="WYU1:WYV1"/>
    <mergeCell ref="WYW1:WYX1"/>
    <mergeCell ref="WYY1:WYZ1"/>
    <mergeCell ref="WZA1:WZB1"/>
    <mergeCell ref="WZC1:WZD1"/>
    <mergeCell ref="WYK1:WYL1"/>
    <mergeCell ref="WYM1:WYN1"/>
    <mergeCell ref="XBW1:XBX1"/>
    <mergeCell ref="XBY1:XBZ1"/>
    <mergeCell ref="XCA1:XCB1"/>
    <mergeCell ref="XCC1:XCD1"/>
    <mergeCell ref="XCE1:XCF1"/>
    <mergeCell ref="XBM1:XBN1"/>
    <mergeCell ref="XBO1:XBP1"/>
    <mergeCell ref="XBQ1:XBR1"/>
    <mergeCell ref="XBS1:XBT1"/>
    <mergeCell ref="XBU1:XBV1"/>
    <mergeCell ref="XBC1:XBD1"/>
    <mergeCell ref="XBE1:XBF1"/>
    <mergeCell ref="XBG1:XBH1"/>
    <mergeCell ref="XBI1:XBJ1"/>
    <mergeCell ref="XBK1:XBL1"/>
    <mergeCell ref="XAS1:XAT1"/>
    <mergeCell ref="XEO1:XEP1"/>
    <mergeCell ref="XEQ1:XER1"/>
    <mergeCell ref="XES1:XET1"/>
    <mergeCell ref="XEU1:XEV1"/>
    <mergeCell ref="XEW1:XEX1"/>
    <mergeCell ref="XEE1:XEF1"/>
    <mergeCell ref="XEG1:XEH1"/>
    <mergeCell ref="XEI1:XEJ1"/>
    <mergeCell ref="XEK1:XEL1"/>
    <mergeCell ref="XEA1:XEB1"/>
    <mergeCell ref="WXG1:WXH1"/>
    <mergeCell ref="WXI1:WXJ1"/>
    <mergeCell ref="WXK1:WXL1"/>
    <mergeCell ref="WXM1:WXN1"/>
    <mergeCell ref="WXO1:WXP1"/>
    <mergeCell ref="WWW1:WWX1"/>
    <mergeCell ref="WWY1:WWZ1"/>
    <mergeCell ref="WXA1:WXB1"/>
    <mergeCell ref="WXC1:WXD1"/>
    <mergeCell ref="WXE1:WXF1"/>
    <mergeCell ref="WWM1:WWN1"/>
    <mergeCell ref="WWO1:WWP1"/>
    <mergeCell ref="WWQ1:WWR1"/>
    <mergeCell ref="WWS1:WWT1"/>
    <mergeCell ref="WWU1:WWV1"/>
    <mergeCell ref="WWC1:WWD1"/>
    <mergeCell ref="WWE1:WWF1"/>
    <mergeCell ref="WWG1:WWH1"/>
    <mergeCell ref="WWI1:WWJ1"/>
    <mergeCell ref="WWK1:WWL1"/>
    <mergeCell ref="WVS1:WVT1"/>
    <mergeCell ref="WVU1:WVV1"/>
    <mergeCell ref="WVW1:WVX1"/>
    <mergeCell ref="WVY1:WVZ1"/>
    <mergeCell ref="WWA1:WWB1"/>
    <mergeCell ref="WVI1:WVJ1"/>
    <mergeCell ref="WVK1:WVL1"/>
    <mergeCell ref="WVM1:WVN1"/>
    <mergeCell ref="WVO1:WVP1"/>
    <mergeCell ref="WVQ1:WVR1"/>
    <mergeCell ref="WUY1:WUZ1"/>
    <mergeCell ref="WVA1:WVB1"/>
    <mergeCell ref="WVC1:WVD1"/>
    <mergeCell ref="WVE1:WVF1"/>
    <mergeCell ref="WVG1:WVH1"/>
    <mergeCell ref="XDQ1:XDR1"/>
    <mergeCell ref="XDS1:XDT1"/>
    <mergeCell ref="XDA1:XDB1"/>
    <mergeCell ref="XDC1:XDD1"/>
    <mergeCell ref="XDE1:XDF1"/>
    <mergeCell ref="XDG1:XDH1"/>
    <mergeCell ref="XDI1:XDJ1"/>
    <mergeCell ref="XCQ1:XCR1"/>
    <mergeCell ref="XCS1:XCT1"/>
    <mergeCell ref="XCU1:XCV1"/>
    <mergeCell ref="XCW1:XCX1"/>
    <mergeCell ref="XCY1:XCZ1"/>
    <mergeCell ref="XCG1:XCH1"/>
    <mergeCell ref="XCI1:XCJ1"/>
    <mergeCell ref="XCK1:XCL1"/>
    <mergeCell ref="XCM1:XCN1"/>
    <mergeCell ref="XCO1:XCP1"/>
    <mergeCell ref="WYO1:WYP1"/>
    <mergeCell ref="WYQ1:WYR1"/>
    <mergeCell ref="WYS1:WYT1"/>
    <mergeCell ref="WYA1:WYB1"/>
    <mergeCell ref="WYC1:WYD1"/>
    <mergeCell ref="WYE1:WYF1"/>
    <mergeCell ref="WYG1:WYH1"/>
    <mergeCell ref="WYI1:WYJ1"/>
    <mergeCell ref="WXQ1:WXR1"/>
    <mergeCell ref="WXS1:WXT1"/>
    <mergeCell ref="WXU1:WXV1"/>
    <mergeCell ref="WUO1:WUP1"/>
    <mergeCell ref="WUQ1:WUR1"/>
    <mergeCell ref="WUS1:WUT1"/>
    <mergeCell ref="WUU1:WUV1"/>
    <mergeCell ref="WUW1:WUX1"/>
    <mergeCell ref="WUE1:WUF1"/>
    <mergeCell ref="WUG1:WUH1"/>
    <mergeCell ref="WUI1:WUJ1"/>
    <mergeCell ref="WUK1:WUL1"/>
    <mergeCell ref="WUM1:WUN1"/>
    <mergeCell ref="WTU1:WTV1"/>
    <mergeCell ref="WTW1:WTX1"/>
    <mergeCell ref="WTY1:WTZ1"/>
    <mergeCell ref="WUA1:WUB1"/>
    <mergeCell ref="WUC1:WUD1"/>
    <mergeCell ref="WTK1:WTL1"/>
    <mergeCell ref="WTM1:WTN1"/>
    <mergeCell ref="WTO1:WTP1"/>
    <mergeCell ref="WTQ1:WTR1"/>
    <mergeCell ref="WTS1:WTT1"/>
    <mergeCell ref="WTA1:WTB1"/>
    <mergeCell ref="WTC1:WTD1"/>
    <mergeCell ref="WTE1:WTF1"/>
    <mergeCell ref="WTG1:WTH1"/>
    <mergeCell ref="WTI1:WTJ1"/>
    <mergeCell ref="WSQ1:WSR1"/>
    <mergeCell ref="WSS1:WST1"/>
    <mergeCell ref="WSU1:WSV1"/>
    <mergeCell ref="WSW1:WSX1"/>
    <mergeCell ref="WSY1:WSZ1"/>
    <mergeCell ref="WSG1:WSH1"/>
    <mergeCell ref="WSI1:WSJ1"/>
    <mergeCell ref="WSK1:WSL1"/>
    <mergeCell ref="WSM1:WSN1"/>
    <mergeCell ref="WSO1:WSP1"/>
    <mergeCell ref="WRW1:WRX1"/>
    <mergeCell ref="WRY1:WRZ1"/>
    <mergeCell ref="WSA1:WSB1"/>
    <mergeCell ref="WSC1:WSD1"/>
    <mergeCell ref="WSE1:WSF1"/>
    <mergeCell ref="WRM1:WRN1"/>
    <mergeCell ref="WRO1:WRP1"/>
    <mergeCell ref="WRQ1:WRR1"/>
    <mergeCell ref="WRS1:WRT1"/>
    <mergeCell ref="WRU1:WRV1"/>
    <mergeCell ref="WRC1:WRD1"/>
    <mergeCell ref="WRE1:WRF1"/>
    <mergeCell ref="WRG1:WRH1"/>
    <mergeCell ref="WRI1:WRJ1"/>
    <mergeCell ref="WRK1:WRL1"/>
    <mergeCell ref="WQS1:WQT1"/>
    <mergeCell ref="WQU1:WQV1"/>
    <mergeCell ref="WQW1:WQX1"/>
    <mergeCell ref="WQY1:WQZ1"/>
    <mergeCell ref="WRA1:WRB1"/>
    <mergeCell ref="WQI1:WQJ1"/>
    <mergeCell ref="WQK1:WQL1"/>
    <mergeCell ref="WQM1:WQN1"/>
    <mergeCell ref="WQO1:WQP1"/>
    <mergeCell ref="WQQ1:WQR1"/>
    <mergeCell ref="WPY1:WPZ1"/>
    <mergeCell ref="WQA1:WQB1"/>
    <mergeCell ref="WQC1:WQD1"/>
    <mergeCell ref="WQE1:WQF1"/>
    <mergeCell ref="WQG1:WQH1"/>
    <mergeCell ref="WPO1:WPP1"/>
    <mergeCell ref="WPQ1:WPR1"/>
    <mergeCell ref="WPS1:WPT1"/>
    <mergeCell ref="WPU1:WPV1"/>
    <mergeCell ref="WPW1:WPX1"/>
    <mergeCell ref="WPE1:WPF1"/>
    <mergeCell ref="WPG1:WPH1"/>
    <mergeCell ref="WPI1:WPJ1"/>
    <mergeCell ref="WPK1:WPL1"/>
    <mergeCell ref="WPM1:WPN1"/>
    <mergeCell ref="WOU1:WOV1"/>
    <mergeCell ref="WOW1:WOX1"/>
    <mergeCell ref="WOY1:WOZ1"/>
    <mergeCell ref="WPA1:WPB1"/>
    <mergeCell ref="WPC1:WPD1"/>
    <mergeCell ref="WOK1:WOL1"/>
    <mergeCell ref="WOM1:WON1"/>
    <mergeCell ref="WOO1:WOP1"/>
    <mergeCell ref="WOQ1:WOR1"/>
    <mergeCell ref="WOS1:WOT1"/>
    <mergeCell ref="WOA1:WOB1"/>
    <mergeCell ref="WOC1:WOD1"/>
    <mergeCell ref="WOE1:WOF1"/>
    <mergeCell ref="WOG1:WOH1"/>
    <mergeCell ref="WOI1:WOJ1"/>
    <mergeCell ref="WNQ1:WNR1"/>
    <mergeCell ref="WNS1:WNT1"/>
    <mergeCell ref="WNU1:WNV1"/>
    <mergeCell ref="WNW1:WNX1"/>
    <mergeCell ref="WNY1:WNZ1"/>
    <mergeCell ref="WNG1:WNH1"/>
    <mergeCell ref="WNI1:WNJ1"/>
    <mergeCell ref="WNK1:WNL1"/>
    <mergeCell ref="WNM1:WNN1"/>
    <mergeCell ref="WNO1:WNP1"/>
    <mergeCell ref="WMW1:WMX1"/>
    <mergeCell ref="WMY1:WMZ1"/>
    <mergeCell ref="WNA1:WNB1"/>
    <mergeCell ref="WNC1:WND1"/>
    <mergeCell ref="WNE1:WNF1"/>
    <mergeCell ref="WMM1:WMN1"/>
    <mergeCell ref="WMO1:WMP1"/>
    <mergeCell ref="WMQ1:WMR1"/>
    <mergeCell ref="WMS1:WMT1"/>
    <mergeCell ref="WMU1:WMV1"/>
    <mergeCell ref="WMC1:WMD1"/>
    <mergeCell ref="WME1:WMF1"/>
    <mergeCell ref="WMG1:WMH1"/>
    <mergeCell ref="WMI1:WMJ1"/>
    <mergeCell ref="WMK1:WML1"/>
    <mergeCell ref="WLS1:WLT1"/>
    <mergeCell ref="WLU1:WLV1"/>
    <mergeCell ref="WLW1:WLX1"/>
    <mergeCell ref="WLY1:WLZ1"/>
    <mergeCell ref="WMA1:WMB1"/>
    <mergeCell ref="WLI1:WLJ1"/>
    <mergeCell ref="WLK1:WLL1"/>
    <mergeCell ref="WLM1:WLN1"/>
    <mergeCell ref="WLO1:WLP1"/>
    <mergeCell ref="WLQ1:WLR1"/>
    <mergeCell ref="WKY1:WKZ1"/>
    <mergeCell ref="WLA1:WLB1"/>
    <mergeCell ref="WLC1:WLD1"/>
    <mergeCell ref="WLE1:WLF1"/>
    <mergeCell ref="WLG1:WLH1"/>
    <mergeCell ref="WKO1:WKP1"/>
    <mergeCell ref="WKQ1:WKR1"/>
    <mergeCell ref="WKS1:WKT1"/>
    <mergeCell ref="WKU1:WKV1"/>
    <mergeCell ref="WKW1:WKX1"/>
    <mergeCell ref="WKE1:WKF1"/>
    <mergeCell ref="WKG1:WKH1"/>
    <mergeCell ref="WKI1:WKJ1"/>
    <mergeCell ref="WKK1:WKL1"/>
    <mergeCell ref="WKM1:WKN1"/>
    <mergeCell ref="WJU1:WJV1"/>
    <mergeCell ref="WJW1:WJX1"/>
    <mergeCell ref="WJY1:WJZ1"/>
    <mergeCell ref="WKA1:WKB1"/>
    <mergeCell ref="WKC1:WKD1"/>
    <mergeCell ref="WJK1:WJL1"/>
    <mergeCell ref="WJM1:WJN1"/>
    <mergeCell ref="WJO1:WJP1"/>
    <mergeCell ref="WJQ1:WJR1"/>
    <mergeCell ref="WJS1:WJT1"/>
    <mergeCell ref="WJA1:WJB1"/>
    <mergeCell ref="WJC1:WJD1"/>
    <mergeCell ref="WJE1:WJF1"/>
    <mergeCell ref="WJG1:WJH1"/>
    <mergeCell ref="WJI1:WJJ1"/>
    <mergeCell ref="WIQ1:WIR1"/>
    <mergeCell ref="WIS1:WIT1"/>
    <mergeCell ref="WIU1:WIV1"/>
    <mergeCell ref="WIW1:WIX1"/>
    <mergeCell ref="WIY1:WIZ1"/>
    <mergeCell ref="WIG1:WIH1"/>
    <mergeCell ref="WII1:WIJ1"/>
    <mergeCell ref="WIK1:WIL1"/>
    <mergeCell ref="WIM1:WIN1"/>
    <mergeCell ref="WIO1:WIP1"/>
    <mergeCell ref="WHW1:WHX1"/>
    <mergeCell ref="WHY1:WHZ1"/>
    <mergeCell ref="WIA1:WIB1"/>
    <mergeCell ref="WIC1:WID1"/>
    <mergeCell ref="WIE1:WIF1"/>
    <mergeCell ref="WHM1:WHN1"/>
    <mergeCell ref="WHO1:WHP1"/>
    <mergeCell ref="WHQ1:WHR1"/>
    <mergeCell ref="WHS1:WHT1"/>
    <mergeCell ref="WHU1:WHV1"/>
    <mergeCell ref="WHC1:WHD1"/>
    <mergeCell ref="WHE1:WHF1"/>
    <mergeCell ref="WHG1:WHH1"/>
    <mergeCell ref="WHI1:WHJ1"/>
    <mergeCell ref="WHK1:WHL1"/>
    <mergeCell ref="WGS1:WGT1"/>
    <mergeCell ref="WGU1:WGV1"/>
    <mergeCell ref="WGW1:WGX1"/>
    <mergeCell ref="WGY1:WGZ1"/>
    <mergeCell ref="WHA1:WHB1"/>
    <mergeCell ref="WGI1:WGJ1"/>
    <mergeCell ref="WGK1:WGL1"/>
    <mergeCell ref="WGM1:WGN1"/>
    <mergeCell ref="WGO1:WGP1"/>
    <mergeCell ref="WGQ1:WGR1"/>
    <mergeCell ref="WFY1:WFZ1"/>
    <mergeCell ref="WGA1:WGB1"/>
    <mergeCell ref="WGC1:WGD1"/>
    <mergeCell ref="WGE1:WGF1"/>
    <mergeCell ref="WGG1:WGH1"/>
    <mergeCell ref="WFO1:WFP1"/>
    <mergeCell ref="WFQ1:WFR1"/>
    <mergeCell ref="WFS1:WFT1"/>
    <mergeCell ref="WFU1:WFV1"/>
    <mergeCell ref="WFW1:WFX1"/>
    <mergeCell ref="WFE1:WFF1"/>
    <mergeCell ref="WFG1:WFH1"/>
    <mergeCell ref="WFI1:WFJ1"/>
    <mergeCell ref="WFK1:WFL1"/>
    <mergeCell ref="WFM1:WFN1"/>
    <mergeCell ref="WEU1:WEV1"/>
    <mergeCell ref="WEW1:WEX1"/>
    <mergeCell ref="WEY1:WEZ1"/>
    <mergeCell ref="WFA1:WFB1"/>
    <mergeCell ref="WFC1:WFD1"/>
    <mergeCell ref="WEK1:WEL1"/>
    <mergeCell ref="WEM1:WEN1"/>
    <mergeCell ref="WEO1:WEP1"/>
    <mergeCell ref="WEQ1:WER1"/>
    <mergeCell ref="WES1:WET1"/>
    <mergeCell ref="WEA1:WEB1"/>
    <mergeCell ref="WEC1:WED1"/>
    <mergeCell ref="WEE1:WEF1"/>
    <mergeCell ref="WEG1:WEH1"/>
    <mergeCell ref="WEI1:WEJ1"/>
    <mergeCell ref="WDQ1:WDR1"/>
    <mergeCell ref="WDS1:WDT1"/>
    <mergeCell ref="WDU1:WDV1"/>
    <mergeCell ref="WDW1:WDX1"/>
    <mergeCell ref="WDY1:WDZ1"/>
    <mergeCell ref="WDG1:WDH1"/>
    <mergeCell ref="WDI1:WDJ1"/>
    <mergeCell ref="WDK1:WDL1"/>
    <mergeCell ref="WDM1:WDN1"/>
    <mergeCell ref="WDO1:WDP1"/>
    <mergeCell ref="WCW1:WCX1"/>
    <mergeCell ref="WCY1:WCZ1"/>
    <mergeCell ref="WDA1:WDB1"/>
    <mergeCell ref="WDC1:WDD1"/>
    <mergeCell ref="WDE1:WDF1"/>
    <mergeCell ref="WCM1:WCN1"/>
    <mergeCell ref="WCO1:WCP1"/>
    <mergeCell ref="WCQ1:WCR1"/>
    <mergeCell ref="WCS1:WCT1"/>
    <mergeCell ref="WCU1:WCV1"/>
    <mergeCell ref="WCC1:WCD1"/>
    <mergeCell ref="WCE1:WCF1"/>
    <mergeCell ref="WCG1:WCH1"/>
    <mergeCell ref="WCI1:WCJ1"/>
    <mergeCell ref="WCK1:WCL1"/>
    <mergeCell ref="WBS1:WBT1"/>
    <mergeCell ref="WBU1:WBV1"/>
    <mergeCell ref="WBW1:WBX1"/>
    <mergeCell ref="WBY1:WBZ1"/>
    <mergeCell ref="WCA1:WCB1"/>
    <mergeCell ref="WBI1:WBJ1"/>
    <mergeCell ref="WBK1:WBL1"/>
    <mergeCell ref="WBM1:WBN1"/>
    <mergeCell ref="WBO1:WBP1"/>
    <mergeCell ref="WBQ1:WBR1"/>
    <mergeCell ref="WAY1:WAZ1"/>
    <mergeCell ref="WBA1:WBB1"/>
    <mergeCell ref="WBC1:WBD1"/>
    <mergeCell ref="WBE1:WBF1"/>
    <mergeCell ref="WBG1:WBH1"/>
    <mergeCell ref="WAO1:WAP1"/>
    <mergeCell ref="WAQ1:WAR1"/>
    <mergeCell ref="WAS1:WAT1"/>
    <mergeCell ref="WAU1:WAV1"/>
    <mergeCell ref="WAW1:WAX1"/>
    <mergeCell ref="WAE1:WAF1"/>
    <mergeCell ref="WAG1:WAH1"/>
    <mergeCell ref="WAI1:WAJ1"/>
    <mergeCell ref="WAK1:WAL1"/>
    <mergeCell ref="WAM1:WAN1"/>
    <mergeCell ref="VZU1:VZV1"/>
    <mergeCell ref="VZW1:VZX1"/>
    <mergeCell ref="VZY1:VZZ1"/>
    <mergeCell ref="WAA1:WAB1"/>
    <mergeCell ref="WAC1:WAD1"/>
    <mergeCell ref="VZK1:VZL1"/>
    <mergeCell ref="VZM1:VZN1"/>
    <mergeCell ref="VZO1:VZP1"/>
    <mergeCell ref="VZQ1:VZR1"/>
    <mergeCell ref="VZS1:VZT1"/>
    <mergeCell ref="VZA1:VZB1"/>
    <mergeCell ref="VZC1:VZD1"/>
    <mergeCell ref="VZE1:VZF1"/>
    <mergeCell ref="VZG1:VZH1"/>
    <mergeCell ref="VZI1:VZJ1"/>
    <mergeCell ref="VYQ1:VYR1"/>
    <mergeCell ref="VYS1:VYT1"/>
    <mergeCell ref="VYU1:VYV1"/>
    <mergeCell ref="VYW1:VYX1"/>
    <mergeCell ref="VYY1:VYZ1"/>
    <mergeCell ref="VYG1:VYH1"/>
    <mergeCell ref="VYI1:VYJ1"/>
    <mergeCell ref="VYK1:VYL1"/>
    <mergeCell ref="VYM1:VYN1"/>
    <mergeCell ref="VYO1:VYP1"/>
    <mergeCell ref="VXW1:VXX1"/>
    <mergeCell ref="VXY1:VXZ1"/>
    <mergeCell ref="VYA1:VYB1"/>
    <mergeCell ref="VYC1:VYD1"/>
    <mergeCell ref="VYE1:VYF1"/>
    <mergeCell ref="VXM1:VXN1"/>
    <mergeCell ref="VXO1:VXP1"/>
    <mergeCell ref="VXQ1:VXR1"/>
    <mergeCell ref="VXS1:VXT1"/>
    <mergeCell ref="VXU1:VXV1"/>
    <mergeCell ref="VXC1:VXD1"/>
    <mergeCell ref="VXE1:VXF1"/>
    <mergeCell ref="VXG1:VXH1"/>
    <mergeCell ref="VXI1:VXJ1"/>
    <mergeCell ref="VXK1:VXL1"/>
    <mergeCell ref="VWS1:VWT1"/>
    <mergeCell ref="VWU1:VWV1"/>
    <mergeCell ref="VWW1:VWX1"/>
    <mergeCell ref="VWY1:VWZ1"/>
    <mergeCell ref="VXA1:VXB1"/>
    <mergeCell ref="VWI1:VWJ1"/>
    <mergeCell ref="VWK1:VWL1"/>
    <mergeCell ref="VWM1:VWN1"/>
    <mergeCell ref="VWO1:VWP1"/>
    <mergeCell ref="VWQ1:VWR1"/>
    <mergeCell ref="VVY1:VVZ1"/>
    <mergeCell ref="VWA1:VWB1"/>
    <mergeCell ref="VWC1:VWD1"/>
    <mergeCell ref="VWE1:VWF1"/>
    <mergeCell ref="VWG1:VWH1"/>
    <mergeCell ref="VVO1:VVP1"/>
    <mergeCell ref="VVQ1:VVR1"/>
    <mergeCell ref="VVS1:VVT1"/>
    <mergeCell ref="VVU1:VVV1"/>
    <mergeCell ref="VVW1:VVX1"/>
    <mergeCell ref="VVE1:VVF1"/>
    <mergeCell ref="VVG1:VVH1"/>
    <mergeCell ref="VVI1:VVJ1"/>
    <mergeCell ref="VVK1:VVL1"/>
    <mergeCell ref="VVM1:VVN1"/>
    <mergeCell ref="VUU1:VUV1"/>
    <mergeCell ref="VUW1:VUX1"/>
    <mergeCell ref="VUY1:VUZ1"/>
    <mergeCell ref="VVA1:VVB1"/>
    <mergeCell ref="VVC1:VVD1"/>
    <mergeCell ref="VUK1:VUL1"/>
    <mergeCell ref="VUM1:VUN1"/>
    <mergeCell ref="VUO1:VUP1"/>
    <mergeCell ref="VUQ1:VUR1"/>
    <mergeCell ref="VUS1:VUT1"/>
    <mergeCell ref="VUA1:VUB1"/>
    <mergeCell ref="VUC1:VUD1"/>
    <mergeCell ref="VUE1:VUF1"/>
    <mergeCell ref="VUG1:VUH1"/>
    <mergeCell ref="VUI1:VUJ1"/>
    <mergeCell ref="VTQ1:VTR1"/>
    <mergeCell ref="VTS1:VTT1"/>
    <mergeCell ref="VTU1:VTV1"/>
    <mergeCell ref="VTW1:VTX1"/>
    <mergeCell ref="VTY1:VTZ1"/>
    <mergeCell ref="VTG1:VTH1"/>
    <mergeCell ref="VTI1:VTJ1"/>
    <mergeCell ref="VTK1:VTL1"/>
    <mergeCell ref="VTM1:VTN1"/>
    <mergeCell ref="VTO1:VTP1"/>
    <mergeCell ref="VSW1:VSX1"/>
    <mergeCell ref="VSY1:VSZ1"/>
    <mergeCell ref="VTA1:VTB1"/>
    <mergeCell ref="VTC1:VTD1"/>
    <mergeCell ref="VTE1:VTF1"/>
    <mergeCell ref="VSM1:VSN1"/>
    <mergeCell ref="VSO1:VSP1"/>
    <mergeCell ref="VSQ1:VSR1"/>
    <mergeCell ref="VSS1:VST1"/>
    <mergeCell ref="VSU1:VSV1"/>
    <mergeCell ref="VSC1:VSD1"/>
    <mergeCell ref="VSE1:VSF1"/>
    <mergeCell ref="VSG1:VSH1"/>
    <mergeCell ref="VSI1:VSJ1"/>
    <mergeCell ref="VSK1:VSL1"/>
    <mergeCell ref="VRS1:VRT1"/>
    <mergeCell ref="VRU1:VRV1"/>
    <mergeCell ref="VRW1:VRX1"/>
    <mergeCell ref="VRY1:VRZ1"/>
    <mergeCell ref="VSA1:VSB1"/>
    <mergeCell ref="VRI1:VRJ1"/>
    <mergeCell ref="VRK1:VRL1"/>
    <mergeCell ref="VRM1:VRN1"/>
    <mergeCell ref="VRO1:VRP1"/>
    <mergeCell ref="VRQ1:VRR1"/>
    <mergeCell ref="VQY1:VQZ1"/>
    <mergeCell ref="VRA1:VRB1"/>
    <mergeCell ref="VRC1:VRD1"/>
    <mergeCell ref="VRE1:VRF1"/>
    <mergeCell ref="VRG1:VRH1"/>
    <mergeCell ref="VQO1:VQP1"/>
    <mergeCell ref="VQQ1:VQR1"/>
    <mergeCell ref="VQS1:VQT1"/>
    <mergeCell ref="VQU1:VQV1"/>
    <mergeCell ref="VQW1:VQX1"/>
    <mergeCell ref="VQE1:VQF1"/>
    <mergeCell ref="VQG1:VQH1"/>
    <mergeCell ref="VQI1:VQJ1"/>
    <mergeCell ref="VQK1:VQL1"/>
    <mergeCell ref="VQM1:VQN1"/>
    <mergeCell ref="VPU1:VPV1"/>
    <mergeCell ref="VPW1:VPX1"/>
    <mergeCell ref="VPY1:VPZ1"/>
    <mergeCell ref="VQA1:VQB1"/>
    <mergeCell ref="VQC1:VQD1"/>
    <mergeCell ref="VPK1:VPL1"/>
    <mergeCell ref="VPM1:VPN1"/>
    <mergeCell ref="VPO1:VPP1"/>
    <mergeCell ref="VPQ1:VPR1"/>
    <mergeCell ref="VPS1:VPT1"/>
    <mergeCell ref="VPA1:VPB1"/>
    <mergeCell ref="VPC1:VPD1"/>
    <mergeCell ref="VPE1:VPF1"/>
    <mergeCell ref="VPG1:VPH1"/>
    <mergeCell ref="VPI1:VPJ1"/>
    <mergeCell ref="VOQ1:VOR1"/>
    <mergeCell ref="VOS1:VOT1"/>
    <mergeCell ref="VOU1:VOV1"/>
    <mergeCell ref="VOW1:VOX1"/>
    <mergeCell ref="VOY1:VOZ1"/>
    <mergeCell ref="VOG1:VOH1"/>
    <mergeCell ref="VOI1:VOJ1"/>
    <mergeCell ref="VOK1:VOL1"/>
    <mergeCell ref="VOM1:VON1"/>
    <mergeCell ref="VOO1:VOP1"/>
    <mergeCell ref="VNW1:VNX1"/>
    <mergeCell ref="VNY1:VNZ1"/>
    <mergeCell ref="VOA1:VOB1"/>
    <mergeCell ref="VOC1:VOD1"/>
    <mergeCell ref="VOE1:VOF1"/>
    <mergeCell ref="VNM1:VNN1"/>
    <mergeCell ref="VNO1:VNP1"/>
    <mergeCell ref="VNQ1:VNR1"/>
    <mergeCell ref="VNS1:VNT1"/>
    <mergeCell ref="VNU1:VNV1"/>
    <mergeCell ref="VNC1:VND1"/>
    <mergeCell ref="VNE1:VNF1"/>
    <mergeCell ref="VNG1:VNH1"/>
    <mergeCell ref="VNI1:VNJ1"/>
    <mergeCell ref="VNK1:VNL1"/>
    <mergeCell ref="VMS1:VMT1"/>
    <mergeCell ref="VMU1:VMV1"/>
    <mergeCell ref="VMW1:VMX1"/>
    <mergeCell ref="VMY1:VMZ1"/>
    <mergeCell ref="VNA1:VNB1"/>
    <mergeCell ref="VMI1:VMJ1"/>
    <mergeCell ref="VMK1:VML1"/>
    <mergeCell ref="VMM1:VMN1"/>
    <mergeCell ref="VMO1:VMP1"/>
    <mergeCell ref="VMQ1:VMR1"/>
    <mergeCell ref="VLY1:VLZ1"/>
    <mergeCell ref="VMA1:VMB1"/>
    <mergeCell ref="VMC1:VMD1"/>
    <mergeCell ref="VME1:VMF1"/>
    <mergeCell ref="VMG1:VMH1"/>
    <mergeCell ref="VLO1:VLP1"/>
    <mergeCell ref="VLQ1:VLR1"/>
    <mergeCell ref="VLS1:VLT1"/>
    <mergeCell ref="VLU1:VLV1"/>
    <mergeCell ref="VLW1:VLX1"/>
    <mergeCell ref="VLE1:VLF1"/>
    <mergeCell ref="VLG1:VLH1"/>
    <mergeCell ref="VLI1:VLJ1"/>
    <mergeCell ref="VLK1:VLL1"/>
    <mergeCell ref="VLM1:VLN1"/>
    <mergeCell ref="VKU1:VKV1"/>
    <mergeCell ref="VKW1:VKX1"/>
    <mergeCell ref="VKY1:VKZ1"/>
    <mergeCell ref="VLA1:VLB1"/>
    <mergeCell ref="VLC1:VLD1"/>
    <mergeCell ref="VKK1:VKL1"/>
    <mergeCell ref="VKM1:VKN1"/>
    <mergeCell ref="VKO1:VKP1"/>
    <mergeCell ref="VKQ1:VKR1"/>
    <mergeCell ref="VKS1:VKT1"/>
    <mergeCell ref="VKA1:VKB1"/>
    <mergeCell ref="VKC1:VKD1"/>
    <mergeCell ref="VKE1:VKF1"/>
    <mergeCell ref="VKG1:VKH1"/>
    <mergeCell ref="VKI1:VKJ1"/>
    <mergeCell ref="VJQ1:VJR1"/>
    <mergeCell ref="VJS1:VJT1"/>
    <mergeCell ref="VJU1:VJV1"/>
    <mergeCell ref="VJW1:VJX1"/>
    <mergeCell ref="VJY1:VJZ1"/>
    <mergeCell ref="VJG1:VJH1"/>
    <mergeCell ref="VJI1:VJJ1"/>
    <mergeCell ref="VJK1:VJL1"/>
    <mergeCell ref="VJM1:VJN1"/>
    <mergeCell ref="VJO1:VJP1"/>
    <mergeCell ref="VIW1:VIX1"/>
    <mergeCell ref="VIY1:VIZ1"/>
    <mergeCell ref="VJA1:VJB1"/>
    <mergeCell ref="VJC1:VJD1"/>
    <mergeCell ref="VJE1:VJF1"/>
    <mergeCell ref="VIM1:VIN1"/>
    <mergeCell ref="VIO1:VIP1"/>
    <mergeCell ref="VIQ1:VIR1"/>
    <mergeCell ref="VIS1:VIT1"/>
    <mergeCell ref="VIU1:VIV1"/>
    <mergeCell ref="VIC1:VID1"/>
    <mergeCell ref="VIE1:VIF1"/>
    <mergeCell ref="VIG1:VIH1"/>
    <mergeCell ref="VII1:VIJ1"/>
    <mergeCell ref="VIK1:VIL1"/>
    <mergeCell ref="VHS1:VHT1"/>
    <mergeCell ref="VHU1:VHV1"/>
    <mergeCell ref="VHW1:VHX1"/>
    <mergeCell ref="VHY1:VHZ1"/>
    <mergeCell ref="VIA1:VIB1"/>
    <mergeCell ref="VHI1:VHJ1"/>
    <mergeCell ref="VHK1:VHL1"/>
    <mergeCell ref="VHM1:VHN1"/>
    <mergeCell ref="VHO1:VHP1"/>
    <mergeCell ref="VHQ1:VHR1"/>
    <mergeCell ref="VGY1:VGZ1"/>
    <mergeCell ref="VHA1:VHB1"/>
    <mergeCell ref="VHC1:VHD1"/>
    <mergeCell ref="VHE1:VHF1"/>
    <mergeCell ref="VHG1:VHH1"/>
    <mergeCell ref="VGO1:VGP1"/>
    <mergeCell ref="VGQ1:VGR1"/>
    <mergeCell ref="VGS1:VGT1"/>
    <mergeCell ref="VGU1:VGV1"/>
    <mergeCell ref="VGW1:VGX1"/>
    <mergeCell ref="VGE1:VGF1"/>
    <mergeCell ref="VGG1:VGH1"/>
    <mergeCell ref="VGI1:VGJ1"/>
    <mergeCell ref="VGK1:VGL1"/>
    <mergeCell ref="VGM1:VGN1"/>
    <mergeCell ref="VFU1:VFV1"/>
    <mergeCell ref="VFW1:VFX1"/>
    <mergeCell ref="VFY1:VFZ1"/>
    <mergeCell ref="VGA1:VGB1"/>
    <mergeCell ref="VGC1:VGD1"/>
    <mergeCell ref="VFK1:VFL1"/>
    <mergeCell ref="VFM1:VFN1"/>
    <mergeCell ref="VFO1:VFP1"/>
    <mergeCell ref="VFQ1:VFR1"/>
    <mergeCell ref="VFS1:VFT1"/>
    <mergeCell ref="VFA1:VFB1"/>
    <mergeCell ref="VFC1:VFD1"/>
    <mergeCell ref="VFE1:VFF1"/>
    <mergeCell ref="VFG1:VFH1"/>
    <mergeCell ref="VFI1:VFJ1"/>
    <mergeCell ref="VEQ1:VER1"/>
    <mergeCell ref="VES1:VET1"/>
    <mergeCell ref="VEU1:VEV1"/>
    <mergeCell ref="VEW1:VEX1"/>
    <mergeCell ref="VEY1:VEZ1"/>
    <mergeCell ref="VEG1:VEH1"/>
    <mergeCell ref="VEI1:VEJ1"/>
    <mergeCell ref="VEK1:VEL1"/>
    <mergeCell ref="VEM1:VEN1"/>
    <mergeCell ref="VEO1:VEP1"/>
    <mergeCell ref="VDW1:VDX1"/>
    <mergeCell ref="VDY1:VDZ1"/>
    <mergeCell ref="VEA1:VEB1"/>
    <mergeCell ref="VEC1:VED1"/>
    <mergeCell ref="VEE1:VEF1"/>
    <mergeCell ref="VDM1:VDN1"/>
    <mergeCell ref="VDO1:VDP1"/>
    <mergeCell ref="VDQ1:VDR1"/>
    <mergeCell ref="VDS1:VDT1"/>
    <mergeCell ref="VDU1:VDV1"/>
    <mergeCell ref="VDC1:VDD1"/>
    <mergeCell ref="VDE1:VDF1"/>
    <mergeCell ref="VDG1:VDH1"/>
    <mergeCell ref="VDI1:VDJ1"/>
    <mergeCell ref="VDK1:VDL1"/>
    <mergeCell ref="VCS1:VCT1"/>
    <mergeCell ref="VCU1:VCV1"/>
    <mergeCell ref="VCW1:VCX1"/>
    <mergeCell ref="VCY1:VCZ1"/>
    <mergeCell ref="VDA1:VDB1"/>
    <mergeCell ref="VCI1:VCJ1"/>
    <mergeCell ref="VCK1:VCL1"/>
    <mergeCell ref="VCM1:VCN1"/>
    <mergeCell ref="VCO1:VCP1"/>
    <mergeCell ref="VCQ1:VCR1"/>
    <mergeCell ref="VBY1:VBZ1"/>
    <mergeCell ref="VCA1:VCB1"/>
    <mergeCell ref="VCC1:VCD1"/>
    <mergeCell ref="VCE1:VCF1"/>
    <mergeCell ref="VCG1:VCH1"/>
    <mergeCell ref="VBO1:VBP1"/>
    <mergeCell ref="VBQ1:VBR1"/>
    <mergeCell ref="VBS1:VBT1"/>
    <mergeCell ref="VBU1:VBV1"/>
    <mergeCell ref="VBW1:VBX1"/>
    <mergeCell ref="VBE1:VBF1"/>
    <mergeCell ref="VBG1:VBH1"/>
    <mergeCell ref="VBI1:VBJ1"/>
    <mergeCell ref="VBK1:VBL1"/>
    <mergeCell ref="VBM1:VBN1"/>
    <mergeCell ref="VAU1:VAV1"/>
    <mergeCell ref="VAW1:VAX1"/>
    <mergeCell ref="VAY1:VAZ1"/>
    <mergeCell ref="VBA1:VBB1"/>
    <mergeCell ref="VBC1:VBD1"/>
    <mergeCell ref="VAK1:VAL1"/>
    <mergeCell ref="VAM1:VAN1"/>
    <mergeCell ref="VAO1:VAP1"/>
    <mergeCell ref="VAQ1:VAR1"/>
    <mergeCell ref="VAS1:VAT1"/>
    <mergeCell ref="VAA1:VAB1"/>
    <mergeCell ref="VAC1:VAD1"/>
    <mergeCell ref="VAE1:VAF1"/>
    <mergeCell ref="VAG1:VAH1"/>
    <mergeCell ref="VAI1:VAJ1"/>
    <mergeCell ref="UZQ1:UZR1"/>
    <mergeCell ref="UZS1:UZT1"/>
    <mergeCell ref="UZU1:UZV1"/>
    <mergeCell ref="UZW1:UZX1"/>
    <mergeCell ref="UZY1:UZZ1"/>
    <mergeCell ref="UZG1:UZH1"/>
    <mergeCell ref="UZI1:UZJ1"/>
    <mergeCell ref="UZK1:UZL1"/>
    <mergeCell ref="UZM1:UZN1"/>
    <mergeCell ref="UZO1:UZP1"/>
    <mergeCell ref="UYW1:UYX1"/>
    <mergeCell ref="UYY1:UYZ1"/>
    <mergeCell ref="UZA1:UZB1"/>
    <mergeCell ref="UZC1:UZD1"/>
    <mergeCell ref="UZE1:UZF1"/>
    <mergeCell ref="UYM1:UYN1"/>
    <mergeCell ref="UYO1:UYP1"/>
    <mergeCell ref="UYQ1:UYR1"/>
    <mergeCell ref="UYS1:UYT1"/>
    <mergeCell ref="UYU1:UYV1"/>
    <mergeCell ref="UYC1:UYD1"/>
    <mergeCell ref="UYE1:UYF1"/>
    <mergeCell ref="UYG1:UYH1"/>
    <mergeCell ref="UYI1:UYJ1"/>
    <mergeCell ref="UYK1:UYL1"/>
    <mergeCell ref="UXS1:UXT1"/>
    <mergeCell ref="UXU1:UXV1"/>
    <mergeCell ref="UXW1:UXX1"/>
    <mergeCell ref="UXY1:UXZ1"/>
    <mergeCell ref="UYA1:UYB1"/>
    <mergeCell ref="UXI1:UXJ1"/>
    <mergeCell ref="UXK1:UXL1"/>
    <mergeCell ref="UXM1:UXN1"/>
    <mergeCell ref="UXO1:UXP1"/>
    <mergeCell ref="UXQ1:UXR1"/>
    <mergeCell ref="UWY1:UWZ1"/>
    <mergeCell ref="UXA1:UXB1"/>
    <mergeCell ref="UXC1:UXD1"/>
    <mergeCell ref="UXE1:UXF1"/>
    <mergeCell ref="UXG1:UXH1"/>
    <mergeCell ref="UWO1:UWP1"/>
    <mergeCell ref="UWQ1:UWR1"/>
    <mergeCell ref="UWS1:UWT1"/>
    <mergeCell ref="UWU1:UWV1"/>
    <mergeCell ref="UWW1:UWX1"/>
    <mergeCell ref="UWE1:UWF1"/>
    <mergeCell ref="UWG1:UWH1"/>
    <mergeCell ref="UWI1:UWJ1"/>
    <mergeCell ref="UWK1:UWL1"/>
    <mergeCell ref="UWM1:UWN1"/>
    <mergeCell ref="UVU1:UVV1"/>
    <mergeCell ref="UVW1:UVX1"/>
    <mergeCell ref="UVY1:UVZ1"/>
    <mergeCell ref="UWA1:UWB1"/>
    <mergeCell ref="UWC1:UWD1"/>
    <mergeCell ref="UVK1:UVL1"/>
    <mergeCell ref="UVM1:UVN1"/>
    <mergeCell ref="UVO1:UVP1"/>
    <mergeCell ref="UVQ1:UVR1"/>
    <mergeCell ref="UVS1:UVT1"/>
    <mergeCell ref="UVA1:UVB1"/>
    <mergeCell ref="UVC1:UVD1"/>
    <mergeCell ref="UVE1:UVF1"/>
    <mergeCell ref="UVG1:UVH1"/>
    <mergeCell ref="UVI1:UVJ1"/>
    <mergeCell ref="UUQ1:UUR1"/>
    <mergeCell ref="UUS1:UUT1"/>
    <mergeCell ref="UUU1:UUV1"/>
    <mergeCell ref="UUW1:UUX1"/>
    <mergeCell ref="UUY1:UUZ1"/>
    <mergeCell ref="UUG1:UUH1"/>
    <mergeCell ref="UUI1:UUJ1"/>
    <mergeCell ref="UUK1:UUL1"/>
    <mergeCell ref="UUM1:UUN1"/>
    <mergeCell ref="UUO1:UUP1"/>
    <mergeCell ref="UTW1:UTX1"/>
    <mergeCell ref="UTY1:UTZ1"/>
    <mergeCell ref="UUA1:UUB1"/>
    <mergeCell ref="UUC1:UUD1"/>
    <mergeCell ref="UUE1:UUF1"/>
    <mergeCell ref="UTM1:UTN1"/>
    <mergeCell ref="UTO1:UTP1"/>
    <mergeCell ref="UTQ1:UTR1"/>
    <mergeCell ref="UTS1:UTT1"/>
    <mergeCell ref="UTU1:UTV1"/>
    <mergeCell ref="UTC1:UTD1"/>
    <mergeCell ref="UTE1:UTF1"/>
    <mergeCell ref="UTG1:UTH1"/>
    <mergeCell ref="UTI1:UTJ1"/>
    <mergeCell ref="UTK1:UTL1"/>
    <mergeCell ref="USS1:UST1"/>
    <mergeCell ref="USU1:USV1"/>
    <mergeCell ref="USW1:USX1"/>
    <mergeCell ref="USY1:USZ1"/>
    <mergeCell ref="UTA1:UTB1"/>
    <mergeCell ref="USI1:USJ1"/>
    <mergeCell ref="USK1:USL1"/>
    <mergeCell ref="USM1:USN1"/>
    <mergeCell ref="USO1:USP1"/>
    <mergeCell ref="USQ1:USR1"/>
    <mergeCell ref="URY1:URZ1"/>
    <mergeCell ref="USA1:USB1"/>
    <mergeCell ref="USC1:USD1"/>
    <mergeCell ref="USE1:USF1"/>
    <mergeCell ref="USG1:USH1"/>
    <mergeCell ref="URO1:URP1"/>
    <mergeCell ref="URQ1:URR1"/>
    <mergeCell ref="URS1:URT1"/>
    <mergeCell ref="URU1:URV1"/>
    <mergeCell ref="URW1:URX1"/>
    <mergeCell ref="URE1:URF1"/>
    <mergeCell ref="URG1:URH1"/>
    <mergeCell ref="URI1:URJ1"/>
    <mergeCell ref="URK1:URL1"/>
    <mergeCell ref="URM1:URN1"/>
    <mergeCell ref="UQU1:UQV1"/>
    <mergeCell ref="UQW1:UQX1"/>
    <mergeCell ref="UQY1:UQZ1"/>
    <mergeCell ref="URA1:URB1"/>
    <mergeCell ref="URC1:URD1"/>
    <mergeCell ref="UQK1:UQL1"/>
    <mergeCell ref="UQM1:UQN1"/>
    <mergeCell ref="UQO1:UQP1"/>
    <mergeCell ref="UQQ1:UQR1"/>
    <mergeCell ref="UQS1:UQT1"/>
    <mergeCell ref="UQA1:UQB1"/>
    <mergeCell ref="UQC1:UQD1"/>
    <mergeCell ref="UQE1:UQF1"/>
    <mergeCell ref="UQG1:UQH1"/>
    <mergeCell ref="UQI1:UQJ1"/>
    <mergeCell ref="UPQ1:UPR1"/>
    <mergeCell ref="UPS1:UPT1"/>
    <mergeCell ref="UPU1:UPV1"/>
    <mergeCell ref="UPW1:UPX1"/>
    <mergeCell ref="UPY1:UPZ1"/>
    <mergeCell ref="UPG1:UPH1"/>
    <mergeCell ref="UPI1:UPJ1"/>
    <mergeCell ref="UPK1:UPL1"/>
    <mergeCell ref="UPM1:UPN1"/>
    <mergeCell ref="UPO1:UPP1"/>
    <mergeCell ref="UOW1:UOX1"/>
    <mergeCell ref="UOY1:UOZ1"/>
    <mergeCell ref="UPA1:UPB1"/>
    <mergeCell ref="UPC1:UPD1"/>
    <mergeCell ref="UPE1:UPF1"/>
    <mergeCell ref="UOM1:UON1"/>
    <mergeCell ref="UOO1:UOP1"/>
    <mergeCell ref="UOQ1:UOR1"/>
    <mergeCell ref="UOS1:UOT1"/>
    <mergeCell ref="UOU1:UOV1"/>
    <mergeCell ref="UOC1:UOD1"/>
    <mergeCell ref="UOE1:UOF1"/>
    <mergeCell ref="UOG1:UOH1"/>
    <mergeCell ref="UOI1:UOJ1"/>
    <mergeCell ref="UOK1:UOL1"/>
    <mergeCell ref="UNS1:UNT1"/>
    <mergeCell ref="UNU1:UNV1"/>
    <mergeCell ref="UNW1:UNX1"/>
    <mergeCell ref="UNY1:UNZ1"/>
    <mergeCell ref="UOA1:UOB1"/>
    <mergeCell ref="UNI1:UNJ1"/>
    <mergeCell ref="UNK1:UNL1"/>
    <mergeCell ref="UNM1:UNN1"/>
    <mergeCell ref="UNO1:UNP1"/>
    <mergeCell ref="UNQ1:UNR1"/>
    <mergeCell ref="UMY1:UMZ1"/>
    <mergeCell ref="UNA1:UNB1"/>
    <mergeCell ref="UNC1:UND1"/>
    <mergeCell ref="UNE1:UNF1"/>
    <mergeCell ref="UNG1:UNH1"/>
    <mergeCell ref="UMO1:UMP1"/>
    <mergeCell ref="UMQ1:UMR1"/>
    <mergeCell ref="UMS1:UMT1"/>
    <mergeCell ref="UMU1:UMV1"/>
    <mergeCell ref="UMW1:UMX1"/>
    <mergeCell ref="UME1:UMF1"/>
    <mergeCell ref="UMG1:UMH1"/>
    <mergeCell ref="UMI1:UMJ1"/>
    <mergeCell ref="UMK1:UML1"/>
    <mergeCell ref="UMM1:UMN1"/>
    <mergeCell ref="ULU1:ULV1"/>
    <mergeCell ref="ULW1:ULX1"/>
    <mergeCell ref="ULY1:ULZ1"/>
    <mergeCell ref="UMA1:UMB1"/>
    <mergeCell ref="UMC1:UMD1"/>
    <mergeCell ref="ULK1:ULL1"/>
    <mergeCell ref="ULM1:ULN1"/>
    <mergeCell ref="ULO1:ULP1"/>
    <mergeCell ref="ULQ1:ULR1"/>
    <mergeCell ref="ULS1:ULT1"/>
    <mergeCell ref="ULA1:ULB1"/>
    <mergeCell ref="ULC1:ULD1"/>
    <mergeCell ref="ULE1:ULF1"/>
    <mergeCell ref="ULG1:ULH1"/>
    <mergeCell ref="ULI1:ULJ1"/>
    <mergeCell ref="UKQ1:UKR1"/>
    <mergeCell ref="UKS1:UKT1"/>
    <mergeCell ref="UKU1:UKV1"/>
    <mergeCell ref="UKW1:UKX1"/>
    <mergeCell ref="UKY1:UKZ1"/>
    <mergeCell ref="UKG1:UKH1"/>
    <mergeCell ref="UKI1:UKJ1"/>
    <mergeCell ref="UKK1:UKL1"/>
    <mergeCell ref="UKM1:UKN1"/>
    <mergeCell ref="UKO1:UKP1"/>
    <mergeCell ref="UJW1:UJX1"/>
    <mergeCell ref="UJY1:UJZ1"/>
    <mergeCell ref="UKA1:UKB1"/>
    <mergeCell ref="UKC1:UKD1"/>
    <mergeCell ref="UKE1:UKF1"/>
    <mergeCell ref="UJM1:UJN1"/>
    <mergeCell ref="UJO1:UJP1"/>
    <mergeCell ref="UJQ1:UJR1"/>
    <mergeCell ref="UJS1:UJT1"/>
    <mergeCell ref="UJU1:UJV1"/>
    <mergeCell ref="UJC1:UJD1"/>
    <mergeCell ref="UJE1:UJF1"/>
    <mergeCell ref="UJG1:UJH1"/>
    <mergeCell ref="UJI1:UJJ1"/>
    <mergeCell ref="UJK1:UJL1"/>
    <mergeCell ref="UIS1:UIT1"/>
    <mergeCell ref="UIU1:UIV1"/>
    <mergeCell ref="UIW1:UIX1"/>
    <mergeCell ref="UIY1:UIZ1"/>
    <mergeCell ref="UJA1:UJB1"/>
    <mergeCell ref="UII1:UIJ1"/>
    <mergeCell ref="UIK1:UIL1"/>
    <mergeCell ref="UIM1:UIN1"/>
    <mergeCell ref="UIO1:UIP1"/>
    <mergeCell ref="UIQ1:UIR1"/>
    <mergeCell ref="UHY1:UHZ1"/>
    <mergeCell ref="UIA1:UIB1"/>
    <mergeCell ref="UIC1:UID1"/>
    <mergeCell ref="UIE1:UIF1"/>
    <mergeCell ref="UIG1:UIH1"/>
    <mergeCell ref="UHO1:UHP1"/>
    <mergeCell ref="UHQ1:UHR1"/>
    <mergeCell ref="UHS1:UHT1"/>
    <mergeCell ref="UHU1:UHV1"/>
    <mergeCell ref="UHW1:UHX1"/>
    <mergeCell ref="UHE1:UHF1"/>
    <mergeCell ref="UHG1:UHH1"/>
    <mergeCell ref="UHI1:UHJ1"/>
    <mergeCell ref="UHK1:UHL1"/>
    <mergeCell ref="UHM1:UHN1"/>
    <mergeCell ref="UGU1:UGV1"/>
    <mergeCell ref="UGW1:UGX1"/>
    <mergeCell ref="UGY1:UGZ1"/>
    <mergeCell ref="UHA1:UHB1"/>
    <mergeCell ref="UHC1:UHD1"/>
    <mergeCell ref="UGK1:UGL1"/>
    <mergeCell ref="UGM1:UGN1"/>
    <mergeCell ref="UGO1:UGP1"/>
    <mergeCell ref="UGQ1:UGR1"/>
    <mergeCell ref="UGS1:UGT1"/>
    <mergeCell ref="UGA1:UGB1"/>
    <mergeCell ref="UGC1:UGD1"/>
    <mergeCell ref="UGE1:UGF1"/>
    <mergeCell ref="UGG1:UGH1"/>
    <mergeCell ref="UGI1:UGJ1"/>
    <mergeCell ref="UFQ1:UFR1"/>
    <mergeCell ref="UFS1:UFT1"/>
    <mergeCell ref="UFU1:UFV1"/>
    <mergeCell ref="UFW1:UFX1"/>
    <mergeCell ref="UFY1:UFZ1"/>
    <mergeCell ref="UFG1:UFH1"/>
    <mergeCell ref="UFI1:UFJ1"/>
    <mergeCell ref="UFK1:UFL1"/>
    <mergeCell ref="UFM1:UFN1"/>
    <mergeCell ref="UFO1:UFP1"/>
    <mergeCell ref="UEW1:UEX1"/>
    <mergeCell ref="UEY1:UEZ1"/>
    <mergeCell ref="UFA1:UFB1"/>
    <mergeCell ref="UFC1:UFD1"/>
    <mergeCell ref="UFE1:UFF1"/>
    <mergeCell ref="UEM1:UEN1"/>
    <mergeCell ref="UEO1:UEP1"/>
    <mergeCell ref="UEQ1:UER1"/>
    <mergeCell ref="UES1:UET1"/>
    <mergeCell ref="UEU1:UEV1"/>
    <mergeCell ref="UEC1:UED1"/>
    <mergeCell ref="UEE1:UEF1"/>
    <mergeCell ref="UEG1:UEH1"/>
    <mergeCell ref="UEI1:UEJ1"/>
    <mergeCell ref="UEK1:UEL1"/>
    <mergeCell ref="UDS1:UDT1"/>
    <mergeCell ref="UDU1:UDV1"/>
    <mergeCell ref="UDW1:UDX1"/>
    <mergeCell ref="UDY1:UDZ1"/>
    <mergeCell ref="UEA1:UEB1"/>
    <mergeCell ref="UDI1:UDJ1"/>
    <mergeCell ref="UDK1:UDL1"/>
    <mergeCell ref="UDM1:UDN1"/>
    <mergeCell ref="UDO1:UDP1"/>
    <mergeCell ref="UDQ1:UDR1"/>
    <mergeCell ref="UCY1:UCZ1"/>
    <mergeCell ref="UDA1:UDB1"/>
    <mergeCell ref="UDC1:UDD1"/>
    <mergeCell ref="UDE1:UDF1"/>
    <mergeCell ref="UDG1:UDH1"/>
    <mergeCell ref="UCO1:UCP1"/>
    <mergeCell ref="UCQ1:UCR1"/>
    <mergeCell ref="UCS1:UCT1"/>
    <mergeCell ref="UCU1:UCV1"/>
    <mergeCell ref="UCW1:UCX1"/>
    <mergeCell ref="UCE1:UCF1"/>
    <mergeCell ref="UCG1:UCH1"/>
    <mergeCell ref="UCI1:UCJ1"/>
    <mergeCell ref="UCK1:UCL1"/>
    <mergeCell ref="UCM1:UCN1"/>
    <mergeCell ref="UBU1:UBV1"/>
    <mergeCell ref="UBW1:UBX1"/>
    <mergeCell ref="UBY1:UBZ1"/>
    <mergeCell ref="UCA1:UCB1"/>
    <mergeCell ref="UCC1:UCD1"/>
    <mergeCell ref="UBK1:UBL1"/>
    <mergeCell ref="UBM1:UBN1"/>
    <mergeCell ref="UBO1:UBP1"/>
    <mergeCell ref="UBQ1:UBR1"/>
    <mergeCell ref="UBS1:UBT1"/>
    <mergeCell ref="UBA1:UBB1"/>
    <mergeCell ref="UBC1:UBD1"/>
    <mergeCell ref="UBE1:UBF1"/>
    <mergeCell ref="UBG1:UBH1"/>
    <mergeCell ref="UBI1:UBJ1"/>
    <mergeCell ref="UAQ1:UAR1"/>
    <mergeCell ref="UAS1:UAT1"/>
    <mergeCell ref="UAU1:UAV1"/>
    <mergeCell ref="UAW1:UAX1"/>
    <mergeCell ref="UAY1:UAZ1"/>
    <mergeCell ref="UAG1:UAH1"/>
    <mergeCell ref="UAI1:UAJ1"/>
    <mergeCell ref="UAK1:UAL1"/>
    <mergeCell ref="UAM1:UAN1"/>
    <mergeCell ref="UAO1:UAP1"/>
    <mergeCell ref="TZW1:TZX1"/>
    <mergeCell ref="TZY1:TZZ1"/>
    <mergeCell ref="UAA1:UAB1"/>
    <mergeCell ref="UAC1:UAD1"/>
    <mergeCell ref="UAE1:UAF1"/>
    <mergeCell ref="TZM1:TZN1"/>
    <mergeCell ref="TZO1:TZP1"/>
    <mergeCell ref="TZQ1:TZR1"/>
    <mergeCell ref="TZS1:TZT1"/>
    <mergeCell ref="TZU1:TZV1"/>
    <mergeCell ref="TZC1:TZD1"/>
    <mergeCell ref="TZE1:TZF1"/>
    <mergeCell ref="TZG1:TZH1"/>
    <mergeCell ref="TZI1:TZJ1"/>
    <mergeCell ref="TZK1:TZL1"/>
    <mergeCell ref="TYS1:TYT1"/>
    <mergeCell ref="TYU1:TYV1"/>
    <mergeCell ref="TYW1:TYX1"/>
    <mergeCell ref="TYY1:TYZ1"/>
    <mergeCell ref="TZA1:TZB1"/>
    <mergeCell ref="TYI1:TYJ1"/>
    <mergeCell ref="TYK1:TYL1"/>
    <mergeCell ref="TYM1:TYN1"/>
    <mergeCell ref="TYO1:TYP1"/>
    <mergeCell ref="TYQ1:TYR1"/>
    <mergeCell ref="TXY1:TXZ1"/>
    <mergeCell ref="TYA1:TYB1"/>
    <mergeCell ref="TYC1:TYD1"/>
    <mergeCell ref="TYE1:TYF1"/>
    <mergeCell ref="TYG1:TYH1"/>
    <mergeCell ref="TXO1:TXP1"/>
    <mergeCell ref="TXQ1:TXR1"/>
    <mergeCell ref="TXS1:TXT1"/>
    <mergeCell ref="TXU1:TXV1"/>
    <mergeCell ref="TXW1:TXX1"/>
    <mergeCell ref="TXE1:TXF1"/>
    <mergeCell ref="TXG1:TXH1"/>
    <mergeCell ref="TXI1:TXJ1"/>
    <mergeCell ref="TXK1:TXL1"/>
    <mergeCell ref="TXM1:TXN1"/>
    <mergeCell ref="TWU1:TWV1"/>
    <mergeCell ref="TWW1:TWX1"/>
    <mergeCell ref="TWY1:TWZ1"/>
    <mergeCell ref="TXA1:TXB1"/>
    <mergeCell ref="TXC1:TXD1"/>
    <mergeCell ref="TWK1:TWL1"/>
    <mergeCell ref="TWM1:TWN1"/>
    <mergeCell ref="TWO1:TWP1"/>
    <mergeCell ref="TWQ1:TWR1"/>
    <mergeCell ref="TWS1:TWT1"/>
    <mergeCell ref="TWA1:TWB1"/>
    <mergeCell ref="TWC1:TWD1"/>
    <mergeCell ref="TWE1:TWF1"/>
    <mergeCell ref="TWG1:TWH1"/>
    <mergeCell ref="TWI1:TWJ1"/>
    <mergeCell ref="TVQ1:TVR1"/>
    <mergeCell ref="TVS1:TVT1"/>
    <mergeCell ref="TVU1:TVV1"/>
    <mergeCell ref="TVW1:TVX1"/>
    <mergeCell ref="TVY1:TVZ1"/>
    <mergeCell ref="TVG1:TVH1"/>
    <mergeCell ref="TVI1:TVJ1"/>
    <mergeCell ref="TVK1:TVL1"/>
    <mergeCell ref="TVM1:TVN1"/>
    <mergeCell ref="TVO1:TVP1"/>
    <mergeCell ref="TUW1:TUX1"/>
    <mergeCell ref="TUY1:TUZ1"/>
    <mergeCell ref="TVA1:TVB1"/>
    <mergeCell ref="TVC1:TVD1"/>
    <mergeCell ref="TVE1:TVF1"/>
    <mergeCell ref="TUM1:TUN1"/>
    <mergeCell ref="TUO1:TUP1"/>
    <mergeCell ref="TUQ1:TUR1"/>
    <mergeCell ref="TUS1:TUT1"/>
    <mergeCell ref="TUU1:TUV1"/>
    <mergeCell ref="TUC1:TUD1"/>
    <mergeCell ref="TUE1:TUF1"/>
    <mergeCell ref="TUG1:TUH1"/>
    <mergeCell ref="TUI1:TUJ1"/>
    <mergeCell ref="TUK1:TUL1"/>
    <mergeCell ref="TTS1:TTT1"/>
    <mergeCell ref="TTU1:TTV1"/>
    <mergeCell ref="TTW1:TTX1"/>
    <mergeCell ref="TTY1:TTZ1"/>
    <mergeCell ref="TUA1:TUB1"/>
    <mergeCell ref="TTI1:TTJ1"/>
    <mergeCell ref="TTK1:TTL1"/>
    <mergeCell ref="TTM1:TTN1"/>
    <mergeCell ref="TTO1:TTP1"/>
    <mergeCell ref="TTQ1:TTR1"/>
    <mergeCell ref="TSY1:TSZ1"/>
    <mergeCell ref="TTA1:TTB1"/>
    <mergeCell ref="TTC1:TTD1"/>
    <mergeCell ref="TTE1:TTF1"/>
    <mergeCell ref="TTG1:TTH1"/>
    <mergeCell ref="TSO1:TSP1"/>
    <mergeCell ref="TSQ1:TSR1"/>
    <mergeCell ref="TSS1:TST1"/>
    <mergeCell ref="TSU1:TSV1"/>
    <mergeCell ref="TSW1:TSX1"/>
    <mergeCell ref="TSE1:TSF1"/>
    <mergeCell ref="TSG1:TSH1"/>
    <mergeCell ref="TSI1:TSJ1"/>
    <mergeCell ref="TSK1:TSL1"/>
    <mergeCell ref="TSM1:TSN1"/>
    <mergeCell ref="TRU1:TRV1"/>
    <mergeCell ref="TRW1:TRX1"/>
    <mergeCell ref="TRY1:TRZ1"/>
    <mergeCell ref="TSA1:TSB1"/>
    <mergeCell ref="TSC1:TSD1"/>
    <mergeCell ref="TRK1:TRL1"/>
    <mergeCell ref="TRM1:TRN1"/>
    <mergeCell ref="TRO1:TRP1"/>
    <mergeCell ref="TRQ1:TRR1"/>
    <mergeCell ref="TRS1:TRT1"/>
    <mergeCell ref="TRA1:TRB1"/>
    <mergeCell ref="TRC1:TRD1"/>
    <mergeCell ref="TRE1:TRF1"/>
    <mergeCell ref="TRG1:TRH1"/>
    <mergeCell ref="TRI1:TRJ1"/>
    <mergeCell ref="TQQ1:TQR1"/>
    <mergeCell ref="TQS1:TQT1"/>
    <mergeCell ref="TQU1:TQV1"/>
    <mergeCell ref="TQW1:TQX1"/>
    <mergeCell ref="TQY1:TQZ1"/>
    <mergeCell ref="TQG1:TQH1"/>
    <mergeCell ref="TQI1:TQJ1"/>
    <mergeCell ref="TQK1:TQL1"/>
    <mergeCell ref="TQM1:TQN1"/>
    <mergeCell ref="TQO1:TQP1"/>
    <mergeCell ref="TPW1:TPX1"/>
    <mergeCell ref="TPY1:TPZ1"/>
    <mergeCell ref="TQA1:TQB1"/>
    <mergeCell ref="TQC1:TQD1"/>
    <mergeCell ref="TQE1:TQF1"/>
    <mergeCell ref="TPM1:TPN1"/>
    <mergeCell ref="TPO1:TPP1"/>
    <mergeCell ref="TPQ1:TPR1"/>
    <mergeCell ref="TPS1:TPT1"/>
    <mergeCell ref="TPU1:TPV1"/>
    <mergeCell ref="TPC1:TPD1"/>
    <mergeCell ref="TPE1:TPF1"/>
    <mergeCell ref="TPG1:TPH1"/>
    <mergeCell ref="TPI1:TPJ1"/>
    <mergeCell ref="TPK1:TPL1"/>
    <mergeCell ref="TOS1:TOT1"/>
    <mergeCell ref="TOU1:TOV1"/>
    <mergeCell ref="TOW1:TOX1"/>
    <mergeCell ref="TOY1:TOZ1"/>
    <mergeCell ref="TPA1:TPB1"/>
    <mergeCell ref="TOI1:TOJ1"/>
    <mergeCell ref="TOK1:TOL1"/>
    <mergeCell ref="TOM1:TON1"/>
    <mergeCell ref="TOO1:TOP1"/>
    <mergeCell ref="TOQ1:TOR1"/>
    <mergeCell ref="TNY1:TNZ1"/>
    <mergeCell ref="TOA1:TOB1"/>
    <mergeCell ref="TOC1:TOD1"/>
    <mergeCell ref="TOE1:TOF1"/>
    <mergeCell ref="TOG1:TOH1"/>
    <mergeCell ref="TNO1:TNP1"/>
    <mergeCell ref="TNQ1:TNR1"/>
    <mergeCell ref="TNS1:TNT1"/>
    <mergeCell ref="TNU1:TNV1"/>
    <mergeCell ref="TNW1:TNX1"/>
    <mergeCell ref="TNE1:TNF1"/>
    <mergeCell ref="TNG1:TNH1"/>
    <mergeCell ref="TNI1:TNJ1"/>
    <mergeCell ref="TNK1:TNL1"/>
    <mergeCell ref="TNM1:TNN1"/>
    <mergeCell ref="TMU1:TMV1"/>
    <mergeCell ref="TMW1:TMX1"/>
    <mergeCell ref="TMY1:TMZ1"/>
    <mergeCell ref="TNA1:TNB1"/>
    <mergeCell ref="TNC1:TND1"/>
    <mergeCell ref="TMK1:TML1"/>
    <mergeCell ref="TMM1:TMN1"/>
    <mergeCell ref="TMO1:TMP1"/>
    <mergeCell ref="TMQ1:TMR1"/>
    <mergeCell ref="TMS1:TMT1"/>
    <mergeCell ref="TMA1:TMB1"/>
    <mergeCell ref="TMC1:TMD1"/>
    <mergeCell ref="TME1:TMF1"/>
    <mergeCell ref="TMG1:TMH1"/>
    <mergeCell ref="TMI1:TMJ1"/>
    <mergeCell ref="TLQ1:TLR1"/>
    <mergeCell ref="TLS1:TLT1"/>
    <mergeCell ref="TLU1:TLV1"/>
    <mergeCell ref="TLW1:TLX1"/>
    <mergeCell ref="TLY1:TLZ1"/>
    <mergeCell ref="TLG1:TLH1"/>
    <mergeCell ref="TLI1:TLJ1"/>
    <mergeCell ref="TLK1:TLL1"/>
    <mergeCell ref="TLM1:TLN1"/>
    <mergeCell ref="TLO1:TLP1"/>
    <mergeCell ref="TKW1:TKX1"/>
    <mergeCell ref="TKY1:TKZ1"/>
    <mergeCell ref="TLA1:TLB1"/>
    <mergeCell ref="TLC1:TLD1"/>
    <mergeCell ref="TLE1:TLF1"/>
    <mergeCell ref="TKM1:TKN1"/>
    <mergeCell ref="TKO1:TKP1"/>
    <mergeCell ref="TKQ1:TKR1"/>
    <mergeCell ref="TKS1:TKT1"/>
    <mergeCell ref="TKU1:TKV1"/>
    <mergeCell ref="TKC1:TKD1"/>
    <mergeCell ref="TKE1:TKF1"/>
    <mergeCell ref="TKG1:TKH1"/>
    <mergeCell ref="TKI1:TKJ1"/>
    <mergeCell ref="TKK1:TKL1"/>
    <mergeCell ref="TJS1:TJT1"/>
    <mergeCell ref="TJU1:TJV1"/>
    <mergeCell ref="TJW1:TJX1"/>
    <mergeCell ref="TJY1:TJZ1"/>
    <mergeCell ref="TKA1:TKB1"/>
    <mergeCell ref="TJI1:TJJ1"/>
    <mergeCell ref="TJK1:TJL1"/>
    <mergeCell ref="TJM1:TJN1"/>
    <mergeCell ref="TJO1:TJP1"/>
    <mergeCell ref="TJQ1:TJR1"/>
    <mergeCell ref="TIY1:TIZ1"/>
    <mergeCell ref="TJA1:TJB1"/>
    <mergeCell ref="TJC1:TJD1"/>
    <mergeCell ref="TJE1:TJF1"/>
    <mergeCell ref="TJG1:TJH1"/>
    <mergeCell ref="TIO1:TIP1"/>
    <mergeCell ref="TIQ1:TIR1"/>
    <mergeCell ref="TIS1:TIT1"/>
    <mergeCell ref="TIU1:TIV1"/>
    <mergeCell ref="TIW1:TIX1"/>
    <mergeCell ref="TIE1:TIF1"/>
    <mergeCell ref="TIG1:TIH1"/>
    <mergeCell ref="TII1:TIJ1"/>
    <mergeCell ref="TIK1:TIL1"/>
    <mergeCell ref="TIM1:TIN1"/>
    <mergeCell ref="THU1:THV1"/>
    <mergeCell ref="THW1:THX1"/>
    <mergeCell ref="THY1:THZ1"/>
    <mergeCell ref="TIA1:TIB1"/>
    <mergeCell ref="TIC1:TID1"/>
    <mergeCell ref="THK1:THL1"/>
    <mergeCell ref="THM1:THN1"/>
    <mergeCell ref="THO1:THP1"/>
    <mergeCell ref="THQ1:THR1"/>
    <mergeCell ref="THS1:THT1"/>
    <mergeCell ref="THA1:THB1"/>
    <mergeCell ref="THC1:THD1"/>
    <mergeCell ref="THE1:THF1"/>
    <mergeCell ref="THG1:THH1"/>
    <mergeCell ref="THI1:THJ1"/>
    <mergeCell ref="TGQ1:TGR1"/>
    <mergeCell ref="TGS1:TGT1"/>
    <mergeCell ref="TGU1:TGV1"/>
    <mergeCell ref="TGW1:TGX1"/>
    <mergeCell ref="TGY1:TGZ1"/>
    <mergeCell ref="TGG1:TGH1"/>
    <mergeCell ref="TGI1:TGJ1"/>
    <mergeCell ref="TGK1:TGL1"/>
    <mergeCell ref="TGM1:TGN1"/>
    <mergeCell ref="TGO1:TGP1"/>
    <mergeCell ref="TFW1:TFX1"/>
    <mergeCell ref="TFY1:TFZ1"/>
    <mergeCell ref="TGA1:TGB1"/>
    <mergeCell ref="TGC1:TGD1"/>
    <mergeCell ref="TGE1:TGF1"/>
    <mergeCell ref="TFM1:TFN1"/>
    <mergeCell ref="TFO1:TFP1"/>
    <mergeCell ref="TFQ1:TFR1"/>
    <mergeCell ref="TFS1:TFT1"/>
    <mergeCell ref="TFU1:TFV1"/>
    <mergeCell ref="TFC1:TFD1"/>
    <mergeCell ref="TFE1:TFF1"/>
    <mergeCell ref="TFG1:TFH1"/>
    <mergeCell ref="TFI1:TFJ1"/>
    <mergeCell ref="TFK1:TFL1"/>
    <mergeCell ref="TES1:TET1"/>
    <mergeCell ref="TEU1:TEV1"/>
    <mergeCell ref="TEW1:TEX1"/>
    <mergeCell ref="TEY1:TEZ1"/>
    <mergeCell ref="TFA1:TFB1"/>
    <mergeCell ref="TEI1:TEJ1"/>
    <mergeCell ref="TEK1:TEL1"/>
    <mergeCell ref="TEM1:TEN1"/>
    <mergeCell ref="TEO1:TEP1"/>
    <mergeCell ref="TEQ1:TER1"/>
    <mergeCell ref="TDY1:TDZ1"/>
    <mergeCell ref="TEA1:TEB1"/>
    <mergeCell ref="TEC1:TED1"/>
    <mergeCell ref="TEE1:TEF1"/>
    <mergeCell ref="TEG1:TEH1"/>
    <mergeCell ref="TDO1:TDP1"/>
    <mergeCell ref="TDQ1:TDR1"/>
    <mergeCell ref="TDS1:TDT1"/>
    <mergeCell ref="TDU1:TDV1"/>
    <mergeCell ref="TDW1:TDX1"/>
    <mergeCell ref="TDE1:TDF1"/>
    <mergeCell ref="TDG1:TDH1"/>
    <mergeCell ref="TDI1:TDJ1"/>
    <mergeCell ref="TDK1:TDL1"/>
    <mergeCell ref="TDM1:TDN1"/>
    <mergeCell ref="TCU1:TCV1"/>
    <mergeCell ref="TCW1:TCX1"/>
    <mergeCell ref="TCY1:TCZ1"/>
    <mergeCell ref="TDA1:TDB1"/>
    <mergeCell ref="TDC1:TDD1"/>
    <mergeCell ref="TCK1:TCL1"/>
    <mergeCell ref="TCM1:TCN1"/>
    <mergeCell ref="TCO1:TCP1"/>
    <mergeCell ref="TCQ1:TCR1"/>
    <mergeCell ref="TCS1:TCT1"/>
    <mergeCell ref="TCA1:TCB1"/>
    <mergeCell ref="TCC1:TCD1"/>
    <mergeCell ref="TCE1:TCF1"/>
    <mergeCell ref="TCG1:TCH1"/>
    <mergeCell ref="TCI1:TCJ1"/>
    <mergeCell ref="TBQ1:TBR1"/>
    <mergeCell ref="TBS1:TBT1"/>
    <mergeCell ref="TBU1:TBV1"/>
    <mergeCell ref="TBW1:TBX1"/>
    <mergeCell ref="TBY1:TBZ1"/>
    <mergeCell ref="TBG1:TBH1"/>
    <mergeCell ref="TBI1:TBJ1"/>
    <mergeCell ref="TBK1:TBL1"/>
    <mergeCell ref="TBM1:TBN1"/>
    <mergeCell ref="TBO1:TBP1"/>
    <mergeCell ref="TAW1:TAX1"/>
    <mergeCell ref="TAY1:TAZ1"/>
    <mergeCell ref="TBA1:TBB1"/>
    <mergeCell ref="TBC1:TBD1"/>
    <mergeCell ref="TBE1:TBF1"/>
    <mergeCell ref="TAM1:TAN1"/>
    <mergeCell ref="TAO1:TAP1"/>
    <mergeCell ref="TAQ1:TAR1"/>
    <mergeCell ref="TAS1:TAT1"/>
    <mergeCell ref="TAU1:TAV1"/>
    <mergeCell ref="TAC1:TAD1"/>
    <mergeCell ref="TAE1:TAF1"/>
    <mergeCell ref="TAG1:TAH1"/>
    <mergeCell ref="TAI1:TAJ1"/>
    <mergeCell ref="TAK1:TAL1"/>
    <mergeCell ref="SZS1:SZT1"/>
    <mergeCell ref="SZU1:SZV1"/>
    <mergeCell ref="SZW1:SZX1"/>
    <mergeCell ref="SZY1:SZZ1"/>
    <mergeCell ref="TAA1:TAB1"/>
    <mergeCell ref="SZI1:SZJ1"/>
    <mergeCell ref="SZK1:SZL1"/>
    <mergeCell ref="SZM1:SZN1"/>
    <mergeCell ref="SZO1:SZP1"/>
    <mergeCell ref="SZQ1:SZR1"/>
    <mergeCell ref="SYY1:SYZ1"/>
    <mergeCell ref="SZA1:SZB1"/>
    <mergeCell ref="SZC1:SZD1"/>
    <mergeCell ref="SZE1:SZF1"/>
    <mergeCell ref="SZG1:SZH1"/>
    <mergeCell ref="SYO1:SYP1"/>
    <mergeCell ref="SYQ1:SYR1"/>
    <mergeCell ref="SYS1:SYT1"/>
    <mergeCell ref="SYU1:SYV1"/>
    <mergeCell ref="SYW1:SYX1"/>
    <mergeCell ref="SYE1:SYF1"/>
    <mergeCell ref="SYG1:SYH1"/>
    <mergeCell ref="SYI1:SYJ1"/>
    <mergeCell ref="SYK1:SYL1"/>
    <mergeCell ref="SYM1:SYN1"/>
    <mergeCell ref="SXU1:SXV1"/>
    <mergeCell ref="SXW1:SXX1"/>
    <mergeCell ref="SXY1:SXZ1"/>
    <mergeCell ref="SYA1:SYB1"/>
    <mergeCell ref="SYC1:SYD1"/>
    <mergeCell ref="SXK1:SXL1"/>
    <mergeCell ref="SXM1:SXN1"/>
    <mergeCell ref="SXO1:SXP1"/>
    <mergeCell ref="SXQ1:SXR1"/>
    <mergeCell ref="SXS1:SXT1"/>
    <mergeCell ref="SXA1:SXB1"/>
    <mergeCell ref="SXC1:SXD1"/>
    <mergeCell ref="SXE1:SXF1"/>
    <mergeCell ref="SXG1:SXH1"/>
    <mergeCell ref="SXI1:SXJ1"/>
    <mergeCell ref="SWQ1:SWR1"/>
    <mergeCell ref="SWS1:SWT1"/>
    <mergeCell ref="SWU1:SWV1"/>
    <mergeCell ref="SWW1:SWX1"/>
    <mergeCell ref="SWY1:SWZ1"/>
    <mergeCell ref="SWG1:SWH1"/>
    <mergeCell ref="SWI1:SWJ1"/>
    <mergeCell ref="SWK1:SWL1"/>
    <mergeCell ref="SWM1:SWN1"/>
    <mergeCell ref="SWO1:SWP1"/>
    <mergeCell ref="SVW1:SVX1"/>
    <mergeCell ref="SVY1:SVZ1"/>
    <mergeCell ref="SWA1:SWB1"/>
    <mergeCell ref="SWC1:SWD1"/>
    <mergeCell ref="SWE1:SWF1"/>
    <mergeCell ref="SVM1:SVN1"/>
    <mergeCell ref="SVO1:SVP1"/>
    <mergeCell ref="SVQ1:SVR1"/>
    <mergeCell ref="SVS1:SVT1"/>
    <mergeCell ref="SVU1:SVV1"/>
    <mergeCell ref="SVC1:SVD1"/>
    <mergeCell ref="SVE1:SVF1"/>
    <mergeCell ref="SVG1:SVH1"/>
    <mergeCell ref="SVI1:SVJ1"/>
    <mergeCell ref="SVK1:SVL1"/>
    <mergeCell ref="SUS1:SUT1"/>
    <mergeCell ref="SUU1:SUV1"/>
    <mergeCell ref="SUW1:SUX1"/>
    <mergeCell ref="SUY1:SUZ1"/>
    <mergeCell ref="SVA1:SVB1"/>
    <mergeCell ref="SUI1:SUJ1"/>
    <mergeCell ref="SUK1:SUL1"/>
    <mergeCell ref="SUM1:SUN1"/>
    <mergeCell ref="SUO1:SUP1"/>
    <mergeCell ref="SUQ1:SUR1"/>
    <mergeCell ref="STY1:STZ1"/>
    <mergeCell ref="SUA1:SUB1"/>
    <mergeCell ref="SUC1:SUD1"/>
    <mergeCell ref="SUE1:SUF1"/>
    <mergeCell ref="SUG1:SUH1"/>
    <mergeCell ref="STO1:STP1"/>
    <mergeCell ref="STQ1:STR1"/>
    <mergeCell ref="STS1:STT1"/>
    <mergeCell ref="STU1:STV1"/>
    <mergeCell ref="STW1:STX1"/>
    <mergeCell ref="STE1:STF1"/>
    <mergeCell ref="STG1:STH1"/>
    <mergeCell ref="STI1:STJ1"/>
    <mergeCell ref="STK1:STL1"/>
    <mergeCell ref="STM1:STN1"/>
    <mergeCell ref="SSU1:SSV1"/>
    <mergeCell ref="SSW1:SSX1"/>
    <mergeCell ref="SSY1:SSZ1"/>
    <mergeCell ref="STA1:STB1"/>
    <mergeCell ref="STC1:STD1"/>
    <mergeCell ref="SSK1:SSL1"/>
    <mergeCell ref="SSM1:SSN1"/>
    <mergeCell ref="SSO1:SSP1"/>
    <mergeCell ref="SSQ1:SSR1"/>
    <mergeCell ref="SSS1:SST1"/>
    <mergeCell ref="SSA1:SSB1"/>
    <mergeCell ref="SSC1:SSD1"/>
    <mergeCell ref="SSE1:SSF1"/>
    <mergeCell ref="SSG1:SSH1"/>
    <mergeCell ref="SSI1:SSJ1"/>
    <mergeCell ref="SRQ1:SRR1"/>
    <mergeCell ref="SRS1:SRT1"/>
    <mergeCell ref="SRU1:SRV1"/>
    <mergeCell ref="SRW1:SRX1"/>
    <mergeCell ref="SRY1:SRZ1"/>
    <mergeCell ref="SRG1:SRH1"/>
    <mergeCell ref="SRI1:SRJ1"/>
    <mergeCell ref="SRK1:SRL1"/>
    <mergeCell ref="SRM1:SRN1"/>
    <mergeCell ref="SRO1:SRP1"/>
    <mergeCell ref="SQW1:SQX1"/>
    <mergeCell ref="SQY1:SQZ1"/>
    <mergeCell ref="SRA1:SRB1"/>
    <mergeCell ref="SRC1:SRD1"/>
    <mergeCell ref="SRE1:SRF1"/>
    <mergeCell ref="SQM1:SQN1"/>
    <mergeCell ref="SQO1:SQP1"/>
    <mergeCell ref="SQQ1:SQR1"/>
    <mergeCell ref="SQS1:SQT1"/>
    <mergeCell ref="SQU1:SQV1"/>
    <mergeCell ref="SQC1:SQD1"/>
    <mergeCell ref="SQE1:SQF1"/>
    <mergeCell ref="SQG1:SQH1"/>
    <mergeCell ref="SQI1:SQJ1"/>
    <mergeCell ref="SQK1:SQL1"/>
    <mergeCell ref="SPS1:SPT1"/>
    <mergeCell ref="SPU1:SPV1"/>
    <mergeCell ref="SPW1:SPX1"/>
    <mergeCell ref="SPY1:SPZ1"/>
    <mergeCell ref="SQA1:SQB1"/>
    <mergeCell ref="SPI1:SPJ1"/>
    <mergeCell ref="SPK1:SPL1"/>
    <mergeCell ref="SPM1:SPN1"/>
    <mergeCell ref="SPO1:SPP1"/>
    <mergeCell ref="SPQ1:SPR1"/>
    <mergeCell ref="SOY1:SOZ1"/>
    <mergeCell ref="SPA1:SPB1"/>
    <mergeCell ref="SPC1:SPD1"/>
    <mergeCell ref="SPE1:SPF1"/>
    <mergeCell ref="SPG1:SPH1"/>
    <mergeCell ref="SOO1:SOP1"/>
    <mergeCell ref="SOQ1:SOR1"/>
    <mergeCell ref="SOS1:SOT1"/>
    <mergeCell ref="SOU1:SOV1"/>
    <mergeCell ref="SOW1:SOX1"/>
    <mergeCell ref="SOE1:SOF1"/>
    <mergeCell ref="SOG1:SOH1"/>
    <mergeCell ref="SOI1:SOJ1"/>
    <mergeCell ref="SOK1:SOL1"/>
    <mergeCell ref="SOM1:SON1"/>
    <mergeCell ref="SNU1:SNV1"/>
    <mergeCell ref="SNW1:SNX1"/>
    <mergeCell ref="SNY1:SNZ1"/>
    <mergeCell ref="SOA1:SOB1"/>
    <mergeCell ref="SOC1:SOD1"/>
    <mergeCell ref="SNK1:SNL1"/>
    <mergeCell ref="SNM1:SNN1"/>
    <mergeCell ref="SNO1:SNP1"/>
    <mergeCell ref="SNQ1:SNR1"/>
    <mergeCell ref="SNS1:SNT1"/>
    <mergeCell ref="SNA1:SNB1"/>
    <mergeCell ref="SNC1:SND1"/>
    <mergeCell ref="SNE1:SNF1"/>
    <mergeCell ref="SNG1:SNH1"/>
    <mergeCell ref="SNI1:SNJ1"/>
    <mergeCell ref="SMQ1:SMR1"/>
    <mergeCell ref="SMS1:SMT1"/>
    <mergeCell ref="SMU1:SMV1"/>
    <mergeCell ref="SMW1:SMX1"/>
    <mergeCell ref="SMY1:SMZ1"/>
    <mergeCell ref="SMG1:SMH1"/>
    <mergeCell ref="SMI1:SMJ1"/>
    <mergeCell ref="SMK1:SML1"/>
    <mergeCell ref="SMM1:SMN1"/>
    <mergeCell ref="SMO1:SMP1"/>
    <mergeCell ref="SLW1:SLX1"/>
    <mergeCell ref="SLY1:SLZ1"/>
    <mergeCell ref="SMA1:SMB1"/>
    <mergeCell ref="SMC1:SMD1"/>
    <mergeCell ref="SME1:SMF1"/>
    <mergeCell ref="SLM1:SLN1"/>
    <mergeCell ref="SLO1:SLP1"/>
    <mergeCell ref="SLQ1:SLR1"/>
    <mergeCell ref="SLS1:SLT1"/>
    <mergeCell ref="SLU1:SLV1"/>
    <mergeCell ref="SLC1:SLD1"/>
    <mergeCell ref="SLE1:SLF1"/>
    <mergeCell ref="SLG1:SLH1"/>
    <mergeCell ref="SLI1:SLJ1"/>
    <mergeCell ref="SLK1:SLL1"/>
    <mergeCell ref="SKS1:SKT1"/>
    <mergeCell ref="SKU1:SKV1"/>
    <mergeCell ref="SKW1:SKX1"/>
    <mergeCell ref="SKY1:SKZ1"/>
    <mergeCell ref="SLA1:SLB1"/>
    <mergeCell ref="SKI1:SKJ1"/>
    <mergeCell ref="SKK1:SKL1"/>
    <mergeCell ref="SKM1:SKN1"/>
    <mergeCell ref="SKO1:SKP1"/>
    <mergeCell ref="SKQ1:SKR1"/>
    <mergeCell ref="SJY1:SJZ1"/>
    <mergeCell ref="SKA1:SKB1"/>
    <mergeCell ref="SKC1:SKD1"/>
    <mergeCell ref="SKE1:SKF1"/>
    <mergeCell ref="SKG1:SKH1"/>
    <mergeCell ref="SJO1:SJP1"/>
    <mergeCell ref="SJQ1:SJR1"/>
    <mergeCell ref="SJS1:SJT1"/>
    <mergeCell ref="SJU1:SJV1"/>
    <mergeCell ref="SJW1:SJX1"/>
    <mergeCell ref="SJE1:SJF1"/>
    <mergeCell ref="SJG1:SJH1"/>
    <mergeCell ref="SJI1:SJJ1"/>
    <mergeCell ref="SJK1:SJL1"/>
    <mergeCell ref="SJM1:SJN1"/>
    <mergeCell ref="SIU1:SIV1"/>
    <mergeCell ref="SIW1:SIX1"/>
    <mergeCell ref="SIY1:SIZ1"/>
    <mergeCell ref="SJA1:SJB1"/>
    <mergeCell ref="SJC1:SJD1"/>
    <mergeCell ref="SIK1:SIL1"/>
    <mergeCell ref="SIM1:SIN1"/>
    <mergeCell ref="SIO1:SIP1"/>
    <mergeCell ref="SIQ1:SIR1"/>
    <mergeCell ref="SIS1:SIT1"/>
    <mergeCell ref="SIA1:SIB1"/>
    <mergeCell ref="SIC1:SID1"/>
    <mergeCell ref="SIE1:SIF1"/>
    <mergeCell ref="SIG1:SIH1"/>
    <mergeCell ref="SII1:SIJ1"/>
    <mergeCell ref="SHQ1:SHR1"/>
    <mergeCell ref="SHS1:SHT1"/>
    <mergeCell ref="SHU1:SHV1"/>
    <mergeCell ref="SHW1:SHX1"/>
    <mergeCell ref="SHY1:SHZ1"/>
    <mergeCell ref="SHG1:SHH1"/>
    <mergeCell ref="SHI1:SHJ1"/>
    <mergeCell ref="SHK1:SHL1"/>
    <mergeCell ref="SHM1:SHN1"/>
    <mergeCell ref="SHO1:SHP1"/>
    <mergeCell ref="SGW1:SGX1"/>
    <mergeCell ref="SGY1:SGZ1"/>
    <mergeCell ref="SHA1:SHB1"/>
    <mergeCell ref="SHC1:SHD1"/>
    <mergeCell ref="SHE1:SHF1"/>
    <mergeCell ref="SGM1:SGN1"/>
    <mergeCell ref="SGO1:SGP1"/>
    <mergeCell ref="SGQ1:SGR1"/>
    <mergeCell ref="SGS1:SGT1"/>
    <mergeCell ref="SGU1:SGV1"/>
    <mergeCell ref="SGC1:SGD1"/>
    <mergeCell ref="SGE1:SGF1"/>
    <mergeCell ref="SGG1:SGH1"/>
    <mergeCell ref="SGI1:SGJ1"/>
    <mergeCell ref="SGK1:SGL1"/>
    <mergeCell ref="SFS1:SFT1"/>
    <mergeCell ref="SFU1:SFV1"/>
    <mergeCell ref="SFW1:SFX1"/>
    <mergeCell ref="SFY1:SFZ1"/>
    <mergeCell ref="SGA1:SGB1"/>
    <mergeCell ref="SFI1:SFJ1"/>
    <mergeCell ref="SFK1:SFL1"/>
    <mergeCell ref="SFM1:SFN1"/>
    <mergeCell ref="SFO1:SFP1"/>
    <mergeCell ref="SFQ1:SFR1"/>
    <mergeCell ref="SEY1:SEZ1"/>
    <mergeCell ref="SFA1:SFB1"/>
    <mergeCell ref="SFC1:SFD1"/>
    <mergeCell ref="SFE1:SFF1"/>
    <mergeCell ref="SFG1:SFH1"/>
    <mergeCell ref="SEO1:SEP1"/>
    <mergeCell ref="SEQ1:SER1"/>
    <mergeCell ref="SES1:SET1"/>
    <mergeCell ref="SEU1:SEV1"/>
    <mergeCell ref="SEW1:SEX1"/>
    <mergeCell ref="SEE1:SEF1"/>
    <mergeCell ref="SEG1:SEH1"/>
    <mergeCell ref="SEI1:SEJ1"/>
    <mergeCell ref="SEK1:SEL1"/>
    <mergeCell ref="SEM1:SEN1"/>
    <mergeCell ref="SDU1:SDV1"/>
    <mergeCell ref="SDW1:SDX1"/>
    <mergeCell ref="SDY1:SDZ1"/>
    <mergeCell ref="SEA1:SEB1"/>
    <mergeCell ref="SEC1:SED1"/>
    <mergeCell ref="SDK1:SDL1"/>
    <mergeCell ref="SDM1:SDN1"/>
    <mergeCell ref="SDO1:SDP1"/>
    <mergeCell ref="SDQ1:SDR1"/>
    <mergeCell ref="SDS1:SDT1"/>
    <mergeCell ref="SDA1:SDB1"/>
    <mergeCell ref="SDC1:SDD1"/>
    <mergeCell ref="SDE1:SDF1"/>
    <mergeCell ref="SDG1:SDH1"/>
    <mergeCell ref="SDI1:SDJ1"/>
    <mergeCell ref="SCQ1:SCR1"/>
    <mergeCell ref="SCS1:SCT1"/>
    <mergeCell ref="SCU1:SCV1"/>
    <mergeCell ref="SCW1:SCX1"/>
    <mergeCell ref="SCY1:SCZ1"/>
    <mergeCell ref="SCG1:SCH1"/>
    <mergeCell ref="SCI1:SCJ1"/>
    <mergeCell ref="SCK1:SCL1"/>
    <mergeCell ref="SCM1:SCN1"/>
    <mergeCell ref="SCO1:SCP1"/>
    <mergeCell ref="SBW1:SBX1"/>
    <mergeCell ref="SBY1:SBZ1"/>
    <mergeCell ref="SCA1:SCB1"/>
    <mergeCell ref="SCC1:SCD1"/>
    <mergeCell ref="SCE1:SCF1"/>
    <mergeCell ref="SBM1:SBN1"/>
    <mergeCell ref="SBO1:SBP1"/>
    <mergeCell ref="SBQ1:SBR1"/>
    <mergeCell ref="SBS1:SBT1"/>
    <mergeCell ref="SBU1:SBV1"/>
    <mergeCell ref="SBC1:SBD1"/>
    <mergeCell ref="SBE1:SBF1"/>
    <mergeCell ref="SBG1:SBH1"/>
    <mergeCell ref="SBI1:SBJ1"/>
    <mergeCell ref="SBK1:SBL1"/>
    <mergeCell ref="SAS1:SAT1"/>
    <mergeCell ref="SAU1:SAV1"/>
    <mergeCell ref="SAW1:SAX1"/>
    <mergeCell ref="SAY1:SAZ1"/>
    <mergeCell ref="SBA1:SBB1"/>
    <mergeCell ref="SAI1:SAJ1"/>
    <mergeCell ref="SAK1:SAL1"/>
    <mergeCell ref="SAM1:SAN1"/>
    <mergeCell ref="SAO1:SAP1"/>
    <mergeCell ref="SAQ1:SAR1"/>
    <mergeCell ref="RZY1:RZZ1"/>
    <mergeCell ref="SAA1:SAB1"/>
    <mergeCell ref="SAC1:SAD1"/>
    <mergeCell ref="SAE1:SAF1"/>
    <mergeCell ref="SAG1:SAH1"/>
    <mergeCell ref="RZO1:RZP1"/>
    <mergeCell ref="RZQ1:RZR1"/>
    <mergeCell ref="RZS1:RZT1"/>
    <mergeCell ref="RZU1:RZV1"/>
    <mergeCell ref="RZW1:RZX1"/>
    <mergeCell ref="RZE1:RZF1"/>
    <mergeCell ref="RZG1:RZH1"/>
    <mergeCell ref="RZI1:RZJ1"/>
    <mergeCell ref="RZK1:RZL1"/>
    <mergeCell ref="RZM1:RZN1"/>
    <mergeCell ref="RYU1:RYV1"/>
    <mergeCell ref="RYW1:RYX1"/>
    <mergeCell ref="RYY1:RYZ1"/>
    <mergeCell ref="RZA1:RZB1"/>
    <mergeCell ref="RZC1:RZD1"/>
    <mergeCell ref="RYK1:RYL1"/>
    <mergeCell ref="RYM1:RYN1"/>
    <mergeCell ref="RYO1:RYP1"/>
    <mergeCell ref="RYQ1:RYR1"/>
    <mergeCell ref="RYS1:RYT1"/>
    <mergeCell ref="RYA1:RYB1"/>
    <mergeCell ref="RYC1:RYD1"/>
    <mergeCell ref="RYE1:RYF1"/>
    <mergeCell ref="RYG1:RYH1"/>
    <mergeCell ref="RYI1:RYJ1"/>
    <mergeCell ref="RXQ1:RXR1"/>
    <mergeCell ref="RXS1:RXT1"/>
    <mergeCell ref="RXU1:RXV1"/>
    <mergeCell ref="RXW1:RXX1"/>
    <mergeCell ref="RXY1:RXZ1"/>
    <mergeCell ref="RXG1:RXH1"/>
    <mergeCell ref="RXI1:RXJ1"/>
    <mergeCell ref="RXK1:RXL1"/>
    <mergeCell ref="RXM1:RXN1"/>
    <mergeCell ref="RXO1:RXP1"/>
    <mergeCell ref="RWW1:RWX1"/>
    <mergeCell ref="RWY1:RWZ1"/>
    <mergeCell ref="RXA1:RXB1"/>
    <mergeCell ref="RXC1:RXD1"/>
    <mergeCell ref="RXE1:RXF1"/>
    <mergeCell ref="RWM1:RWN1"/>
    <mergeCell ref="RWO1:RWP1"/>
    <mergeCell ref="RWQ1:RWR1"/>
    <mergeCell ref="RWS1:RWT1"/>
    <mergeCell ref="RWU1:RWV1"/>
    <mergeCell ref="RWC1:RWD1"/>
    <mergeCell ref="RWE1:RWF1"/>
    <mergeCell ref="RWG1:RWH1"/>
    <mergeCell ref="RWI1:RWJ1"/>
    <mergeCell ref="RWK1:RWL1"/>
    <mergeCell ref="RVS1:RVT1"/>
    <mergeCell ref="RVU1:RVV1"/>
    <mergeCell ref="RVW1:RVX1"/>
    <mergeCell ref="RVY1:RVZ1"/>
    <mergeCell ref="RWA1:RWB1"/>
    <mergeCell ref="RVI1:RVJ1"/>
    <mergeCell ref="RVK1:RVL1"/>
    <mergeCell ref="RVM1:RVN1"/>
    <mergeCell ref="RVO1:RVP1"/>
    <mergeCell ref="RVQ1:RVR1"/>
    <mergeCell ref="RUY1:RUZ1"/>
    <mergeCell ref="RVA1:RVB1"/>
    <mergeCell ref="RVC1:RVD1"/>
    <mergeCell ref="RVE1:RVF1"/>
    <mergeCell ref="RVG1:RVH1"/>
    <mergeCell ref="RUO1:RUP1"/>
    <mergeCell ref="RUQ1:RUR1"/>
    <mergeCell ref="RUS1:RUT1"/>
    <mergeCell ref="RUU1:RUV1"/>
    <mergeCell ref="RUW1:RUX1"/>
    <mergeCell ref="RUE1:RUF1"/>
    <mergeCell ref="RUG1:RUH1"/>
    <mergeCell ref="RUI1:RUJ1"/>
    <mergeCell ref="RUK1:RUL1"/>
    <mergeCell ref="RUM1:RUN1"/>
    <mergeCell ref="RTU1:RTV1"/>
    <mergeCell ref="RTW1:RTX1"/>
    <mergeCell ref="RTY1:RTZ1"/>
    <mergeCell ref="RUA1:RUB1"/>
    <mergeCell ref="RUC1:RUD1"/>
    <mergeCell ref="RTK1:RTL1"/>
    <mergeCell ref="RTM1:RTN1"/>
    <mergeCell ref="RTO1:RTP1"/>
    <mergeCell ref="RTQ1:RTR1"/>
    <mergeCell ref="RTS1:RTT1"/>
    <mergeCell ref="RTA1:RTB1"/>
    <mergeCell ref="RTC1:RTD1"/>
    <mergeCell ref="RTE1:RTF1"/>
    <mergeCell ref="RTG1:RTH1"/>
    <mergeCell ref="RTI1:RTJ1"/>
    <mergeCell ref="RSQ1:RSR1"/>
    <mergeCell ref="RSS1:RST1"/>
    <mergeCell ref="RSU1:RSV1"/>
    <mergeCell ref="RSW1:RSX1"/>
    <mergeCell ref="RSY1:RSZ1"/>
    <mergeCell ref="RSG1:RSH1"/>
    <mergeCell ref="RSI1:RSJ1"/>
    <mergeCell ref="RSK1:RSL1"/>
    <mergeCell ref="RSM1:RSN1"/>
    <mergeCell ref="RSO1:RSP1"/>
    <mergeCell ref="RRW1:RRX1"/>
    <mergeCell ref="RRY1:RRZ1"/>
    <mergeCell ref="RSA1:RSB1"/>
    <mergeCell ref="RSC1:RSD1"/>
    <mergeCell ref="RSE1:RSF1"/>
    <mergeCell ref="RRM1:RRN1"/>
    <mergeCell ref="RRO1:RRP1"/>
    <mergeCell ref="RRQ1:RRR1"/>
    <mergeCell ref="RRS1:RRT1"/>
    <mergeCell ref="RRU1:RRV1"/>
    <mergeCell ref="RRC1:RRD1"/>
    <mergeCell ref="RRE1:RRF1"/>
    <mergeCell ref="RRG1:RRH1"/>
    <mergeCell ref="RRI1:RRJ1"/>
    <mergeCell ref="RRK1:RRL1"/>
    <mergeCell ref="RQS1:RQT1"/>
    <mergeCell ref="RQU1:RQV1"/>
    <mergeCell ref="RQW1:RQX1"/>
    <mergeCell ref="RQY1:RQZ1"/>
    <mergeCell ref="RRA1:RRB1"/>
    <mergeCell ref="RQI1:RQJ1"/>
    <mergeCell ref="RQK1:RQL1"/>
    <mergeCell ref="RQM1:RQN1"/>
    <mergeCell ref="RQO1:RQP1"/>
    <mergeCell ref="RQQ1:RQR1"/>
    <mergeCell ref="RPY1:RPZ1"/>
    <mergeCell ref="RQA1:RQB1"/>
    <mergeCell ref="RQC1:RQD1"/>
    <mergeCell ref="RQE1:RQF1"/>
    <mergeCell ref="RQG1:RQH1"/>
    <mergeCell ref="RPO1:RPP1"/>
    <mergeCell ref="RPQ1:RPR1"/>
    <mergeCell ref="RPS1:RPT1"/>
    <mergeCell ref="RPU1:RPV1"/>
    <mergeCell ref="RPW1:RPX1"/>
    <mergeCell ref="RPE1:RPF1"/>
    <mergeCell ref="RPG1:RPH1"/>
    <mergeCell ref="RPI1:RPJ1"/>
    <mergeCell ref="RPK1:RPL1"/>
    <mergeCell ref="RPM1:RPN1"/>
    <mergeCell ref="ROU1:ROV1"/>
    <mergeCell ref="ROW1:ROX1"/>
    <mergeCell ref="ROY1:ROZ1"/>
    <mergeCell ref="RPA1:RPB1"/>
    <mergeCell ref="RPC1:RPD1"/>
    <mergeCell ref="ROK1:ROL1"/>
    <mergeCell ref="ROM1:RON1"/>
    <mergeCell ref="ROO1:ROP1"/>
    <mergeCell ref="ROQ1:ROR1"/>
    <mergeCell ref="ROS1:ROT1"/>
    <mergeCell ref="ROA1:ROB1"/>
    <mergeCell ref="ROC1:ROD1"/>
    <mergeCell ref="ROE1:ROF1"/>
    <mergeCell ref="ROG1:ROH1"/>
    <mergeCell ref="ROI1:ROJ1"/>
    <mergeCell ref="RNQ1:RNR1"/>
    <mergeCell ref="RNS1:RNT1"/>
    <mergeCell ref="RNU1:RNV1"/>
    <mergeCell ref="RNW1:RNX1"/>
    <mergeCell ref="RNY1:RNZ1"/>
    <mergeCell ref="RNG1:RNH1"/>
    <mergeCell ref="RNI1:RNJ1"/>
    <mergeCell ref="RNK1:RNL1"/>
    <mergeCell ref="RNM1:RNN1"/>
    <mergeCell ref="RNO1:RNP1"/>
    <mergeCell ref="RMW1:RMX1"/>
    <mergeCell ref="RMY1:RMZ1"/>
    <mergeCell ref="RNA1:RNB1"/>
    <mergeCell ref="RNC1:RND1"/>
    <mergeCell ref="RNE1:RNF1"/>
    <mergeCell ref="RMM1:RMN1"/>
    <mergeCell ref="RMO1:RMP1"/>
    <mergeCell ref="RMQ1:RMR1"/>
    <mergeCell ref="RMS1:RMT1"/>
    <mergeCell ref="RMU1:RMV1"/>
    <mergeCell ref="RMC1:RMD1"/>
    <mergeCell ref="RME1:RMF1"/>
    <mergeCell ref="RMG1:RMH1"/>
    <mergeCell ref="RMI1:RMJ1"/>
    <mergeCell ref="RMK1:RML1"/>
    <mergeCell ref="RLS1:RLT1"/>
    <mergeCell ref="RLU1:RLV1"/>
    <mergeCell ref="RLW1:RLX1"/>
    <mergeCell ref="RLY1:RLZ1"/>
    <mergeCell ref="RMA1:RMB1"/>
    <mergeCell ref="RLI1:RLJ1"/>
    <mergeCell ref="RLK1:RLL1"/>
    <mergeCell ref="RLM1:RLN1"/>
    <mergeCell ref="RLO1:RLP1"/>
    <mergeCell ref="RLQ1:RLR1"/>
    <mergeCell ref="RKY1:RKZ1"/>
    <mergeCell ref="RLA1:RLB1"/>
    <mergeCell ref="RLC1:RLD1"/>
    <mergeCell ref="RLE1:RLF1"/>
    <mergeCell ref="RLG1:RLH1"/>
    <mergeCell ref="RKO1:RKP1"/>
    <mergeCell ref="RKQ1:RKR1"/>
    <mergeCell ref="RKS1:RKT1"/>
    <mergeCell ref="RKU1:RKV1"/>
    <mergeCell ref="RKW1:RKX1"/>
    <mergeCell ref="RKE1:RKF1"/>
    <mergeCell ref="RKG1:RKH1"/>
    <mergeCell ref="RKI1:RKJ1"/>
    <mergeCell ref="RKK1:RKL1"/>
    <mergeCell ref="RKM1:RKN1"/>
    <mergeCell ref="RJU1:RJV1"/>
    <mergeCell ref="RJW1:RJX1"/>
    <mergeCell ref="RJY1:RJZ1"/>
    <mergeCell ref="RKA1:RKB1"/>
    <mergeCell ref="RKC1:RKD1"/>
    <mergeCell ref="RJK1:RJL1"/>
    <mergeCell ref="RJM1:RJN1"/>
    <mergeCell ref="RJO1:RJP1"/>
    <mergeCell ref="RJQ1:RJR1"/>
    <mergeCell ref="RJS1:RJT1"/>
    <mergeCell ref="RJA1:RJB1"/>
    <mergeCell ref="RJC1:RJD1"/>
    <mergeCell ref="RJE1:RJF1"/>
    <mergeCell ref="RJG1:RJH1"/>
    <mergeCell ref="RJI1:RJJ1"/>
    <mergeCell ref="RIQ1:RIR1"/>
    <mergeCell ref="RIS1:RIT1"/>
    <mergeCell ref="RIU1:RIV1"/>
    <mergeCell ref="RIW1:RIX1"/>
    <mergeCell ref="RIY1:RIZ1"/>
    <mergeCell ref="RIG1:RIH1"/>
    <mergeCell ref="RII1:RIJ1"/>
    <mergeCell ref="RIK1:RIL1"/>
    <mergeCell ref="RIM1:RIN1"/>
    <mergeCell ref="RIO1:RIP1"/>
    <mergeCell ref="RHW1:RHX1"/>
    <mergeCell ref="RHY1:RHZ1"/>
    <mergeCell ref="RIA1:RIB1"/>
    <mergeCell ref="RIC1:RID1"/>
    <mergeCell ref="RIE1:RIF1"/>
    <mergeCell ref="RHM1:RHN1"/>
    <mergeCell ref="RHO1:RHP1"/>
    <mergeCell ref="RHQ1:RHR1"/>
    <mergeCell ref="RHS1:RHT1"/>
    <mergeCell ref="RHU1:RHV1"/>
    <mergeCell ref="RHC1:RHD1"/>
    <mergeCell ref="RHE1:RHF1"/>
    <mergeCell ref="RHG1:RHH1"/>
    <mergeCell ref="RHI1:RHJ1"/>
    <mergeCell ref="RHK1:RHL1"/>
    <mergeCell ref="RGS1:RGT1"/>
    <mergeCell ref="RGU1:RGV1"/>
    <mergeCell ref="RGW1:RGX1"/>
    <mergeCell ref="RGY1:RGZ1"/>
    <mergeCell ref="RHA1:RHB1"/>
    <mergeCell ref="RGI1:RGJ1"/>
    <mergeCell ref="RGK1:RGL1"/>
    <mergeCell ref="RGM1:RGN1"/>
    <mergeCell ref="RGO1:RGP1"/>
    <mergeCell ref="RGQ1:RGR1"/>
    <mergeCell ref="RFY1:RFZ1"/>
    <mergeCell ref="RGA1:RGB1"/>
    <mergeCell ref="RGC1:RGD1"/>
    <mergeCell ref="RGE1:RGF1"/>
    <mergeCell ref="RGG1:RGH1"/>
    <mergeCell ref="RFO1:RFP1"/>
    <mergeCell ref="RFQ1:RFR1"/>
    <mergeCell ref="RFS1:RFT1"/>
    <mergeCell ref="RFU1:RFV1"/>
    <mergeCell ref="RFW1:RFX1"/>
    <mergeCell ref="RFE1:RFF1"/>
    <mergeCell ref="RFG1:RFH1"/>
    <mergeCell ref="RFI1:RFJ1"/>
    <mergeCell ref="RFK1:RFL1"/>
    <mergeCell ref="RFM1:RFN1"/>
    <mergeCell ref="REU1:REV1"/>
    <mergeCell ref="REW1:REX1"/>
    <mergeCell ref="REY1:REZ1"/>
    <mergeCell ref="RFA1:RFB1"/>
    <mergeCell ref="RFC1:RFD1"/>
    <mergeCell ref="REK1:REL1"/>
    <mergeCell ref="REM1:REN1"/>
    <mergeCell ref="REO1:REP1"/>
    <mergeCell ref="REQ1:RER1"/>
    <mergeCell ref="RES1:RET1"/>
    <mergeCell ref="REA1:REB1"/>
    <mergeCell ref="REC1:RED1"/>
    <mergeCell ref="REE1:REF1"/>
    <mergeCell ref="REG1:REH1"/>
    <mergeCell ref="REI1:REJ1"/>
    <mergeCell ref="RDQ1:RDR1"/>
    <mergeCell ref="RDS1:RDT1"/>
    <mergeCell ref="RDU1:RDV1"/>
    <mergeCell ref="RDW1:RDX1"/>
    <mergeCell ref="RDY1:RDZ1"/>
    <mergeCell ref="RDG1:RDH1"/>
    <mergeCell ref="RDI1:RDJ1"/>
    <mergeCell ref="RDK1:RDL1"/>
    <mergeCell ref="RDM1:RDN1"/>
    <mergeCell ref="RDO1:RDP1"/>
    <mergeCell ref="RCW1:RCX1"/>
    <mergeCell ref="RCY1:RCZ1"/>
    <mergeCell ref="RDA1:RDB1"/>
    <mergeCell ref="RDC1:RDD1"/>
    <mergeCell ref="RDE1:RDF1"/>
    <mergeCell ref="RCM1:RCN1"/>
    <mergeCell ref="RCO1:RCP1"/>
    <mergeCell ref="RCQ1:RCR1"/>
    <mergeCell ref="RCS1:RCT1"/>
    <mergeCell ref="RCU1:RCV1"/>
    <mergeCell ref="RCC1:RCD1"/>
    <mergeCell ref="RCE1:RCF1"/>
    <mergeCell ref="RCG1:RCH1"/>
    <mergeCell ref="RCI1:RCJ1"/>
    <mergeCell ref="RCK1:RCL1"/>
    <mergeCell ref="RBS1:RBT1"/>
    <mergeCell ref="RBU1:RBV1"/>
    <mergeCell ref="RBW1:RBX1"/>
    <mergeCell ref="RBY1:RBZ1"/>
    <mergeCell ref="RCA1:RCB1"/>
    <mergeCell ref="RBI1:RBJ1"/>
    <mergeCell ref="RBK1:RBL1"/>
    <mergeCell ref="RBM1:RBN1"/>
    <mergeCell ref="RBO1:RBP1"/>
    <mergeCell ref="RBQ1:RBR1"/>
    <mergeCell ref="RAY1:RAZ1"/>
    <mergeCell ref="RBA1:RBB1"/>
    <mergeCell ref="RBC1:RBD1"/>
    <mergeCell ref="RBE1:RBF1"/>
    <mergeCell ref="RBG1:RBH1"/>
    <mergeCell ref="RAO1:RAP1"/>
    <mergeCell ref="RAQ1:RAR1"/>
    <mergeCell ref="RAS1:RAT1"/>
    <mergeCell ref="RAU1:RAV1"/>
    <mergeCell ref="RAW1:RAX1"/>
    <mergeCell ref="RAE1:RAF1"/>
    <mergeCell ref="RAG1:RAH1"/>
    <mergeCell ref="RAI1:RAJ1"/>
    <mergeCell ref="RAK1:RAL1"/>
    <mergeCell ref="RAM1:RAN1"/>
    <mergeCell ref="QZU1:QZV1"/>
    <mergeCell ref="QZW1:QZX1"/>
    <mergeCell ref="QZY1:QZZ1"/>
    <mergeCell ref="RAA1:RAB1"/>
    <mergeCell ref="RAC1:RAD1"/>
    <mergeCell ref="QZK1:QZL1"/>
    <mergeCell ref="QZM1:QZN1"/>
    <mergeCell ref="QZO1:QZP1"/>
    <mergeCell ref="QZQ1:QZR1"/>
    <mergeCell ref="QZS1:QZT1"/>
    <mergeCell ref="QZA1:QZB1"/>
    <mergeCell ref="QZC1:QZD1"/>
    <mergeCell ref="QZE1:QZF1"/>
    <mergeCell ref="QZG1:QZH1"/>
    <mergeCell ref="QZI1:QZJ1"/>
    <mergeCell ref="QYQ1:QYR1"/>
    <mergeCell ref="QYS1:QYT1"/>
    <mergeCell ref="QYU1:QYV1"/>
    <mergeCell ref="QYW1:QYX1"/>
    <mergeCell ref="QYY1:QYZ1"/>
    <mergeCell ref="QYG1:QYH1"/>
    <mergeCell ref="QYI1:QYJ1"/>
    <mergeCell ref="QYK1:QYL1"/>
    <mergeCell ref="QYM1:QYN1"/>
    <mergeCell ref="QYO1:QYP1"/>
    <mergeCell ref="QXW1:QXX1"/>
    <mergeCell ref="QXY1:QXZ1"/>
    <mergeCell ref="QYA1:QYB1"/>
    <mergeCell ref="QYC1:QYD1"/>
    <mergeCell ref="QYE1:QYF1"/>
    <mergeCell ref="QXM1:QXN1"/>
    <mergeCell ref="QXO1:QXP1"/>
    <mergeCell ref="QXQ1:QXR1"/>
    <mergeCell ref="QXS1:QXT1"/>
    <mergeCell ref="QXU1:QXV1"/>
    <mergeCell ref="QXC1:QXD1"/>
    <mergeCell ref="QXE1:QXF1"/>
    <mergeCell ref="QXG1:QXH1"/>
    <mergeCell ref="QXI1:QXJ1"/>
    <mergeCell ref="QXK1:QXL1"/>
    <mergeCell ref="QWS1:QWT1"/>
    <mergeCell ref="QWU1:QWV1"/>
    <mergeCell ref="QWW1:QWX1"/>
    <mergeCell ref="QWY1:QWZ1"/>
    <mergeCell ref="QXA1:QXB1"/>
    <mergeCell ref="QWI1:QWJ1"/>
    <mergeCell ref="QWK1:QWL1"/>
    <mergeCell ref="QWM1:QWN1"/>
    <mergeCell ref="QWO1:QWP1"/>
    <mergeCell ref="QWQ1:QWR1"/>
    <mergeCell ref="QVY1:QVZ1"/>
    <mergeCell ref="QWA1:QWB1"/>
    <mergeCell ref="QWC1:QWD1"/>
    <mergeCell ref="QWE1:QWF1"/>
    <mergeCell ref="QWG1:QWH1"/>
    <mergeCell ref="QVO1:QVP1"/>
    <mergeCell ref="QVQ1:QVR1"/>
    <mergeCell ref="QVS1:QVT1"/>
    <mergeCell ref="QVU1:QVV1"/>
    <mergeCell ref="QVW1:QVX1"/>
    <mergeCell ref="QVE1:QVF1"/>
    <mergeCell ref="QVG1:QVH1"/>
    <mergeCell ref="QVI1:QVJ1"/>
    <mergeCell ref="QVK1:QVL1"/>
    <mergeCell ref="QVM1:QVN1"/>
    <mergeCell ref="QUU1:QUV1"/>
    <mergeCell ref="QUW1:QUX1"/>
    <mergeCell ref="QUY1:QUZ1"/>
    <mergeCell ref="QVA1:QVB1"/>
    <mergeCell ref="QVC1:QVD1"/>
    <mergeCell ref="QUK1:QUL1"/>
    <mergeCell ref="QUM1:QUN1"/>
    <mergeCell ref="QUO1:QUP1"/>
    <mergeCell ref="QUQ1:QUR1"/>
    <mergeCell ref="QUS1:QUT1"/>
    <mergeCell ref="QUA1:QUB1"/>
    <mergeCell ref="QUC1:QUD1"/>
    <mergeCell ref="QUE1:QUF1"/>
    <mergeCell ref="QUG1:QUH1"/>
    <mergeCell ref="QUI1:QUJ1"/>
    <mergeCell ref="QTQ1:QTR1"/>
    <mergeCell ref="QTS1:QTT1"/>
    <mergeCell ref="QTU1:QTV1"/>
    <mergeCell ref="QTW1:QTX1"/>
    <mergeCell ref="QTY1:QTZ1"/>
    <mergeCell ref="QTG1:QTH1"/>
    <mergeCell ref="QTI1:QTJ1"/>
    <mergeCell ref="QTK1:QTL1"/>
    <mergeCell ref="QTM1:QTN1"/>
    <mergeCell ref="QTO1:QTP1"/>
    <mergeCell ref="QSW1:QSX1"/>
    <mergeCell ref="QSY1:QSZ1"/>
    <mergeCell ref="QTA1:QTB1"/>
    <mergeCell ref="QTC1:QTD1"/>
    <mergeCell ref="QTE1:QTF1"/>
    <mergeCell ref="QSM1:QSN1"/>
    <mergeCell ref="QSO1:QSP1"/>
    <mergeCell ref="QSQ1:QSR1"/>
    <mergeCell ref="QSS1:QST1"/>
    <mergeCell ref="QSU1:QSV1"/>
    <mergeCell ref="QSC1:QSD1"/>
    <mergeCell ref="QSE1:QSF1"/>
    <mergeCell ref="QSG1:QSH1"/>
    <mergeCell ref="QSI1:QSJ1"/>
    <mergeCell ref="QSK1:QSL1"/>
    <mergeCell ref="QRS1:QRT1"/>
    <mergeCell ref="QRU1:QRV1"/>
    <mergeCell ref="QRW1:QRX1"/>
    <mergeCell ref="QRY1:QRZ1"/>
    <mergeCell ref="QSA1:QSB1"/>
    <mergeCell ref="QRI1:QRJ1"/>
    <mergeCell ref="QRK1:QRL1"/>
    <mergeCell ref="QRM1:QRN1"/>
    <mergeCell ref="QRO1:QRP1"/>
    <mergeCell ref="QRQ1:QRR1"/>
    <mergeCell ref="QQY1:QQZ1"/>
    <mergeCell ref="QRA1:QRB1"/>
    <mergeCell ref="QRC1:QRD1"/>
    <mergeCell ref="QRE1:QRF1"/>
    <mergeCell ref="QRG1:QRH1"/>
    <mergeCell ref="QQO1:QQP1"/>
    <mergeCell ref="QQQ1:QQR1"/>
    <mergeCell ref="QQS1:QQT1"/>
    <mergeCell ref="QQU1:QQV1"/>
    <mergeCell ref="QQW1:QQX1"/>
    <mergeCell ref="QQE1:QQF1"/>
    <mergeCell ref="QQG1:QQH1"/>
    <mergeCell ref="QQI1:QQJ1"/>
    <mergeCell ref="QQK1:QQL1"/>
    <mergeCell ref="QQM1:QQN1"/>
    <mergeCell ref="QPU1:QPV1"/>
    <mergeCell ref="QPW1:QPX1"/>
    <mergeCell ref="QPY1:QPZ1"/>
    <mergeCell ref="QQA1:QQB1"/>
    <mergeCell ref="QQC1:QQD1"/>
    <mergeCell ref="QPK1:QPL1"/>
    <mergeCell ref="QPM1:QPN1"/>
    <mergeCell ref="QPO1:QPP1"/>
    <mergeCell ref="QPQ1:QPR1"/>
    <mergeCell ref="QPS1:QPT1"/>
    <mergeCell ref="QPA1:QPB1"/>
    <mergeCell ref="QPC1:QPD1"/>
    <mergeCell ref="QPE1:QPF1"/>
    <mergeCell ref="QPG1:QPH1"/>
    <mergeCell ref="QPI1:QPJ1"/>
    <mergeCell ref="QOQ1:QOR1"/>
    <mergeCell ref="QOS1:QOT1"/>
    <mergeCell ref="QOU1:QOV1"/>
    <mergeCell ref="QOW1:QOX1"/>
    <mergeCell ref="QOY1:QOZ1"/>
    <mergeCell ref="QOG1:QOH1"/>
    <mergeCell ref="QOI1:QOJ1"/>
    <mergeCell ref="QOK1:QOL1"/>
    <mergeCell ref="QOM1:QON1"/>
    <mergeCell ref="QOO1:QOP1"/>
    <mergeCell ref="QNW1:QNX1"/>
    <mergeCell ref="QNY1:QNZ1"/>
    <mergeCell ref="QOA1:QOB1"/>
    <mergeCell ref="QOC1:QOD1"/>
    <mergeCell ref="QOE1:QOF1"/>
    <mergeCell ref="QNM1:QNN1"/>
    <mergeCell ref="QNO1:QNP1"/>
    <mergeCell ref="QNQ1:QNR1"/>
    <mergeCell ref="QNS1:QNT1"/>
    <mergeCell ref="QNU1:QNV1"/>
    <mergeCell ref="QNC1:QND1"/>
    <mergeCell ref="QNE1:QNF1"/>
    <mergeCell ref="QNG1:QNH1"/>
    <mergeCell ref="QNI1:QNJ1"/>
    <mergeCell ref="QNK1:QNL1"/>
    <mergeCell ref="QMS1:QMT1"/>
    <mergeCell ref="QMU1:QMV1"/>
    <mergeCell ref="QMW1:QMX1"/>
    <mergeCell ref="QMY1:QMZ1"/>
    <mergeCell ref="QNA1:QNB1"/>
    <mergeCell ref="QMI1:QMJ1"/>
    <mergeCell ref="QMK1:QML1"/>
    <mergeCell ref="QMM1:QMN1"/>
    <mergeCell ref="QMO1:QMP1"/>
    <mergeCell ref="QMQ1:QMR1"/>
    <mergeCell ref="QLY1:QLZ1"/>
    <mergeCell ref="QMA1:QMB1"/>
    <mergeCell ref="QMC1:QMD1"/>
    <mergeCell ref="QME1:QMF1"/>
    <mergeCell ref="QMG1:QMH1"/>
    <mergeCell ref="QLO1:QLP1"/>
    <mergeCell ref="QLQ1:QLR1"/>
    <mergeCell ref="QLS1:QLT1"/>
    <mergeCell ref="QLU1:QLV1"/>
    <mergeCell ref="QLW1:QLX1"/>
    <mergeCell ref="QLE1:QLF1"/>
    <mergeCell ref="QLG1:QLH1"/>
    <mergeCell ref="QLI1:QLJ1"/>
    <mergeCell ref="QLK1:QLL1"/>
    <mergeCell ref="QLM1:QLN1"/>
    <mergeCell ref="QKU1:QKV1"/>
    <mergeCell ref="QKW1:QKX1"/>
    <mergeCell ref="QKY1:QKZ1"/>
    <mergeCell ref="QLA1:QLB1"/>
    <mergeCell ref="QLC1:QLD1"/>
    <mergeCell ref="QKK1:QKL1"/>
    <mergeCell ref="QKM1:QKN1"/>
    <mergeCell ref="QKO1:QKP1"/>
    <mergeCell ref="QKQ1:QKR1"/>
    <mergeCell ref="QKS1:QKT1"/>
    <mergeCell ref="QKA1:QKB1"/>
    <mergeCell ref="QKC1:QKD1"/>
    <mergeCell ref="QKE1:QKF1"/>
    <mergeCell ref="QKG1:QKH1"/>
    <mergeCell ref="QKI1:QKJ1"/>
    <mergeCell ref="QJQ1:QJR1"/>
    <mergeCell ref="QJS1:QJT1"/>
    <mergeCell ref="QJU1:QJV1"/>
    <mergeCell ref="QJW1:QJX1"/>
    <mergeCell ref="QJY1:QJZ1"/>
    <mergeCell ref="QJG1:QJH1"/>
    <mergeCell ref="QJI1:QJJ1"/>
    <mergeCell ref="QJK1:QJL1"/>
    <mergeCell ref="QJM1:QJN1"/>
    <mergeCell ref="QJO1:QJP1"/>
    <mergeCell ref="QIW1:QIX1"/>
    <mergeCell ref="QIY1:QIZ1"/>
    <mergeCell ref="QJA1:QJB1"/>
    <mergeCell ref="QJC1:QJD1"/>
    <mergeCell ref="QJE1:QJF1"/>
    <mergeCell ref="QIM1:QIN1"/>
    <mergeCell ref="QIO1:QIP1"/>
    <mergeCell ref="QIQ1:QIR1"/>
    <mergeCell ref="QIS1:QIT1"/>
    <mergeCell ref="QIU1:QIV1"/>
    <mergeCell ref="QIC1:QID1"/>
    <mergeCell ref="QIE1:QIF1"/>
    <mergeCell ref="QIG1:QIH1"/>
    <mergeCell ref="QII1:QIJ1"/>
    <mergeCell ref="QIK1:QIL1"/>
    <mergeCell ref="QHS1:QHT1"/>
    <mergeCell ref="QHU1:QHV1"/>
    <mergeCell ref="QHW1:QHX1"/>
    <mergeCell ref="QHY1:QHZ1"/>
    <mergeCell ref="QIA1:QIB1"/>
    <mergeCell ref="QHI1:QHJ1"/>
    <mergeCell ref="QHK1:QHL1"/>
    <mergeCell ref="QHM1:QHN1"/>
    <mergeCell ref="QHO1:QHP1"/>
    <mergeCell ref="QHQ1:QHR1"/>
    <mergeCell ref="QGY1:QGZ1"/>
    <mergeCell ref="QHA1:QHB1"/>
    <mergeCell ref="QHC1:QHD1"/>
    <mergeCell ref="QHE1:QHF1"/>
    <mergeCell ref="QHG1:QHH1"/>
    <mergeCell ref="QGO1:QGP1"/>
    <mergeCell ref="QGQ1:QGR1"/>
    <mergeCell ref="QGS1:QGT1"/>
    <mergeCell ref="QGU1:QGV1"/>
    <mergeCell ref="QGW1:QGX1"/>
    <mergeCell ref="QGE1:QGF1"/>
    <mergeCell ref="QGG1:QGH1"/>
    <mergeCell ref="QGI1:QGJ1"/>
    <mergeCell ref="QGK1:QGL1"/>
    <mergeCell ref="QGM1:QGN1"/>
    <mergeCell ref="QFU1:QFV1"/>
    <mergeCell ref="QFW1:QFX1"/>
    <mergeCell ref="QFY1:QFZ1"/>
    <mergeCell ref="QGA1:QGB1"/>
    <mergeCell ref="QGC1:QGD1"/>
    <mergeCell ref="QFK1:QFL1"/>
    <mergeCell ref="QFM1:QFN1"/>
    <mergeCell ref="QFO1:QFP1"/>
    <mergeCell ref="QFQ1:QFR1"/>
    <mergeCell ref="QFS1:QFT1"/>
    <mergeCell ref="QFA1:QFB1"/>
    <mergeCell ref="QFC1:QFD1"/>
    <mergeCell ref="QFE1:QFF1"/>
    <mergeCell ref="QFG1:QFH1"/>
    <mergeCell ref="QFI1:QFJ1"/>
    <mergeCell ref="QEQ1:QER1"/>
    <mergeCell ref="QES1:QET1"/>
    <mergeCell ref="QEU1:QEV1"/>
    <mergeCell ref="QEW1:QEX1"/>
    <mergeCell ref="QEY1:QEZ1"/>
    <mergeCell ref="QEG1:QEH1"/>
    <mergeCell ref="QEI1:QEJ1"/>
    <mergeCell ref="QEK1:QEL1"/>
    <mergeCell ref="QEM1:QEN1"/>
    <mergeCell ref="QEO1:QEP1"/>
    <mergeCell ref="QDW1:QDX1"/>
    <mergeCell ref="QDY1:QDZ1"/>
    <mergeCell ref="QEA1:QEB1"/>
    <mergeCell ref="QEC1:QED1"/>
    <mergeCell ref="QEE1:QEF1"/>
    <mergeCell ref="QDM1:QDN1"/>
    <mergeCell ref="QDO1:QDP1"/>
    <mergeCell ref="QDQ1:QDR1"/>
    <mergeCell ref="QDS1:QDT1"/>
    <mergeCell ref="QDU1:QDV1"/>
    <mergeCell ref="QDC1:QDD1"/>
    <mergeCell ref="QDE1:QDF1"/>
    <mergeCell ref="QDG1:QDH1"/>
    <mergeCell ref="QDI1:QDJ1"/>
    <mergeCell ref="QDK1:QDL1"/>
    <mergeCell ref="QCS1:QCT1"/>
    <mergeCell ref="QCU1:QCV1"/>
    <mergeCell ref="QCW1:QCX1"/>
    <mergeCell ref="QCY1:QCZ1"/>
    <mergeCell ref="QDA1:QDB1"/>
    <mergeCell ref="QCI1:QCJ1"/>
    <mergeCell ref="QCK1:QCL1"/>
    <mergeCell ref="QCM1:QCN1"/>
    <mergeCell ref="QCO1:QCP1"/>
    <mergeCell ref="QCQ1:QCR1"/>
    <mergeCell ref="QBY1:QBZ1"/>
    <mergeCell ref="QCA1:QCB1"/>
    <mergeCell ref="QCC1:QCD1"/>
    <mergeCell ref="QCE1:QCF1"/>
    <mergeCell ref="QCG1:QCH1"/>
    <mergeCell ref="QBO1:QBP1"/>
    <mergeCell ref="QBQ1:QBR1"/>
    <mergeCell ref="QBS1:QBT1"/>
    <mergeCell ref="QBU1:QBV1"/>
    <mergeCell ref="QBW1:QBX1"/>
    <mergeCell ref="QBE1:QBF1"/>
    <mergeCell ref="QBG1:QBH1"/>
    <mergeCell ref="QBI1:QBJ1"/>
    <mergeCell ref="QBK1:QBL1"/>
    <mergeCell ref="QBM1:QBN1"/>
    <mergeCell ref="QAU1:QAV1"/>
    <mergeCell ref="QAW1:QAX1"/>
    <mergeCell ref="QAY1:QAZ1"/>
    <mergeCell ref="QBA1:QBB1"/>
    <mergeCell ref="QBC1:QBD1"/>
    <mergeCell ref="QAK1:QAL1"/>
    <mergeCell ref="QAM1:QAN1"/>
    <mergeCell ref="QAO1:QAP1"/>
    <mergeCell ref="QAQ1:QAR1"/>
    <mergeCell ref="QAS1:QAT1"/>
    <mergeCell ref="QAA1:QAB1"/>
    <mergeCell ref="QAC1:QAD1"/>
    <mergeCell ref="QAE1:QAF1"/>
    <mergeCell ref="QAG1:QAH1"/>
    <mergeCell ref="QAI1:QAJ1"/>
    <mergeCell ref="PZQ1:PZR1"/>
    <mergeCell ref="PZS1:PZT1"/>
    <mergeCell ref="PZU1:PZV1"/>
    <mergeCell ref="PZW1:PZX1"/>
    <mergeCell ref="PZY1:PZZ1"/>
    <mergeCell ref="PZG1:PZH1"/>
    <mergeCell ref="PZI1:PZJ1"/>
    <mergeCell ref="PZK1:PZL1"/>
    <mergeCell ref="PZM1:PZN1"/>
    <mergeCell ref="PZO1:PZP1"/>
    <mergeCell ref="PYW1:PYX1"/>
    <mergeCell ref="PYY1:PYZ1"/>
    <mergeCell ref="PZA1:PZB1"/>
    <mergeCell ref="PZC1:PZD1"/>
    <mergeCell ref="PZE1:PZF1"/>
    <mergeCell ref="PYM1:PYN1"/>
    <mergeCell ref="PYO1:PYP1"/>
    <mergeCell ref="PYQ1:PYR1"/>
    <mergeCell ref="PYS1:PYT1"/>
    <mergeCell ref="PYU1:PYV1"/>
    <mergeCell ref="PYC1:PYD1"/>
    <mergeCell ref="PYE1:PYF1"/>
    <mergeCell ref="PYG1:PYH1"/>
    <mergeCell ref="PYI1:PYJ1"/>
    <mergeCell ref="PYK1:PYL1"/>
    <mergeCell ref="PXS1:PXT1"/>
    <mergeCell ref="PXU1:PXV1"/>
    <mergeCell ref="PXW1:PXX1"/>
    <mergeCell ref="PXY1:PXZ1"/>
    <mergeCell ref="PYA1:PYB1"/>
    <mergeCell ref="PXI1:PXJ1"/>
    <mergeCell ref="PXK1:PXL1"/>
    <mergeCell ref="PXM1:PXN1"/>
    <mergeCell ref="PXO1:PXP1"/>
    <mergeCell ref="PXQ1:PXR1"/>
    <mergeCell ref="PWY1:PWZ1"/>
    <mergeCell ref="PXA1:PXB1"/>
    <mergeCell ref="PXC1:PXD1"/>
    <mergeCell ref="PXE1:PXF1"/>
    <mergeCell ref="PXG1:PXH1"/>
    <mergeCell ref="PWO1:PWP1"/>
    <mergeCell ref="PWQ1:PWR1"/>
    <mergeCell ref="PWS1:PWT1"/>
    <mergeCell ref="PWU1:PWV1"/>
    <mergeCell ref="PWW1:PWX1"/>
    <mergeCell ref="PWE1:PWF1"/>
    <mergeCell ref="PWG1:PWH1"/>
    <mergeCell ref="PWI1:PWJ1"/>
    <mergeCell ref="PWK1:PWL1"/>
    <mergeCell ref="PWM1:PWN1"/>
    <mergeCell ref="PVU1:PVV1"/>
    <mergeCell ref="PVW1:PVX1"/>
    <mergeCell ref="PVY1:PVZ1"/>
    <mergeCell ref="PWA1:PWB1"/>
    <mergeCell ref="PWC1:PWD1"/>
    <mergeCell ref="PVK1:PVL1"/>
    <mergeCell ref="PVM1:PVN1"/>
    <mergeCell ref="PVO1:PVP1"/>
    <mergeCell ref="PVQ1:PVR1"/>
    <mergeCell ref="PVS1:PVT1"/>
    <mergeCell ref="PVA1:PVB1"/>
    <mergeCell ref="PVC1:PVD1"/>
    <mergeCell ref="PVE1:PVF1"/>
    <mergeCell ref="PVG1:PVH1"/>
    <mergeCell ref="PVI1:PVJ1"/>
    <mergeCell ref="PUQ1:PUR1"/>
    <mergeCell ref="PUS1:PUT1"/>
    <mergeCell ref="PUU1:PUV1"/>
    <mergeCell ref="PUW1:PUX1"/>
    <mergeCell ref="PUY1:PUZ1"/>
    <mergeCell ref="PUG1:PUH1"/>
    <mergeCell ref="PUI1:PUJ1"/>
    <mergeCell ref="PUK1:PUL1"/>
    <mergeCell ref="PUM1:PUN1"/>
    <mergeCell ref="PUO1:PUP1"/>
    <mergeCell ref="PTW1:PTX1"/>
    <mergeCell ref="PTY1:PTZ1"/>
    <mergeCell ref="PUA1:PUB1"/>
    <mergeCell ref="PUC1:PUD1"/>
    <mergeCell ref="PUE1:PUF1"/>
    <mergeCell ref="PTM1:PTN1"/>
    <mergeCell ref="PTO1:PTP1"/>
    <mergeCell ref="PTQ1:PTR1"/>
    <mergeCell ref="PTS1:PTT1"/>
    <mergeCell ref="PTU1:PTV1"/>
    <mergeCell ref="PTC1:PTD1"/>
    <mergeCell ref="PTE1:PTF1"/>
    <mergeCell ref="PTG1:PTH1"/>
    <mergeCell ref="PTI1:PTJ1"/>
    <mergeCell ref="PTK1:PTL1"/>
    <mergeCell ref="PSS1:PST1"/>
    <mergeCell ref="PSU1:PSV1"/>
    <mergeCell ref="PSW1:PSX1"/>
    <mergeCell ref="PSY1:PSZ1"/>
    <mergeCell ref="PTA1:PTB1"/>
    <mergeCell ref="PSI1:PSJ1"/>
    <mergeCell ref="PSK1:PSL1"/>
    <mergeCell ref="PSM1:PSN1"/>
    <mergeCell ref="PSO1:PSP1"/>
    <mergeCell ref="PSQ1:PSR1"/>
    <mergeCell ref="PRY1:PRZ1"/>
    <mergeCell ref="PSA1:PSB1"/>
    <mergeCell ref="PSC1:PSD1"/>
    <mergeCell ref="PSE1:PSF1"/>
    <mergeCell ref="PSG1:PSH1"/>
    <mergeCell ref="PRO1:PRP1"/>
    <mergeCell ref="PRQ1:PRR1"/>
    <mergeCell ref="PRS1:PRT1"/>
    <mergeCell ref="PRU1:PRV1"/>
    <mergeCell ref="PRW1:PRX1"/>
    <mergeCell ref="PRE1:PRF1"/>
    <mergeCell ref="PRG1:PRH1"/>
    <mergeCell ref="PRI1:PRJ1"/>
    <mergeCell ref="PRK1:PRL1"/>
    <mergeCell ref="PRM1:PRN1"/>
    <mergeCell ref="PQU1:PQV1"/>
    <mergeCell ref="PQW1:PQX1"/>
    <mergeCell ref="PQY1:PQZ1"/>
    <mergeCell ref="PRA1:PRB1"/>
    <mergeCell ref="PRC1:PRD1"/>
    <mergeCell ref="PQK1:PQL1"/>
    <mergeCell ref="PQM1:PQN1"/>
    <mergeCell ref="PQO1:PQP1"/>
    <mergeCell ref="PQQ1:PQR1"/>
    <mergeCell ref="PQS1:PQT1"/>
    <mergeCell ref="PQA1:PQB1"/>
    <mergeCell ref="PQC1:PQD1"/>
    <mergeCell ref="PQE1:PQF1"/>
    <mergeCell ref="PQG1:PQH1"/>
    <mergeCell ref="PQI1:PQJ1"/>
    <mergeCell ref="PPQ1:PPR1"/>
    <mergeCell ref="PPS1:PPT1"/>
    <mergeCell ref="PPU1:PPV1"/>
    <mergeCell ref="PPW1:PPX1"/>
    <mergeCell ref="PPY1:PPZ1"/>
    <mergeCell ref="PPG1:PPH1"/>
    <mergeCell ref="PPI1:PPJ1"/>
    <mergeCell ref="PPK1:PPL1"/>
    <mergeCell ref="PPM1:PPN1"/>
    <mergeCell ref="PPO1:PPP1"/>
    <mergeCell ref="POW1:POX1"/>
    <mergeCell ref="POY1:POZ1"/>
    <mergeCell ref="PPA1:PPB1"/>
    <mergeCell ref="PPC1:PPD1"/>
    <mergeCell ref="PPE1:PPF1"/>
    <mergeCell ref="POM1:PON1"/>
    <mergeCell ref="POO1:POP1"/>
    <mergeCell ref="POQ1:POR1"/>
    <mergeCell ref="POS1:POT1"/>
    <mergeCell ref="POU1:POV1"/>
    <mergeCell ref="POC1:POD1"/>
    <mergeCell ref="POE1:POF1"/>
    <mergeCell ref="POG1:POH1"/>
    <mergeCell ref="POI1:POJ1"/>
    <mergeCell ref="POK1:POL1"/>
    <mergeCell ref="PNS1:PNT1"/>
    <mergeCell ref="PNU1:PNV1"/>
    <mergeCell ref="PNW1:PNX1"/>
    <mergeCell ref="PNY1:PNZ1"/>
    <mergeCell ref="POA1:POB1"/>
    <mergeCell ref="PNI1:PNJ1"/>
    <mergeCell ref="PNK1:PNL1"/>
    <mergeCell ref="PNM1:PNN1"/>
    <mergeCell ref="PNO1:PNP1"/>
    <mergeCell ref="PNQ1:PNR1"/>
    <mergeCell ref="PMY1:PMZ1"/>
    <mergeCell ref="PNA1:PNB1"/>
    <mergeCell ref="PNC1:PND1"/>
    <mergeCell ref="PNE1:PNF1"/>
    <mergeCell ref="PNG1:PNH1"/>
    <mergeCell ref="PMO1:PMP1"/>
    <mergeCell ref="PMQ1:PMR1"/>
    <mergeCell ref="PMS1:PMT1"/>
    <mergeCell ref="PMU1:PMV1"/>
    <mergeCell ref="PMW1:PMX1"/>
    <mergeCell ref="PME1:PMF1"/>
    <mergeCell ref="PMG1:PMH1"/>
    <mergeCell ref="PMI1:PMJ1"/>
    <mergeCell ref="PMK1:PML1"/>
    <mergeCell ref="PMM1:PMN1"/>
    <mergeCell ref="PLU1:PLV1"/>
    <mergeCell ref="PLW1:PLX1"/>
    <mergeCell ref="PLY1:PLZ1"/>
    <mergeCell ref="PMA1:PMB1"/>
    <mergeCell ref="PMC1:PMD1"/>
    <mergeCell ref="PLK1:PLL1"/>
    <mergeCell ref="PLM1:PLN1"/>
    <mergeCell ref="PLO1:PLP1"/>
    <mergeCell ref="PLQ1:PLR1"/>
    <mergeCell ref="PLS1:PLT1"/>
    <mergeCell ref="PLA1:PLB1"/>
    <mergeCell ref="PLC1:PLD1"/>
    <mergeCell ref="PLE1:PLF1"/>
    <mergeCell ref="PLG1:PLH1"/>
    <mergeCell ref="PLI1:PLJ1"/>
    <mergeCell ref="PKQ1:PKR1"/>
    <mergeCell ref="PKS1:PKT1"/>
    <mergeCell ref="PKU1:PKV1"/>
    <mergeCell ref="PKW1:PKX1"/>
    <mergeCell ref="PKY1:PKZ1"/>
    <mergeCell ref="PKG1:PKH1"/>
    <mergeCell ref="PKI1:PKJ1"/>
    <mergeCell ref="PKK1:PKL1"/>
    <mergeCell ref="PKM1:PKN1"/>
    <mergeCell ref="PKO1:PKP1"/>
    <mergeCell ref="PJW1:PJX1"/>
    <mergeCell ref="PJY1:PJZ1"/>
    <mergeCell ref="PKA1:PKB1"/>
    <mergeCell ref="PKC1:PKD1"/>
    <mergeCell ref="PKE1:PKF1"/>
    <mergeCell ref="PJM1:PJN1"/>
    <mergeCell ref="PJO1:PJP1"/>
    <mergeCell ref="PJQ1:PJR1"/>
    <mergeCell ref="PJS1:PJT1"/>
    <mergeCell ref="PJU1:PJV1"/>
    <mergeCell ref="PJC1:PJD1"/>
    <mergeCell ref="PJE1:PJF1"/>
    <mergeCell ref="PJG1:PJH1"/>
    <mergeCell ref="PJI1:PJJ1"/>
    <mergeCell ref="PJK1:PJL1"/>
    <mergeCell ref="PIS1:PIT1"/>
    <mergeCell ref="PIU1:PIV1"/>
    <mergeCell ref="PIW1:PIX1"/>
    <mergeCell ref="PIY1:PIZ1"/>
    <mergeCell ref="PJA1:PJB1"/>
    <mergeCell ref="PII1:PIJ1"/>
    <mergeCell ref="PIK1:PIL1"/>
    <mergeCell ref="PIM1:PIN1"/>
    <mergeCell ref="PIO1:PIP1"/>
    <mergeCell ref="PIQ1:PIR1"/>
    <mergeCell ref="PHY1:PHZ1"/>
    <mergeCell ref="PIA1:PIB1"/>
    <mergeCell ref="PIC1:PID1"/>
    <mergeCell ref="PIE1:PIF1"/>
    <mergeCell ref="PIG1:PIH1"/>
    <mergeCell ref="PHO1:PHP1"/>
    <mergeCell ref="PHQ1:PHR1"/>
    <mergeCell ref="PHS1:PHT1"/>
    <mergeCell ref="PHU1:PHV1"/>
    <mergeCell ref="PHW1:PHX1"/>
    <mergeCell ref="PHE1:PHF1"/>
    <mergeCell ref="PHG1:PHH1"/>
    <mergeCell ref="PHI1:PHJ1"/>
    <mergeCell ref="PHK1:PHL1"/>
    <mergeCell ref="PHM1:PHN1"/>
    <mergeCell ref="PGU1:PGV1"/>
    <mergeCell ref="PGW1:PGX1"/>
    <mergeCell ref="PGY1:PGZ1"/>
    <mergeCell ref="PHA1:PHB1"/>
    <mergeCell ref="PHC1:PHD1"/>
    <mergeCell ref="PGK1:PGL1"/>
    <mergeCell ref="PGM1:PGN1"/>
    <mergeCell ref="PGO1:PGP1"/>
    <mergeCell ref="PGQ1:PGR1"/>
    <mergeCell ref="PGS1:PGT1"/>
    <mergeCell ref="PGA1:PGB1"/>
    <mergeCell ref="PGC1:PGD1"/>
    <mergeCell ref="PGE1:PGF1"/>
    <mergeCell ref="PGG1:PGH1"/>
    <mergeCell ref="PGI1:PGJ1"/>
    <mergeCell ref="PFQ1:PFR1"/>
    <mergeCell ref="PFS1:PFT1"/>
    <mergeCell ref="PFU1:PFV1"/>
    <mergeCell ref="PFW1:PFX1"/>
    <mergeCell ref="PFY1:PFZ1"/>
    <mergeCell ref="PFG1:PFH1"/>
    <mergeCell ref="PFI1:PFJ1"/>
    <mergeCell ref="PFK1:PFL1"/>
    <mergeCell ref="PFM1:PFN1"/>
    <mergeCell ref="PFO1:PFP1"/>
    <mergeCell ref="PEW1:PEX1"/>
    <mergeCell ref="PEY1:PEZ1"/>
    <mergeCell ref="PFA1:PFB1"/>
    <mergeCell ref="PFC1:PFD1"/>
    <mergeCell ref="PFE1:PFF1"/>
    <mergeCell ref="PEM1:PEN1"/>
    <mergeCell ref="PEO1:PEP1"/>
    <mergeCell ref="PEQ1:PER1"/>
    <mergeCell ref="PES1:PET1"/>
    <mergeCell ref="PEU1:PEV1"/>
    <mergeCell ref="PEC1:PED1"/>
    <mergeCell ref="PEE1:PEF1"/>
    <mergeCell ref="PEG1:PEH1"/>
    <mergeCell ref="PEI1:PEJ1"/>
    <mergeCell ref="PEK1:PEL1"/>
    <mergeCell ref="PDS1:PDT1"/>
    <mergeCell ref="PDU1:PDV1"/>
    <mergeCell ref="PDW1:PDX1"/>
    <mergeCell ref="PDY1:PDZ1"/>
    <mergeCell ref="PEA1:PEB1"/>
    <mergeCell ref="PDI1:PDJ1"/>
    <mergeCell ref="PDK1:PDL1"/>
    <mergeCell ref="PDM1:PDN1"/>
    <mergeCell ref="PDO1:PDP1"/>
    <mergeCell ref="PDQ1:PDR1"/>
    <mergeCell ref="PCY1:PCZ1"/>
    <mergeCell ref="PDA1:PDB1"/>
    <mergeCell ref="PDC1:PDD1"/>
    <mergeCell ref="PDE1:PDF1"/>
    <mergeCell ref="PDG1:PDH1"/>
    <mergeCell ref="PCO1:PCP1"/>
    <mergeCell ref="PCQ1:PCR1"/>
    <mergeCell ref="PCS1:PCT1"/>
    <mergeCell ref="PCU1:PCV1"/>
    <mergeCell ref="PCW1:PCX1"/>
    <mergeCell ref="PCE1:PCF1"/>
    <mergeCell ref="PCG1:PCH1"/>
    <mergeCell ref="PCI1:PCJ1"/>
    <mergeCell ref="PCK1:PCL1"/>
    <mergeCell ref="PCM1:PCN1"/>
    <mergeCell ref="PBU1:PBV1"/>
    <mergeCell ref="PBW1:PBX1"/>
    <mergeCell ref="PBY1:PBZ1"/>
    <mergeCell ref="PCA1:PCB1"/>
    <mergeCell ref="PCC1:PCD1"/>
    <mergeCell ref="PBK1:PBL1"/>
    <mergeCell ref="PBM1:PBN1"/>
    <mergeCell ref="PBO1:PBP1"/>
    <mergeCell ref="PBQ1:PBR1"/>
    <mergeCell ref="PBS1:PBT1"/>
    <mergeCell ref="PBA1:PBB1"/>
    <mergeCell ref="PBC1:PBD1"/>
    <mergeCell ref="PBE1:PBF1"/>
    <mergeCell ref="PBG1:PBH1"/>
    <mergeCell ref="PBI1:PBJ1"/>
    <mergeCell ref="PAQ1:PAR1"/>
    <mergeCell ref="PAS1:PAT1"/>
    <mergeCell ref="PAU1:PAV1"/>
    <mergeCell ref="PAW1:PAX1"/>
    <mergeCell ref="PAY1:PAZ1"/>
    <mergeCell ref="PAG1:PAH1"/>
    <mergeCell ref="PAI1:PAJ1"/>
    <mergeCell ref="PAK1:PAL1"/>
    <mergeCell ref="PAM1:PAN1"/>
    <mergeCell ref="PAO1:PAP1"/>
    <mergeCell ref="OZW1:OZX1"/>
    <mergeCell ref="OZY1:OZZ1"/>
    <mergeCell ref="PAA1:PAB1"/>
    <mergeCell ref="PAC1:PAD1"/>
    <mergeCell ref="PAE1:PAF1"/>
    <mergeCell ref="OZM1:OZN1"/>
    <mergeCell ref="OZO1:OZP1"/>
    <mergeCell ref="OZQ1:OZR1"/>
    <mergeCell ref="OZS1:OZT1"/>
    <mergeCell ref="OZU1:OZV1"/>
    <mergeCell ref="OZC1:OZD1"/>
    <mergeCell ref="OZE1:OZF1"/>
    <mergeCell ref="OZG1:OZH1"/>
    <mergeCell ref="OZI1:OZJ1"/>
    <mergeCell ref="OZK1:OZL1"/>
    <mergeCell ref="OYS1:OYT1"/>
    <mergeCell ref="OYU1:OYV1"/>
    <mergeCell ref="OYW1:OYX1"/>
    <mergeCell ref="OYY1:OYZ1"/>
    <mergeCell ref="OZA1:OZB1"/>
    <mergeCell ref="OYI1:OYJ1"/>
    <mergeCell ref="OYK1:OYL1"/>
    <mergeCell ref="OYM1:OYN1"/>
    <mergeCell ref="OYO1:OYP1"/>
    <mergeCell ref="OYQ1:OYR1"/>
    <mergeCell ref="OXY1:OXZ1"/>
    <mergeCell ref="OYA1:OYB1"/>
    <mergeCell ref="OYC1:OYD1"/>
    <mergeCell ref="OYE1:OYF1"/>
    <mergeCell ref="OYG1:OYH1"/>
    <mergeCell ref="OXO1:OXP1"/>
    <mergeCell ref="OXQ1:OXR1"/>
    <mergeCell ref="OXS1:OXT1"/>
    <mergeCell ref="OXU1:OXV1"/>
    <mergeCell ref="OXW1:OXX1"/>
    <mergeCell ref="OXE1:OXF1"/>
    <mergeCell ref="OXG1:OXH1"/>
    <mergeCell ref="OXI1:OXJ1"/>
    <mergeCell ref="OXK1:OXL1"/>
    <mergeCell ref="OXM1:OXN1"/>
    <mergeCell ref="OWU1:OWV1"/>
    <mergeCell ref="OWW1:OWX1"/>
    <mergeCell ref="OWY1:OWZ1"/>
    <mergeCell ref="OXA1:OXB1"/>
    <mergeCell ref="OXC1:OXD1"/>
    <mergeCell ref="OWK1:OWL1"/>
    <mergeCell ref="OWM1:OWN1"/>
    <mergeCell ref="OWO1:OWP1"/>
    <mergeCell ref="OWQ1:OWR1"/>
    <mergeCell ref="OWS1:OWT1"/>
    <mergeCell ref="OWA1:OWB1"/>
    <mergeCell ref="OWC1:OWD1"/>
    <mergeCell ref="OWE1:OWF1"/>
    <mergeCell ref="OWG1:OWH1"/>
    <mergeCell ref="OWI1:OWJ1"/>
    <mergeCell ref="OVQ1:OVR1"/>
    <mergeCell ref="OVS1:OVT1"/>
    <mergeCell ref="OVU1:OVV1"/>
    <mergeCell ref="OVW1:OVX1"/>
    <mergeCell ref="OVY1:OVZ1"/>
    <mergeCell ref="OVG1:OVH1"/>
    <mergeCell ref="OVI1:OVJ1"/>
    <mergeCell ref="OVK1:OVL1"/>
    <mergeCell ref="OVM1:OVN1"/>
    <mergeCell ref="OVO1:OVP1"/>
    <mergeCell ref="OUW1:OUX1"/>
    <mergeCell ref="OUY1:OUZ1"/>
    <mergeCell ref="OVA1:OVB1"/>
    <mergeCell ref="OVC1:OVD1"/>
    <mergeCell ref="OVE1:OVF1"/>
    <mergeCell ref="OUM1:OUN1"/>
    <mergeCell ref="OUO1:OUP1"/>
    <mergeCell ref="OUQ1:OUR1"/>
    <mergeCell ref="OUS1:OUT1"/>
    <mergeCell ref="OUU1:OUV1"/>
    <mergeCell ref="OUC1:OUD1"/>
    <mergeCell ref="OUE1:OUF1"/>
    <mergeCell ref="OUG1:OUH1"/>
    <mergeCell ref="OUI1:OUJ1"/>
    <mergeCell ref="OUK1:OUL1"/>
    <mergeCell ref="OTS1:OTT1"/>
    <mergeCell ref="OTU1:OTV1"/>
    <mergeCell ref="OTW1:OTX1"/>
    <mergeCell ref="OTY1:OTZ1"/>
    <mergeCell ref="OUA1:OUB1"/>
    <mergeCell ref="OTI1:OTJ1"/>
    <mergeCell ref="OTK1:OTL1"/>
    <mergeCell ref="OTM1:OTN1"/>
    <mergeCell ref="OTO1:OTP1"/>
    <mergeCell ref="OTQ1:OTR1"/>
    <mergeCell ref="OSY1:OSZ1"/>
    <mergeCell ref="OTA1:OTB1"/>
    <mergeCell ref="OTC1:OTD1"/>
    <mergeCell ref="OTE1:OTF1"/>
    <mergeCell ref="OTG1:OTH1"/>
    <mergeCell ref="OSO1:OSP1"/>
    <mergeCell ref="OSQ1:OSR1"/>
    <mergeCell ref="OSS1:OST1"/>
    <mergeCell ref="OSU1:OSV1"/>
    <mergeCell ref="OSW1:OSX1"/>
    <mergeCell ref="OSE1:OSF1"/>
    <mergeCell ref="OSG1:OSH1"/>
    <mergeCell ref="OSI1:OSJ1"/>
    <mergeCell ref="OSK1:OSL1"/>
    <mergeCell ref="OSM1:OSN1"/>
    <mergeCell ref="ORU1:ORV1"/>
    <mergeCell ref="ORW1:ORX1"/>
    <mergeCell ref="ORY1:ORZ1"/>
    <mergeCell ref="OSA1:OSB1"/>
    <mergeCell ref="OSC1:OSD1"/>
    <mergeCell ref="ORK1:ORL1"/>
    <mergeCell ref="ORM1:ORN1"/>
    <mergeCell ref="ORO1:ORP1"/>
    <mergeCell ref="ORQ1:ORR1"/>
    <mergeCell ref="ORS1:ORT1"/>
    <mergeCell ref="ORA1:ORB1"/>
    <mergeCell ref="ORC1:ORD1"/>
    <mergeCell ref="ORE1:ORF1"/>
    <mergeCell ref="ORG1:ORH1"/>
    <mergeCell ref="ORI1:ORJ1"/>
    <mergeCell ref="OQQ1:OQR1"/>
    <mergeCell ref="OQS1:OQT1"/>
    <mergeCell ref="OQU1:OQV1"/>
    <mergeCell ref="OQW1:OQX1"/>
    <mergeCell ref="OQY1:OQZ1"/>
    <mergeCell ref="OQG1:OQH1"/>
    <mergeCell ref="OQI1:OQJ1"/>
    <mergeCell ref="OQK1:OQL1"/>
    <mergeCell ref="OQM1:OQN1"/>
    <mergeCell ref="OQO1:OQP1"/>
    <mergeCell ref="OPW1:OPX1"/>
    <mergeCell ref="OPY1:OPZ1"/>
    <mergeCell ref="OQA1:OQB1"/>
    <mergeCell ref="OQC1:OQD1"/>
    <mergeCell ref="OQE1:OQF1"/>
    <mergeCell ref="OPM1:OPN1"/>
    <mergeCell ref="OPO1:OPP1"/>
    <mergeCell ref="OPQ1:OPR1"/>
    <mergeCell ref="OPS1:OPT1"/>
    <mergeCell ref="OPU1:OPV1"/>
    <mergeCell ref="OPC1:OPD1"/>
    <mergeCell ref="OPE1:OPF1"/>
    <mergeCell ref="OPG1:OPH1"/>
    <mergeCell ref="OPI1:OPJ1"/>
    <mergeCell ref="OPK1:OPL1"/>
    <mergeCell ref="OOS1:OOT1"/>
    <mergeCell ref="OOU1:OOV1"/>
    <mergeCell ref="OOW1:OOX1"/>
    <mergeCell ref="OOY1:OOZ1"/>
    <mergeCell ref="OPA1:OPB1"/>
    <mergeCell ref="OOI1:OOJ1"/>
    <mergeCell ref="OOK1:OOL1"/>
    <mergeCell ref="OOM1:OON1"/>
    <mergeCell ref="OOO1:OOP1"/>
    <mergeCell ref="OOQ1:OOR1"/>
    <mergeCell ref="ONY1:ONZ1"/>
    <mergeCell ref="OOA1:OOB1"/>
    <mergeCell ref="OOC1:OOD1"/>
    <mergeCell ref="OOE1:OOF1"/>
    <mergeCell ref="OOG1:OOH1"/>
    <mergeCell ref="ONO1:ONP1"/>
    <mergeCell ref="ONQ1:ONR1"/>
    <mergeCell ref="ONS1:ONT1"/>
    <mergeCell ref="ONU1:ONV1"/>
    <mergeCell ref="ONW1:ONX1"/>
    <mergeCell ref="ONE1:ONF1"/>
    <mergeCell ref="ONG1:ONH1"/>
    <mergeCell ref="ONI1:ONJ1"/>
    <mergeCell ref="ONK1:ONL1"/>
    <mergeCell ref="ONM1:ONN1"/>
    <mergeCell ref="OMU1:OMV1"/>
    <mergeCell ref="OMW1:OMX1"/>
    <mergeCell ref="OMY1:OMZ1"/>
    <mergeCell ref="ONA1:ONB1"/>
    <mergeCell ref="ONC1:OND1"/>
    <mergeCell ref="OMK1:OML1"/>
    <mergeCell ref="OMM1:OMN1"/>
    <mergeCell ref="OMO1:OMP1"/>
    <mergeCell ref="OMQ1:OMR1"/>
    <mergeCell ref="OMS1:OMT1"/>
    <mergeCell ref="OMA1:OMB1"/>
    <mergeCell ref="OMC1:OMD1"/>
    <mergeCell ref="OME1:OMF1"/>
    <mergeCell ref="OMG1:OMH1"/>
    <mergeCell ref="OMI1:OMJ1"/>
    <mergeCell ref="OLQ1:OLR1"/>
    <mergeCell ref="OLS1:OLT1"/>
    <mergeCell ref="OLU1:OLV1"/>
    <mergeCell ref="OLW1:OLX1"/>
    <mergeCell ref="OLY1:OLZ1"/>
    <mergeCell ref="OLG1:OLH1"/>
    <mergeCell ref="OLI1:OLJ1"/>
    <mergeCell ref="OLK1:OLL1"/>
    <mergeCell ref="OLM1:OLN1"/>
    <mergeCell ref="OLO1:OLP1"/>
    <mergeCell ref="OKW1:OKX1"/>
    <mergeCell ref="OKY1:OKZ1"/>
    <mergeCell ref="OLA1:OLB1"/>
    <mergeCell ref="OLC1:OLD1"/>
    <mergeCell ref="OLE1:OLF1"/>
    <mergeCell ref="OKM1:OKN1"/>
    <mergeCell ref="OKO1:OKP1"/>
    <mergeCell ref="OKQ1:OKR1"/>
    <mergeCell ref="OKS1:OKT1"/>
    <mergeCell ref="OKU1:OKV1"/>
    <mergeCell ref="OKC1:OKD1"/>
    <mergeCell ref="OKE1:OKF1"/>
    <mergeCell ref="OKG1:OKH1"/>
    <mergeCell ref="OKI1:OKJ1"/>
    <mergeCell ref="OKK1:OKL1"/>
    <mergeCell ref="OJS1:OJT1"/>
    <mergeCell ref="OJU1:OJV1"/>
    <mergeCell ref="OJW1:OJX1"/>
    <mergeCell ref="OJY1:OJZ1"/>
    <mergeCell ref="OKA1:OKB1"/>
    <mergeCell ref="OJI1:OJJ1"/>
    <mergeCell ref="OJK1:OJL1"/>
    <mergeCell ref="OJM1:OJN1"/>
    <mergeCell ref="OJO1:OJP1"/>
    <mergeCell ref="OJQ1:OJR1"/>
    <mergeCell ref="OIY1:OIZ1"/>
    <mergeCell ref="OJA1:OJB1"/>
    <mergeCell ref="OJC1:OJD1"/>
    <mergeCell ref="OJE1:OJF1"/>
    <mergeCell ref="OJG1:OJH1"/>
    <mergeCell ref="OIO1:OIP1"/>
    <mergeCell ref="OIQ1:OIR1"/>
    <mergeCell ref="OIS1:OIT1"/>
    <mergeCell ref="OIU1:OIV1"/>
    <mergeCell ref="OIW1:OIX1"/>
    <mergeCell ref="OIE1:OIF1"/>
    <mergeCell ref="OIG1:OIH1"/>
    <mergeCell ref="OII1:OIJ1"/>
    <mergeCell ref="OIK1:OIL1"/>
    <mergeCell ref="OIM1:OIN1"/>
    <mergeCell ref="OHU1:OHV1"/>
    <mergeCell ref="OHW1:OHX1"/>
    <mergeCell ref="OHY1:OHZ1"/>
    <mergeCell ref="OIA1:OIB1"/>
    <mergeCell ref="OIC1:OID1"/>
    <mergeCell ref="OHK1:OHL1"/>
    <mergeCell ref="OHM1:OHN1"/>
    <mergeCell ref="OHO1:OHP1"/>
    <mergeCell ref="OHQ1:OHR1"/>
    <mergeCell ref="OHS1:OHT1"/>
    <mergeCell ref="OHA1:OHB1"/>
    <mergeCell ref="OHC1:OHD1"/>
    <mergeCell ref="OHE1:OHF1"/>
    <mergeCell ref="OHG1:OHH1"/>
    <mergeCell ref="OHI1:OHJ1"/>
    <mergeCell ref="OGQ1:OGR1"/>
    <mergeCell ref="OGS1:OGT1"/>
    <mergeCell ref="OGU1:OGV1"/>
    <mergeCell ref="OGW1:OGX1"/>
    <mergeCell ref="OGY1:OGZ1"/>
    <mergeCell ref="OGG1:OGH1"/>
    <mergeCell ref="OGI1:OGJ1"/>
    <mergeCell ref="OGK1:OGL1"/>
    <mergeCell ref="OGM1:OGN1"/>
    <mergeCell ref="OGO1:OGP1"/>
    <mergeCell ref="OFW1:OFX1"/>
    <mergeCell ref="OFY1:OFZ1"/>
    <mergeCell ref="OGA1:OGB1"/>
    <mergeCell ref="OGC1:OGD1"/>
    <mergeCell ref="OGE1:OGF1"/>
    <mergeCell ref="OFM1:OFN1"/>
    <mergeCell ref="OFO1:OFP1"/>
    <mergeCell ref="OFQ1:OFR1"/>
    <mergeCell ref="OFS1:OFT1"/>
    <mergeCell ref="OFU1:OFV1"/>
    <mergeCell ref="OFC1:OFD1"/>
    <mergeCell ref="OFE1:OFF1"/>
    <mergeCell ref="OFG1:OFH1"/>
    <mergeCell ref="OFI1:OFJ1"/>
    <mergeCell ref="OFK1:OFL1"/>
    <mergeCell ref="OES1:OET1"/>
    <mergeCell ref="OEU1:OEV1"/>
    <mergeCell ref="OEW1:OEX1"/>
    <mergeCell ref="OEY1:OEZ1"/>
    <mergeCell ref="OFA1:OFB1"/>
    <mergeCell ref="OEI1:OEJ1"/>
    <mergeCell ref="OEK1:OEL1"/>
    <mergeCell ref="OEM1:OEN1"/>
    <mergeCell ref="OEO1:OEP1"/>
    <mergeCell ref="OEQ1:OER1"/>
    <mergeCell ref="ODY1:ODZ1"/>
    <mergeCell ref="OEA1:OEB1"/>
    <mergeCell ref="OEC1:OED1"/>
    <mergeCell ref="OEE1:OEF1"/>
    <mergeCell ref="OEG1:OEH1"/>
    <mergeCell ref="ODO1:ODP1"/>
    <mergeCell ref="ODQ1:ODR1"/>
    <mergeCell ref="ODS1:ODT1"/>
    <mergeCell ref="ODU1:ODV1"/>
    <mergeCell ref="ODW1:ODX1"/>
    <mergeCell ref="ODE1:ODF1"/>
    <mergeCell ref="ODG1:ODH1"/>
    <mergeCell ref="ODI1:ODJ1"/>
    <mergeCell ref="ODK1:ODL1"/>
    <mergeCell ref="ODM1:ODN1"/>
    <mergeCell ref="OCU1:OCV1"/>
    <mergeCell ref="OCW1:OCX1"/>
    <mergeCell ref="OCY1:OCZ1"/>
    <mergeCell ref="ODA1:ODB1"/>
    <mergeCell ref="ODC1:ODD1"/>
    <mergeCell ref="OCK1:OCL1"/>
    <mergeCell ref="OCM1:OCN1"/>
    <mergeCell ref="OCO1:OCP1"/>
    <mergeCell ref="OCQ1:OCR1"/>
    <mergeCell ref="OCS1:OCT1"/>
    <mergeCell ref="OCA1:OCB1"/>
    <mergeCell ref="OCC1:OCD1"/>
    <mergeCell ref="OCE1:OCF1"/>
    <mergeCell ref="OCG1:OCH1"/>
    <mergeCell ref="OCI1:OCJ1"/>
    <mergeCell ref="OBQ1:OBR1"/>
    <mergeCell ref="OBS1:OBT1"/>
    <mergeCell ref="OBU1:OBV1"/>
    <mergeCell ref="OBW1:OBX1"/>
    <mergeCell ref="OBY1:OBZ1"/>
    <mergeCell ref="OBG1:OBH1"/>
    <mergeCell ref="OBI1:OBJ1"/>
    <mergeCell ref="OBK1:OBL1"/>
    <mergeCell ref="OBM1:OBN1"/>
    <mergeCell ref="OBO1:OBP1"/>
    <mergeCell ref="OAW1:OAX1"/>
    <mergeCell ref="OAY1:OAZ1"/>
    <mergeCell ref="OBA1:OBB1"/>
    <mergeCell ref="OBC1:OBD1"/>
    <mergeCell ref="OBE1:OBF1"/>
    <mergeCell ref="OAM1:OAN1"/>
    <mergeCell ref="OAO1:OAP1"/>
    <mergeCell ref="OAQ1:OAR1"/>
    <mergeCell ref="OAS1:OAT1"/>
    <mergeCell ref="OAU1:OAV1"/>
    <mergeCell ref="OAC1:OAD1"/>
    <mergeCell ref="OAE1:OAF1"/>
    <mergeCell ref="OAG1:OAH1"/>
    <mergeCell ref="OAI1:OAJ1"/>
    <mergeCell ref="OAK1:OAL1"/>
    <mergeCell ref="NZS1:NZT1"/>
    <mergeCell ref="NZU1:NZV1"/>
    <mergeCell ref="NZW1:NZX1"/>
    <mergeCell ref="NZY1:NZZ1"/>
    <mergeCell ref="OAA1:OAB1"/>
    <mergeCell ref="NZI1:NZJ1"/>
    <mergeCell ref="NZK1:NZL1"/>
    <mergeCell ref="NZM1:NZN1"/>
    <mergeCell ref="NZO1:NZP1"/>
    <mergeCell ref="NZQ1:NZR1"/>
    <mergeCell ref="NYY1:NYZ1"/>
    <mergeCell ref="NZA1:NZB1"/>
    <mergeCell ref="NZC1:NZD1"/>
    <mergeCell ref="NZE1:NZF1"/>
    <mergeCell ref="NZG1:NZH1"/>
    <mergeCell ref="NYO1:NYP1"/>
    <mergeCell ref="NYQ1:NYR1"/>
    <mergeCell ref="NYS1:NYT1"/>
    <mergeCell ref="NYU1:NYV1"/>
    <mergeCell ref="NYW1:NYX1"/>
    <mergeCell ref="NYE1:NYF1"/>
    <mergeCell ref="NYG1:NYH1"/>
    <mergeCell ref="NYI1:NYJ1"/>
    <mergeCell ref="NYK1:NYL1"/>
    <mergeCell ref="NYM1:NYN1"/>
    <mergeCell ref="NXU1:NXV1"/>
    <mergeCell ref="NXW1:NXX1"/>
    <mergeCell ref="NXY1:NXZ1"/>
    <mergeCell ref="NYA1:NYB1"/>
    <mergeCell ref="NYC1:NYD1"/>
    <mergeCell ref="NXK1:NXL1"/>
    <mergeCell ref="NXM1:NXN1"/>
    <mergeCell ref="NXO1:NXP1"/>
    <mergeCell ref="NXQ1:NXR1"/>
    <mergeCell ref="NXS1:NXT1"/>
    <mergeCell ref="NXA1:NXB1"/>
    <mergeCell ref="NXC1:NXD1"/>
    <mergeCell ref="NXE1:NXF1"/>
    <mergeCell ref="NXG1:NXH1"/>
    <mergeCell ref="NXI1:NXJ1"/>
    <mergeCell ref="NWQ1:NWR1"/>
    <mergeCell ref="NWS1:NWT1"/>
    <mergeCell ref="NWU1:NWV1"/>
    <mergeCell ref="NWW1:NWX1"/>
    <mergeCell ref="NWY1:NWZ1"/>
    <mergeCell ref="NWG1:NWH1"/>
    <mergeCell ref="NWI1:NWJ1"/>
    <mergeCell ref="NWK1:NWL1"/>
    <mergeCell ref="NWM1:NWN1"/>
    <mergeCell ref="NWO1:NWP1"/>
    <mergeCell ref="NVW1:NVX1"/>
    <mergeCell ref="NVY1:NVZ1"/>
    <mergeCell ref="NWA1:NWB1"/>
    <mergeCell ref="NWC1:NWD1"/>
    <mergeCell ref="NWE1:NWF1"/>
    <mergeCell ref="NVM1:NVN1"/>
    <mergeCell ref="NVO1:NVP1"/>
    <mergeCell ref="NVQ1:NVR1"/>
    <mergeCell ref="NVS1:NVT1"/>
    <mergeCell ref="NVU1:NVV1"/>
    <mergeCell ref="NVC1:NVD1"/>
    <mergeCell ref="NVE1:NVF1"/>
    <mergeCell ref="NVG1:NVH1"/>
    <mergeCell ref="NVI1:NVJ1"/>
    <mergeCell ref="NVK1:NVL1"/>
    <mergeCell ref="NUS1:NUT1"/>
    <mergeCell ref="NUU1:NUV1"/>
    <mergeCell ref="NUW1:NUX1"/>
    <mergeCell ref="NUY1:NUZ1"/>
    <mergeCell ref="NVA1:NVB1"/>
    <mergeCell ref="NUI1:NUJ1"/>
    <mergeCell ref="NUK1:NUL1"/>
    <mergeCell ref="NUM1:NUN1"/>
    <mergeCell ref="NUO1:NUP1"/>
    <mergeCell ref="NUQ1:NUR1"/>
    <mergeCell ref="NTY1:NTZ1"/>
    <mergeCell ref="NUA1:NUB1"/>
    <mergeCell ref="NUC1:NUD1"/>
    <mergeCell ref="NUE1:NUF1"/>
    <mergeCell ref="NUG1:NUH1"/>
    <mergeCell ref="NTO1:NTP1"/>
    <mergeCell ref="NTQ1:NTR1"/>
    <mergeCell ref="NTS1:NTT1"/>
    <mergeCell ref="NTU1:NTV1"/>
    <mergeCell ref="NTW1:NTX1"/>
    <mergeCell ref="NTE1:NTF1"/>
    <mergeCell ref="NTG1:NTH1"/>
    <mergeCell ref="NTI1:NTJ1"/>
    <mergeCell ref="NTK1:NTL1"/>
    <mergeCell ref="NTM1:NTN1"/>
    <mergeCell ref="NSU1:NSV1"/>
    <mergeCell ref="NSW1:NSX1"/>
    <mergeCell ref="NSY1:NSZ1"/>
    <mergeCell ref="NTA1:NTB1"/>
    <mergeCell ref="NTC1:NTD1"/>
    <mergeCell ref="NSK1:NSL1"/>
    <mergeCell ref="NSM1:NSN1"/>
    <mergeCell ref="NSO1:NSP1"/>
    <mergeCell ref="NSQ1:NSR1"/>
    <mergeCell ref="NSS1:NST1"/>
    <mergeCell ref="NSA1:NSB1"/>
    <mergeCell ref="NSC1:NSD1"/>
    <mergeCell ref="NSE1:NSF1"/>
    <mergeCell ref="NSG1:NSH1"/>
    <mergeCell ref="NSI1:NSJ1"/>
    <mergeCell ref="NRQ1:NRR1"/>
    <mergeCell ref="NRS1:NRT1"/>
    <mergeCell ref="NRU1:NRV1"/>
    <mergeCell ref="NRW1:NRX1"/>
    <mergeCell ref="NRY1:NRZ1"/>
    <mergeCell ref="NRG1:NRH1"/>
    <mergeCell ref="NRI1:NRJ1"/>
    <mergeCell ref="NRK1:NRL1"/>
    <mergeCell ref="NRM1:NRN1"/>
    <mergeCell ref="NRO1:NRP1"/>
    <mergeCell ref="NQW1:NQX1"/>
    <mergeCell ref="NQY1:NQZ1"/>
    <mergeCell ref="NRA1:NRB1"/>
    <mergeCell ref="NRC1:NRD1"/>
    <mergeCell ref="NRE1:NRF1"/>
    <mergeCell ref="NQM1:NQN1"/>
    <mergeCell ref="NQO1:NQP1"/>
    <mergeCell ref="NQQ1:NQR1"/>
    <mergeCell ref="NQS1:NQT1"/>
    <mergeCell ref="NQU1:NQV1"/>
    <mergeCell ref="NQC1:NQD1"/>
    <mergeCell ref="NQE1:NQF1"/>
    <mergeCell ref="NQG1:NQH1"/>
    <mergeCell ref="NQI1:NQJ1"/>
    <mergeCell ref="NQK1:NQL1"/>
    <mergeCell ref="NPS1:NPT1"/>
    <mergeCell ref="NPU1:NPV1"/>
    <mergeCell ref="NPW1:NPX1"/>
    <mergeCell ref="NPY1:NPZ1"/>
    <mergeCell ref="NQA1:NQB1"/>
    <mergeCell ref="NPI1:NPJ1"/>
    <mergeCell ref="NPK1:NPL1"/>
    <mergeCell ref="NPM1:NPN1"/>
    <mergeCell ref="NPO1:NPP1"/>
    <mergeCell ref="NPQ1:NPR1"/>
    <mergeCell ref="NOY1:NOZ1"/>
    <mergeCell ref="NPA1:NPB1"/>
    <mergeCell ref="NPC1:NPD1"/>
    <mergeCell ref="NPE1:NPF1"/>
    <mergeCell ref="NPG1:NPH1"/>
    <mergeCell ref="NOO1:NOP1"/>
    <mergeCell ref="NOQ1:NOR1"/>
    <mergeCell ref="NOS1:NOT1"/>
    <mergeCell ref="NOU1:NOV1"/>
    <mergeCell ref="NOW1:NOX1"/>
    <mergeCell ref="NOE1:NOF1"/>
    <mergeCell ref="NOG1:NOH1"/>
    <mergeCell ref="NOI1:NOJ1"/>
    <mergeCell ref="NOK1:NOL1"/>
    <mergeCell ref="NOM1:NON1"/>
    <mergeCell ref="NNU1:NNV1"/>
    <mergeCell ref="NNW1:NNX1"/>
    <mergeCell ref="NNY1:NNZ1"/>
    <mergeCell ref="NOA1:NOB1"/>
    <mergeCell ref="NOC1:NOD1"/>
    <mergeCell ref="NNK1:NNL1"/>
    <mergeCell ref="NNM1:NNN1"/>
    <mergeCell ref="NNO1:NNP1"/>
    <mergeCell ref="NNQ1:NNR1"/>
    <mergeCell ref="NNS1:NNT1"/>
    <mergeCell ref="NNA1:NNB1"/>
    <mergeCell ref="NNC1:NND1"/>
    <mergeCell ref="NNE1:NNF1"/>
    <mergeCell ref="NNG1:NNH1"/>
    <mergeCell ref="NNI1:NNJ1"/>
    <mergeCell ref="NMQ1:NMR1"/>
    <mergeCell ref="NMS1:NMT1"/>
    <mergeCell ref="NMU1:NMV1"/>
    <mergeCell ref="NMW1:NMX1"/>
    <mergeCell ref="NMY1:NMZ1"/>
    <mergeCell ref="NMG1:NMH1"/>
    <mergeCell ref="NMI1:NMJ1"/>
    <mergeCell ref="NMK1:NML1"/>
    <mergeCell ref="NMM1:NMN1"/>
    <mergeCell ref="NMO1:NMP1"/>
    <mergeCell ref="NLW1:NLX1"/>
    <mergeCell ref="NLY1:NLZ1"/>
    <mergeCell ref="NMA1:NMB1"/>
    <mergeCell ref="NMC1:NMD1"/>
    <mergeCell ref="NME1:NMF1"/>
    <mergeCell ref="NLM1:NLN1"/>
    <mergeCell ref="NLO1:NLP1"/>
    <mergeCell ref="NLQ1:NLR1"/>
    <mergeCell ref="NLS1:NLT1"/>
    <mergeCell ref="NLU1:NLV1"/>
    <mergeCell ref="NLC1:NLD1"/>
    <mergeCell ref="NLE1:NLF1"/>
    <mergeCell ref="NLG1:NLH1"/>
    <mergeCell ref="NLI1:NLJ1"/>
    <mergeCell ref="NLK1:NLL1"/>
    <mergeCell ref="NKS1:NKT1"/>
    <mergeCell ref="NKU1:NKV1"/>
    <mergeCell ref="NKW1:NKX1"/>
    <mergeCell ref="NKY1:NKZ1"/>
    <mergeCell ref="NLA1:NLB1"/>
    <mergeCell ref="NKI1:NKJ1"/>
    <mergeCell ref="NKK1:NKL1"/>
    <mergeCell ref="NKM1:NKN1"/>
    <mergeCell ref="NKO1:NKP1"/>
    <mergeCell ref="NKQ1:NKR1"/>
    <mergeCell ref="NJY1:NJZ1"/>
    <mergeCell ref="NKA1:NKB1"/>
    <mergeCell ref="NKC1:NKD1"/>
    <mergeCell ref="NKE1:NKF1"/>
    <mergeCell ref="NKG1:NKH1"/>
    <mergeCell ref="NJO1:NJP1"/>
    <mergeCell ref="NJQ1:NJR1"/>
    <mergeCell ref="NJS1:NJT1"/>
    <mergeCell ref="NJU1:NJV1"/>
    <mergeCell ref="NJW1:NJX1"/>
    <mergeCell ref="NJE1:NJF1"/>
    <mergeCell ref="NJG1:NJH1"/>
    <mergeCell ref="NJI1:NJJ1"/>
    <mergeCell ref="NJK1:NJL1"/>
    <mergeCell ref="NJM1:NJN1"/>
    <mergeCell ref="NIU1:NIV1"/>
    <mergeCell ref="NIW1:NIX1"/>
    <mergeCell ref="NIY1:NIZ1"/>
    <mergeCell ref="NJA1:NJB1"/>
    <mergeCell ref="NJC1:NJD1"/>
    <mergeCell ref="NIK1:NIL1"/>
    <mergeCell ref="NIM1:NIN1"/>
    <mergeCell ref="NIO1:NIP1"/>
    <mergeCell ref="NIQ1:NIR1"/>
    <mergeCell ref="NIS1:NIT1"/>
    <mergeCell ref="NIA1:NIB1"/>
    <mergeCell ref="NIC1:NID1"/>
    <mergeCell ref="NIE1:NIF1"/>
    <mergeCell ref="NIG1:NIH1"/>
    <mergeCell ref="NII1:NIJ1"/>
    <mergeCell ref="NHQ1:NHR1"/>
    <mergeCell ref="NHS1:NHT1"/>
    <mergeCell ref="NHU1:NHV1"/>
    <mergeCell ref="NHW1:NHX1"/>
    <mergeCell ref="NHY1:NHZ1"/>
    <mergeCell ref="NHG1:NHH1"/>
    <mergeCell ref="NHI1:NHJ1"/>
    <mergeCell ref="NHK1:NHL1"/>
    <mergeCell ref="NHM1:NHN1"/>
    <mergeCell ref="NHO1:NHP1"/>
    <mergeCell ref="NGW1:NGX1"/>
    <mergeCell ref="NGY1:NGZ1"/>
    <mergeCell ref="NHA1:NHB1"/>
    <mergeCell ref="NHC1:NHD1"/>
    <mergeCell ref="NHE1:NHF1"/>
    <mergeCell ref="NGM1:NGN1"/>
    <mergeCell ref="NGO1:NGP1"/>
    <mergeCell ref="NGQ1:NGR1"/>
    <mergeCell ref="NGS1:NGT1"/>
    <mergeCell ref="NGU1:NGV1"/>
    <mergeCell ref="NGC1:NGD1"/>
    <mergeCell ref="NGE1:NGF1"/>
    <mergeCell ref="NGG1:NGH1"/>
    <mergeCell ref="NGI1:NGJ1"/>
    <mergeCell ref="NGK1:NGL1"/>
    <mergeCell ref="NFS1:NFT1"/>
    <mergeCell ref="NFU1:NFV1"/>
    <mergeCell ref="NFW1:NFX1"/>
    <mergeCell ref="NFY1:NFZ1"/>
    <mergeCell ref="NGA1:NGB1"/>
    <mergeCell ref="NFI1:NFJ1"/>
    <mergeCell ref="NFK1:NFL1"/>
    <mergeCell ref="NFM1:NFN1"/>
    <mergeCell ref="NFO1:NFP1"/>
    <mergeCell ref="NFQ1:NFR1"/>
    <mergeCell ref="NEY1:NEZ1"/>
    <mergeCell ref="NFA1:NFB1"/>
    <mergeCell ref="NFC1:NFD1"/>
    <mergeCell ref="NFE1:NFF1"/>
    <mergeCell ref="NFG1:NFH1"/>
    <mergeCell ref="NEO1:NEP1"/>
    <mergeCell ref="NEQ1:NER1"/>
    <mergeCell ref="NES1:NET1"/>
    <mergeCell ref="NEU1:NEV1"/>
    <mergeCell ref="NEW1:NEX1"/>
    <mergeCell ref="NEE1:NEF1"/>
    <mergeCell ref="NEG1:NEH1"/>
    <mergeCell ref="NEI1:NEJ1"/>
    <mergeCell ref="NEK1:NEL1"/>
    <mergeCell ref="NEM1:NEN1"/>
    <mergeCell ref="NDU1:NDV1"/>
    <mergeCell ref="NDW1:NDX1"/>
    <mergeCell ref="NDY1:NDZ1"/>
    <mergeCell ref="NEA1:NEB1"/>
    <mergeCell ref="NEC1:NED1"/>
    <mergeCell ref="NDK1:NDL1"/>
    <mergeCell ref="NDM1:NDN1"/>
    <mergeCell ref="NDO1:NDP1"/>
    <mergeCell ref="NDQ1:NDR1"/>
    <mergeCell ref="NDS1:NDT1"/>
    <mergeCell ref="NDA1:NDB1"/>
    <mergeCell ref="NDC1:NDD1"/>
    <mergeCell ref="NDE1:NDF1"/>
    <mergeCell ref="NDG1:NDH1"/>
    <mergeCell ref="NDI1:NDJ1"/>
    <mergeCell ref="NCQ1:NCR1"/>
    <mergeCell ref="NCS1:NCT1"/>
    <mergeCell ref="NCU1:NCV1"/>
    <mergeCell ref="NCW1:NCX1"/>
    <mergeCell ref="NCY1:NCZ1"/>
    <mergeCell ref="NCG1:NCH1"/>
    <mergeCell ref="NCI1:NCJ1"/>
    <mergeCell ref="NCK1:NCL1"/>
    <mergeCell ref="NCM1:NCN1"/>
    <mergeCell ref="NCO1:NCP1"/>
    <mergeCell ref="NBW1:NBX1"/>
    <mergeCell ref="NBY1:NBZ1"/>
    <mergeCell ref="NCA1:NCB1"/>
    <mergeCell ref="NCC1:NCD1"/>
    <mergeCell ref="NCE1:NCF1"/>
    <mergeCell ref="NBM1:NBN1"/>
    <mergeCell ref="NBO1:NBP1"/>
    <mergeCell ref="NBQ1:NBR1"/>
    <mergeCell ref="NBS1:NBT1"/>
    <mergeCell ref="NBU1:NBV1"/>
    <mergeCell ref="NBC1:NBD1"/>
    <mergeCell ref="NBE1:NBF1"/>
    <mergeCell ref="NBG1:NBH1"/>
    <mergeCell ref="NBI1:NBJ1"/>
    <mergeCell ref="NBK1:NBL1"/>
    <mergeCell ref="NAS1:NAT1"/>
    <mergeCell ref="NAU1:NAV1"/>
    <mergeCell ref="NAW1:NAX1"/>
    <mergeCell ref="NAY1:NAZ1"/>
    <mergeCell ref="NBA1:NBB1"/>
    <mergeCell ref="NAI1:NAJ1"/>
    <mergeCell ref="NAK1:NAL1"/>
    <mergeCell ref="NAM1:NAN1"/>
    <mergeCell ref="NAO1:NAP1"/>
    <mergeCell ref="NAQ1:NAR1"/>
    <mergeCell ref="MZY1:MZZ1"/>
    <mergeCell ref="NAA1:NAB1"/>
    <mergeCell ref="NAC1:NAD1"/>
    <mergeCell ref="NAE1:NAF1"/>
    <mergeCell ref="NAG1:NAH1"/>
    <mergeCell ref="MZO1:MZP1"/>
    <mergeCell ref="MZQ1:MZR1"/>
    <mergeCell ref="MZS1:MZT1"/>
    <mergeCell ref="MZU1:MZV1"/>
    <mergeCell ref="MZW1:MZX1"/>
    <mergeCell ref="MZE1:MZF1"/>
    <mergeCell ref="MZG1:MZH1"/>
    <mergeCell ref="MZI1:MZJ1"/>
    <mergeCell ref="MZK1:MZL1"/>
    <mergeCell ref="MZM1:MZN1"/>
    <mergeCell ref="MYU1:MYV1"/>
    <mergeCell ref="MYW1:MYX1"/>
    <mergeCell ref="MYY1:MYZ1"/>
    <mergeCell ref="MZA1:MZB1"/>
    <mergeCell ref="MZC1:MZD1"/>
    <mergeCell ref="MYK1:MYL1"/>
    <mergeCell ref="MYM1:MYN1"/>
    <mergeCell ref="MYO1:MYP1"/>
    <mergeCell ref="MYQ1:MYR1"/>
    <mergeCell ref="MYS1:MYT1"/>
    <mergeCell ref="MYA1:MYB1"/>
    <mergeCell ref="MYC1:MYD1"/>
    <mergeCell ref="MYE1:MYF1"/>
    <mergeCell ref="MYG1:MYH1"/>
    <mergeCell ref="MYI1:MYJ1"/>
    <mergeCell ref="MXQ1:MXR1"/>
    <mergeCell ref="MXS1:MXT1"/>
    <mergeCell ref="MXU1:MXV1"/>
    <mergeCell ref="MXW1:MXX1"/>
    <mergeCell ref="MXY1:MXZ1"/>
    <mergeCell ref="MXG1:MXH1"/>
    <mergeCell ref="MXI1:MXJ1"/>
    <mergeCell ref="MXK1:MXL1"/>
    <mergeCell ref="MXM1:MXN1"/>
    <mergeCell ref="MXO1:MXP1"/>
    <mergeCell ref="MWW1:MWX1"/>
    <mergeCell ref="MWY1:MWZ1"/>
    <mergeCell ref="MXA1:MXB1"/>
    <mergeCell ref="MXC1:MXD1"/>
    <mergeCell ref="MXE1:MXF1"/>
    <mergeCell ref="MWM1:MWN1"/>
    <mergeCell ref="MWO1:MWP1"/>
    <mergeCell ref="MWQ1:MWR1"/>
    <mergeCell ref="MWS1:MWT1"/>
    <mergeCell ref="MWU1:MWV1"/>
    <mergeCell ref="MWC1:MWD1"/>
    <mergeCell ref="MWE1:MWF1"/>
    <mergeCell ref="MWG1:MWH1"/>
    <mergeCell ref="MWI1:MWJ1"/>
    <mergeCell ref="MWK1:MWL1"/>
    <mergeCell ref="MVS1:MVT1"/>
    <mergeCell ref="MVU1:MVV1"/>
    <mergeCell ref="MVW1:MVX1"/>
    <mergeCell ref="MVY1:MVZ1"/>
    <mergeCell ref="MWA1:MWB1"/>
    <mergeCell ref="MVI1:MVJ1"/>
    <mergeCell ref="MVK1:MVL1"/>
    <mergeCell ref="MVM1:MVN1"/>
    <mergeCell ref="MVO1:MVP1"/>
    <mergeCell ref="MVQ1:MVR1"/>
    <mergeCell ref="MUY1:MUZ1"/>
    <mergeCell ref="MVA1:MVB1"/>
    <mergeCell ref="MVC1:MVD1"/>
    <mergeCell ref="MVE1:MVF1"/>
    <mergeCell ref="MVG1:MVH1"/>
    <mergeCell ref="MUO1:MUP1"/>
    <mergeCell ref="MUQ1:MUR1"/>
    <mergeCell ref="MUS1:MUT1"/>
    <mergeCell ref="MUU1:MUV1"/>
    <mergeCell ref="MUW1:MUX1"/>
    <mergeCell ref="MUE1:MUF1"/>
    <mergeCell ref="MUG1:MUH1"/>
    <mergeCell ref="MUI1:MUJ1"/>
    <mergeCell ref="MUK1:MUL1"/>
    <mergeCell ref="MUM1:MUN1"/>
    <mergeCell ref="MTU1:MTV1"/>
    <mergeCell ref="MTW1:MTX1"/>
    <mergeCell ref="MTY1:MTZ1"/>
    <mergeCell ref="MUA1:MUB1"/>
    <mergeCell ref="MUC1:MUD1"/>
    <mergeCell ref="MTK1:MTL1"/>
    <mergeCell ref="MTM1:MTN1"/>
    <mergeCell ref="MTO1:MTP1"/>
    <mergeCell ref="MTQ1:MTR1"/>
    <mergeCell ref="MTS1:MTT1"/>
    <mergeCell ref="MTA1:MTB1"/>
    <mergeCell ref="MTC1:MTD1"/>
    <mergeCell ref="MTE1:MTF1"/>
    <mergeCell ref="MTG1:MTH1"/>
    <mergeCell ref="MTI1:MTJ1"/>
    <mergeCell ref="MSQ1:MSR1"/>
    <mergeCell ref="MSS1:MST1"/>
    <mergeCell ref="MSU1:MSV1"/>
    <mergeCell ref="MSW1:MSX1"/>
    <mergeCell ref="MSY1:MSZ1"/>
    <mergeCell ref="MSG1:MSH1"/>
    <mergeCell ref="MSI1:MSJ1"/>
    <mergeCell ref="MSK1:MSL1"/>
    <mergeCell ref="MSM1:MSN1"/>
    <mergeCell ref="MSO1:MSP1"/>
    <mergeCell ref="MRW1:MRX1"/>
    <mergeCell ref="MRY1:MRZ1"/>
    <mergeCell ref="MSA1:MSB1"/>
    <mergeCell ref="MSC1:MSD1"/>
    <mergeCell ref="MSE1:MSF1"/>
    <mergeCell ref="MRM1:MRN1"/>
    <mergeCell ref="MRO1:MRP1"/>
    <mergeCell ref="MRQ1:MRR1"/>
    <mergeCell ref="MRS1:MRT1"/>
    <mergeCell ref="MRU1:MRV1"/>
    <mergeCell ref="MRC1:MRD1"/>
    <mergeCell ref="MRE1:MRF1"/>
    <mergeCell ref="MRG1:MRH1"/>
    <mergeCell ref="MRI1:MRJ1"/>
    <mergeCell ref="MRK1:MRL1"/>
    <mergeCell ref="MQS1:MQT1"/>
    <mergeCell ref="MQU1:MQV1"/>
    <mergeCell ref="MQW1:MQX1"/>
    <mergeCell ref="MQY1:MQZ1"/>
    <mergeCell ref="MRA1:MRB1"/>
    <mergeCell ref="MQI1:MQJ1"/>
    <mergeCell ref="MQK1:MQL1"/>
    <mergeCell ref="MQM1:MQN1"/>
    <mergeCell ref="MQO1:MQP1"/>
    <mergeCell ref="MQQ1:MQR1"/>
    <mergeCell ref="MPY1:MPZ1"/>
    <mergeCell ref="MQA1:MQB1"/>
    <mergeCell ref="MQC1:MQD1"/>
    <mergeCell ref="MQE1:MQF1"/>
    <mergeCell ref="MQG1:MQH1"/>
    <mergeCell ref="MPO1:MPP1"/>
    <mergeCell ref="MPQ1:MPR1"/>
    <mergeCell ref="MPS1:MPT1"/>
    <mergeCell ref="MPU1:MPV1"/>
    <mergeCell ref="MPW1:MPX1"/>
    <mergeCell ref="MPE1:MPF1"/>
    <mergeCell ref="MPG1:MPH1"/>
    <mergeCell ref="MPI1:MPJ1"/>
    <mergeCell ref="MPK1:MPL1"/>
    <mergeCell ref="MPM1:MPN1"/>
    <mergeCell ref="MOU1:MOV1"/>
    <mergeCell ref="MOW1:MOX1"/>
    <mergeCell ref="MOY1:MOZ1"/>
    <mergeCell ref="MPA1:MPB1"/>
    <mergeCell ref="MPC1:MPD1"/>
    <mergeCell ref="MOK1:MOL1"/>
    <mergeCell ref="MOM1:MON1"/>
    <mergeCell ref="MOO1:MOP1"/>
    <mergeCell ref="MOQ1:MOR1"/>
    <mergeCell ref="MOS1:MOT1"/>
    <mergeCell ref="MOA1:MOB1"/>
    <mergeCell ref="MOC1:MOD1"/>
    <mergeCell ref="MOE1:MOF1"/>
    <mergeCell ref="MOG1:MOH1"/>
    <mergeCell ref="MOI1:MOJ1"/>
    <mergeCell ref="MNQ1:MNR1"/>
    <mergeCell ref="MNS1:MNT1"/>
    <mergeCell ref="MNU1:MNV1"/>
    <mergeCell ref="MNW1:MNX1"/>
    <mergeCell ref="MNY1:MNZ1"/>
    <mergeCell ref="MNG1:MNH1"/>
    <mergeCell ref="MNI1:MNJ1"/>
    <mergeCell ref="MNK1:MNL1"/>
    <mergeCell ref="MNM1:MNN1"/>
    <mergeCell ref="MNO1:MNP1"/>
    <mergeCell ref="MMW1:MMX1"/>
    <mergeCell ref="MMY1:MMZ1"/>
    <mergeCell ref="MNA1:MNB1"/>
    <mergeCell ref="MNC1:MND1"/>
    <mergeCell ref="MNE1:MNF1"/>
    <mergeCell ref="MMM1:MMN1"/>
    <mergeCell ref="MMO1:MMP1"/>
    <mergeCell ref="MMQ1:MMR1"/>
    <mergeCell ref="MMS1:MMT1"/>
    <mergeCell ref="MMU1:MMV1"/>
    <mergeCell ref="MMC1:MMD1"/>
    <mergeCell ref="MME1:MMF1"/>
    <mergeCell ref="MMG1:MMH1"/>
    <mergeCell ref="MMI1:MMJ1"/>
    <mergeCell ref="MMK1:MML1"/>
    <mergeCell ref="MLS1:MLT1"/>
    <mergeCell ref="MLU1:MLV1"/>
    <mergeCell ref="MLW1:MLX1"/>
    <mergeCell ref="MLY1:MLZ1"/>
    <mergeCell ref="MMA1:MMB1"/>
    <mergeCell ref="MLI1:MLJ1"/>
    <mergeCell ref="MLK1:MLL1"/>
    <mergeCell ref="MLM1:MLN1"/>
    <mergeCell ref="MLO1:MLP1"/>
    <mergeCell ref="MLQ1:MLR1"/>
    <mergeCell ref="MKY1:MKZ1"/>
    <mergeCell ref="MLA1:MLB1"/>
    <mergeCell ref="MLC1:MLD1"/>
    <mergeCell ref="MLE1:MLF1"/>
    <mergeCell ref="MLG1:MLH1"/>
    <mergeCell ref="MKO1:MKP1"/>
    <mergeCell ref="MKQ1:MKR1"/>
    <mergeCell ref="MKS1:MKT1"/>
    <mergeCell ref="MKU1:MKV1"/>
    <mergeCell ref="MKW1:MKX1"/>
    <mergeCell ref="MKE1:MKF1"/>
    <mergeCell ref="MKG1:MKH1"/>
    <mergeCell ref="MKI1:MKJ1"/>
    <mergeCell ref="MKK1:MKL1"/>
    <mergeCell ref="MKM1:MKN1"/>
    <mergeCell ref="MJU1:MJV1"/>
    <mergeCell ref="MJW1:MJX1"/>
    <mergeCell ref="MJY1:MJZ1"/>
    <mergeCell ref="MKA1:MKB1"/>
    <mergeCell ref="MKC1:MKD1"/>
    <mergeCell ref="MJK1:MJL1"/>
    <mergeCell ref="MJM1:MJN1"/>
    <mergeCell ref="MJO1:MJP1"/>
    <mergeCell ref="MJQ1:MJR1"/>
    <mergeCell ref="MJS1:MJT1"/>
    <mergeCell ref="MJA1:MJB1"/>
    <mergeCell ref="MJC1:MJD1"/>
    <mergeCell ref="MJE1:MJF1"/>
    <mergeCell ref="MJG1:MJH1"/>
    <mergeCell ref="MJI1:MJJ1"/>
    <mergeCell ref="MIQ1:MIR1"/>
    <mergeCell ref="MIS1:MIT1"/>
    <mergeCell ref="MIU1:MIV1"/>
    <mergeCell ref="MIW1:MIX1"/>
    <mergeCell ref="MIY1:MIZ1"/>
    <mergeCell ref="MIG1:MIH1"/>
    <mergeCell ref="MII1:MIJ1"/>
    <mergeCell ref="MIK1:MIL1"/>
    <mergeCell ref="MIM1:MIN1"/>
    <mergeCell ref="MIO1:MIP1"/>
    <mergeCell ref="MHW1:MHX1"/>
    <mergeCell ref="MHY1:MHZ1"/>
    <mergeCell ref="MIA1:MIB1"/>
    <mergeCell ref="MIC1:MID1"/>
    <mergeCell ref="MIE1:MIF1"/>
    <mergeCell ref="MHM1:MHN1"/>
    <mergeCell ref="MHO1:MHP1"/>
    <mergeCell ref="MHQ1:MHR1"/>
    <mergeCell ref="MHS1:MHT1"/>
    <mergeCell ref="MHU1:MHV1"/>
    <mergeCell ref="MHC1:MHD1"/>
    <mergeCell ref="MHE1:MHF1"/>
    <mergeCell ref="MHG1:MHH1"/>
    <mergeCell ref="MHI1:MHJ1"/>
    <mergeCell ref="MHK1:MHL1"/>
    <mergeCell ref="MGS1:MGT1"/>
    <mergeCell ref="MGU1:MGV1"/>
    <mergeCell ref="MGW1:MGX1"/>
    <mergeCell ref="MGY1:MGZ1"/>
    <mergeCell ref="MHA1:MHB1"/>
    <mergeCell ref="MGI1:MGJ1"/>
    <mergeCell ref="MGK1:MGL1"/>
    <mergeCell ref="MGM1:MGN1"/>
    <mergeCell ref="MGO1:MGP1"/>
    <mergeCell ref="MGQ1:MGR1"/>
    <mergeCell ref="MFY1:MFZ1"/>
    <mergeCell ref="MGA1:MGB1"/>
    <mergeCell ref="MGC1:MGD1"/>
    <mergeCell ref="MGE1:MGF1"/>
    <mergeCell ref="MGG1:MGH1"/>
    <mergeCell ref="MFO1:MFP1"/>
    <mergeCell ref="MFQ1:MFR1"/>
    <mergeCell ref="MFS1:MFT1"/>
    <mergeCell ref="MFU1:MFV1"/>
    <mergeCell ref="MFW1:MFX1"/>
    <mergeCell ref="MFE1:MFF1"/>
    <mergeCell ref="MFG1:MFH1"/>
    <mergeCell ref="MFI1:MFJ1"/>
    <mergeCell ref="MFK1:MFL1"/>
    <mergeCell ref="MFM1:MFN1"/>
    <mergeCell ref="MEU1:MEV1"/>
    <mergeCell ref="MEW1:MEX1"/>
    <mergeCell ref="MEY1:MEZ1"/>
    <mergeCell ref="MFA1:MFB1"/>
    <mergeCell ref="MFC1:MFD1"/>
    <mergeCell ref="MEK1:MEL1"/>
    <mergeCell ref="MEM1:MEN1"/>
    <mergeCell ref="MEO1:MEP1"/>
    <mergeCell ref="MEQ1:MER1"/>
    <mergeCell ref="MES1:MET1"/>
    <mergeCell ref="MEA1:MEB1"/>
    <mergeCell ref="MEC1:MED1"/>
    <mergeCell ref="MEE1:MEF1"/>
    <mergeCell ref="MEG1:MEH1"/>
    <mergeCell ref="MEI1:MEJ1"/>
    <mergeCell ref="MDQ1:MDR1"/>
    <mergeCell ref="MDS1:MDT1"/>
    <mergeCell ref="MDU1:MDV1"/>
    <mergeCell ref="MDW1:MDX1"/>
    <mergeCell ref="MDY1:MDZ1"/>
    <mergeCell ref="MDG1:MDH1"/>
    <mergeCell ref="MDI1:MDJ1"/>
    <mergeCell ref="MDK1:MDL1"/>
    <mergeCell ref="MDM1:MDN1"/>
    <mergeCell ref="MDO1:MDP1"/>
    <mergeCell ref="MCW1:MCX1"/>
    <mergeCell ref="MCY1:MCZ1"/>
    <mergeCell ref="MDA1:MDB1"/>
    <mergeCell ref="MDC1:MDD1"/>
    <mergeCell ref="MDE1:MDF1"/>
    <mergeCell ref="MCM1:MCN1"/>
    <mergeCell ref="MCO1:MCP1"/>
    <mergeCell ref="MCQ1:MCR1"/>
    <mergeCell ref="MCS1:MCT1"/>
    <mergeCell ref="MCU1:MCV1"/>
    <mergeCell ref="MCC1:MCD1"/>
    <mergeCell ref="MCE1:MCF1"/>
    <mergeCell ref="MCG1:MCH1"/>
    <mergeCell ref="MCI1:MCJ1"/>
    <mergeCell ref="MCK1:MCL1"/>
    <mergeCell ref="MBS1:MBT1"/>
    <mergeCell ref="MBU1:MBV1"/>
    <mergeCell ref="MBW1:MBX1"/>
    <mergeCell ref="MBY1:MBZ1"/>
    <mergeCell ref="MCA1:MCB1"/>
    <mergeCell ref="MBI1:MBJ1"/>
    <mergeCell ref="MBK1:MBL1"/>
    <mergeCell ref="MBM1:MBN1"/>
    <mergeCell ref="MBO1:MBP1"/>
    <mergeCell ref="MBQ1:MBR1"/>
    <mergeCell ref="MAY1:MAZ1"/>
    <mergeCell ref="MBA1:MBB1"/>
    <mergeCell ref="MBC1:MBD1"/>
    <mergeCell ref="MBE1:MBF1"/>
    <mergeCell ref="MBG1:MBH1"/>
    <mergeCell ref="MAO1:MAP1"/>
    <mergeCell ref="MAQ1:MAR1"/>
    <mergeCell ref="MAS1:MAT1"/>
    <mergeCell ref="MAU1:MAV1"/>
    <mergeCell ref="MAW1:MAX1"/>
    <mergeCell ref="MAE1:MAF1"/>
    <mergeCell ref="MAG1:MAH1"/>
    <mergeCell ref="MAI1:MAJ1"/>
    <mergeCell ref="MAK1:MAL1"/>
    <mergeCell ref="MAM1:MAN1"/>
    <mergeCell ref="LZU1:LZV1"/>
    <mergeCell ref="LZW1:LZX1"/>
    <mergeCell ref="LZY1:LZZ1"/>
    <mergeCell ref="MAA1:MAB1"/>
    <mergeCell ref="MAC1:MAD1"/>
    <mergeCell ref="LZK1:LZL1"/>
    <mergeCell ref="LZM1:LZN1"/>
    <mergeCell ref="LZO1:LZP1"/>
    <mergeCell ref="LZQ1:LZR1"/>
    <mergeCell ref="LZS1:LZT1"/>
    <mergeCell ref="LZA1:LZB1"/>
    <mergeCell ref="LZC1:LZD1"/>
    <mergeCell ref="LZE1:LZF1"/>
    <mergeCell ref="LZG1:LZH1"/>
    <mergeCell ref="LZI1:LZJ1"/>
    <mergeCell ref="LYQ1:LYR1"/>
    <mergeCell ref="LYS1:LYT1"/>
    <mergeCell ref="LYU1:LYV1"/>
    <mergeCell ref="LYW1:LYX1"/>
    <mergeCell ref="LYY1:LYZ1"/>
    <mergeCell ref="LYG1:LYH1"/>
    <mergeCell ref="LYI1:LYJ1"/>
    <mergeCell ref="LYK1:LYL1"/>
    <mergeCell ref="LYM1:LYN1"/>
    <mergeCell ref="LYO1:LYP1"/>
    <mergeCell ref="LXW1:LXX1"/>
    <mergeCell ref="LXY1:LXZ1"/>
    <mergeCell ref="LYA1:LYB1"/>
    <mergeCell ref="LYC1:LYD1"/>
    <mergeCell ref="LYE1:LYF1"/>
    <mergeCell ref="LXM1:LXN1"/>
    <mergeCell ref="LXO1:LXP1"/>
    <mergeCell ref="LXQ1:LXR1"/>
    <mergeCell ref="LXS1:LXT1"/>
    <mergeCell ref="LXU1:LXV1"/>
    <mergeCell ref="LXC1:LXD1"/>
    <mergeCell ref="LXE1:LXF1"/>
    <mergeCell ref="LXG1:LXH1"/>
    <mergeCell ref="LXI1:LXJ1"/>
    <mergeCell ref="LXK1:LXL1"/>
    <mergeCell ref="LWS1:LWT1"/>
    <mergeCell ref="LWU1:LWV1"/>
    <mergeCell ref="LWW1:LWX1"/>
    <mergeCell ref="LWY1:LWZ1"/>
    <mergeCell ref="LXA1:LXB1"/>
    <mergeCell ref="LWI1:LWJ1"/>
    <mergeCell ref="LWK1:LWL1"/>
    <mergeCell ref="LWM1:LWN1"/>
    <mergeCell ref="LWO1:LWP1"/>
    <mergeCell ref="LWQ1:LWR1"/>
    <mergeCell ref="LVY1:LVZ1"/>
    <mergeCell ref="LWA1:LWB1"/>
    <mergeCell ref="LWC1:LWD1"/>
    <mergeCell ref="LWE1:LWF1"/>
    <mergeCell ref="LWG1:LWH1"/>
    <mergeCell ref="LVO1:LVP1"/>
    <mergeCell ref="LVQ1:LVR1"/>
    <mergeCell ref="LVS1:LVT1"/>
    <mergeCell ref="LVU1:LVV1"/>
    <mergeCell ref="LVW1:LVX1"/>
    <mergeCell ref="LVE1:LVF1"/>
    <mergeCell ref="LVG1:LVH1"/>
    <mergeCell ref="LVI1:LVJ1"/>
    <mergeCell ref="LVK1:LVL1"/>
    <mergeCell ref="LVM1:LVN1"/>
    <mergeCell ref="LUU1:LUV1"/>
    <mergeCell ref="LUW1:LUX1"/>
    <mergeCell ref="LUY1:LUZ1"/>
    <mergeCell ref="LVA1:LVB1"/>
    <mergeCell ref="LVC1:LVD1"/>
    <mergeCell ref="LUK1:LUL1"/>
    <mergeCell ref="LUM1:LUN1"/>
    <mergeCell ref="LUO1:LUP1"/>
    <mergeCell ref="LUQ1:LUR1"/>
    <mergeCell ref="LUS1:LUT1"/>
    <mergeCell ref="LUA1:LUB1"/>
    <mergeCell ref="LUC1:LUD1"/>
    <mergeCell ref="LUE1:LUF1"/>
    <mergeCell ref="LUG1:LUH1"/>
    <mergeCell ref="LUI1:LUJ1"/>
    <mergeCell ref="LTQ1:LTR1"/>
    <mergeCell ref="LTS1:LTT1"/>
    <mergeCell ref="LTU1:LTV1"/>
    <mergeCell ref="LTW1:LTX1"/>
    <mergeCell ref="LTY1:LTZ1"/>
    <mergeCell ref="LTG1:LTH1"/>
    <mergeCell ref="LTI1:LTJ1"/>
    <mergeCell ref="LTK1:LTL1"/>
    <mergeCell ref="LTM1:LTN1"/>
    <mergeCell ref="LTO1:LTP1"/>
    <mergeCell ref="LSW1:LSX1"/>
    <mergeCell ref="LSY1:LSZ1"/>
    <mergeCell ref="LTA1:LTB1"/>
    <mergeCell ref="LTC1:LTD1"/>
    <mergeCell ref="LTE1:LTF1"/>
    <mergeCell ref="LSM1:LSN1"/>
    <mergeCell ref="LSO1:LSP1"/>
    <mergeCell ref="LSQ1:LSR1"/>
    <mergeCell ref="LSS1:LST1"/>
    <mergeCell ref="LSU1:LSV1"/>
    <mergeCell ref="LSC1:LSD1"/>
    <mergeCell ref="LSE1:LSF1"/>
    <mergeCell ref="LSG1:LSH1"/>
    <mergeCell ref="LSI1:LSJ1"/>
    <mergeCell ref="LSK1:LSL1"/>
    <mergeCell ref="LRS1:LRT1"/>
    <mergeCell ref="LRU1:LRV1"/>
    <mergeCell ref="LRW1:LRX1"/>
    <mergeCell ref="LRY1:LRZ1"/>
    <mergeCell ref="LSA1:LSB1"/>
    <mergeCell ref="LRI1:LRJ1"/>
    <mergeCell ref="LRK1:LRL1"/>
    <mergeCell ref="LRM1:LRN1"/>
    <mergeCell ref="LRO1:LRP1"/>
    <mergeCell ref="LRQ1:LRR1"/>
    <mergeCell ref="LQY1:LQZ1"/>
    <mergeCell ref="LRA1:LRB1"/>
    <mergeCell ref="LRC1:LRD1"/>
    <mergeCell ref="LRE1:LRF1"/>
    <mergeCell ref="LRG1:LRH1"/>
    <mergeCell ref="LQO1:LQP1"/>
    <mergeCell ref="LQQ1:LQR1"/>
    <mergeCell ref="LQS1:LQT1"/>
    <mergeCell ref="LQU1:LQV1"/>
    <mergeCell ref="LQW1:LQX1"/>
    <mergeCell ref="LQE1:LQF1"/>
    <mergeCell ref="LQG1:LQH1"/>
    <mergeCell ref="LQI1:LQJ1"/>
    <mergeCell ref="LQK1:LQL1"/>
    <mergeCell ref="LQM1:LQN1"/>
    <mergeCell ref="LPU1:LPV1"/>
    <mergeCell ref="LPW1:LPX1"/>
    <mergeCell ref="LPY1:LPZ1"/>
    <mergeCell ref="LQA1:LQB1"/>
    <mergeCell ref="LQC1:LQD1"/>
    <mergeCell ref="LPK1:LPL1"/>
    <mergeCell ref="LPM1:LPN1"/>
    <mergeCell ref="LPO1:LPP1"/>
    <mergeCell ref="LPQ1:LPR1"/>
    <mergeCell ref="LPS1:LPT1"/>
    <mergeCell ref="LPA1:LPB1"/>
    <mergeCell ref="LPC1:LPD1"/>
    <mergeCell ref="LPE1:LPF1"/>
    <mergeCell ref="LPG1:LPH1"/>
    <mergeCell ref="LPI1:LPJ1"/>
    <mergeCell ref="LOQ1:LOR1"/>
    <mergeCell ref="LOS1:LOT1"/>
    <mergeCell ref="LOU1:LOV1"/>
    <mergeCell ref="LOW1:LOX1"/>
    <mergeCell ref="LOY1:LOZ1"/>
    <mergeCell ref="LOG1:LOH1"/>
    <mergeCell ref="LOI1:LOJ1"/>
    <mergeCell ref="LOK1:LOL1"/>
    <mergeCell ref="LOM1:LON1"/>
    <mergeCell ref="LOO1:LOP1"/>
    <mergeCell ref="LNW1:LNX1"/>
    <mergeCell ref="LNY1:LNZ1"/>
    <mergeCell ref="LOA1:LOB1"/>
    <mergeCell ref="LOC1:LOD1"/>
    <mergeCell ref="LOE1:LOF1"/>
    <mergeCell ref="LNM1:LNN1"/>
    <mergeCell ref="LNO1:LNP1"/>
    <mergeCell ref="LNQ1:LNR1"/>
    <mergeCell ref="LNS1:LNT1"/>
    <mergeCell ref="LNU1:LNV1"/>
    <mergeCell ref="LNC1:LND1"/>
    <mergeCell ref="LNE1:LNF1"/>
    <mergeCell ref="LNG1:LNH1"/>
    <mergeCell ref="LNI1:LNJ1"/>
    <mergeCell ref="LNK1:LNL1"/>
    <mergeCell ref="LMS1:LMT1"/>
    <mergeCell ref="LMU1:LMV1"/>
    <mergeCell ref="LMW1:LMX1"/>
    <mergeCell ref="LMY1:LMZ1"/>
    <mergeCell ref="LNA1:LNB1"/>
    <mergeCell ref="LMI1:LMJ1"/>
    <mergeCell ref="LMK1:LML1"/>
    <mergeCell ref="LMM1:LMN1"/>
    <mergeCell ref="LMO1:LMP1"/>
    <mergeCell ref="LMQ1:LMR1"/>
    <mergeCell ref="LLY1:LLZ1"/>
    <mergeCell ref="LMA1:LMB1"/>
    <mergeCell ref="LMC1:LMD1"/>
    <mergeCell ref="LME1:LMF1"/>
    <mergeCell ref="LMG1:LMH1"/>
    <mergeCell ref="LLO1:LLP1"/>
    <mergeCell ref="LLQ1:LLR1"/>
    <mergeCell ref="LLS1:LLT1"/>
    <mergeCell ref="LLU1:LLV1"/>
    <mergeCell ref="LLW1:LLX1"/>
    <mergeCell ref="LLE1:LLF1"/>
    <mergeCell ref="LLG1:LLH1"/>
    <mergeCell ref="LLI1:LLJ1"/>
    <mergeCell ref="LLK1:LLL1"/>
    <mergeCell ref="LLM1:LLN1"/>
    <mergeCell ref="LKU1:LKV1"/>
    <mergeCell ref="LKW1:LKX1"/>
    <mergeCell ref="LKY1:LKZ1"/>
    <mergeCell ref="LLA1:LLB1"/>
    <mergeCell ref="LLC1:LLD1"/>
    <mergeCell ref="LKK1:LKL1"/>
    <mergeCell ref="LKM1:LKN1"/>
    <mergeCell ref="LKO1:LKP1"/>
    <mergeCell ref="LKQ1:LKR1"/>
    <mergeCell ref="LKS1:LKT1"/>
    <mergeCell ref="LKA1:LKB1"/>
    <mergeCell ref="LKC1:LKD1"/>
    <mergeCell ref="LKE1:LKF1"/>
    <mergeCell ref="LKG1:LKH1"/>
    <mergeCell ref="LKI1:LKJ1"/>
    <mergeCell ref="LJQ1:LJR1"/>
    <mergeCell ref="LJS1:LJT1"/>
    <mergeCell ref="LJU1:LJV1"/>
    <mergeCell ref="LJW1:LJX1"/>
    <mergeCell ref="LJY1:LJZ1"/>
    <mergeCell ref="LJG1:LJH1"/>
    <mergeCell ref="LJI1:LJJ1"/>
    <mergeCell ref="LJK1:LJL1"/>
    <mergeCell ref="LJM1:LJN1"/>
    <mergeCell ref="LJO1:LJP1"/>
    <mergeCell ref="LIW1:LIX1"/>
    <mergeCell ref="LIY1:LIZ1"/>
    <mergeCell ref="LJA1:LJB1"/>
    <mergeCell ref="LJC1:LJD1"/>
    <mergeCell ref="LJE1:LJF1"/>
    <mergeCell ref="LIM1:LIN1"/>
    <mergeCell ref="LIO1:LIP1"/>
    <mergeCell ref="LIQ1:LIR1"/>
    <mergeCell ref="LIS1:LIT1"/>
    <mergeCell ref="LIU1:LIV1"/>
    <mergeCell ref="LIC1:LID1"/>
    <mergeCell ref="LIE1:LIF1"/>
    <mergeCell ref="LIG1:LIH1"/>
    <mergeCell ref="LII1:LIJ1"/>
    <mergeCell ref="LIK1:LIL1"/>
    <mergeCell ref="LHS1:LHT1"/>
    <mergeCell ref="LHU1:LHV1"/>
    <mergeCell ref="LHW1:LHX1"/>
    <mergeCell ref="LHY1:LHZ1"/>
    <mergeCell ref="LIA1:LIB1"/>
    <mergeCell ref="LHI1:LHJ1"/>
    <mergeCell ref="LHK1:LHL1"/>
    <mergeCell ref="LHM1:LHN1"/>
    <mergeCell ref="LHO1:LHP1"/>
    <mergeCell ref="LHQ1:LHR1"/>
    <mergeCell ref="LGY1:LGZ1"/>
    <mergeCell ref="LHA1:LHB1"/>
    <mergeCell ref="LHC1:LHD1"/>
    <mergeCell ref="LHE1:LHF1"/>
    <mergeCell ref="LHG1:LHH1"/>
    <mergeCell ref="LGO1:LGP1"/>
    <mergeCell ref="LGQ1:LGR1"/>
    <mergeCell ref="LGS1:LGT1"/>
    <mergeCell ref="LGU1:LGV1"/>
    <mergeCell ref="LGW1:LGX1"/>
    <mergeCell ref="LGE1:LGF1"/>
    <mergeCell ref="LGG1:LGH1"/>
    <mergeCell ref="LGI1:LGJ1"/>
    <mergeCell ref="LGK1:LGL1"/>
    <mergeCell ref="LGM1:LGN1"/>
    <mergeCell ref="LFU1:LFV1"/>
    <mergeCell ref="LFW1:LFX1"/>
    <mergeCell ref="LFY1:LFZ1"/>
    <mergeCell ref="LGA1:LGB1"/>
    <mergeCell ref="LGC1:LGD1"/>
    <mergeCell ref="LFK1:LFL1"/>
    <mergeCell ref="LFM1:LFN1"/>
    <mergeCell ref="LFO1:LFP1"/>
    <mergeCell ref="LFQ1:LFR1"/>
    <mergeCell ref="LFS1:LFT1"/>
    <mergeCell ref="LFA1:LFB1"/>
    <mergeCell ref="LFC1:LFD1"/>
    <mergeCell ref="LFE1:LFF1"/>
    <mergeCell ref="LFG1:LFH1"/>
    <mergeCell ref="LFI1:LFJ1"/>
    <mergeCell ref="LEQ1:LER1"/>
    <mergeCell ref="LES1:LET1"/>
    <mergeCell ref="LEU1:LEV1"/>
    <mergeCell ref="LEW1:LEX1"/>
    <mergeCell ref="LEY1:LEZ1"/>
    <mergeCell ref="LEG1:LEH1"/>
    <mergeCell ref="LEI1:LEJ1"/>
    <mergeCell ref="LEK1:LEL1"/>
    <mergeCell ref="LEM1:LEN1"/>
    <mergeCell ref="LEO1:LEP1"/>
    <mergeCell ref="LDW1:LDX1"/>
    <mergeCell ref="LDY1:LDZ1"/>
    <mergeCell ref="LEA1:LEB1"/>
    <mergeCell ref="LEC1:LED1"/>
    <mergeCell ref="LEE1:LEF1"/>
    <mergeCell ref="LDM1:LDN1"/>
    <mergeCell ref="LDO1:LDP1"/>
    <mergeCell ref="LDQ1:LDR1"/>
    <mergeCell ref="LDS1:LDT1"/>
    <mergeCell ref="LDU1:LDV1"/>
    <mergeCell ref="LDC1:LDD1"/>
    <mergeCell ref="LDE1:LDF1"/>
    <mergeCell ref="LDG1:LDH1"/>
    <mergeCell ref="LDI1:LDJ1"/>
    <mergeCell ref="LDK1:LDL1"/>
    <mergeCell ref="LCS1:LCT1"/>
    <mergeCell ref="LCU1:LCV1"/>
    <mergeCell ref="LCW1:LCX1"/>
    <mergeCell ref="LCY1:LCZ1"/>
    <mergeCell ref="LDA1:LDB1"/>
    <mergeCell ref="LCI1:LCJ1"/>
    <mergeCell ref="LCK1:LCL1"/>
    <mergeCell ref="LCM1:LCN1"/>
    <mergeCell ref="LCO1:LCP1"/>
    <mergeCell ref="LCQ1:LCR1"/>
    <mergeCell ref="LBY1:LBZ1"/>
    <mergeCell ref="LCA1:LCB1"/>
    <mergeCell ref="LCC1:LCD1"/>
    <mergeCell ref="LCE1:LCF1"/>
    <mergeCell ref="LCG1:LCH1"/>
    <mergeCell ref="LBO1:LBP1"/>
    <mergeCell ref="LBQ1:LBR1"/>
    <mergeCell ref="LBS1:LBT1"/>
    <mergeCell ref="LBU1:LBV1"/>
    <mergeCell ref="LBW1:LBX1"/>
    <mergeCell ref="LBE1:LBF1"/>
    <mergeCell ref="LBG1:LBH1"/>
    <mergeCell ref="LBI1:LBJ1"/>
    <mergeCell ref="LBK1:LBL1"/>
    <mergeCell ref="LBM1:LBN1"/>
    <mergeCell ref="LAU1:LAV1"/>
    <mergeCell ref="LAW1:LAX1"/>
    <mergeCell ref="LAY1:LAZ1"/>
    <mergeCell ref="LBA1:LBB1"/>
    <mergeCell ref="LBC1:LBD1"/>
    <mergeCell ref="LAK1:LAL1"/>
    <mergeCell ref="LAM1:LAN1"/>
    <mergeCell ref="LAO1:LAP1"/>
    <mergeCell ref="LAQ1:LAR1"/>
    <mergeCell ref="LAS1:LAT1"/>
    <mergeCell ref="LAA1:LAB1"/>
    <mergeCell ref="LAC1:LAD1"/>
    <mergeCell ref="LAE1:LAF1"/>
    <mergeCell ref="LAG1:LAH1"/>
    <mergeCell ref="LAI1:LAJ1"/>
    <mergeCell ref="KZQ1:KZR1"/>
    <mergeCell ref="KZS1:KZT1"/>
    <mergeCell ref="KZU1:KZV1"/>
    <mergeCell ref="KZW1:KZX1"/>
    <mergeCell ref="KZY1:KZZ1"/>
    <mergeCell ref="KZG1:KZH1"/>
    <mergeCell ref="KZI1:KZJ1"/>
    <mergeCell ref="KZK1:KZL1"/>
    <mergeCell ref="KZM1:KZN1"/>
    <mergeCell ref="KZO1:KZP1"/>
    <mergeCell ref="KYW1:KYX1"/>
    <mergeCell ref="KYY1:KYZ1"/>
    <mergeCell ref="KZA1:KZB1"/>
    <mergeCell ref="KZC1:KZD1"/>
    <mergeCell ref="KZE1:KZF1"/>
    <mergeCell ref="KYM1:KYN1"/>
    <mergeCell ref="KYO1:KYP1"/>
    <mergeCell ref="KYQ1:KYR1"/>
    <mergeCell ref="KYS1:KYT1"/>
    <mergeCell ref="KYU1:KYV1"/>
    <mergeCell ref="KYC1:KYD1"/>
    <mergeCell ref="KYE1:KYF1"/>
    <mergeCell ref="KYG1:KYH1"/>
    <mergeCell ref="KYI1:KYJ1"/>
    <mergeCell ref="KYK1:KYL1"/>
    <mergeCell ref="KXS1:KXT1"/>
    <mergeCell ref="KXU1:KXV1"/>
    <mergeCell ref="KXW1:KXX1"/>
    <mergeCell ref="KXY1:KXZ1"/>
    <mergeCell ref="KYA1:KYB1"/>
    <mergeCell ref="KXI1:KXJ1"/>
    <mergeCell ref="KXK1:KXL1"/>
    <mergeCell ref="KXM1:KXN1"/>
    <mergeCell ref="KXO1:KXP1"/>
    <mergeCell ref="KXQ1:KXR1"/>
    <mergeCell ref="KWY1:KWZ1"/>
    <mergeCell ref="KXA1:KXB1"/>
    <mergeCell ref="KXC1:KXD1"/>
    <mergeCell ref="KXE1:KXF1"/>
    <mergeCell ref="KXG1:KXH1"/>
    <mergeCell ref="KWO1:KWP1"/>
    <mergeCell ref="KWQ1:KWR1"/>
    <mergeCell ref="KWS1:KWT1"/>
    <mergeCell ref="KWU1:KWV1"/>
    <mergeCell ref="KWW1:KWX1"/>
    <mergeCell ref="KWE1:KWF1"/>
    <mergeCell ref="KWG1:KWH1"/>
    <mergeCell ref="KWI1:KWJ1"/>
    <mergeCell ref="KWK1:KWL1"/>
    <mergeCell ref="KWM1:KWN1"/>
    <mergeCell ref="KVU1:KVV1"/>
    <mergeCell ref="KVW1:KVX1"/>
    <mergeCell ref="KVY1:KVZ1"/>
    <mergeCell ref="KWA1:KWB1"/>
    <mergeCell ref="KWC1:KWD1"/>
    <mergeCell ref="KVK1:KVL1"/>
    <mergeCell ref="KVM1:KVN1"/>
    <mergeCell ref="KVO1:KVP1"/>
    <mergeCell ref="KVQ1:KVR1"/>
    <mergeCell ref="KVS1:KVT1"/>
    <mergeCell ref="KVA1:KVB1"/>
    <mergeCell ref="KVC1:KVD1"/>
    <mergeCell ref="KVE1:KVF1"/>
    <mergeCell ref="KVG1:KVH1"/>
    <mergeCell ref="KVI1:KVJ1"/>
    <mergeCell ref="KUQ1:KUR1"/>
    <mergeCell ref="KUS1:KUT1"/>
    <mergeCell ref="KUU1:KUV1"/>
    <mergeCell ref="KUW1:KUX1"/>
    <mergeCell ref="KUY1:KUZ1"/>
    <mergeCell ref="KUG1:KUH1"/>
    <mergeCell ref="KUI1:KUJ1"/>
    <mergeCell ref="KUK1:KUL1"/>
    <mergeCell ref="KUM1:KUN1"/>
    <mergeCell ref="KUO1:KUP1"/>
    <mergeCell ref="KTW1:KTX1"/>
    <mergeCell ref="KTY1:KTZ1"/>
    <mergeCell ref="KUA1:KUB1"/>
    <mergeCell ref="KUC1:KUD1"/>
    <mergeCell ref="KUE1:KUF1"/>
    <mergeCell ref="KTM1:KTN1"/>
    <mergeCell ref="KTO1:KTP1"/>
    <mergeCell ref="KTQ1:KTR1"/>
    <mergeCell ref="KTS1:KTT1"/>
    <mergeCell ref="KTU1:KTV1"/>
    <mergeCell ref="KTC1:KTD1"/>
    <mergeCell ref="KTE1:KTF1"/>
    <mergeCell ref="KTG1:KTH1"/>
    <mergeCell ref="KTI1:KTJ1"/>
    <mergeCell ref="KTK1:KTL1"/>
    <mergeCell ref="KSS1:KST1"/>
    <mergeCell ref="KSU1:KSV1"/>
    <mergeCell ref="KSW1:KSX1"/>
    <mergeCell ref="KSY1:KSZ1"/>
    <mergeCell ref="KTA1:KTB1"/>
    <mergeCell ref="KSI1:KSJ1"/>
    <mergeCell ref="KSK1:KSL1"/>
    <mergeCell ref="KSM1:KSN1"/>
    <mergeCell ref="KSO1:KSP1"/>
    <mergeCell ref="KSQ1:KSR1"/>
    <mergeCell ref="KRY1:KRZ1"/>
    <mergeCell ref="KSA1:KSB1"/>
    <mergeCell ref="KSC1:KSD1"/>
    <mergeCell ref="KSE1:KSF1"/>
    <mergeCell ref="KSG1:KSH1"/>
    <mergeCell ref="KRO1:KRP1"/>
    <mergeCell ref="KRQ1:KRR1"/>
    <mergeCell ref="KRS1:KRT1"/>
    <mergeCell ref="KRU1:KRV1"/>
    <mergeCell ref="KRW1:KRX1"/>
    <mergeCell ref="KRE1:KRF1"/>
    <mergeCell ref="KRG1:KRH1"/>
    <mergeCell ref="KRI1:KRJ1"/>
    <mergeCell ref="KRK1:KRL1"/>
    <mergeCell ref="KRM1:KRN1"/>
    <mergeCell ref="KQU1:KQV1"/>
    <mergeCell ref="KQW1:KQX1"/>
    <mergeCell ref="KQY1:KQZ1"/>
    <mergeCell ref="KRA1:KRB1"/>
    <mergeCell ref="KRC1:KRD1"/>
    <mergeCell ref="KQK1:KQL1"/>
    <mergeCell ref="KQM1:KQN1"/>
    <mergeCell ref="KQO1:KQP1"/>
    <mergeCell ref="KQQ1:KQR1"/>
    <mergeCell ref="KQS1:KQT1"/>
    <mergeCell ref="KQA1:KQB1"/>
    <mergeCell ref="KQC1:KQD1"/>
    <mergeCell ref="KQE1:KQF1"/>
    <mergeCell ref="KQG1:KQH1"/>
    <mergeCell ref="KQI1:KQJ1"/>
    <mergeCell ref="KPQ1:KPR1"/>
    <mergeCell ref="KPS1:KPT1"/>
    <mergeCell ref="KPU1:KPV1"/>
    <mergeCell ref="KPW1:KPX1"/>
    <mergeCell ref="KPY1:KPZ1"/>
    <mergeCell ref="KPG1:KPH1"/>
    <mergeCell ref="KPI1:KPJ1"/>
    <mergeCell ref="KPK1:KPL1"/>
    <mergeCell ref="KPM1:KPN1"/>
    <mergeCell ref="KPO1:KPP1"/>
    <mergeCell ref="KOW1:KOX1"/>
    <mergeCell ref="KOY1:KOZ1"/>
    <mergeCell ref="KPA1:KPB1"/>
    <mergeCell ref="KPC1:KPD1"/>
    <mergeCell ref="KPE1:KPF1"/>
    <mergeCell ref="KOM1:KON1"/>
    <mergeCell ref="KOO1:KOP1"/>
    <mergeCell ref="KOQ1:KOR1"/>
    <mergeCell ref="KOS1:KOT1"/>
    <mergeCell ref="KOU1:KOV1"/>
    <mergeCell ref="KOC1:KOD1"/>
    <mergeCell ref="KOE1:KOF1"/>
    <mergeCell ref="KOG1:KOH1"/>
    <mergeCell ref="KOI1:KOJ1"/>
    <mergeCell ref="KOK1:KOL1"/>
    <mergeCell ref="KNS1:KNT1"/>
    <mergeCell ref="KNU1:KNV1"/>
    <mergeCell ref="KNW1:KNX1"/>
    <mergeCell ref="KNY1:KNZ1"/>
    <mergeCell ref="KOA1:KOB1"/>
    <mergeCell ref="KNI1:KNJ1"/>
    <mergeCell ref="KNK1:KNL1"/>
    <mergeCell ref="KNM1:KNN1"/>
    <mergeCell ref="KNO1:KNP1"/>
    <mergeCell ref="KNQ1:KNR1"/>
    <mergeCell ref="KMY1:KMZ1"/>
    <mergeCell ref="KNA1:KNB1"/>
    <mergeCell ref="KNC1:KND1"/>
    <mergeCell ref="KNE1:KNF1"/>
    <mergeCell ref="KNG1:KNH1"/>
    <mergeCell ref="KMO1:KMP1"/>
    <mergeCell ref="KMQ1:KMR1"/>
    <mergeCell ref="KMS1:KMT1"/>
    <mergeCell ref="KMU1:KMV1"/>
    <mergeCell ref="KMW1:KMX1"/>
    <mergeCell ref="KME1:KMF1"/>
    <mergeCell ref="KMG1:KMH1"/>
    <mergeCell ref="KMI1:KMJ1"/>
    <mergeCell ref="KMK1:KML1"/>
    <mergeCell ref="KMM1:KMN1"/>
    <mergeCell ref="KLU1:KLV1"/>
    <mergeCell ref="KLW1:KLX1"/>
    <mergeCell ref="KLY1:KLZ1"/>
    <mergeCell ref="KMA1:KMB1"/>
    <mergeCell ref="KMC1:KMD1"/>
    <mergeCell ref="KLK1:KLL1"/>
    <mergeCell ref="KLM1:KLN1"/>
    <mergeCell ref="KLO1:KLP1"/>
    <mergeCell ref="KLQ1:KLR1"/>
    <mergeCell ref="KLS1:KLT1"/>
    <mergeCell ref="KLA1:KLB1"/>
    <mergeCell ref="KLC1:KLD1"/>
    <mergeCell ref="KLE1:KLF1"/>
    <mergeCell ref="KLG1:KLH1"/>
    <mergeCell ref="KLI1:KLJ1"/>
    <mergeCell ref="KKQ1:KKR1"/>
    <mergeCell ref="KKS1:KKT1"/>
    <mergeCell ref="KKU1:KKV1"/>
    <mergeCell ref="KKW1:KKX1"/>
    <mergeCell ref="KKY1:KKZ1"/>
    <mergeCell ref="KKG1:KKH1"/>
    <mergeCell ref="KKI1:KKJ1"/>
    <mergeCell ref="KKK1:KKL1"/>
    <mergeCell ref="KKM1:KKN1"/>
    <mergeCell ref="KKO1:KKP1"/>
    <mergeCell ref="KJW1:KJX1"/>
    <mergeCell ref="KJY1:KJZ1"/>
    <mergeCell ref="KKA1:KKB1"/>
    <mergeCell ref="KKC1:KKD1"/>
    <mergeCell ref="KKE1:KKF1"/>
    <mergeCell ref="KJM1:KJN1"/>
    <mergeCell ref="KJO1:KJP1"/>
    <mergeCell ref="KJQ1:KJR1"/>
    <mergeCell ref="KJS1:KJT1"/>
    <mergeCell ref="KJU1:KJV1"/>
    <mergeCell ref="KJC1:KJD1"/>
    <mergeCell ref="KJE1:KJF1"/>
    <mergeCell ref="KJG1:KJH1"/>
    <mergeCell ref="KJI1:KJJ1"/>
    <mergeCell ref="KJK1:KJL1"/>
    <mergeCell ref="KIS1:KIT1"/>
    <mergeCell ref="KIU1:KIV1"/>
    <mergeCell ref="KIW1:KIX1"/>
    <mergeCell ref="KIY1:KIZ1"/>
    <mergeCell ref="KJA1:KJB1"/>
    <mergeCell ref="KII1:KIJ1"/>
    <mergeCell ref="KIK1:KIL1"/>
    <mergeCell ref="KIM1:KIN1"/>
    <mergeCell ref="KIO1:KIP1"/>
    <mergeCell ref="KIQ1:KIR1"/>
    <mergeCell ref="KHY1:KHZ1"/>
    <mergeCell ref="KIA1:KIB1"/>
    <mergeCell ref="KIC1:KID1"/>
    <mergeCell ref="KIE1:KIF1"/>
    <mergeCell ref="KIG1:KIH1"/>
    <mergeCell ref="KHO1:KHP1"/>
    <mergeCell ref="KHQ1:KHR1"/>
    <mergeCell ref="KHS1:KHT1"/>
    <mergeCell ref="KHU1:KHV1"/>
    <mergeCell ref="KHW1:KHX1"/>
    <mergeCell ref="KHE1:KHF1"/>
    <mergeCell ref="KHG1:KHH1"/>
    <mergeCell ref="KHI1:KHJ1"/>
    <mergeCell ref="KHK1:KHL1"/>
    <mergeCell ref="KHM1:KHN1"/>
    <mergeCell ref="KGU1:KGV1"/>
    <mergeCell ref="KGW1:KGX1"/>
    <mergeCell ref="KGY1:KGZ1"/>
    <mergeCell ref="KHA1:KHB1"/>
    <mergeCell ref="KHC1:KHD1"/>
    <mergeCell ref="KGK1:KGL1"/>
    <mergeCell ref="KGM1:KGN1"/>
    <mergeCell ref="KGO1:KGP1"/>
    <mergeCell ref="KGQ1:KGR1"/>
    <mergeCell ref="KGS1:KGT1"/>
    <mergeCell ref="KGA1:KGB1"/>
    <mergeCell ref="KGC1:KGD1"/>
    <mergeCell ref="KGE1:KGF1"/>
    <mergeCell ref="KGG1:KGH1"/>
    <mergeCell ref="KGI1:KGJ1"/>
    <mergeCell ref="KFQ1:KFR1"/>
    <mergeCell ref="KFS1:KFT1"/>
    <mergeCell ref="KFU1:KFV1"/>
    <mergeCell ref="KFW1:KFX1"/>
    <mergeCell ref="KFY1:KFZ1"/>
    <mergeCell ref="KFG1:KFH1"/>
    <mergeCell ref="KFI1:KFJ1"/>
    <mergeCell ref="KFK1:KFL1"/>
    <mergeCell ref="KFM1:KFN1"/>
    <mergeCell ref="KFO1:KFP1"/>
    <mergeCell ref="KEW1:KEX1"/>
    <mergeCell ref="KEY1:KEZ1"/>
    <mergeCell ref="KFA1:KFB1"/>
    <mergeCell ref="KFC1:KFD1"/>
    <mergeCell ref="KFE1:KFF1"/>
    <mergeCell ref="KEM1:KEN1"/>
    <mergeCell ref="KEO1:KEP1"/>
    <mergeCell ref="KEQ1:KER1"/>
    <mergeCell ref="KES1:KET1"/>
    <mergeCell ref="KEU1:KEV1"/>
    <mergeCell ref="KEC1:KED1"/>
    <mergeCell ref="KEE1:KEF1"/>
    <mergeCell ref="KEG1:KEH1"/>
    <mergeCell ref="KEI1:KEJ1"/>
    <mergeCell ref="KEK1:KEL1"/>
    <mergeCell ref="KDS1:KDT1"/>
    <mergeCell ref="KDU1:KDV1"/>
    <mergeCell ref="KDW1:KDX1"/>
    <mergeCell ref="KDY1:KDZ1"/>
    <mergeCell ref="KEA1:KEB1"/>
    <mergeCell ref="KDI1:KDJ1"/>
    <mergeCell ref="KDK1:KDL1"/>
    <mergeCell ref="KDM1:KDN1"/>
    <mergeCell ref="KDO1:KDP1"/>
    <mergeCell ref="KDQ1:KDR1"/>
    <mergeCell ref="KCY1:KCZ1"/>
    <mergeCell ref="KDA1:KDB1"/>
    <mergeCell ref="KDC1:KDD1"/>
    <mergeCell ref="KDE1:KDF1"/>
    <mergeCell ref="KDG1:KDH1"/>
    <mergeCell ref="KCO1:KCP1"/>
    <mergeCell ref="KCQ1:KCR1"/>
    <mergeCell ref="KCS1:KCT1"/>
    <mergeCell ref="KCU1:KCV1"/>
    <mergeCell ref="KCW1:KCX1"/>
    <mergeCell ref="KCE1:KCF1"/>
    <mergeCell ref="KCG1:KCH1"/>
    <mergeCell ref="KCI1:KCJ1"/>
    <mergeCell ref="KCK1:KCL1"/>
    <mergeCell ref="KCM1:KCN1"/>
    <mergeCell ref="KBU1:KBV1"/>
    <mergeCell ref="KBW1:KBX1"/>
    <mergeCell ref="KBY1:KBZ1"/>
    <mergeCell ref="KCA1:KCB1"/>
    <mergeCell ref="KCC1:KCD1"/>
    <mergeCell ref="KBK1:KBL1"/>
    <mergeCell ref="KBM1:KBN1"/>
    <mergeCell ref="KBO1:KBP1"/>
    <mergeCell ref="KBQ1:KBR1"/>
    <mergeCell ref="KBS1:KBT1"/>
    <mergeCell ref="KBA1:KBB1"/>
    <mergeCell ref="KBC1:KBD1"/>
    <mergeCell ref="KBE1:KBF1"/>
    <mergeCell ref="KBG1:KBH1"/>
    <mergeCell ref="KBI1:KBJ1"/>
    <mergeCell ref="KAQ1:KAR1"/>
    <mergeCell ref="KAS1:KAT1"/>
    <mergeCell ref="KAU1:KAV1"/>
    <mergeCell ref="KAW1:KAX1"/>
    <mergeCell ref="KAY1:KAZ1"/>
    <mergeCell ref="KAG1:KAH1"/>
    <mergeCell ref="KAI1:KAJ1"/>
    <mergeCell ref="KAK1:KAL1"/>
    <mergeCell ref="KAM1:KAN1"/>
    <mergeCell ref="KAO1:KAP1"/>
    <mergeCell ref="JZW1:JZX1"/>
    <mergeCell ref="JZY1:JZZ1"/>
    <mergeCell ref="KAA1:KAB1"/>
    <mergeCell ref="KAC1:KAD1"/>
    <mergeCell ref="KAE1:KAF1"/>
    <mergeCell ref="JZM1:JZN1"/>
    <mergeCell ref="JZO1:JZP1"/>
    <mergeCell ref="JZQ1:JZR1"/>
    <mergeCell ref="JZS1:JZT1"/>
    <mergeCell ref="JZU1:JZV1"/>
    <mergeCell ref="JZC1:JZD1"/>
    <mergeCell ref="JZE1:JZF1"/>
    <mergeCell ref="JZG1:JZH1"/>
    <mergeCell ref="JZI1:JZJ1"/>
    <mergeCell ref="JZK1:JZL1"/>
    <mergeCell ref="JYS1:JYT1"/>
    <mergeCell ref="JYU1:JYV1"/>
    <mergeCell ref="JYW1:JYX1"/>
    <mergeCell ref="JYY1:JYZ1"/>
    <mergeCell ref="JZA1:JZB1"/>
    <mergeCell ref="JYI1:JYJ1"/>
    <mergeCell ref="JYK1:JYL1"/>
    <mergeCell ref="JYM1:JYN1"/>
    <mergeCell ref="JYO1:JYP1"/>
    <mergeCell ref="JYQ1:JYR1"/>
    <mergeCell ref="JXY1:JXZ1"/>
    <mergeCell ref="JYA1:JYB1"/>
    <mergeCell ref="JYC1:JYD1"/>
    <mergeCell ref="JYE1:JYF1"/>
    <mergeCell ref="JYG1:JYH1"/>
    <mergeCell ref="JXO1:JXP1"/>
    <mergeCell ref="JXQ1:JXR1"/>
    <mergeCell ref="JXS1:JXT1"/>
    <mergeCell ref="JXU1:JXV1"/>
    <mergeCell ref="JXW1:JXX1"/>
    <mergeCell ref="JXE1:JXF1"/>
    <mergeCell ref="JXG1:JXH1"/>
    <mergeCell ref="JXI1:JXJ1"/>
    <mergeCell ref="JXK1:JXL1"/>
    <mergeCell ref="JXM1:JXN1"/>
    <mergeCell ref="JWU1:JWV1"/>
    <mergeCell ref="JWW1:JWX1"/>
    <mergeCell ref="JWY1:JWZ1"/>
    <mergeCell ref="JXA1:JXB1"/>
    <mergeCell ref="JXC1:JXD1"/>
    <mergeCell ref="JWK1:JWL1"/>
    <mergeCell ref="JWM1:JWN1"/>
    <mergeCell ref="JWO1:JWP1"/>
    <mergeCell ref="JWQ1:JWR1"/>
    <mergeCell ref="JWS1:JWT1"/>
    <mergeCell ref="JWA1:JWB1"/>
    <mergeCell ref="JWC1:JWD1"/>
    <mergeCell ref="JWE1:JWF1"/>
    <mergeCell ref="JWG1:JWH1"/>
    <mergeCell ref="JWI1:JWJ1"/>
    <mergeCell ref="JVQ1:JVR1"/>
    <mergeCell ref="JVS1:JVT1"/>
    <mergeCell ref="JVU1:JVV1"/>
    <mergeCell ref="JVW1:JVX1"/>
    <mergeCell ref="JVY1:JVZ1"/>
    <mergeCell ref="JVG1:JVH1"/>
    <mergeCell ref="JVI1:JVJ1"/>
    <mergeCell ref="JVK1:JVL1"/>
    <mergeCell ref="JVM1:JVN1"/>
    <mergeCell ref="JVO1:JVP1"/>
    <mergeCell ref="JUW1:JUX1"/>
    <mergeCell ref="JUY1:JUZ1"/>
    <mergeCell ref="JVA1:JVB1"/>
    <mergeCell ref="JVC1:JVD1"/>
    <mergeCell ref="JVE1:JVF1"/>
    <mergeCell ref="JUM1:JUN1"/>
    <mergeCell ref="JUO1:JUP1"/>
    <mergeCell ref="JUQ1:JUR1"/>
    <mergeCell ref="JUS1:JUT1"/>
    <mergeCell ref="JUU1:JUV1"/>
    <mergeCell ref="JUC1:JUD1"/>
    <mergeCell ref="JUE1:JUF1"/>
    <mergeCell ref="JUG1:JUH1"/>
    <mergeCell ref="JUI1:JUJ1"/>
    <mergeCell ref="JUK1:JUL1"/>
    <mergeCell ref="JTS1:JTT1"/>
    <mergeCell ref="JTU1:JTV1"/>
    <mergeCell ref="JTW1:JTX1"/>
    <mergeCell ref="JTY1:JTZ1"/>
    <mergeCell ref="JUA1:JUB1"/>
    <mergeCell ref="JTI1:JTJ1"/>
    <mergeCell ref="JTK1:JTL1"/>
    <mergeCell ref="JTM1:JTN1"/>
    <mergeCell ref="JTO1:JTP1"/>
    <mergeCell ref="JTQ1:JTR1"/>
    <mergeCell ref="JSY1:JSZ1"/>
    <mergeCell ref="JTA1:JTB1"/>
    <mergeCell ref="JTC1:JTD1"/>
    <mergeCell ref="JTE1:JTF1"/>
    <mergeCell ref="JTG1:JTH1"/>
    <mergeCell ref="JSO1:JSP1"/>
    <mergeCell ref="JSQ1:JSR1"/>
    <mergeCell ref="JSS1:JST1"/>
    <mergeCell ref="JSU1:JSV1"/>
    <mergeCell ref="JSW1:JSX1"/>
    <mergeCell ref="JSE1:JSF1"/>
    <mergeCell ref="JSG1:JSH1"/>
    <mergeCell ref="JSI1:JSJ1"/>
    <mergeCell ref="JSK1:JSL1"/>
    <mergeCell ref="JSM1:JSN1"/>
    <mergeCell ref="JRU1:JRV1"/>
    <mergeCell ref="JRW1:JRX1"/>
    <mergeCell ref="JRY1:JRZ1"/>
    <mergeCell ref="JSA1:JSB1"/>
    <mergeCell ref="JSC1:JSD1"/>
    <mergeCell ref="JRK1:JRL1"/>
    <mergeCell ref="JRM1:JRN1"/>
    <mergeCell ref="JRO1:JRP1"/>
    <mergeCell ref="JRQ1:JRR1"/>
    <mergeCell ref="JRS1:JRT1"/>
    <mergeCell ref="JRA1:JRB1"/>
    <mergeCell ref="JRC1:JRD1"/>
    <mergeCell ref="JRE1:JRF1"/>
    <mergeCell ref="JRG1:JRH1"/>
    <mergeCell ref="JRI1:JRJ1"/>
    <mergeCell ref="JQQ1:JQR1"/>
    <mergeCell ref="JQS1:JQT1"/>
    <mergeCell ref="JQU1:JQV1"/>
    <mergeCell ref="JQW1:JQX1"/>
    <mergeCell ref="JQY1:JQZ1"/>
    <mergeCell ref="JQG1:JQH1"/>
    <mergeCell ref="JQI1:JQJ1"/>
    <mergeCell ref="JQK1:JQL1"/>
    <mergeCell ref="JQM1:JQN1"/>
    <mergeCell ref="JQO1:JQP1"/>
    <mergeCell ref="JPW1:JPX1"/>
    <mergeCell ref="JPY1:JPZ1"/>
    <mergeCell ref="JQA1:JQB1"/>
    <mergeCell ref="JQC1:JQD1"/>
    <mergeCell ref="JQE1:JQF1"/>
    <mergeCell ref="JPM1:JPN1"/>
    <mergeCell ref="JPO1:JPP1"/>
    <mergeCell ref="JPQ1:JPR1"/>
    <mergeCell ref="JPS1:JPT1"/>
    <mergeCell ref="JPU1:JPV1"/>
    <mergeCell ref="JPC1:JPD1"/>
    <mergeCell ref="JPE1:JPF1"/>
    <mergeCell ref="JPG1:JPH1"/>
    <mergeCell ref="JPI1:JPJ1"/>
    <mergeCell ref="JPK1:JPL1"/>
    <mergeCell ref="JOS1:JOT1"/>
    <mergeCell ref="JOU1:JOV1"/>
    <mergeCell ref="JOW1:JOX1"/>
    <mergeCell ref="JOY1:JOZ1"/>
    <mergeCell ref="JPA1:JPB1"/>
    <mergeCell ref="JOI1:JOJ1"/>
    <mergeCell ref="JOK1:JOL1"/>
    <mergeCell ref="JOM1:JON1"/>
    <mergeCell ref="JOO1:JOP1"/>
    <mergeCell ref="JOQ1:JOR1"/>
    <mergeCell ref="JNY1:JNZ1"/>
    <mergeCell ref="JOA1:JOB1"/>
    <mergeCell ref="JOC1:JOD1"/>
    <mergeCell ref="JOE1:JOF1"/>
    <mergeCell ref="JOG1:JOH1"/>
    <mergeCell ref="JNO1:JNP1"/>
    <mergeCell ref="JNQ1:JNR1"/>
    <mergeCell ref="JNS1:JNT1"/>
    <mergeCell ref="JNU1:JNV1"/>
    <mergeCell ref="JNW1:JNX1"/>
    <mergeCell ref="JNE1:JNF1"/>
    <mergeCell ref="JNG1:JNH1"/>
    <mergeCell ref="JNI1:JNJ1"/>
    <mergeCell ref="JNK1:JNL1"/>
    <mergeCell ref="JNM1:JNN1"/>
    <mergeCell ref="JMU1:JMV1"/>
    <mergeCell ref="JMW1:JMX1"/>
    <mergeCell ref="JMY1:JMZ1"/>
    <mergeCell ref="JNA1:JNB1"/>
    <mergeCell ref="JNC1:JND1"/>
    <mergeCell ref="JMK1:JML1"/>
    <mergeCell ref="JMM1:JMN1"/>
    <mergeCell ref="JMO1:JMP1"/>
    <mergeCell ref="JMQ1:JMR1"/>
    <mergeCell ref="JMS1:JMT1"/>
    <mergeCell ref="JMA1:JMB1"/>
    <mergeCell ref="JMC1:JMD1"/>
    <mergeCell ref="JME1:JMF1"/>
    <mergeCell ref="JMG1:JMH1"/>
    <mergeCell ref="JMI1:JMJ1"/>
    <mergeCell ref="JLQ1:JLR1"/>
    <mergeCell ref="JLS1:JLT1"/>
    <mergeCell ref="JLU1:JLV1"/>
    <mergeCell ref="JLW1:JLX1"/>
    <mergeCell ref="JLY1:JLZ1"/>
    <mergeCell ref="JLG1:JLH1"/>
    <mergeCell ref="JLI1:JLJ1"/>
    <mergeCell ref="JLK1:JLL1"/>
    <mergeCell ref="JLM1:JLN1"/>
    <mergeCell ref="JLO1:JLP1"/>
    <mergeCell ref="JKW1:JKX1"/>
    <mergeCell ref="JKY1:JKZ1"/>
    <mergeCell ref="JLA1:JLB1"/>
    <mergeCell ref="JLC1:JLD1"/>
    <mergeCell ref="JLE1:JLF1"/>
    <mergeCell ref="JKM1:JKN1"/>
    <mergeCell ref="JKO1:JKP1"/>
    <mergeCell ref="JKQ1:JKR1"/>
    <mergeCell ref="JKS1:JKT1"/>
    <mergeCell ref="JKU1:JKV1"/>
    <mergeCell ref="JKC1:JKD1"/>
    <mergeCell ref="JKE1:JKF1"/>
    <mergeCell ref="JKG1:JKH1"/>
    <mergeCell ref="JKI1:JKJ1"/>
    <mergeCell ref="JKK1:JKL1"/>
    <mergeCell ref="JJS1:JJT1"/>
    <mergeCell ref="JJU1:JJV1"/>
    <mergeCell ref="JJW1:JJX1"/>
    <mergeCell ref="JJY1:JJZ1"/>
    <mergeCell ref="JKA1:JKB1"/>
    <mergeCell ref="JJI1:JJJ1"/>
    <mergeCell ref="JJK1:JJL1"/>
    <mergeCell ref="JJM1:JJN1"/>
    <mergeCell ref="JJO1:JJP1"/>
    <mergeCell ref="JJQ1:JJR1"/>
    <mergeCell ref="JIY1:JIZ1"/>
    <mergeCell ref="JJA1:JJB1"/>
    <mergeCell ref="JJC1:JJD1"/>
    <mergeCell ref="JJE1:JJF1"/>
    <mergeCell ref="JJG1:JJH1"/>
    <mergeCell ref="JIO1:JIP1"/>
    <mergeCell ref="JIQ1:JIR1"/>
    <mergeCell ref="JIS1:JIT1"/>
    <mergeCell ref="JIU1:JIV1"/>
    <mergeCell ref="JIW1:JIX1"/>
    <mergeCell ref="JIE1:JIF1"/>
    <mergeCell ref="JIG1:JIH1"/>
    <mergeCell ref="JII1:JIJ1"/>
    <mergeCell ref="JIK1:JIL1"/>
    <mergeCell ref="JIM1:JIN1"/>
    <mergeCell ref="JHU1:JHV1"/>
    <mergeCell ref="JHW1:JHX1"/>
    <mergeCell ref="JHY1:JHZ1"/>
    <mergeCell ref="JIA1:JIB1"/>
    <mergeCell ref="JIC1:JID1"/>
    <mergeCell ref="JHK1:JHL1"/>
    <mergeCell ref="JHM1:JHN1"/>
    <mergeCell ref="JHO1:JHP1"/>
    <mergeCell ref="JHQ1:JHR1"/>
    <mergeCell ref="JHS1:JHT1"/>
    <mergeCell ref="JHA1:JHB1"/>
    <mergeCell ref="JHC1:JHD1"/>
    <mergeCell ref="JHE1:JHF1"/>
    <mergeCell ref="JHG1:JHH1"/>
    <mergeCell ref="JHI1:JHJ1"/>
    <mergeCell ref="JGQ1:JGR1"/>
    <mergeCell ref="JGS1:JGT1"/>
    <mergeCell ref="JGU1:JGV1"/>
    <mergeCell ref="JGW1:JGX1"/>
    <mergeCell ref="JGY1:JGZ1"/>
    <mergeCell ref="JGG1:JGH1"/>
    <mergeCell ref="JGI1:JGJ1"/>
    <mergeCell ref="JGK1:JGL1"/>
    <mergeCell ref="JGM1:JGN1"/>
    <mergeCell ref="JGO1:JGP1"/>
    <mergeCell ref="JFW1:JFX1"/>
    <mergeCell ref="JFY1:JFZ1"/>
    <mergeCell ref="JGA1:JGB1"/>
    <mergeCell ref="JGC1:JGD1"/>
    <mergeCell ref="JGE1:JGF1"/>
    <mergeCell ref="JFM1:JFN1"/>
    <mergeCell ref="JFO1:JFP1"/>
    <mergeCell ref="JFQ1:JFR1"/>
    <mergeCell ref="JFS1:JFT1"/>
    <mergeCell ref="JFU1:JFV1"/>
    <mergeCell ref="JFC1:JFD1"/>
    <mergeCell ref="JFE1:JFF1"/>
    <mergeCell ref="JFG1:JFH1"/>
    <mergeCell ref="JFI1:JFJ1"/>
    <mergeCell ref="JFK1:JFL1"/>
    <mergeCell ref="JES1:JET1"/>
    <mergeCell ref="JEU1:JEV1"/>
    <mergeCell ref="JEW1:JEX1"/>
    <mergeCell ref="JEY1:JEZ1"/>
    <mergeCell ref="JFA1:JFB1"/>
    <mergeCell ref="JEI1:JEJ1"/>
    <mergeCell ref="JEK1:JEL1"/>
    <mergeCell ref="JEM1:JEN1"/>
    <mergeCell ref="JEO1:JEP1"/>
    <mergeCell ref="JEQ1:JER1"/>
    <mergeCell ref="JDY1:JDZ1"/>
    <mergeCell ref="JEA1:JEB1"/>
    <mergeCell ref="JEC1:JED1"/>
    <mergeCell ref="JEE1:JEF1"/>
    <mergeCell ref="JEG1:JEH1"/>
    <mergeCell ref="JDO1:JDP1"/>
    <mergeCell ref="JDQ1:JDR1"/>
    <mergeCell ref="JDS1:JDT1"/>
    <mergeCell ref="JDU1:JDV1"/>
    <mergeCell ref="JDW1:JDX1"/>
    <mergeCell ref="JDE1:JDF1"/>
    <mergeCell ref="JDG1:JDH1"/>
    <mergeCell ref="JDI1:JDJ1"/>
    <mergeCell ref="JDK1:JDL1"/>
    <mergeCell ref="JDM1:JDN1"/>
    <mergeCell ref="JCU1:JCV1"/>
    <mergeCell ref="JCW1:JCX1"/>
    <mergeCell ref="JCY1:JCZ1"/>
    <mergeCell ref="JDA1:JDB1"/>
    <mergeCell ref="JDC1:JDD1"/>
    <mergeCell ref="JCK1:JCL1"/>
    <mergeCell ref="JCM1:JCN1"/>
    <mergeCell ref="JCO1:JCP1"/>
    <mergeCell ref="JCQ1:JCR1"/>
    <mergeCell ref="JCS1:JCT1"/>
    <mergeCell ref="JCA1:JCB1"/>
    <mergeCell ref="JCC1:JCD1"/>
    <mergeCell ref="JCE1:JCF1"/>
    <mergeCell ref="JCG1:JCH1"/>
    <mergeCell ref="JCI1:JCJ1"/>
    <mergeCell ref="JBQ1:JBR1"/>
    <mergeCell ref="JBS1:JBT1"/>
    <mergeCell ref="JBU1:JBV1"/>
    <mergeCell ref="JBW1:JBX1"/>
    <mergeCell ref="JBY1:JBZ1"/>
    <mergeCell ref="JBG1:JBH1"/>
    <mergeCell ref="JBI1:JBJ1"/>
    <mergeCell ref="JBK1:JBL1"/>
    <mergeCell ref="JBM1:JBN1"/>
    <mergeCell ref="JBO1:JBP1"/>
    <mergeCell ref="JAW1:JAX1"/>
    <mergeCell ref="JAY1:JAZ1"/>
    <mergeCell ref="JBA1:JBB1"/>
    <mergeCell ref="JBC1:JBD1"/>
    <mergeCell ref="JBE1:JBF1"/>
    <mergeCell ref="JAM1:JAN1"/>
    <mergeCell ref="JAO1:JAP1"/>
    <mergeCell ref="JAQ1:JAR1"/>
    <mergeCell ref="JAS1:JAT1"/>
    <mergeCell ref="JAU1:JAV1"/>
    <mergeCell ref="JAC1:JAD1"/>
    <mergeCell ref="JAE1:JAF1"/>
    <mergeCell ref="JAG1:JAH1"/>
    <mergeCell ref="JAI1:JAJ1"/>
    <mergeCell ref="JAK1:JAL1"/>
    <mergeCell ref="IZS1:IZT1"/>
    <mergeCell ref="IZU1:IZV1"/>
    <mergeCell ref="IZW1:IZX1"/>
    <mergeCell ref="IZY1:IZZ1"/>
    <mergeCell ref="JAA1:JAB1"/>
    <mergeCell ref="IZI1:IZJ1"/>
    <mergeCell ref="IZK1:IZL1"/>
    <mergeCell ref="IZM1:IZN1"/>
    <mergeCell ref="IZO1:IZP1"/>
    <mergeCell ref="IZQ1:IZR1"/>
    <mergeCell ref="IYY1:IYZ1"/>
    <mergeCell ref="IZA1:IZB1"/>
    <mergeCell ref="IZC1:IZD1"/>
    <mergeCell ref="IZE1:IZF1"/>
    <mergeCell ref="IZG1:IZH1"/>
    <mergeCell ref="IYO1:IYP1"/>
    <mergeCell ref="IYQ1:IYR1"/>
    <mergeCell ref="IYS1:IYT1"/>
    <mergeCell ref="IYU1:IYV1"/>
    <mergeCell ref="IYW1:IYX1"/>
    <mergeCell ref="IYE1:IYF1"/>
    <mergeCell ref="IYG1:IYH1"/>
    <mergeCell ref="IYI1:IYJ1"/>
    <mergeCell ref="IYK1:IYL1"/>
    <mergeCell ref="IYM1:IYN1"/>
    <mergeCell ref="IXU1:IXV1"/>
    <mergeCell ref="IXW1:IXX1"/>
    <mergeCell ref="IXY1:IXZ1"/>
    <mergeCell ref="IYA1:IYB1"/>
    <mergeCell ref="IYC1:IYD1"/>
    <mergeCell ref="IXK1:IXL1"/>
    <mergeCell ref="IXM1:IXN1"/>
    <mergeCell ref="IXO1:IXP1"/>
    <mergeCell ref="IXQ1:IXR1"/>
    <mergeCell ref="IXS1:IXT1"/>
    <mergeCell ref="IXA1:IXB1"/>
    <mergeCell ref="IXC1:IXD1"/>
    <mergeCell ref="IXE1:IXF1"/>
    <mergeCell ref="IXG1:IXH1"/>
    <mergeCell ref="IXI1:IXJ1"/>
    <mergeCell ref="IWQ1:IWR1"/>
    <mergeCell ref="IWS1:IWT1"/>
    <mergeCell ref="IWU1:IWV1"/>
    <mergeCell ref="IWW1:IWX1"/>
    <mergeCell ref="IWY1:IWZ1"/>
    <mergeCell ref="IWG1:IWH1"/>
    <mergeCell ref="IWI1:IWJ1"/>
    <mergeCell ref="IWK1:IWL1"/>
    <mergeCell ref="IWM1:IWN1"/>
    <mergeCell ref="IWO1:IWP1"/>
    <mergeCell ref="IVW1:IVX1"/>
    <mergeCell ref="IVY1:IVZ1"/>
    <mergeCell ref="IWA1:IWB1"/>
    <mergeCell ref="IWC1:IWD1"/>
    <mergeCell ref="IWE1:IWF1"/>
    <mergeCell ref="IVM1:IVN1"/>
    <mergeCell ref="IVO1:IVP1"/>
    <mergeCell ref="IVQ1:IVR1"/>
    <mergeCell ref="IVS1:IVT1"/>
    <mergeCell ref="IVU1:IVV1"/>
    <mergeCell ref="IVC1:IVD1"/>
    <mergeCell ref="IVE1:IVF1"/>
    <mergeCell ref="IVG1:IVH1"/>
    <mergeCell ref="IVI1:IVJ1"/>
    <mergeCell ref="IVK1:IVL1"/>
    <mergeCell ref="IUS1:IUT1"/>
    <mergeCell ref="IUU1:IUV1"/>
    <mergeCell ref="IUW1:IUX1"/>
    <mergeCell ref="IUY1:IUZ1"/>
    <mergeCell ref="IVA1:IVB1"/>
    <mergeCell ref="IUI1:IUJ1"/>
    <mergeCell ref="IUK1:IUL1"/>
    <mergeCell ref="IUM1:IUN1"/>
    <mergeCell ref="IUO1:IUP1"/>
    <mergeCell ref="IUQ1:IUR1"/>
    <mergeCell ref="ITY1:ITZ1"/>
    <mergeCell ref="IUA1:IUB1"/>
    <mergeCell ref="IUC1:IUD1"/>
    <mergeCell ref="IUE1:IUF1"/>
    <mergeCell ref="IUG1:IUH1"/>
    <mergeCell ref="ITO1:ITP1"/>
    <mergeCell ref="ITQ1:ITR1"/>
    <mergeCell ref="ITS1:ITT1"/>
    <mergeCell ref="ITU1:ITV1"/>
    <mergeCell ref="ITW1:ITX1"/>
    <mergeCell ref="ITE1:ITF1"/>
    <mergeCell ref="ITG1:ITH1"/>
    <mergeCell ref="ITI1:ITJ1"/>
    <mergeCell ref="ITK1:ITL1"/>
    <mergeCell ref="ITM1:ITN1"/>
    <mergeCell ref="ISU1:ISV1"/>
    <mergeCell ref="ISW1:ISX1"/>
    <mergeCell ref="ISY1:ISZ1"/>
    <mergeCell ref="ITA1:ITB1"/>
    <mergeCell ref="ITC1:ITD1"/>
    <mergeCell ref="ISK1:ISL1"/>
    <mergeCell ref="ISM1:ISN1"/>
    <mergeCell ref="ISO1:ISP1"/>
    <mergeCell ref="ISQ1:ISR1"/>
    <mergeCell ref="ISS1:IST1"/>
    <mergeCell ref="ISA1:ISB1"/>
    <mergeCell ref="ISC1:ISD1"/>
    <mergeCell ref="ISE1:ISF1"/>
    <mergeCell ref="ISG1:ISH1"/>
    <mergeCell ref="ISI1:ISJ1"/>
    <mergeCell ref="IRQ1:IRR1"/>
    <mergeCell ref="IRS1:IRT1"/>
    <mergeCell ref="IRU1:IRV1"/>
    <mergeCell ref="IRW1:IRX1"/>
    <mergeCell ref="IRY1:IRZ1"/>
    <mergeCell ref="IRG1:IRH1"/>
    <mergeCell ref="IRI1:IRJ1"/>
    <mergeCell ref="IRK1:IRL1"/>
    <mergeCell ref="IRM1:IRN1"/>
    <mergeCell ref="IRO1:IRP1"/>
    <mergeCell ref="IQW1:IQX1"/>
    <mergeCell ref="IQY1:IQZ1"/>
    <mergeCell ref="IRA1:IRB1"/>
    <mergeCell ref="IRC1:IRD1"/>
    <mergeCell ref="IRE1:IRF1"/>
    <mergeCell ref="IQM1:IQN1"/>
    <mergeCell ref="IQO1:IQP1"/>
    <mergeCell ref="IQQ1:IQR1"/>
    <mergeCell ref="IQS1:IQT1"/>
    <mergeCell ref="IQU1:IQV1"/>
    <mergeCell ref="IQC1:IQD1"/>
    <mergeCell ref="IQE1:IQF1"/>
    <mergeCell ref="IQG1:IQH1"/>
    <mergeCell ref="IQI1:IQJ1"/>
    <mergeCell ref="IQK1:IQL1"/>
    <mergeCell ref="IPS1:IPT1"/>
    <mergeCell ref="IPU1:IPV1"/>
    <mergeCell ref="IPW1:IPX1"/>
    <mergeCell ref="IPY1:IPZ1"/>
    <mergeCell ref="IQA1:IQB1"/>
    <mergeCell ref="IPI1:IPJ1"/>
    <mergeCell ref="IPK1:IPL1"/>
    <mergeCell ref="IPM1:IPN1"/>
    <mergeCell ref="IPO1:IPP1"/>
    <mergeCell ref="IPQ1:IPR1"/>
    <mergeCell ref="IOY1:IOZ1"/>
    <mergeCell ref="IPA1:IPB1"/>
    <mergeCell ref="IPC1:IPD1"/>
    <mergeCell ref="IPE1:IPF1"/>
    <mergeCell ref="IPG1:IPH1"/>
    <mergeCell ref="IOO1:IOP1"/>
    <mergeCell ref="IOQ1:IOR1"/>
    <mergeCell ref="IOS1:IOT1"/>
    <mergeCell ref="IOU1:IOV1"/>
    <mergeCell ref="IOW1:IOX1"/>
    <mergeCell ref="IOE1:IOF1"/>
    <mergeCell ref="IOG1:IOH1"/>
    <mergeCell ref="IOI1:IOJ1"/>
    <mergeCell ref="IOK1:IOL1"/>
    <mergeCell ref="IOM1:ION1"/>
    <mergeCell ref="INU1:INV1"/>
    <mergeCell ref="INW1:INX1"/>
    <mergeCell ref="INY1:INZ1"/>
    <mergeCell ref="IOA1:IOB1"/>
    <mergeCell ref="IOC1:IOD1"/>
    <mergeCell ref="INK1:INL1"/>
    <mergeCell ref="INM1:INN1"/>
    <mergeCell ref="INO1:INP1"/>
    <mergeCell ref="INQ1:INR1"/>
    <mergeCell ref="INS1:INT1"/>
    <mergeCell ref="INA1:INB1"/>
    <mergeCell ref="INC1:IND1"/>
    <mergeCell ref="INE1:INF1"/>
    <mergeCell ref="ING1:INH1"/>
    <mergeCell ref="INI1:INJ1"/>
    <mergeCell ref="IMQ1:IMR1"/>
    <mergeCell ref="IMS1:IMT1"/>
    <mergeCell ref="IMU1:IMV1"/>
    <mergeCell ref="IMW1:IMX1"/>
    <mergeCell ref="IMY1:IMZ1"/>
    <mergeCell ref="IMG1:IMH1"/>
    <mergeCell ref="IMI1:IMJ1"/>
    <mergeCell ref="IMK1:IML1"/>
    <mergeCell ref="IMM1:IMN1"/>
    <mergeCell ref="IMO1:IMP1"/>
    <mergeCell ref="ILW1:ILX1"/>
    <mergeCell ref="ILY1:ILZ1"/>
    <mergeCell ref="IMA1:IMB1"/>
    <mergeCell ref="IMC1:IMD1"/>
    <mergeCell ref="IME1:IMF1"/>
    <mergeCell ref="ILM1:ILN1"/>
    <mergeCell ref="ILO1:ILP1"/>
    <mergeCell ref="ILQ1:ILR1"/>
    <mergeCell ref="ILS1:ILT1"/>
    <mergeCell ref="ILU1:ILV1"/>
    <mergeCell ref="ILC1:ILD1"/>
    <mergeCell ref="ILE1:ILF1"/>
    <mergeCell ref="ILG1:ILH1"/>
    <mergeCell ref="ILI1:ILJ1"/>
    <mergeCell ref="ILK1:ILL1"/>
    <mergeCell ref="IKS1:IKT1"/>
    <mergeCell ref="IKU1:IKV1"/>
    <mergeCell ref="IKW1:IKX1"/>
    <mergeCell ref="IKY1:IKZ1"/>
    <mergeCell ref="ILA1:ILB1"/>
    <mergeCell ref="IKI1:IKJ1"/>
    <mergeCell ref="IKK1:IKL1"/>
    <mergeCell ref="IKM1:IKN1"/>
    <mergeCell ref="IKO1:IKP1"/>
    <mergeCell ref="IKQ1:IKR1"/>
    <mergeCell ref="IJY1:IJZ1"/>
    <mergeCell ref="IKA1:IKB1"/>
    <mergeCell ref="IKC1:IKD1"/>
    <mergeCell ref="IKE1:IKF1"/>
    <mergeCell ref="IKG1:IKH1"/>
    <mergeCell ref="IJO1:IJP1"/>
    <mergeCell ref="IJQ1:IJR1"/>
    <mergeCell ref="IJS1:IJT1"/>
    <mergeCell ref="IJU1:IJV1"/>
    <mergeCell ref="IJW1:IJX1"/>
    <mergeCell ref="IJE1:IJF1"/>
    <mergeCell ref="IJG1:IJH1"/>
    <mergeCell ref="IJI1:IJJ1"/>
    <mergeCell ref="IJK1:IJL1"/>
    <mergeCell ref="IJM1:IJN1"/>
    <mergeCell ref="IIU1:IIV1"/>
    <mergeCell ref="IIW1:IIX1"/>
    <mergeCell ref="IIY1:IIZ1"/>
    <mergeCell ref="IJA1:IJB1"/>
    <mergeCell ref="IJC1:IJD1"/>
    <mergeCell ref="IIK1:IIL1"/>
    <mergeCell ref="IIM1:IIN1"/>
    <mergeCell ref="IIO1:IIP1"/>
    <mergeCell ref="IIQ1:IIR1"/>
    <mergeCell ref="IIS1:IIT1"/>
    <mergeCell ref="IIA1:IIB1"/>
    <mergeCell ref="IIC1:IID1"/>
    <mergeCell ref="IIE1:IIF1"/>
    <mergeCell ref="IIG1:IIH1"/>
    <mergeCell ref="III1:IIJ1"/>
    <mergeCell ref="IHQ1:IHR1"/>
    <mergeCell ref="IHS1:IHT1"/>
    <mergeCell ref="IHU1:IHV1"/>
    <mergeCell ref="IHW1:IHX1"/>
    <mergeCell ref="IHY1:IHZ1"/>
    <mergeCell ref="IHG1:IHH1"/>
    <mergeCell ref="IHI1:IHJ1"/>
    <mergeCell ref="IHK1:IHL1"/>
    <mergeCell ref="IHM1:IHN1"/>
    <mergeCell ref="IHO1:IHP1"/>
    <mergeCell ref="IGW1:IGX1"/>
    <mergeCell ref="IGY1:IGZ1"/>
    <mergeCell ref="IHA1:IHB1"/>
    <mergeCell ref="IHC1:IHD1"/>
    <mergeCell ref="IHE1:IHF1"/>
    <mergeCell ref="IGM1:IGN1"/>
    <mergeCell ref="IGO1:IGP1"/>
    <mergeCell ref="IGQ1:IGR1"/>
    <mergeCell ref="IGS1:IGT1"/>
    <mergeCell ref="IGU1:IGV1"/>
    <mergeCell ref="IGC1:IGD1"/>
    <mergeCell ref="IGE1:IGF1"/>
    <mergeCell ref="IGG1:IGH1"/>
    <mergeCell ref="IGI1:IGJ1"/>
    <mergeCell ref="IGK1:IGL1"/>
    <mergeCell ref="IFS1:IFT1"/>
    <mergeCell ref="IFU1:IFV1"/>
    <mergeCell ref="IFW1:IFX1"/>
    <mergeCell ref="IFY1:IFZ1"/>
    <mergeCell ref="IGA1:IGB1"/>
    <mergeCell ref="IFI1:IFJ1"/>
    <mergeCell ref="IFK1:IFL1"/>
    <mergeCell ref="IFM1:IFN1"/>
    <mergeCell ref="IFO1:IFP1"/>
    <mergeCell ref="IFQ1:IFR1"/>
    <mergeCell ref="IEY1:IEZ1"/>
    <mergeCell ref="IFA1:IFB1"/>
    <mergeCell ref="IFC1:IFD1"/>
    <mergeCell ref="IFE1:IFF1"/>
    <mergeCell ref="IFG1:IFH1"/>
    <mergeCell ref="IEO1:IEP1"/>
    <mergeCell ref="IEQ1:IER1"/>
    <mergeCell ref="IES1:IET1"/>
    <mergeCell ref="IEU1:IEV1"/>
    <mergeCell ref="IEW1:IEX1"/>
    <mergeCell ref="IEE1:IEF1"/>
    <mergeCell ref="IEG1:IEH1"/>
    <mergeCell ref="IEI1:IEJ1"/>
    <mergeCell ref="IEK1:IEL1"/>
    <mergeCell ref="IEM1:IEN1"/>
    <mergeCell ref="IDU1:IDV1"/>
    <mergeCell ref="IDW1:IDX1"/>
    <mergeCell ref="IDY1:IDZ1"/>
    <mergeCell ref="IEA1:IEB1"/>
    <mergeCell ref="IEC1:IED1"/>
    <mergeCell ref="IDK1:IDL1"/>
    <mergeCell ref="IDM1:IDN1"/>
    <mergeCell ref="IDO1:IDP1"/>
    <mergeCell ref="IDQ1:IDR1"/>
    <mergeCell ref="IDS1:IDT1"/>
    <mergeCell ref="IDA1:IDB1"/>
    <mergeCell ref="IDC1:IDD1"/>
    <mergeCell ref="IDE1:IDF1"/>
    <mergeCell ref="IDG1:IDH1"/>
    <mergeCell ref="IDI1:IDJ1"/>
    <mergeCell ref="ICQ1:ICR1"/>
    <mergeCell ref="ICS1:ICT1"/>
    <mergeCell ref="ICU1:ICV1"/>
    <mergeCell ref="ICW1:ICX1"/>
    <mergeCell ref="ICY1:ICZ1"/>
    <mergeCell ref="ICG1:ICH1"/>
    <mergeCell ref="ICI1:ICJ1"/>
    <mergeCell ref="ICK1:ICL1"/>
    <mergeCell ref="ICM1:ICN1"/>
    <mergeCell ref="ICO1:ICP1"/>
    <mergeCell ref="IBW1:IBX1"/>
    <mergeCell ref="IBY1:IBZ1"/>
    <mergeCell ref="ICA1:ICB1"/>
    <mergeCell ref="ICC1:ICD1"/>
    <mergeCell ref="ICE1:ICF1"/>
    <mergeCell ref="IBM1:IBN1"/>
    <mergeCell ref="IBO1:IBP1"/>
    <mergeCell ref="IBQ1:IBR1"/>
    <mergeCell ref="IBS1:IBT1"/>
    <mergeCell ref="IBU1:IBV1"/>
    <mergeCell ref="IBC1:IBD1"/>
    <mergeCell ref="IBE1:IBF1"/>
    <mergeCell ref="IBG1:IBH1"/>
    <mergeCell ref="IBI1:IBJ1"/>
    <mergeCell ref="IBK1:IBL1"/>
    <mergeCell ref="IAS1:IAT1"/>
    <mergeCell ref="IAU1:IAV1"/>
    <mergeCell ref="IAW1:IAX1"/>
    <mergeCell ref="IAY1:IAZ1"/>
    <mergeCell ref="IBA1:IBB1"/>
    <mergeCell ref="IAI1:IAJ1"/>
    <mergeCell ref="IAK1:IAL1"/>
    <mergeCell ref="IAM1:IAN1"/>
    <mergeCell ref="IAO1:IAP1"/>
    <mergeCell ref="IAQ1:IAR1"/>
    <mergeCell ref="HZY1:HZZ1"/>
    <mergeCell ref="IAA1:IAB1"/>
    <mergeCell ref="IAC1:IAD1"/>
    <mergeCell ref="IAE1:IAF1"/>
    <mergeCell ref="IAG1:IAH1"/>
    <mergeCell ref="HZO1:HZP1"/>
    <mergeCell ref="HZQ1:HZR1"/>
    <mergeCell ref="HZS1:HZT1"/>
    <mergeCell ref="HZU1:HZV1"/>
    <mergeCell ref="HZW1:HZX1"/>
    <mergeCell ref="HZE1:HZF1"/>
    <mergeCell ref="HZG1:HZH1"/>
    <mergeCell ref="HZI1:HZJ1"/>
    <mergeCell ref="HZK1:HZL1"/>
    <mergeCell ref="HZM1:HZN1"/>
    <mergeCell ref="HYU1:HYV1"/>
    <mergeCell ref="HYW1:HYX1"/>
    <mergeCell ref="HYY1:HYZ1"/>
    <mergeCell ref="HZA1:HZB1"/>
    <mergeCell ref="HZC1:HZD1"/>
    <mergeCell ref="HYK1:HYL1"/>
    <mergeCell ref="HYM1:HYN1"/>
    <mergeCell ref="HYO1:HYP1"/>
    <mergeCell ref="HYQ1:HYR1"/>
    <mergeCell ref="HYS1:HYT1"/>
    <mergeCell ref="HYA1:HYB1"/>
    <mergeCell ref="HYC1:HYD1"/>
    <mergeCell ref="HYE1:HYF1"/>
    <mergeCell ref="HYG1:HYH1"/>
    <mergeCell ref="HYI1:HYJ1"/>
    <mergeCell ref="HXQ1:HXR1"/>
    <mergeCell ref="HXS1:HXT1"/>
    <mergeCell ref="HXU1:HXV1"/>
    <mergeCell ref="HXW1:HXX1"/>
    <mergeCell ref="HXY1:HXZ1"/>
    <mergeCell ref="HXG1:HXH1"/>
    <mergeCell ref="HXI1:HXJ1"/>
    <mergeCell ref="HXK1:HXL1"/>
    <mergeCell ref="HXM1:HXN1"/>
    <mergeCell ref="HXO1:HXP1"/>
    <mergeCell ref="HWW1:HWX1"/>
    <mergeCell ref="HWY1:HWZ1"/>
    <mergeCell ref="HXA1:HXB1"/>
    <mergeCell ref="HXC1:HXD1"/>
    <mergeCell ref="HXE1:HXF1"/>
    <mergeCell ref="HWM1:HWN1"/>
    <mergeCell ref="HWO1:HWP1"/>
    <mergeCell ref="HWQ1:HWR1"/>
    <mergeCell ref="HWS1:HWT1"/>
    <mergeCell ref="HWU1:HWV1"/>
    <mergeCell ref="HWC1:HWD1"/>
    <mergeCell ref="HWE1:HWF1"/>
    <mergeCell ref="HWG1:HWH1"/>
    <mergeCell ref="HWI1:HWJ1"/>
    <mergeCell ref="HWK1:HWL1"/>
    <mergeCell ref="HVS1:HVT1"/>
    <mergeCell ref="HVU1:HVV1"/>
    <mergeCell ref="HVW1:HVX1"/>
    <mergeCell ref="HVY1:HVZ1"/>
    <mergeCell ref="HWA1:HWB1"/>
    <mergeCell ref="HVI1:HVJ1"/>
    <mergeCell ref="HVK1:HVL1"/>
    <mergeCell ref="HVM1:HVN1"/>
    <mergeCell ref="HVO1:HVP1"/>
    <mergeCell ref="HVQ1:HVR1"/>
    <mergeCell ref="HUY1:HUZ1"/>
    <mergeCell ref="HVA1:HVB1"/>
    <mergeCell ref="HVC1:HVD1"/>
    <mergeCell ref="HVE1:HVF1"/>
    <mergeCell ref="HVG1:HVH1"/>
    <mergeCell ref="HUO1:HUP1"/>
    <mergeCell ref="HUQ1:HUR1"/>
    <mergeCell ref="HUS1:HUT1"/>
    <mergeCell ref="HUU1:HUV1"/>
    <mergeCell ref="HUW1:HUX1"/>
    <mergeCell ref="HUE1:HUF1"/>
    <mergeCell ref="HUG1:HUH1"/>
    <mergeCell ref="HUI1:HUJ1"/>
    <mergeCell ref="HUK1:HUL1"/>
    <mergeCell ref="HUM1:HUN1"/>
    <mergeCell ref="HTU1:HTV1"/>
    <mergeCell ref="HTW1:HTX1"/>
    <mergeCell ref="HTY1:HTZ1"/>
    <mergeCell ref="HUA1:HUB1"/>
    <mergeCell ref="HUC1:HUD1"/>
    <mergeCell ref="HTK1:HTL1"/>
    <mergeCell ref="HTM1:HTN1"/>
    <mergeCell ref="HTO1:HTP1"/>
    <mergeCell ref="HTQ1:HTR1"/>
    <mergeCell ref="HTS1:HTT1"/>
    <mergeCell ref="HTA1:HTB1"/>
    <mergeCell ref="HTC1:HTD1"/>
    <mergeCell ref="HTE1:HTF1"/>
    <mergeCell ref="HTG1:HTH1"/>
    <mergeCell ref="HTI1:HTJ1"/>
    <mergeCell ref="HSQ1:HSR1"/>
    <mergeCell ref="HSS1:HST1"/>
    <mergeCell ref="HSU1:HSV1"/>
    <mergeCell ref="HSW1:HSX1"/>
    <mergeCell ref="HSY1:HSZ1"/>
    <mergeCell ref="HSG1:HSH1"/>
    <mergeCell ref="HSI1:HSJ1"/>
    <mergeCell ref="HSK1:HSL1"/>
    <mergeCell ref="HSM1:HSN1"/>
    <mergeCell ref="HSO1:HSP1"/>
    <mergeCell ref="HRW1:HRX1"/>
    <mergeCell ref="HRY1:HRZ1"/>
    <mergeCell ref="HSA1:HSB1"/>
    <mergeCell ref="HSC1:HSD1"/>
    <mergeCell ref="HSE1:HSF1"/>
    <mergeCell ref="HRM1:HRN1"/>
    <mergeCell ref="HRO1:HRP1"/>
    <mergeCell ref="HRQ1:HRR1"/>
    <mergeCell ref="HRS1:HRT1"/>
    <mergeCell ref="HRU1:HRV1"/>
    <mergeCell ref="HRC1:HRD1"/>
    <mergeCell ref="HRE1:HRF1"/>
    <mergeCell ref="HRG1:HRH1"/>
    <mergeCell ref="HRI1:HRJ1"/>
    <mergeCell ref="HRK1:HRL1"/>
    <mergeCell ref="HQS1:HQT1"/>
    <mergeCell ref="HQU1:HQV1"/>
    <mergeCell ref="HQW1:HQX1"/>
    <mergeCell ref="HQY1:HQZ1"/>
    <mergeCell ref="HRA1:HRB1"/>
    <mergeCell ref="HQI1:HQJ1"/>
    <mergeCell ref="HQK1:HQL1"/>
    <mergeCell ref="HQM1:HQN1"/>
    <mergeCell ref="HQO1:HQP1"/>
    <mergeCell ref="HQQ1:HQR1"/>
    <mergeCell ref="HPY1:HPZ1"/>
    <mergeCell ref="HQA1:HQB1"/>
    <mergeCell ref="HQC1:HQD1"/>
    <mergeCell ref="HQE1:HQF1"/>
    <mergeCell ref="HQG1:HQH1"/>
    <mergeCell ref="HPO1:HPP1"/>
    <mergeCell ref="HPQ1:HPR1"/>
    <mergeCell ref="HPS1:HPT1"/>
    <mergeCell ref="HPU1:HPV1"/>
    <mergeCell ref="HPW1:HPX1"/>
    <mergeCell ref="HPE1:HPF1"/>
    <mergeCell ref="HPG1:HPH1"/>
    <mergeCell ref="HPI1:HPJ1"/>
    <mergeCell ref="HPK1:HPL1"/>
    <mergeCell ref="HPM1:HPN1"/>
    <mergeCell ref="HOU1:HOV1"/>
    <mergeCell ref="HOW1:HOX1"/>
    <mergeCell ref="HOY1:HOZ1"/>
    <mergeCell ref="HPA1:HPB1"/>
    <mergeCell ref="HPC1:HPD1"/>
    <mergeCell ref="HOK1:HOL1"/>
    <mergeCell ref="HOM1:HON1"/>
    <mergeCell ref="HOO1:HOP1"/>
    <mergeCell ref="HOQ1:HOR1"/>
    <mergeCell ref="HOS1:HOT1"/>
    <mergeCell ref="HOA1:HOB1"/>
    <mergeCell ref="HOC1:HOD1"/>
    <mergeCell ref="HOE1:HOF1"/>
    <mergeCell ref="HOG1:HOH1"/>
    <mergeCell ref="HOI1:HOJ1"/>
    <mergeCell ref="HNQ1:HNR1"/>
    <mergeCell ref="HNS1:HNT1"/>
    <mergeCell ref="HNU1:HNV1"/>
    <mergeCell ref="HNW1:HNX1"/>
    <mergeCell ref="HNY1:HNZ1"/>
    <mergeCell ref="HNG1:HNH1"/>
    <mergeCell ref="HNI1:HNJ1"/>
    <mergeCell ref="HNK1:HNL1"/>
    <mergeCell ref="HNM1:HNN1"/>
    <mergeCell ref="HNO1:HNP1"/>
    <mergeCell ref="HMW1:HMX1"/>
    <mergeCell ref="HMY1:HMZ1"/>
    <mergeCell ref="HNA1:HNB1"/>
    <mergeCell ref="HNC1:HND1"/>
    <mergeCell ref="HNE1:HNF1"/>
    <mergeCell ref="HMM1:HMN1"/>
    <mergeCell ref="HMO1:HMP1"/>
    <mergeCell ref="HMQ1:HMR1"/>
    <mergeCell ref="HMS1:HMT1"/>
    <mergeCell ref="HMU1:HMV1"/>
    <mergeCell ref="HMC1:HMD1"/>
    <mergeCell ref="HME1:HMF1"/>
    <mergeCell ref="HMG1:HMH1"/>
    <mergeCell ref="HMI1:HMJ1"/>
    <mergeCell ref="HMK1:HML1"/>
    <mergeCell ref="HLS1:HLT1"/>
    <mergeCell ref="HLU1:HLV1"/>
    <mergeCell ref="HLW1:HLX1"/>
    <mergeCell ref="HLY1:HLZ1"/>
    <mergeCell ref="HMA1:HMB1"/>
    <mergeCell ref="HLI1:HLJ1"/>
    <mergeCell ref="HLK1:HLL1"/>
    <mergeCell ref="HLM1:HLN1"/>
    <mergeCell ref="HLO1:HLP1"/>
    <mergeCell ref="HLQ1:HLR1"/>
    <mergeCell ref="HKY1:HKZ1"/>
    <mergeCell ref="HLA1:HLB1"/>
    <mergeCell ref="HLC1:HLD1"/>
    <mergeCell ref="HLE1:HLF1"/>
    <mergeCell ref="HLG1:HLH1"/>
    <mergeCell ref="HKO1:HKP1"/>
    <mergeCell ref="HKQ1:HKR1"/>
    <mergeCell ref="HKS1:HKT1"/>
    <mergeCell ref="HKU1:HKV1"/>
    <mergeCell ref="HKW1:HKX1"/>
    <mergeCell ref="HKE1:HKF1"/>
    <mergeCell ref="HKG1:HKH1"/>
    <mergeCell ref="HKI1:HKJ1"/>
    <mergeCell ref="HKK1:HKL1"/>
    <mergeCell ref="HKM1:HKN1"/>
    <mergeCell ref="HJU1:HJV1"/>
    <mergeCell ref="HJW1:HJX1"/>
    <mergeCell ref="HJY1:HJZ1"/>
    <mergeCell ref="HKA1:HKB1"/>
    <mergeCell ref="HKC1:HKD1"/>
    <mergeCell ref="HJK1:HJL1"/>
    <mergeCell ref="HJM1:HJN1"/>
    <mergeCell ref="HJO1:HJP1"/>
    <mergeCell ref="HJQ1:HJR1"/>
    <mergeCell ref="HJS1:HJT1"/>
    <mergeCell ref="HJA1:HJB1"/>
    <mergeCell ref="HJC1:HJD1"/>
    <mergeCell ref="HJE1:HJF1"/>
    <mergeCell ref="HJG1:HJH1"/>
    <mergeCell ref="HJI1:HJJ1"/>
    <mergeCell ref="HIQ1:HIR1"/>
    <mergeCell ref="HIS1:HIT1"/>
    <mergeCell ref="HIU1:HIV1"/>
    <mergeCell ref="HIW1:HIX1"/>
    <mergeCell ref="HIY1:HIZ1"/>
    <mergeCell ref="HIG1:HIH1"/>
    <mergeCell ref="HII1:HIJ1"/>
    <mergeCell ref="HIK1:HIL1"/>
    <mergeCell ref="HIM1:HIN1"/>
    <mergeCell ref="HIO1:HIP1"/>
    <mergeCell ref="HHW1:HHX1"/>
    <mergeCell ref="HHY1:HHZ1"/>
    <mergeCell ref="HIA1:HIB1"/>
    <mergeCell ref="HIC1:HID1"/>
    <mergeCell ref="HIE1:HIF1"/>
    <mergeCell ref="HHM1:HHN1"/>
    <mergeCell ref="HHO1:HHP1"/>
    <mergeCell ref="HHQ1:HHR1"/>
    <mergeCell ref="HHS1:HHT1"/>
    <mergeCell ref="HHU1:HHV1"/>
    <mergeCell ref="HHC1:HHD1"/>
    <mergeCell ref="HHE1:HHF1"/>
    <mergeCell ref="HHG1:HHH1"/>
    <mergeCell ref="HHI1:HHJ1"/>
    <mergeCell ref="HHK1:HHL1"/>
    <mergeCell ref="HGS1:HGT1"/>
    <mergeCell ref="HGU1:HGV1"/>
    <mergeCell ref="HGW1:HGX1"/>
    <mergeCell ref="HGY1:HGZ1"/>
    <mergeCell ref="HHA1:HHB1"/>
    <mergeCell ref="HGI1:HGJ1"/>
    <mergeCell ref="HGK1:HGL1"/>
    <mergeCell ref="HGM1:HGN1"/>
    <mergeCell ref="HGO1:HGP1"/>
    <mergeCell ref="HGQ1:HGR1"/>
    <mergeCell ref="HFY1:HFZ1"/>
    <mergeCell ref="HGA1:HGB1"/>
    <mergeCell ref="HGC1:HGD1"/>
    <mergeCell ref="HGE1:HGF1"/>
    <mergeCell ref="HGG1:HGH1"/>
    <mergeCell ref="HFO1:HFP1"/>
    <mergeCell ref="HFQ1:HFR1"/>
    <mergeCell ref="HFS1:HFT1"/>
    <mergeCell ref="HFU1:HFV1"/>
    <mergeCell ref="HFW1:HFX1"/>
    <mergeCell ref="HFE1:HFF1"/>
    <mergeCell ref="HFG1:HFH1"/>
    <mergeCell ref="HFI1:HFJ1"/>
    <mergeCell ref="HFK1:HFL1"/>
    <mergeCell ref="HFM1:HFN1"/>
    <mergeCell ref="HEU1:HEV1"/>
    <mergeCell ref="HEW1:HEX1"/>
    <mergeCell ref="HEY1:HEZ1"/>
    <mergeCell ref="HFA1:HFB1"/>
    <mergeCell ref="HFC1:HFD1"/>
    <mergeCell ref="HEK1:HEL1"/>
    <mergeCell ref="HEM1:HEN1"/>
    <mergeCell ref="HEO1:HEP1"/>
    <mergeCell ref="HEQ1:HER1"/>
    <mergeCell ref="HES1:HET1"/>
    <mergeCell ref="HEA1:HEB1"/>
    <mergeCell ref="HEC1:HED1"/>
    <mergeCell ref="HEE1:HEF1"/>
    <mergeCell ref="HEG1:HEH1"/>
    <mergeCell ref="HEI1:HEJ1"/>
    <mergeCell ref="HDQ1:HDR1"/>
    <mergeCell ref="HDS1:HDT1"/>
    <mergeCell ref="HDU1:HDV1"/>
    <mergeCell ref="HDW1:HDX1"/>
    <mergeCell ref="HDY1:HDZ1"/>
    <mergeCell ref="HDG1:HDH1"/>
    <mergeCell ref="HDI1:HDJ1"/>
    <mergeCell ref="HDK1:HDL1"/>
    <mergeCell ref="HDM1:HDN1"/>
    <mergeCell ref="HDO1:HDP1"/>
    <mergeCell ref="HCW1:HCX1"/>
    <mergeCell ref="HCY1:HCZ1"/>
    <mergeCell ref="HDA1:HDB1"/>
    <mergeCell ref="HDC1:HDD1"/>
    <mergeCell ref="HDE1:HDF1"/>
    <mergeCell ref="HCM1:HCN1"/>
    <mergeCell ref="HCO1:HCP1"/>
    <mergeCell ref="HCQ1:HCR1"/>
    <mergeCell ref="HCS1:HCT1"/>
    <mergeCell ref="HCU1:HCV1"/>
    <mergeCell ref="HCC1:HCD1"/>
    <mergeCell ref="HCE1:HCF1"/>
    <mergeCell ref="HCG1:HCH1"/>
    <mergeCell ref="HCI1:HCJ1"/>
    <mergeCell ref="HCK1:HCL1"/>
    <mergeCell ref="HBS1:HBT1"/>
    <mergeCell ref="HBU1:HBV1"/>
    <mergeCell ref="HBW1:HBX1"/>
    <mergeCell ref="HBY1:HBZ1"/>
    <mergeCell ref="HCA1:HCB1"/>
    <mergeCell ref="HBI1:HBJ1"/>
    <mergeCell ref="HBK1:HBL1"/>
    <mergeCell ref="HBM1:HBN1"/>
    <mergeCell ref="HBO1:HBP1"/>
    <mergeCell ref="HBQ1:HBR1"/>
    <mergeCell ref="HAY1:HAZ1"/>
    <mergeCell ref="HBA1:HBB1"/>
    <mergeCell ref="HBC1:HBD1"/>
    <mergeCell ref="HBE1:HBF1"/>
    <mergeCell ref="HBG1:HBH1"/>
    <mergeCell ref="HAO1:HAP1"/>
    <mergeCell ref="HAQ1:HAR1"/>
    <mergeCell ref="HAS1:HAT1"/>
    <mergeCell ref="HAU1:HAV1"/>
    <mergeCell ref="HAW1:HAX1"/>
    <mergeCell ref="HAE1:HAF1"/>
    <mergeCell ref="HAG1:HAH1"/>
    <mergeCell ref="HAI1:HAJ1"/>
    <mergeCell ref="HAK1:HAL1"/>
    <mergeCell ref="HAM1:HAN1"/>
    <mergeCell ref="GZU1:GZV1"/>
    <mergeCell ref="GZW1:GZX1"/>
    <mergeCell ref="GZY1:GZZ1"/>
    <mergeCell ref="HAA1:HAB1"/>
    <mergeCell ref="HAC1:HAD1"/>
    <mergeCell ref="GZK1:GZL1"/>
    <mergeCell ref="GZM1:GZN1"/>
    <mergeCell ref="GZO1:GZP1"/>
    <mergeCell ref="GZQ1:GZR1"/>
    <mergeCell ref="GZS1:GZT1"/>
    <mergeCell ref="GZA1:GZB1"/>
    <mergeCell ref="GZC1:GZD1"/>
    <mergeCell ref="GZE1:GZF1"/>
    <mergeCell ref="GZG1:GZH1"/>
    <mergeCell ref="GZI1:GZJ1"/>
    <mergeCell ref="GYQ1:GYR1"/>
    <mergeCell ref="GYS1:GYT1"/>
    <mergeCell ref="GYU1:GYV1"/>
    <mergeCell ref="GYW1:GYX1"/>
    <mergeCell ref="GYY1:GYZ1"/>
    <mergeCell ref="GYG1:GYH1"/>
    <mergeCell ref="GYI1:GYJ1"/>
    <mergeCell ref="GYK1:GYL1"/>
    <mergeCell ref="GYM1:GYN1"/>
    <mergeCell ref="GYO1:GYP1"/>
    <mergeCell ref="GXW1:GXX1"/>
    <mergeCell ref="GXY1:GXZ1"/>
    <mergeCell ref="GYA1:GYB1"/>
    <mergeCell ref="GYC1:GYD1"/>
    <mergeCell ref="GYE1:GYF1"/>
    <mergeCell ref="GXM1:GXN1"/>
    <mergeCell ref="GXO1:GXP1"/>
    <mergeCell ref="GXQ1:GXR1"/>
    <mergeCell ref="GXS1:GXT1"/>
    <mergeCell ref="GXU1:GXV1"/>
    <mergeCell ref="GXC1:GXD1"/>
    <mergeCell ref="GXE1:GXF1"/>
    <mergeCell ref="GXG1:GXH1"/>
    <mergeCell ref="GXI1:GXJ1"/>
    <mergeCell ref="GXK1:GXL1"/>
    <mergeCell ref="GWS1:GWT1"/>
    <mergeCell ref="GWU1:GWV1"/>
    <mergeCell ref="GWW1:GWX1"/>
    <mergeCell ref="GWY1:GWZ1"/>
    <mergeCell ref="GXA1:GXB1"/>
    <mergeCell ref="GWI1:GWJ1"/>
    <mergeCell ref="GWK1:GWL1"/>
    <mergeCell ref="GWM1:GWN1"/>
    <mergeCell ref="GWO1:GWP1"/>
    <mergeCell ref="GWQ1:GWR1"/>
    <mergeCell ref="GVY1:GVZ1"/>
    <mergeCell ref="GWA1:GWB1"/>
    <mergeCell ref="GWC1:GWD1"/>
    <mergeCell ref="GWE1:GWF1"/>
    <mergeCell ref="GWG1:GWH1"/>
    <mergeCell ref="GVO1:GVP1"/>
    <mergeCell ref="GVQ1:GVR1"/>
    <mergeCell ref="GVS1:GVT1"/>
    <mergeCell ref="GVU1:GVV1"/>
    <mergeCell ref="GVW1:GVX1"/>
    <mergeCell ref="GVE1:GVF1"/>
    <mergeCell ref="GVG1:GVH1"/>
    <mergeCell ref="GVI1:GVJ1"/>
    <mergeCell ref="GVK1:GVL1"/>
    <mergeCell ref="GVM1:GVN1"/>
    <mergeCell ref="GUU1:GUV1"/>
    <mergeCell ref="GUW1:GUX1"/>
    <mergeCell ref="GUY1:GUZ1"/>
    <mergeCell ref="GVA1:GVB1"/>
    <mergeCell ref="GVC1:GVD1"/>
    <mergeCell ref="GUK1:GUL1"/>
    <mergeCell ref="GUM1:GUN1"/>
    <mergeCell ref="GUO1:GUP1"/>
    <mergeCell ref="GUQ1:GUR1"/>
    <mergeCell ref="GUS1:GUT1"/>
    <mergeCell ref="GUA1:GUB1"/>
    <mergeCell ref="GUC1:GUD1"/>
    <mergeCell ref="GUE1:GUF1"/>
    <mergeCell ref="GUG1:GUH1"/>
    <mergeCell ref="GUI1:GUJ1"/>
    <mergeCell ref="GTQ1:GTR1"/>
    <mergeCell ref="GTS1:GTT1"/>
    <mergeCell ref="GTU1:GTV1"/>
    <mergeCell ref="GTW1:GTX1"/>
    <mergeCell ref="GTY1:GTZ1"/>
    <mergeCell ref="GTG1:GTH1"/>
    <mergeCell ref="GTI1:GTJ1"/>
    <mergeCell ref="GTK1:GTL1"/>
    <mergeCell ref="GTM1:GTN1"/>
    <mergeCell ref="GTO1:GTP1"/>
    <mergeCell ref="GSW1:GSX1"/>
    <mergeCell ref="GSY1:GSZ1"/>
    <mergeCell ref="GTA1:GTB1"/>
    <mergeCell ref="GTC1:GTD1"/>
    <mergeCell ref="GTE1:GTF1"/>
    <mergeCell ref="GSM1:GSN1"/>
    <mergeCell ref="GSO1:GSP1"/>
    <mergeCell ref="GSQ1:GSR1"/>
    <mergeCell ref="GSS1:GST1"/>
    <mergeCell ref="GSU1:GSV1"/>
    <mergeCell ref="GSC1:GSD1"/>
    <mergeCell ref="GSE1:GSF1"/>
    <mergeCell ref="GSG1:GSH1"/>
    <mergeCell ref="GSI1:GSJ1"/>
    <mergeCell ref="GSK1:GSL1"/>
    <mergeCell ref="GRS1:GRT1"/>
    <mergeCell ref="GRU1:GRV1"/>
    <mergeCell ref="GRW1:GRX1"/>
    <mergeCell ref="GRY1:GRZ1"/>
    <mergeCell ref="GSA1:GSB1"/>
    <mergeCell ref="GRI1:GRJ1"/>
    <mergeCell ref="GRK1:GRL1"/>
    <mergeCell ref="GRM1:GRN1"/>
    <mergeCell ref="GRO1:GRP1"/>
    <mergeCell ref="GRQ1:GRR1"/>
    <mergeCell ref="GQY1:GQZ1"/>
    <mergeCell ref="GRA1:GRB1"/>
    <mergeCell ref="GRC1:GRD1"/>
    <mergeCell ref="GRE1:GRF1"/>
    <mergeCell ref="GRG1:GRH1"/>
    <mergeCell ref="GQO1:GQP1"/>
    <mergeCell ref="GQQ1:GQR1"/>
    <mergeCell ref="GQS1:GQT1"/>
    <mergeCell ref="GQU1:GQV1"/>
    <mergeCell ref="GQW1:GQX1"/>
    <mergeCell ref="GQE1:GQF1"/>
    <mergeCell ref="GQG1:GQH1"/>
    <mergeCell ref="GQI1:GQJ1"/>
    <mergeCell ref="GQK1:GQL1"/>
    <mergeCell ref="GQM1:GQN1"/>
    <mergeCell ref="GPU1:GPV1"/>
    <mergeCell ref="GPW1:GPX1"/>
    <mergeCell ref="GPY1:GPZ1"/>
    <mergeCell ref="GQA1:GQB1"/>
    <mergeCell ref="GQC1:GQD1"/>
    <mergeCell ref="GPK1:GPL1"/>
    <mergeCell ref="GPM1:GPN1"/>
    <mergeCell ref="GPO1:GPP1"/>
    <mergeCell ref="GPQ1:GPR1"/>
    <mergeCell ref="GPS1:GPT1"/>
    <mergeCell ref="GPA1:GPB1"/>
    <mergeCell ref="GPC1:GPD1"/>
    <mergeCell ref="GPE1:GPF1"/>
    <mergeCell ref="GPG1:GPH1"/>
    <mergeCell ref="GPI1:GPJ1"/>
    <mergeCell ref="GOQ1:GOR1"/>
    <mergeCell ref="GOS1:GOT1"/>
    <mergeCell ref="GOU1:GOV1"/>
    <mergeCell ref="GOW1:GOX1"/>
    <mergeCell ref="GOY1:GOZ1"/>
    <mergeCell ref="GOG1:GOH1"/>
    <mergeCell ref="GOI1:GOJ1"/>
    <mergeCell ref="GOK1:GOL1"/>
    <mergeCell ref="GOM1:GON1"/>
    <mergeCell ref="GOO1:GOP1"/>
    <mergeCell ref="GNW1:GNX1"/>
    <mergeCell ref="GNY1:GNZ1"/>
    <mergeCell ref="GOA1:GOB1"/>
    <mergeCell ref="GOC1:GOD1"/>
    <mergeCell ref="GOE1:GOF1"/>
    <mergeCell ref="GNM1:GNN1"/>
    <mergeCell ref="GNO1:GNP1"/>
    <mergeCell ref="GNQ1:GNR1"/>
    <mergeCell ref="GNS1:GNT1"/>
    <mergeCell ref="GNU1:GNV1"/>
    <mergeCell ref="GNC1:GND1"/>
    <mergeCell ref="GNE1:GNF1"/>
    <mergeCell ref="GNG1:GNH1"/>
    <mergeCell ref="GNI1:GNJ1"/>
    <mergeCell ref="GNK1:GNL1"/>
    <mergeCell ref="GMS1:GMT1"/>
    <mergeCell ref="GMU1:GMV1"/>
    <mergeCell ref="GMW1:GMX1"/>
    <mergeCell ref="GMY1:GMZ1"/>
    <mergeCell ref="GNA1:GNB1"/>
    <mergeCell ref="GMI1:GMJ1"/>
    <mergeCell ref="GMK1:GML1"/>
    <mergeCell ref="GMM1:GMN1"/>
    <mergeCell ref="GMO1:GMP1"/>
    <mergeCell ref="GMQ1:GMR1"/>
    <mergeCell ref="GLY1:GLZ1"/>
    <mergeCell ref="GMA1:GMB1"/>
    <mergeCell ref="GMC1:GMD1"/>
    <mergeCell ref="GME1:GMF1"/>
    <mergeCell ref="GMG1:GMH1"/>
    <mergeCell ref="GLO1:GLP1"/>
    <mergeCell ref="GLQ1:GLR1"/>
    <mergeCell ref="GLS1:GLT1"/>
    <mergeCell ref="GLU1:GLV1"/>
    <mergeCell ref="GLW1:GLX1"/>
    <mergeCell ref="GLE1:GLF1"/>
    <mergeCell ref="GLG1:GLH1"/>
    <mergeCell ref="GLI1:GLJ1"/>
    <mergeCell ref="GLK1:GLL1"/>
    <mergeCell ref="GLM1:GLN1"/>
    <mergeCell ref="GKU1:GKV1"/>
    <mergeCell ref="GKW1:GKX1"/>
    <mergeCell ref="GKY1:GKZ1"/>
    <mergeCell ref="GLA1:GLB1"/>
    <mergeCell ref="GLC1:GLD1"/>
    <mergeCell ref="GKK1:GKL1"/>
    <mergeCell ref="GKM1:GKN1"/>
    <mergeCell ref="GKO1:GKP1"/>
    <mergeCell ref="GKQ1:GKR1"/>
    <mergeCell ref="GKS1:GKT1"/>
    <mergeCell ref="GKA1:GKB1"/>
    <mergeCell ref="GKC1:GKD1"/>
    <mergeCell ref="GKE1:GKF1"/>
    <mergeCell ref="GKG1:GKH1"/>
    <mergeCell ref="GKI1:GKJ1"/>
    <mergeCell ref="GJQ1:GJR1"/>
    <mergeCell ref="GJS1:GJT1"/>
    <mergeCell ref="GJU1:GJV1"/>
    <mergeCell ref="GJW1:GJX1"/>
    <mergeCell ref="GJY1:GJZ1"/>
    <mergeCell ref="GJG1:GJH1"/>
    <mergeCell ref="GJI1:GJJ1"/>
    <mergeCell ref="GJK1:GJL1"/>
    <mergeCell ref="GJM1:GJN1"/>
    <mergeCell ref="GJO1:GJP1"/>
    <mergeCell ref="GIW1:GIX1"/>
    <mergeCell ref="GIY1:GIZ1"/>
    <mergeCell ref="GJA1:GJB1"/>
    <mergeCell ref="GJC1:GJD1"/>
    <mergeCell ref="GJE1:GJF1"/>
    <mergeCell ref="GIM1:GIN1"/>
    <mergeCell ref="GIO1:GIP1"/>
    <mergeCell ref="GIQ1:GIR1"/>
    <mergeCell ref="GIS1:GIT1"/>
    <mergeCell ref="GIU1:GIV1"/>
    <mergeCell ref="GIC1:GID1"/>
    <mergeCell ref="GIE1:GIF1"/>
    <mergeCell ref="GIG1:GIH1"/>
    <mergeCell ref="GII1:GIJ1"/>
    <mergeCell ref="GIK1:GIL1"/>
    <mergeCell ref="GHS1:GHT1"/>
    <mergeCell ref="GHU1:GHV1"/>
    <mergeCell ref="GHW1:GHX1"/>
    <mergeCell ref="GHY1:GHZ1"/>
    <mergeCell ref="GIA1:GIB1"/>
    <mergeCell ref="GHI1:GHJ1"/>
    <mergeCell ref="GHK1:GHL1"/>
    <mergeCell ref="GHM1:GHN1"/>
    <mergeCell ref="GHO1:GHP1"/>
    <mergeCell ref="GHQ1:GHR1"/>
    <mergeCell ref="GGY1:GGZ1"/>
    <mergeCell ref="GHA1:GHB1"/>
    <mergeCell ref="GHC1:GHD1"/>
    <mergeCell ref="GHE1:GHF1"/>
    <mergeCell ref="GHG1:GHH1"/>
    <mergeCell ref="GGO1:GGP1"/>
    <mergeCell ref="GGQ1:GGR1"/>
    <mergeCell ref="GGS1:GGT1"/>
    <mergeCell ref="GGU1:GGV1"/>
    <mergeCell ref="GGW1:GGX1"/>
    <mergeCell ref="GGE1:GGF1"/>
    <mergeCell ref="GGG1:GGH1"/>
    <mergeCell ref="GGI1:GGJ1"/>
    <mergeCell ref="GGK1:GGL1"/>
    <mergeCell ref="GGM1:GGN1"/>
    <mergeCell ref="GFU1:GFV1"/>
    <mergeCell ref="GFW1:GFX1"/>
    <mergeCell ref="GFY1:GFZ1"/>
    <mergeCell ref="GGA1:GGB1"/>
    <mergeCell ref="GGC1:GGD1"/>
    <mergeCell ref="GFK1:GFL1"/>
    <mergeCell ref="GFM1:GFN1"/>
    <mergeCell ref="GFO1:GFP1"/>
    <mergeCell ref="GFQ1:GFR1"/>
    <mergeCell ref="GFS1:GFT1"/>
    <mergeCell ref="GFA1:GFB1"/>
    <mergeCell ref="GFC1:GFD1"/>
    <mergeCell ref="GFE1:GFF1"/>
    <mergeCell ref="GFG1:GFH1"/>
    <mergeCell ref="GFI1:GFJ1"/>
    <mergeCell ref="GEQ1:GER1"/>
    <mergeCell ref="GES1:GET1"/>
    <mergeCell ref="GEU1:GEV1"/>
    <mergeCell ref="GEW1:GEX1"/>
    <mergeCell ref="GEY1:GEZ1"/>
    <mergeCell ref="GEG1:GEH1"/>
    <mergeCell ref="GEI1:GEJ1"/>
    <mergeCell ref="GEK1:GEL1"/>
    <mergeCell ref="GEM1:GEN1"/>
    <mergeCell ref="GEO1:GEP1"/>
    <mergeCell ref="GDW1:GDX1"/>
    <mergeCell ref="GDY1:GDZ1"/>
    <mergeCell ref="GEA1:GEB1"/>
    <mergeCell ref="GEC1:GED1"/>
    <mergeCell ref="GEE1:GEF1"/>
    <mergeCell ref="GDM1:GDN1"/>
    <mergeCell ref="GDO1:GDP1"/>
    <mergeCell ref="GDQ1:GDR1"/>
    <mergeCell ref="GDS1:GDT1"/>
    <mergeCell ref="GDU1:GDV1"/>
    <mergeCell ref="GDC1:GDD1"/>
    <mergeCell ref="GDE1:GDF1"/>
    <mergeCell ref="GDG1:GDH1"/>
    <mergeCell ref="GDI1:GDJ1"/>
    <mergeCell ref="GDK1:GDL1"/>
    <mergeCell ref="GCS1:GCT1"/>
    <mergeCell ref="GCU1:GCV1"/>
    <mergeCell ref="GCW1:GCX1"/>
    <mergeCell ref="GCY1:GCZ1"/>
    <mergeCell ref="GDA1:GDB1"/>
    <mergeCell ref="GCI1:GCJ1"/>
    <mergeCell ref="GCK1:GCL1"/>
    <mergeCell ref="GCM1:GCN1"/>
    <mergeCell ref="GCO1:GCP1"/>
    <mergeCell ref="GCQ1:GCR1"/>
    <mergeCell ref="GBY1:GBZ1"/>
    <mergeCell ref="GCA1:GCB1"/>
    <mergeCell ref="GCC1:GCD1"/>
    <mergeCell ref="GCE1:GCF1"/>
    <mergeCell ref="GCG1:GCH1"/>
    <mergeCell ref="GBO1:GBP1"/>
    <mergeCell ref="GBQ1:GBR1"/>
    <mergeCell ref="GBS1:GBT1"/>
    <mergeCell ref="GBU1:GBV1"/>
    <mergeCell ref="GBW1:GBX1"/>
    <mergeCell ref="GBE1:GBF1"/>
    <mergeCell ref="GBG1:GBH1"/>
    <mergeCell ref="GBI1:GBJ1"/>
    <mergeCell ref="GBK1:GBL1"/>
    <mergeCell ref="GBM1:GBN1"/>
    <mergeCell ref="GAU1:GAV1"/>
    <mergeCell ref="GAW1:GAX1"/>
    <mergeCell ref="GAY1:GAZ1"/>
    <mergeCell ref="GBA1:GBB1"/>
    <mergeCell ref="GBC1:GBD1"/>
    <mergeCell ref="GAK1:GAL1"/>
    <mergeCell ref="GAM1:GAN1"/>
    <mergeCell ref="GAO1:GAP1"/>
    <mergeCell ref="GAQ1:GAR1"/>
    <mergeCell ref="GAS1:GAT1"/>
    <mergeCell ref="GAA1:GAB1"/>
    <mergeCell ref="GAC1:GAD1"/>
    <mergeCell ref="GAE1:GAF1"/>
    <mergeCell ref="GAG1:GAH1"/>
    <mergeCell ref="GAI1:GAJ1"/>
    <mergeCell ref="FZQ1:FZR1"/>
    <mergeCell ref="FZS1:FZT1"/>
    <mergeCell ref="FZU1:FZV1"/>
    <mergeCell ref="FZW1:FZX1"/>
    <mergeCell ref="FZY1:FZZ1"/>
    <mergeCell ref="FZG1:FZH1"/>
    <mergeCell ref="FZI1:FZJ1"/>
    <mergeCell ref="FZK1:FZL1"/>
    <mergeCell ref="FZM1:FZN1"/>
    <mergeCell ref="FZO1:FZP1"/>
    <mergeCell ref="FYW1:FYX1"/>
    <mergeCell ref="FYY1:FYZ1"/>
    <mergeCell ref="FZA1:FZB1"/>
    <mergeCell ref="FZC1:FZD1"/>
    <mergeCell ref="FZE1:FZF1"/>
    <mergeCell ref="FYM1:FYN1"/>
    <mergeCell ref="FYO1:FYP1"/>
    <mergeCell ref="FYQ1:FYR1"/>
    <mergeCell ref="FYS1:FYT1"/>
    <mergeCell ref="FYU1:FYV1"/>
    <mergeCell ref="FYC1:FYD1"/>
    <mergeCell ref="FYE1:FYF1"/>
    <mergeCell ref="FYG1:FYH1"/>
    <mergeCell ref="FYI1:FYJ1"/>
    <mergeCell ref="FYK1:FYL1"/>
    <mergeCell ref="FXS1:FXT1"/>
    <mergeCell ref="FXU1:FXV1"/>
    <mergeCell ref="FXW1:FXX1"/>
    <mergeCell ref="FXY1:FXZ1"/>
    <mergeCell ref="FYA1:FYB1"/>
    <mergeCell ref="FXI1:FXJ1"/>
    <mergeCell ref="FXK1:FXL1"/>
    <mergeCell ref="FXM1:FXN1"/>
    <mergeCell ref="FXO1:FXP1"/>
    <mergeCell ref="FXQ1:FXR1"/>
    <mergeCell ref="FWY1:FWZ1"/>
    <mergeCell ref="FXA1:FXB1"/>
    <mergeCell ref="FXC1:FXD1"/>
    <mergeCell ref="FXE1:FXF1"/>
    <mergeCell ref="FXG1:FXH1"/>
    <mergeCell ref="FWO1:FWP1"/>
    <mergeCell ref="FWQ1:FWR1"/>
    <mergeCell ref="FWS1:FWT1"/>
    <mergeCell ref="FWU1:FWV1"/>
    <mergeCell ref="FWW1:FWX1"/>
    <mergeCell ref="FWE1:FWF1"/>
    <mergeCell ref="FWG1:FWH1"/>
    <mergeCell ref="FWI1:FWJ1"/>
    <mergeCell ref="FWK1:FWL1"/>
    <mergeCell ref="FWM1:FWN1"/>
    <mergeCell ref="FVU1:FVV1"/>
    <mergeCell ref="FVW1:FVX1"/>
    <mergeCell ref="FVY1:FVZ1"/>
    <mergeCell ref="FWA1:FWB1"/>
    <mergeCell ref="FWC1:FWD1"/>
    <mergeCell ref="FVK1:FVL1"/>
    <mergeCell ref="FVM1:FVN1"/>
    <mergeCell ref="FVO1:FVP1"/>
    <mergeCell ref="FVQ1:FVR1"/>
    <mergeCell ref="FVS1:FVT1"/>
    <mergeCell ref="FVA1:FVB1"/>
    <mergeCell ref="FVC1:FVD1"/>
    <mergeCell ref="FVE1:FVF1"/>
    <mergeCell ref="FVG1:FVH1"/>
    <mergeCell ref="FVI1:FVJ1"/>
    <mergeCell ref="FUQ1:FUR1"/>
    <mergeCell ref="FUS1:FUT1"/>
    <mergeCell ref="FUU1:FUV1"/>
    <mergeCell ref="FUW1:FUX1"/>
    <mergeCell ref="FUY1:FUZ1"/>
    <mergeCell ref="FUG1:FUH1"/>
    <mergeCell ref="FUI1:FUJ1"/>
    <mergeCell ref="FUK1:FUL1"/>
    <mergeCell ref="FUM1:FUN1"/>
    <mergeCell ref="FUO1:FUP1"/>
    <mergeCell ref="FTW1:FTX1"/>
    <mergeCell ref="FTY1:FTZ1"/>
    <mergeCell ref="FUA1:FUB1"/>
    <mergeCell ref="FUC1:FUD1"/>
    <mergeCell ref="FUE1:FUF1"/>
    <mergeCell ref="FTM1:FTN1"/>
    <mergeCell ref="FTO1:FTP1"/>
    <mergeCell ref="FTQ1:FTR1"/>
    <mergeCell ref="FTS1:FTT1"/>
    <mergeCell ref="FTU1:FTV1"/>
    <mergeCell ref="FTC1:FTD1"/>
    <mergeCell ref="FTE1:FTF1"/>
    <mergeCell ref="FTG1:FTH1"/>
    <mergeCell ref="FTI1:FTJ1"/>
    <mergeCell ref="FTK1:FTL1"/>
    <mergeCell ref="FSS1:FST1"/>
    <mergeCell ref="FSU1:FSV1"/>
    <mergeCell ref="FSW1:FSX1"/>
    <mergeCell ref="FSY1:FSZ1"/>
    <mergeCell ref="FTA1:FTB1"/>
    <mergeCell ref="FSI1:FSJ1"/>
    <mergeCell ref="FSK1:FSL1"/>
    <mergeCell ref="FSM1:FSN1"/>
    <mergeCell ref="FSO1:FSP1"/>
    <mergeCell ref="FSQ1:FSR1"/>
    <mergeCell ref="FRY1:FRZ1"/>
    <mergeCell ref="FSA1:FSB1"/>
    <mergeCell ref="FSC1:FSD1"/>
    <mergeCell ref="FSE1:FSF1"/>
    <mergeCell ref="FSG1:FSH1"/>
    <mergeCell ref="FRO1:FRP1"/>
    <mergeCell ref="FRQ1:FRR1"/>
    <mergeCell ref="FRS1:FRT1"/>
    <mergeCell ref="FRU1:FRV1"/>
    <mergeCell ref="FRW1:FRX1"/>
    <mergeCell ref="FRE1:FRF1"/>
    <mergeCell ref="FRG1:FRH1"/>
    <mergeCell ref="FRI1:FRJ1"/>
    <mergeCell ref="FRK1:FRL1"/>
    <mergeCell ref="FRM1:FRN1"/>
    <mergeCell ref="FQU1:FQV1"/>
    <mergeCell ref="FQW1:FQX1"/>
    <mergeCell ref="FQY1:FQZ1"/>
    <mergeCell ref="FRA1:FRB1"/>
    <mergeCell ref="FRC1:FRD1"/>
    <mergeCell ref="FQK1:FQL1"/>
    <mergeCell ref="FQM1:FQN1"/>
    <mergeCell ref="FQO1:FQP1"/>
    <mergeCell ref="FQQ1:FQR1"/>
    <mergeCell ref="FQS1:FQT1"/>
    <mergeCell ref="FQA1:FQB1"/>
    <mergeCell ref="FQC1:FQD1"/>
    <mergeCell ref="FQE1:FQF1"/>
    <mergeCell ref="FQG1:FQH1"/>
    <mergeCell ref="FQI1:FQJ1"/>
    <mergeCell ref="FPQ1:FPR1"/>
    <mergeCell ref="FPS1:FPT1"/>
    <mergeCell ref="FPU1:FPV1"/>
    <mergeCell ref="FPW1:FPX1"/>
    <mergeCell ref="FPY1:FPZ1"/>
    <mergeCell ref="FPG1:FPH1"/>
    <mergeCell ref="FPI1:FPJ1"/>
    <mergeCell ref="FPK1:FPL1"/>
    <mergeCell ref="FPM1:FPN1"/>
    <mergeCell ref="FPO1:FPP1"/>
    <mergeCell ref="FOW1:FOX1"/>
    <mergeCell ref="FOY1:FOZ1"/>
    <mergeCell ref="FPA1:FPB1"/>
    <mergeCell ref="FPC1:FPD1"/>
    <mergeCell ref="FPE1:FPF1"/>
    <mergeCell ref="FOM1:FON1"/>
    <mergeCell ref="FOO1:FOP1"/>
    <mergeCell ref="FOQ1:FOR1"/>
    <mergeCell ref="FOS1:FOT1"/>
    <mergeCell ref="FOU1:FOV1"/>
    <mergeCell ref="FOC1:FOD1"/>
    <mergeCell ref="FOE1:FOF1"/>
    <mergeCell ref="FOG1:FOH1"/>
    <mergeCell ref="FOI1:FOJ1"/>
    <mergeCell ref="FOK1:FOL1"/>
    <mergeCell ref="FNS1:FNT1"/>
    <mergeCell ref="FNU1:FNV1"/>
    <mergeCell ref="FNW1:FNX1"/>
    <mergeCell ref="FNY1:FNZ1"/>
    <mergeCell ref="FOA1:FOB1"/>
    <mergeCell ref="FNI1:FNJ1"/>
    <mergeCell ref="FNK1:FNL1"/>
    <mergeCell ref="FNM1:FNN1"/>
    <mergeCell ref="FNO1:FNP1"/>
    <mergeCell ref="FNQ1:FNR1"/>
    <mergeCell ref="FMY1:FMZ1"/>
    <mergeCell ref="FNA1:FNB1"/>
    <mergeCell ref="FNC1:FND1"/>
    <mergeCell ref="FNE1:FNF1"/>
    <mergeCell ref="FNG1:FNH1"/>
    <mergeCell ref="FMO1:FMP1"/>
    <mergeCell ref="FMQ1:FMR1"/>
    <mergeCell ref="FMS1:FMT1"/>
    <mergeCell ref="FMU1:FMV1"/>
    <mergeCell ref="FMW1:FMX1"/>
    <mergeCell ref="FME1:FMF1"/>
    <mergeCell ref="FMG1:FMH1"/>
    <mergeCell ref="FMI1:FMJ1"/>
    <mergeCell ref="FMK1:FML1"/>
    <mergeCell ref="FMM1:FMN1"/>
    <mergeCell ref="FLU1:FLV1"/>
    <mergeCell ref="FLW1:FLX1"/>
    <mergeCell ref="FLY1:FLZ1"/>
    <mergeCell ref="FMA1:FMB1"/>
    <mergeCell ref="FMC1:FMD1"/>
    <mergeCell ref="FLK1:FLL1"/>
    <mergeCell ref="FLM1:FLN1"/>
    <mergeCell ref="FLO1:FLP1"/>
    <mergeCell ref="FLQ1:FLR1"/>
    <mergeCell ref="FLS1:FLT1"/>
    <mergeCell ref="FLA1:FLB1"/>
    <mergeCell ref="FLC1:FLD1"/>
    <mergeCell ref="FLE1:FLF1"/>
    <mergeCell ref="FLG1:FLH1"/>
    <mergeCell ref="FLI1:FLJ1"/>
    <mergeCell ref="FKQ1:FKR1"/>
    <mergeCell ref="FKS1:FKT1"/>
    <mergeCell ref="FKU1:FKV1"/>
    <mergeCell ref="FKW1:FKX1"/>
    <mergeCell ref="FKY1:FKZ1"/>
    <mergeCell ref="FKG1:FKH1"/>
    <mergeCell ref="FKI1:FKJ1"/>
    <mergeCell ref="FKK1:FKL1"/>
    <mergeCell ref="FKM1:FKN1"/>
    <mergeCell ref="FKO1:FKP1"/>
    <mergeCell ref="FJW1:FJX1"/>
    <mergeCell ref="FJY1:FJZ1"/>
    <mergeCell ref="FKA1:FKB1"/>
    <mergeCell ref="FKC1:FKD1"/>
    <mergeCell ref="FKE1:FKF1"/>
    <mergeCell ref="FJM1:FJN1"/>
    <mergeCell ref="FJO1:FJP1"/>
    <mergeCell ref="FJQ1:FJR1"/>
    <mergeCell ref="FJS1:FJT1"/>
    <mergeCell ref="FJU1:FJV1"/>
    <mergeCell ref="FJC1:FJD1"/>
    <mergeCell ref="FJE1:FJF1"/>
    <mergeCell ref="FJG1:FJH1"/>
    <mergeCell ref="FJI1:FJJ1"/>
    <mergeCell ref="FJK1:FJL1"/>
    <mergeCell ref="FIS1:FIT1"/>
    <mergeCell ref="FIU1:FIV1"/>
    <mergeCell ref="FIW1:FIX1"/>
    <mergeCell ref="FIY1:FIZ1"/>
    <mergeCell ref="FJA1:FJB1"/>
    <mergeCell ref="FII1:FIJ1"/>
    <mergeCell ref="FIK1:FIL1"/>
    <mergeCell ref="FIM1:FIN1"/>
    <mergeCell ref="FIO1:FIP1"/>
    <mergeCell ref="FIQ1:FIR1"/>
    <mergeCell ref="FHY1:FHZ1"/>
    <mergeCell ref="FIA1:FIB1"/>
    <mergeCell ref="FIC1:FID1"/>
    <mergeCell ref="FIE1:FIF1"/>
    <mergeCell ref="FIG1:FIH1"/>
    <mergeCell ref="FHO1:FHP1"/>
    <mergeCell ref="FHQ1:FHR1"/>
    <mergeCell ref="FHS1:FHT1"/>
    <mergeCell ref="FHU1:FHV1"/>
    <mergeCell ref="FHW1:FHX1"/>
    <mergeCell ref="FHE1:FHF1"/>
    <mergeCell ref="FHG1:FHH1"/>
    <mergeCell ref="FHI1:FHJ1"/>
    <mergeCell ref="FHK1:FHL1"/>
    <mergeCell ref="FHM1:FHN1"/>
    <mergeCell ref="FGU1:FGV1"/>
    <mergeCell ref="FGW1:FGX1"/>
    <mergeCell ref="FGY1:FGZ1"/>
    <mergeCell ref="FHA1:FHB1"/>
    <mergeCell ref="FHC1:FHD1"/>
    <mergeCell ref="FGK1:FGL1"/>
    <mergeCell ref="FGM1:FGN1"/>
    <mergeCell ref="FGO1:FGP1"/>
    <mergeCell ref="FGQ1:FGR1"/>
    <mergeCell ref="FGS1:FGT1"/>
    <mergeCell ref="FGA1:FGB1"/>
    <mergeCell ref="FGC1:FGD1"/>
    <mergeCell ref="FGE1:FGF1"/>
    <mergeCell ref="FGG1:FGH1"/>
    <mergeCell ref="FGI1:FGJ1"/>
    <mergeCell ref="FFQ1:FFR1"/>
    <mergeCell ref="FFS1:FFT1"/>
    <mergeCell ref="FFU1:FFV1"/>
    <mergeCell ref="FFW1:FFX1"/>
    <mergeCell ref="FFY1:FFZ1"/>
    <mergeCell ref="FFG1:FFH1"/>
    <mergeCell ref="FFI1:FFJ1"/>
    <mergeCell ref="FFK1:FFL1"/>
    <mergeCell ref="FFM1:FFN1"/>
    <mergeCell ref="FFO1:FFP1"/>
    <mergeCell ref="FEW1:FEX1"/>
    <mergeCell ref="FEY1:FEZ1"/>
    <mergeCell ref="FFA1:FFB1"/>
    <mergeCell ref="FFC1:FFD1"/>
    <mergeCell ref="FFE1:FFF1"/>
    <mergeCell ref="FEM1:FEN1"/>
    <mergeCell ref="FEO1:FEP1"/>
    <mergeCell ref="FEQ1:FER1"/>
    <mergeCell ref="FES1:FET1"/>
    <mergeCell ref="FEU1:FEV1"/>
    <mergeCell ref="FEC1:FED1"/>
    <mergeCell ref="FEE1:FEF1"/>
    <mergeCell ref="FEG1:FEH1"/>
    <mergeCell ref="FEI1:FEJ1"/>
    <mergeCell ref="FEK1:FEL1"/>
    <mergeCell ref="FDS1:FDT1"/>
    <mergeCell ref="FDU1:FDV1"/>
    <mergeCell ref="FDW1:FDX1"/>
    <mergeCell ref="FDY1:FDZ1"/>
    <mergeCell ref="FEA1:FEB1"/>
    <mergeCell ref="FDI1:FDJ1"/>
    <mergeCell ref="FDK1:FDL1"/>
    <mergeCell ref="FDM1:FDN1"/>
    <mergeCell ref="FDO1:FDP1"/>
    <mergeCell ref="FDQ1:FDR1"/>
    <mergeCell ref="FCY1:FCZ1"/>
    <mergeCell ref="FDA1:FDB1"/>
    <mergeCell ref="FDC1:FDD1"/>
    <mergeCell ref="FDE1:FDF1"/>
    <mergeCell ref="FDG1:FDH1"/>
    <mergeCell ref="FCO1:FCP1"/>
    <mergeCell ref="FCQ1:FCR1"/>
    <mergeCell ref="FCS1:FCT1"/>
    <mergeCell ref="FCU1:FCV1"/>
    <mergeCell ref="FCW1:FCX1"/>
    <mergeCell ref="FCE1:FCF1"/>
    <mergeCell ref="FCG1:FCH1"/>
    <mergeCell ref="FCI1:FCJ1"/>
    <mergeCell ref="FCK1:FCL1"/>
    <mergeCell ref="FCM1:FCN1"/>
    <mergeCell ref="FBU1:FBV1"/>
    <mergeCell ref="FBW1:FBX1"/>
    <mergeCell ref="FBY1:FBZ1"/>
    <mergeCell ref="FCA1:FCB1"/>
    <mergeCell ref="FCC1:FCD1"/>
    <mergeCell ref="FBK1:FBL1"/>
    <mergeCell ref="FBM1:FBN1"/>
    <mergeCell ref="FBO1:FBP1"/>
    <mergeCell ref="FBQ1:FBR1"/>
    <mergeCell ref="FBS1:FBT1"/>
    <mergeCell ref="FBA1:FBB1"/>
    <mergeCell ref="FBC1:FBD1"/>
    <mergeCell ref="FBE1:FBF1"/>
    <mergeCell ref="FBG1:FBH1"/>
    <mergeCell ref="FBI1:FBJ1"/>
    <mergeCell ref="FAQ1:FAR1"/>
    <mergeCell ref="FAS1:FAT1"/>
    <mergeCell ref="FAU1:FAV1"/>
    <mergeCell ref="FAW1:FAX1"/>
    <mergeCell ref="FAY1:FAZ1"/>
    <mergeCell ref="FAG1:FAH1"/>
    <mergeCell ref="FAI1:FAJ1"/>
    <mergeCell ref="FAK1:FAL1"/>
    <mergeCell ref="FAM1:FAN1"/>
    <mergeCell ref="FAO1:FAP1"/>
    <mergeCell ref="EZW1:EZX1"/>
    <mergeCell ref="EZY1:EZZ1"/>
    <mergeCell ref="FAA1:FAB1"/>
    <mergeCell ref="FAC1:FAD1"/>
    <mergeCell ref="FAE1:FAF1"/>
    <mergeCell ref="EZM1:EZN1"/>
    <mergeCell ref="EZO1:EZP1"/>
    <mergeCell ref="EZQ1:EZR1"/>
    <mergeCell ref="EZS1:EZT1"/>
    <mergeCell ref="EZU1:EZV1"/>
    <mergeCell ref="EZC1:EZD1"/>
    <mergeCell ref="EZE1:EZF1"/>
    <mergeCell ref="EZG1:EZH1"/>
    <mergeCell ref="EZI1:EZJ1"/>
    <mergeCell ref="EZK1:EZL1"/>
    <mergeCell ref="EYS1:EYT1"/>
    <mergeCell ref="EYU1:EYV1"/>
    <mergeCell ref="EYW1:EYX1"/>
    <mergeCell ref="EYY1:EYZ1"/>
    <mergeCell ref="EZA1:EZB1"/>
    <mergeCell ref="EYI1:EYJ1"/>
    <mergeCell ref="EYK1:EYL1"/>
    <mergeCell ref="EYM1:EYN1"/>
    <mergeCell ref="EYO1:EYP1"/>
    <mergeCell ref="EYQ1:EYR1"/>
    <mergeCell ref="EXY1:EXZ1"/>
    <mergeCell ref="EYA1:EYB1"/>
    <mergeCell ref="EYC1:EYD1"/>
    <mergeCell ref="EYE1:EYF1"/>
    <mergeCell ref="EYG1:EYH1"/>
    <mergeCell ref="EXO1:EXP1"/>
    <mergeCell ref="EXQ1:EXR1"/>
    <mergeCell ref="EXS1:EXT1"/>
    <mergeCell ref="EXU1:EXV1"/>
    <mergeCell ref="EXW1:EXX1"/>
    <mergeCell ref="EXE1:EXF1"/>
    <mergeCell ref="EXG1:EXH1"/>
    <mergeCell ref="EXI1:EXJ1"/>
    <mergeCell ref="EXK1:EXL1"/>
    <mergeCell ref="EXM1:EXN1"/>
    <mergeCell ref="EWU1:EWV1"/>
    <mergeCell ref="EWW1:EWX1"/>
    <mergeCell ref="EWY1:EWZ1"/>
    <mergeCell ref="EXA1:EXB1"/>
    <mergeCell ref="EXC1:EXD1"/>
    <mergeCell ref="EWK1:EWL1"/>
    <mergeCell ref="EWM1:EWN1"/>
    <mergeCell ref="EWO1:EWP1"/>
    <mergeCell ref="EWQ1:EWR1"/>
    <mergeCell ref="EWS1:EWT1"/>
    <mergeCell ref="EWA1:EWB1"/>
    <mergeCell ref="EWC1:EWD1"/>
    <mergeCell ref="EWE1:EWF1"/>
    <mergeCell ref="EWG1:EWH1"/>
    <mergeCell ref="EWI1:EWJ1"/>
    <mergeCell ref="EVQ1:EVR1"/>
    <mergeCell ref="EVS1:EVT1"/>
    <mergeCell ref="EVU1:EVV1"/>
    <mergeCell ref="EVW1:EVX1"/>
    <mergeCell ref="EVY1:EVZ1"/>
    <mergeCell ref="EVG1:EVH1"/>
    <mergeCell ref="EVI1:EVJ1"/>
    <mergeCell ref="EVK1:EVL1"/>
    <mergeCell ref="EVM1:EVN1"/>
    <mergeCell ref="EVO1:EVP1"/>
    <mergeCell ref="EUW1:EUX1"/>
    <mergeCell ref="EUY1:EUZ1"/>
    <mergeCell ref="EVA1:EVB1"/>
    <mergeCell ref="EVC1:EVD1"/>
    <mergeCell ref="EVE1:EVF1"/>
    <mergeCell ref="EUM1:EUN1"/>
    <mergeCell ref="EUO1:EUP1"/>
    <mergeCell ref="EUQ1:EUR1"/>
    <mergeCell ref="EUS1:EUT1"/>
    <mergeCell ref="EUU1:EUV1"/>
    <mergeCell ref="EUC1:EUD1"/>
    <mergeCell ref="EUE1:EUF1"/>
    <mergeCell ref="EUG1:EUH1"/>
    <mergeCell ref="EUI1:EUJ1"/>
    <mergeCell ref="EUK1:EUL1"/>
    <mergeCell ref="ETS1:ETT1"/>
    <mergeCell ref="ETU1:ETV1"/>
    <mergeCell ref="ETW1:ETX1"/>
    <mergeCell ref="ETY1:ETZ1"/>
    <mergeCell ref="EUA1:EUB1"/>
    <mergeCell ref="ETI1:ETJ1"/>
    <mergeCell ref="ETK1:ETL1"/>
    <mergeCell ref="ETM1:ETN1"/>
    <mergeCell ref="ETO1:ETP1"/>
    <mergeCell ref="ETQ1:ETR1"/>
    <mergeCell ref="ESY1:ESZ1"/>
    <mergeCell ref="ETA1:ETB1"/>
    <mergeCell ref="ETC1:ETD1"/>
    <mergeCell ref="ETE1:ETF1"/>
    <mergeCell ref="ETG1:ETH1"/>
    <mergeCell ref="ESO1:ESP1"/>
    <mergeCell ref="ESQ1:ESR1"/>
    <mergeCell ref="ESS1:EST1"/>
    <mergeCell ref="ESU1:ESV1"/>
    <mergeCell ref="ESW1:ESX1"/>
    <mergeCell ref="ESE1:ESF1"/>
    <mergeCell ref="ESG1:ESH1"/>
    <mergeCell ref="ESI1:ESJ1"/>
    <mergeCell ref="ESK1:ESL1"/>
    <mergeCell ref="ESM1:ESN1"/>
    <mergeCell ref="ERU1:ERV1"/>
    <mergeCell ref="ERW1:ERX1"/>
    <mergeCell ref="ERY1:ERZ1"/>
    <mergeCell ref="ESA1:ESB1"/>
    <mergeCell ref="ESC1:ESD1"/>
    <mergeCell ref="ERK1:ERL1"/>
    <mergeCell ref="ERM1:ERN1"/>
    <mergeCell ref="ERO1:ERP1"/>
    <mergeCell ref="ERQ1:ERR1"/>
    <mergeCell ref="ERS1:ERT1"/>
    <mergeCell ref="ERA1:ERB1"/>
    <mergeCell ref="ERC1:ERD1"/>
    <mergeCell ref="ERE1:ERF1"/>
    <mergeCell ref="ERG1:ERH1"/>
    <mergeCell ref="ERI1:ERJ1"/>
    <mergeCell ref="EQQ1:EQR1"/>
    <mergeCell ref="EQS1:EQT1"/>
    <mergeCell ref="EQU1:EQV1"/>
    <mergeCell ref="EQW1:EQX1"/>
    <mergeCell ref="EQY1:EQZ1"/>
    <mergeCell ref="EQG1:EQH1"/>
    <mergeCell ref="EQI1:EQJ1"/>
    <mergeCell ref="EQK1:EQL1"/>
    <mergeCell ref="EQM1:EQN1"/>
    <mergeCell ref="EQO1:EQP1"/>
    <mergeCell ref="EPW1:EPX1"/>
    <mergeCell ref="EPY1:EPZ1"/>
    <mergeCell ref="EQA1:EQB1"/>
    <mergeCell ref="EQC1:EQD1"/>
    <mergeCell ref="EQE1:EQF1"/>
    <mergeCell ref="EPM1:EPN1"/>
    <mergeCell ref="EPO1:EPP1"/>
    <mergeCell ref="EPQ1:EPR1"/>
    <mergeCell ref="EPS1:EPT1"/>
    <mergeCell ref="EPU1:EPV1"/>
    <mergeCell ref="EPC1:EPD1"/>
    <mergeCell ref="EPE1:EPF1"/>
    <mergeCell ref="EPG1:EPH1"/>
    <mergeCell ref="EPI1:EPJ1"/>
    <mergeCell ref="EPK1:EPL1"/>
    <mergeCell ref="EOS1:EOT1"/>
    <mergeCell ref="EOU1:EOV1"/>
    <mergeCell ref="EOW1:EOX1"/>
    <mergeCell ref="EOY1:EOZ1"/>
    <mergeCell ref="EPA1:EPB1"/>
    <mergeCell ref="EOI1:EOJ1"/>
    <mergeCell ref="EOK1:EOL1"/>
    <mergeCell ref="EOM1:EON1"/>
    <mergeCell ref="EOO1:EOP1"/>
    <mergeCell ref="EOQ1:EOR1"/>
    <mergeCell ref="ENY1:ENZ1"/>
    <mergeCell ref="EOA1:EOB1"/>
    <mergeCell ref="EOC1:EOD1"/>
    <mergeCell ref="EOE1:EOF1"/>
    <mergeCell ref="EOG1:EOH1"/>
    <mergeCell ref="ENO1:ENP1"/>
    <mergeCell ref="ENQ1:ENR1"/>
    <mergeCell ref="ENS1:ENT1"/>
    <mergeCell ref="ENU1:ENV1"/>
    <mergeCell ref="ENW1:ENX1"/>
    <mergeCell ref="ENE1:ENF1"/>
    <mergeCell ref="ENG1:ENH1"/>
    <mergeCell ref="ENI1:ENJ1"/>
    <mergeCell ref="ENK1:ENL1"/>
    <mergeCell ref="ENM1:ENN1"/>
    <mergeCell ref="EMU1:EMV1"/>
    <mergeCell ref="EMW1:EMX1"/>
    <mergeCell ref="EMY1:EMZ1"/>
    <mergeCell ref="ENA1:ENB1"/>
    <mergeCell ref="ENC1:END1"/>
    <mergeCell ref="EMK1:EML1"/>
    <mergeCell ref="EMM1:EMN1"/>
    <mergeCell ref="EMO1:EMP1"/>
    <mergeCell ref="EMQ1:EMR1"/>
    <mergeCell ref="EMS1:EMT1"/>
    <mergeCell ref="EMA1:EMB1"/>
    <mergeCell ref="EMC1:EMD1"/>
    <mergeCell ref="EME1:EMF1"/>
    <mergeCell ref="EMG1:EMH1"/>
    <mergeCell ref="EMI1:EMJ1"/>
    <mergeCell ref="ELQ1:ELR1"/>
    <mergeCell ref="ELS1:ELT1"/>
    <mergeCell ref="ELU1:ELV1"/>
    <mergeCell ref="ELW1:ELX1"/>
    <mergeCell ref="ELY1:ELZ1"/>
    <mergeCell ref="ELG1:ELH1"/>
    <mergeCell ref="ELI1:ELJ1"/>
    <mergeCell ref="ELK1:ELL1"/>
    <mergeCell ref="ELM1:ELN1"/>
    <mergeCell ref="ELO1:ELP1"/>
    <mergeCell ref="EKW1:EKX1"/>
    <mergeCell ref="EKY1:EKZ1"/>
    <mergeCell ref="ELA1:ELB1"/>
    <mergeCell ref="ELC1:ELD1"/>
    <mergeCell ref="ELE1:ELF1"/>
    <mergeCell ref="EKM1:EKN1"/>
    <mergeCell ref="EKO1:EKP1"/>
    <mergeCell ref="EKQ1:EKR1"/>
    <mergeCell ref="EKS1:EKT1"/>
    <mergeCell ref="EKU1:EKV1"/>
    <mergeCell ref="EKC1:EKD1"/>
    <mergeCell ref="EKE1:EKF1"/>
    <mergeCell ref="EKG1:EKH1"/>
    <mergeCell ref="EKI1:EKJ1"/>
    <mergeCell ref="EKK1:EKL1"/>
    <mergeCell ref="EJS1:EJT1"/>
    <mergeCell ref="EJU1:EJV1"/>
    <mergeCell ref="EJW1:EJX1"/>
    <mergeCell ref="EJY1:EJZ1"/>
    <mergeCell ref="EKA1:EKB1"/>
    <mergeCell ref="EJI1:EJJ1"/>
    <mergeCell ref="EJK1:EJL1"/>
    <mergeCell ref="EJM1:EJN1"/>
    <mergeCell ref="EJO1:EJP1"/>
    <mergeCell ref="EJQ1:EJR1"/>
    <mergeCell ref="EIY1:EIZ1"/>
    <mergeCell ref="EJA1:EJB1"/>
    <mergeCell ref="EJC1:EJD1"/>
    <mergeCell ref="EJE1:EJF1"/>
    <mergeCell ref="EJG1:EJH1"/>
    <mergeCell ref="EIO1:EIP1"/>
    <mergeCell ref="EIQ1:EIR1"/>
    <mergeCell ref="EIS1:EIT1"/>
    <mergeCell ref="EIU1:EIV1"/>
    <mergeCell ref="EIW1:EIX1"/>
    <mergeCell ref="EIE1:EIF1"/>
    <mergeCell ref="EIG1:EIH1"/>
    <mergeCell ref="EII1:EIJ1"/>
    <mergeCell ref="EIK1:EIL1"/>
    <mergeCell ref="EIM1:EIN1"/>
    <mergeCell ref="EHU1:EHV1"/>
    <mergeCell ref="EHW1:EHX1"/>
    <mergeCell ref="EHY1:EHZ1"/>
    <mergeCell ref="EIA1:EIB1"/>
    <mergeCell ref="EIC1:EID1"/>
    <mergeCell ref="EHK1:EHL1"/>
    <mergeCell ref="EHM1:EHN1"/>
    <mergeCell ref="EHO1:EHP1"/>
    <mergeCell ref="EHQ1:EHR1"/>
    <mergeCell ref="EHS1:EHT1"/>
    <mergeCell ref="EHA1:EHB1"/>
    <mergeCell ref="EHC1:EHD1"/>
    <mergeCell ref="EHE1:EHF1"/>
    <mergeCell ref="EHG1:EHH1"/>
    <mergeCell ref="EHI1:EHJ1"/>
    <mergeCell ref="EGQ1:EGR1"/>
    <mergeCell ref="EGS1:EGT1"/>
    <mergeCell ref="EGU1:EGV1"/>
    <mergeCell ref="EGW1:EGX1"/>
    <mergeCell ref="EGY1:EGZ1"/>
    <mergeCell ref="EGG1:EGH1"/>
    <mergeCell ref="EGI1:EGJ1"/>
    <mergeCell ref="EGK1:EGL1"/>
    <mergeCell ref="EGM1:EGN1"/>
    <mergeCell ref="EGO1:EGP1"/>
    <mergeCell ref="EFW1:EFX1"/>
    <mergeCell ref="EFY1:EFZ1"/>
    <mergeCell ref="EGA1:EGB1"/>
    <mergeCell ref="EGC1:EGD1"/>
    <mergeCell ref="EGE1:EGF1"/>
    <mergeCell ref="EFM1:EFN1"/>
    <mergeCell ref="EFO1:EFP1"/>
    <mergeCell ref="EFQ1:EFR1"/>
    <mergeCell ref="EFS1:EFT1"/>
    <mergeCell ref="EFU1:EFV1"/>
    <mergeCell ref="EFC1:EFD1"/>
    <mergeCell ref="EFE1:EFF1"/>
    <mergeCell ref="EFG1:EFH1"/>
    <mergeCell ref="EFI1:EFJ1"/>
    <mergeCell ref="EFK1:EFL1"/>
    <mergeCell ref="EES1:EET1"/>
    <mergeCell ref="EEU1:EEV1"/>
    <mergeCell ref="EEW1:EEX1"/>
    <mergeCell ref="EEY1:EEZ1"/>
    <mergeCell ref="EFA1:EFB1"/>
    <mergeCell ref="EEI1:EEJ1"/>
    <mergeCell ref="EEK1:EEL1"/>
    <mergeCell ref="EEM1:EEN1"/>
    <mergeCell ref="EEO1:EEP1"/>
    <mergeCell ref="EEQ1:EER1"/>
    <mergeCell ref="EDY1:EDZ1"/>
    <mergeCell ref="EEA1:EEB1"/>
    <mergeCell ref="EEC1:EED1"/>
    <mergeCell ref="EEE1:EEF1"/>
    <mergeCell ref="EEG1:EEH1"/>
    <mergeCell ref="EDO1:EDP1"/>
    <mergeCell ref="EDQ1:EDR1"/>
    <mergeCell ref="EDS1:EDT1"/>
    <mergeCell ref="EDU1:EDV1"/>
    <mergeCell ref="EDW1:EDX1"/>
    <mergeCell ref="EDE1:EDF1"/>
    <mergeCell ref="EDG1:EDH1"/>
    <mergeCell ref="EDI1:EDJ1"/>
    <mergeCell ref="EDK1:EDL1"/>
    <mergeCell ref="EDM1:EDN1"/>
    <mergeCell ref="ECU1:ECV1"/>
    <mergeCell ref="ECW1:ECX1"/>
    <mergeCell ref="ECY1:ECZ1"/>
    <mergeCell ref="EDA1:EDB1"/>
    <mergeCell ref="EDC1:EDD1"/>
    <mergeCell ref="ECK1:ECL1"/>
    <mergeCell ref="ECM1:ECN1"/>
    <mergeCell ref="ECO1:ECP1"/>
    <mergeCell ref="ECQ1:ECR1"/>
    <mergeCell ref="ECS1:ECT1"/>
    <mergeCell ref="ECA1:ECB1"/>
    <mergeCell ref="ECC1:ECD1"/>
    <mergeCell ref="ECE1:ECF1"/>
    <mergeCell ref="ECG1:ECH1"/>
    <mergeCell ref="ECI1:ECJ1"/>
    <mergeCell ref="EBQ1:EBR1"/>
    <mergeCell ref="EBS1:EBT1"/>
    <mergeCell ref="EBU1:EBV1"/>
    <mergeCell ref="EBW1:EBX1"/>
    <mergeCell ref="EBY1:EBZ1"/>
    <mergeCell ref="EBG1:EBH1"/>
    <mergeCell ref="EBI1:EBJ1"/>
    <mergeCell ref="EBK1:EBL1"/>
    <mergeCell ref="EBM1:EBN1"/>
    <mergeCell ref="EBO1:EBP1"/>
    <mergeCell ref="EAW1:EAX1"/>
    <mergeCell ref="EAY1:EAZ1"/>
    <mergeCell ref="EBA1:EBB1"/>
    <mergeCell ref="EBC1:EBD1"/>
    <mergeCell ref="EBE1:EBF1"/>
    <mergeCell ref="EAM1:EAN1"/>
    <mergeCell ref="EAO1:EAP1"/>
    <mergeCell ref="EAQ1:EAR1"/>
    <mergeCell ref="EAS1:EAT1"/>
    <mergeCell ref="EAU1:EAV1"/>
    <mergeCell ref="EAC1:EAD1"/>
    <mergeCell ref="EAE1:EAF1"/>
    <mergeCell ref="EAG1:EAH1"/>
    <mergeCell ref="EAI1:EAJ1"/>
    <mergeCell ref="EAK1:EAL1"/>
    <mergeCell ref="DZS1:DZT1"/>
    <mergeCell ref="DZU1:DZV1"/>
    <mergeCell ref="DZW1:DZX1"/>
    <mergeCell ref="DZY1:DZZ1"/>
    <mergeCell ref="EAA1:EAB1"/>
    <mergeCell ref="DZI1:DZJ1"/>
    <mergeCell ref="DZK1:DZL1"/>
    <mergeCell ref="DZM1:DZN1"/>
    <mergeCell ref="DZO1:DZP1"/>
    <mergeCell ref="DZQ1:DZR1"/>
    <mergeCell ref="DYY1:DYZ1"/>
    <mergeCell ref="DZA1:DZB1"/>
    <mergeCell ref="DZC1:DZD1"/>
    <mergeCell ref="DZE1:DZF1"/>
    <mergeCell ref="DZG1:DZH1"/>
    <mergeCell ref="DYO1:DYP1"/>
    <mergeCell ref="DYQ1:DYR1"/>
    <mergeCell ref="DYS1:DYT1"/>
    <mergeCell ref="DYU1:DYV1"/>
    <mergeCell ref="DYW1:DYX1"/>
    <mergeCell ref="DYE1:DYF1"/>
    <mergeCell ref="DYG1:DYH1"/>
    <mergeCell ref="DYI1:DYJ1"/>
    <mergeCell ref="DYK1:DYL1"/>
    <mergeCell ref="DYM1:DYN1"/>
    <mergeCell ref="DXU1:DXV1"/>
    <mergeCell ref="DXW1:DXX1"/>
    <mergeCell ref="DXY1:DXZ1"/>
    <mergeCell ref="DYA1:DYB1"/>
    <mergeCell ref="DYC1:DYD1"/>
    <mergeCell ref="DXK1:DXL1"/>
    <mergeCell ref="DXM1:DXN1"/>
    <mergeCell ref="DXO1:DXP1"/>
    <mergeCell ref="DXQ1:DXR1"/>
    <mergeCell ref="DXS1:DXT1"/>
    <mergeCell ref="DXA1:DXB1"/>
    <mergeCell ref="DXC1:DXD1"/>
    <mergeCell ref="DXE1:DXF1"/>
    <mergeCell ref="DXG1:DXH1"/>
    <mergeCell ref="DXI1:DXJ1"/>
    <mergeCell ref="DWQ1:DWR1"/>
    <mergeCell ref="DWS1:DWT1"/>
    <mergeCell ref="DWU1:DWV1"/>
    <mergeCell ref="DWW1:DWX1"/>
    <mergeCell ref="DWY1:DWZ1"/>
    <mergeCell ref="DWG1:DWH1"/>
    <mergeCell ref="DWI1:DWJ1"/>
    <mergeCell ref="DWK1:DWL1"/>
    <mergeCell ref="DWM1:DWN1"/>
    <mergeCell ref="DWO1:DWP1"/>
    <mergeCell ref="DVW1:DVX1"/>
    <mergeCell ref="DVY1:DVZ1"/>
    <mergeCell ref="DWA1:DWB1"/>
    <mergeCell ref="DWC1:DWD1"/>
    <mergeCell ref="DWE1:DWF1"/>
    <mergeCell ref="DVM1:DVN1"/>
    <mergeCell ref="DVO1:DVP1"/>
    <mergeCell ref="DVQ1:DVR1"/>
    <mergeCell ref="DVS1:DVT1"/>
    <mergeCell ref="DVU1:DVV1"/>
    <mergeCell ref="DVC1:DVD1"/>
    <mergeCell ref="DVE1:DVF1"/>
    <mergeCell ref="DVG1:DVH1"/>
    <mergeCell ref="DVI1:DVJ1"/>
    <mergeCell ref="DVK1:DVL1"/>
    <mergeCell ref="DUS1:DUT1"/>
    <mergeCell ref="DUU1:DUV1"/>
    <mergeCell ref="DUW1:DUX1"/>
    <mergeCell ref="DUY1:DUZ1"/>
    <mergeCell ref="DVA1:DVB1"/>
    <mergeCell ref="DUI1:DUJ1"/>
    <mergeCell ref="DUK1:DUL1"/>
    <mergeCell ref="DUM1:DUN1"/>
    <mergeCell ref="DUO1:DUP1"/>
    <mergeCell ref="DUQ1:DUR1"/>
    <mergeCell ref="DTY1:DTZ1"/>
    <mergeCell ref="DUA1:DUB1"/>
    <mergeCell ref="DUC1:DUD1"/>
    <mergeCell ref="DUE1:DUF1"/>
    <mergeCell ref="DUG1:DUH1"/>
    <mergeCell ref="DTO1:DTP1"/>
    <mergeCell ref="DTQ1:DTR1"/>
    <mergeCell ref="DTS1:DTT1"/>
    <mergeCell ref="DTU1:DTV1"/>
    <mergeCell ref="DTW1:DTX1"/>
    <mergeCell ref="DTE1:DTF1"/>
    <mergeCell ref="DTG1:DTH1"/>
    <mergeCell ref="DTI1:DTJ1"/>
    <mergeCell ref="DTK1:DTL1"/>
    <mergeCell ref="DTM1:DTN1"/>
    <mergeCell ref="DSU1:DSV1"/>
    <mergeCell ref="DSW1:DSX1"/>
    <mergeCell ref="DSY1:DSZ1"/>
    <mergeCell ref="DTA1:DTB1"/>
    <mergeCell ref="DTC1:DTD1"/>
    <mergeCell ref="DSK1:DSL1"/>
    <mergeCell ref="DSM1:DSN1"/>
    <mergeCell ref="DSO1:DSP1"/>
    <mergeCell ref="DSQ1:DSR1"/>
    <mergeCell ref="DSS1:DST1"/>
    <mergeCell ref="DSA1:DSB1"/>
    <mergeCell ref="DSC1:DSD1"/>
    <mergeCell ref="DSE1:DSF1"/>
    <mergeCell ref="DSG1:DSH1"/>
    <mergeCell ref="DSI1:DSJ1"/>
    <mergeCell ref="DRQ1:DRR1"/>
    <mergeCell ref="DRS1:DRT1"/>
    <mergeCell ref="DRU1:DRV1"/>
    <mergeCell ref="DRW1:DRX1"/>
    <mergeCell ref="DRY1:DRZ1"/>
    <mergeCell ref="DRG1:DRH1"/>
    <mergeCell ref="DRI1:DRJ1"/>
    <mergeCell ref="DRK1:DRL1"/>
    <mergeCell ref="DRM1:DRN1"/>
    <mergeCell ref="DRO1:DRP1"/>
    <mergeCell ref="DQW1:DQX1"/>
    <mergeCell ref="DQY1:DQZ1"/>
    <mergeCell ref="DRA1:DRB1"/>
    <mergeCell ref="DRC1:DRD1"/>
    <mergeCell ref="DRE1:DRF1"/>
    <mergeCell ref="DQM1:DQN1"/>
    <mergeCell ref="DQO1:DQP1"/>
    <mergeCell ref="DQQ1:DQR1"/>
    <mergeCell ref="DQS1:DQT1"/>
    <mergeCell ref="DQU1:DQV1"/>
    <mergeCell ref="DQC1:DQD1"/>
    <mergeCell ref="DQE1:DQF1"/>
    <mergeCell ref="DQG1:DQH1"/>
    <mergeCell ref="DQI1:DQJ1"/>
    <mergeCell ref="DQK1:DQL1"/>
    <mergeCell ref="DPS1:DPT1"/>
    <mergeCell ref="DPU1:DPV1"/>
    <mergeCell ref="DPW1:DPX1"/>
    <mergeCell ref="DPY1:DPZ1"/>
    <mergeCell ref="DQA1:DQB1"/>
    <mergeCell ref="DPI1:DPJ1"/>
    <mergeCell ref="DPK1:DPL1"/>
    <mergeCell ref="DPM1:DPN1"/>
    <mergeCell ref="DPO1:DPP1"/>
    <mergeCell ref="DPQ1:DPR1"/>
    <mergeCell ref="DOY1:DOZ1"/>
    <mergeCell ref="DPA1:DPB1"/>
    <mergeCell ref="DPC1:DPD1"/>
    <mergeCell ref="DPE1:DPF1"/>
    <mergeCell ref="DPG1:DPH1"/>
    <mergeCell ref="DOO1:DOP1"/>
    <mergeCell ref="DOQ1:DOR1"/>
    <mergeCell ref="DOS1:DOT1"/>
    <mergeCell ref="DOU1:DOV1"/>
    <mergeCell ref="DOW1:DOX1"/>
    <mergeCell ref="DOE1:DOF1"/>
    <mergeCell ref="DOG1:DOH1"/>
    <mergeCell ref="DOI1:DOJ1"/>
    <mergeCell ref="DOK1:DOL1"/>
    <mergeCell ref="DOM1:DON1"/>
    <mergeCell ref="DNU1:DNV1"/>
    <mergeCell ref="DNW1:DNX1"/>
    <mergeCell ref="DNY1:DNZ1"/>
    <mergeCell ref="DOA1:DOB1"/>
    <mergeCell ref="DOC1:DOD1"/>
    <mergeCell ref="DNK1:DNL1"/>
    <mergeCell ref="DNM1:DNN1"/>
    <mergeCell ref="DNO1:DNP1"/>
    <mergeCell ref="DNQ1:DNR1"/>
    <mergeCell ref="DNS1:DNT1"/>
    <mergeCell ref="DNA1:DNB1"/>
    <mergeCell ref="DNC1:DND1"/>
    <mergeCell ref="DNE1:DNF1"/>
    <mergeCell ref="DNG1:DNH1"/>
    <mergeCell ref="DNI1:DNJ1"/>
    <mergeCell ref="DMQ1:DMR1"/>
    <mergeCell ref="DMS1:DMT1"/>
    <mergeCell ref="DMU1:DMV1"/>
    <mergeCell ref="DMW1:DMX1"/>
    <mergeCell ref="DMY1:DMZ1"/>
    <mergeCell ref="DMG1:DMH1"/>
    <mergeCell ref="DMI1:DMJ1"/>
    <mergeCell ref="DMK1:DML1"/>
    <mergeCell ref="DMM1:DMN1"/>
    <mergeCell ref="DMO1:DMP1"/>
    <mergeCell ref="DLW1:DLX1"/>
    <mergeCell ref="DLY1:DLZ1"/>
    <mergeCell ref="DMA1:DMB1"/>
    <mergeCell ref="DMC1:DMD1"/>
    <mergeCell ref="DME1:DMF1"/>
    <mergeCell ref="DLM1:DLN1"/>
    <mergeCell ref="DLO1:DLP1"/>
    <mergeCell ref="DLQ1:DLR1"/>
    <mergeCell ref="DLS1:DLT1"/>
    <mergeCell ref="DLU1:DLV1"/>
    <mergeCell ref="DLC1:DLD1"/>
    <mergeCell ref="DLE1:DLF1"/>
    <mergeCell ref="DLG1:DLH1"/>
    <mergeCell ref="DLI1:DLJ1"/>
    <mergeCell ref="DLK1:DLL1"/>
    <mergeCell ref="DKS1:DKT1"/>
    <mergeCell ref="DKU1:DKV1"/>
    <mergeCell ref="DKW1:DKX1"/>
    <mergeCell ref="DKY1:DKZ1"/>
    <mergeCell ref="DLA1:DLB1"/>
    <mergeCell ref="DKI1:DKJ1"/>
    <mergeCell ref="DKK1:DKL1"/>
    <mergeCell ref="DKM1:DKN1"/>
    <mergeCell ref="DKO1:DKP1"/>
    <mergeCell ref="DKQ1:DKR1"/>
    <mergeCell ref="DJY1:DJZ1"/>
    <mergeCell ref="DKA1:DKB1"/>
    <mergeCell ref="DKC1:DKD1"/>
    <mergeCell ref="DKE1:DKF1"/>
    <mergeCell ref="DKG1:DKH1"/>
    <mergeCell ref="DJO1:DJP1"/>
    <mergeCell ref="DJQ1:DJR1"/>
    <mergeCell ref="DJS1:DJT1"/>
    <mergeCell ref="DJU1:DJV1"/>
    <mergeCell ref="DJW1:DJX1"/>
    <mergeCell ref="DJE1:DJF1"/>
    <mergeCell ref="DJG1:DJH1"/>
    <mergeCell ref="DJI1:DJJ1"/>
    <mergeCell ref="DJK1:DJL1"/>
    <mergeCell ref="DJM1:DJN1"/>
    <mergeCell ref="DIU1:DIV1"/>
    <mergeCell ref="DIW1:DIX1"/>
    <mergeCell ref="DIY1:DIZ1"/>
    <mergeCell ref="DJA1:DJB1"/>
    <mergeCell ref="DJC1:DJD1"/>
    <mergeCell ref="DIK1:DIL1"/>
    <mergeCell ref="DIM1:DIN1"/>
    <mergeCell ref="DIO1:DIP1"/>
    <mergeCell ref="DIQ1:DIR1"/>
    <mergeCell ref="DIS1:DIT1"/>
    <mergeCell ref="DIA1:DIB1"/>
    <mergeCell ref="DIC1:DID1"/>
    <mergeCell ref="DIE1:DIF1"/>
    <mergeCell ref="DIG1:DIH1"/>
    <mergeCell ref="DII1:DIJ1"/>
    <mergeCell ref="DHQ1:DHR1"/>
    <mergeCell ref="DHS1:DHT1"/>
    <mergeCell ref="DHU1:DHV1"/>
    <mergeCell ref="DHW1:DHX1"/>
    <mergeCell ref="DHY1:DHZ1"/>
    <mergeCell ref="DHG1:DHH1"/>
    <mergeCell ref="DHI1:DHJ1"/>
    <mergeCell ref="DHK1:DHL1"/>
    <mergeCell ref="DHM1:DHN1"/>
    <mergeCell ref="DHO1:DHP1"/>
    <mergeCell ref="DGW1:DGX1"/>
    <mergeCell ref="DGY1:DGZ1"/>
    <mergeCell ref="DHA1:DHB1"/>
    <mergeCell ref="DHC1:DHD1"/>
    <mergeCell ref="DHE1:DHF1"/>
    <mergeCell ref="DGM1:DGN1"/>
    <mergeCell ref="DGO1:DGP1"/>
    <mergeCell ref="DGQ1:DGR1"/>
    <mergeCell ref="DGS1:DGT1"/>
    <mergeCell ref="DGU1:DGV1"/>
    <mergeCell ref="DGC1:DGD1"/>
    <mergeCell ref="DGE1:DGF1"/>
    <mergeCell ref="DGG1:DGH1"/>
    <mergeCell ref="DGI1:DGJ1"/>
    <mergeCell ref="DGK1:DGL1"/>
    <mergeCell ref="DFS1:DFT1"/>
    <mergeCell ref="DFU1:DFV1"/>
    <mergeCell ref="DFW1:DFX1"/>
    <mergeCell ref="DFY1:DFZ1"/>
    <mergeCell ref="DGA1:DGB1"/>
    <mergeCell ref="DFI1:DFJ1"/>
    <mergeCell ref="DFK1:DFL1"/>
    <mergeCell ref="DFM1:DFN1"/>
    <mergeCell ref="DFO1:DFP1"/>
    <mergeCell ref="DFQ1:DFR1"/>
    <mergeCell ref="DEY1:DEZ1"/>
    <mergeCell ref="DFA1:DFB1"/>
    <mergeCell ref="DFC1:DFD1"/>
    <mergeCell ref="DFE1:DFF1"/>
    <mergeCell ref="DFG1:DFH1"/>
    <mergeCell ref="DEO1:DEP1"/>
    <mergeCell ref="DEQ1:DER1"/>
    <mergeCell ref="DES1:DET1"/>
    <mergeCell ref="DEU1:DEV1"/>
    <mergeCell ref="DEW1:DEX1"/>
    <mergeCell ref="DEE1:DEF1"/>
    <mergeCell ref="DEG1:DEH1"/>
    <mergeCell ref="DEI1:DEJ1"/>
    <mergeCell ref="DEK1:DEL1"/>
    <mergeCell ref="DEM1:DEN1"/>
    <mergeCell ref="DDU1:DDV1"/>
    <mergeCell ref="DDW1:DDX1"/>
    <mergeCell ref="DDY1:DDZ1"/>
    <mergeCell ref="DEA1:DEB1"/>
    <mergeCell ref="DEC1:DED1"/>
    <mergeCell ref="DDK1:DDL1"/>
    <mergeCell ref="DDM1:DDN1"/>
    <mergeCell ref="DDO1:DDP1"/>
    <mergeCell ref="DDQ1:DDR1"/>
    <mergeCell ref="DDS1:DDT1"/>
    <mergeCell ref="DDA1:DDB1"/>
    <mergeCell ref="DDC1:DDD1"/>
    <mergeCell ref="DDE1:DDF1"/>
    <mergeCell ref="DDG1:DDH1"/>
    <mergeCell ref="DDI1:DDJ1"/>
    <mergeCell ref="DCQ1:DCR1"/>
    <mergeCell ref="DCS1:DCT1"/>
    <mergeCell ref="DCU1:DCV1"/>
    <mergeCell ref="DCW1:DCX1"/>
    <mergeCell ref="DCY1:DCZ1"/>
    <mergeCell ref="DCG1:DCH1"/>
    <mergeCell ref="DCI1:DCJ1"/>
    <mergeCell ref="DCK1:DCL1"/>
    <mergeCell ref="DCM1:DCN1"/>
    <mergeCell ref="DCO1:DCP1"/>
    <mergeCell ref="DBW1:DBX1"/>
    <mergeCell ref="DBY1:DBZ1"/>
    <mergeCell ref="DCA1:DCB1"/>
    <mergeCell ref="DCC1:DCD1"/>
    <mergeCell ref="DCE1:DCF1"/>
    <mergeCell ref="DBM1:DBN1"/>
    <mergeCell ref="DBO1:DBP1"/>
    <mergeCell ref="DBQ1:DBR1"/>
    <mergeCell ref="DBS1:DBT1"/>
    <mergeCell ref="DBU1:DBV1"/>
    <mergeCell ref="DBC1:DBD1"/>
    <mergeCell ref="DBE1:DBF1"/>
    <mergeCell ref="DBG1:DBH1"/>
    <mergeCell ref="DBI1:DBJ1"/>
    <mergeCell ref="DBK1:DBL1"/>
    <mergeCell ref="DAS1:DAT1"/>
    <mergeCell ref="DAU1:DAV1"/>
    <mergeCell ref="DAW1:DAX1"/>
    <mergeCell ref="DAY1:DAZ1"/>
    <mergeCell ref="DBA1:DBB1"/>
    <mergeCell ref="DAI1:DAJ1"/>
    <mergeCell ref="DAK1:DAL1"/>
    <mergeCell ref="DAM1:DAN1"/>
    <mergeCell ref="DAO1:DAP1"/>
    <mergeCell ref="DAQ1:DAR1"/>
    <mergeCell ref="CZY1:CZZ1"/>
    <mergeCell ref="DAA1:DAB1"/>
    <mergeCell ref="DAC1:DAD1"/>
    <mergeCell ref="DAE1:DAF1"/>
    <mergeCell ref="DAG1:DAH1"/>
    <mergeCell ref="CZO1:CZP1"/>
    <mergeCell ref="CZQ1:CZR1"/>
    <mergeCell ref="CZS1:CZT1"/>
    <mergeCell ref="CZU1:CZV1"/>
    <mergeCell ref="CZW1:CZX1"/>
    <mergeCell ref="CZE1:CZF1"/>
    <mergeCell ref="CZG1:CZH1"/>
    <mergeCell ref="CZI1:CZJ1"/>
    <mergeCell ref="CZK1:CZL1"/>
    <mergeCell ref="CZM1:CZN1"/>
    <mergeCell ref="CYU1:CYV1"/>
    <mergeCell ref="CYW1:CYX1"/>
    <mergeCell ref="CYY1:CYZ1"/>
    <mergeCell ref="CZA1:CZB1"/>
    <mergeCell ref="CZC1:CZD1"/>
    <mergeCell ref="CYK1:CYL1"/>
    <mergeCell ref="CYM1:CYN1"/>
    <mergeCell ref="CYO1:CYP1"/>
    <mergeCell ref="CYQ1:CYR1"/>
    <mergeCell ref="CYS1:CYT1"/>
    <mergeCell ref="CYA1:CYB1"/>
    <mergeCell ref="CYC1:CYD1"/>
    <mergeCell ref="CYE1:CYF1"/>
    <mergeCell ref="CYG1:CYH1"/>
    <mergeCell ref="CYI1:CYJ1"/>
    <mergeCell ref="CXQ1:CXR1"/>
    <mergeCell ref="CXS1:CXT1"/>
    <mergeCell ref="CXU1:CXV1"/>
    <mergeCell ref="CXW1:CXX1"/>
    <mergeCell ref="CXY1:CXZ1"/>
    <mergeCell ref="CXG1:CXH1"/>
    <mergeCell ref="CXI1:CXJ1"/>
    <mergeCell ref="CXK1:CXL1"/>
    <mergeCell ref="CXM1:CXN1"/>
    <mergeCell ref="CXO1:CXP1"/>
    <mergeCell ref="CWW1:CWX1"/>
    <mergeCell ref="CWY1:CWZ1"/>
    <mergeCell ref="CXA1:CXB1"/>
    <mergeCell ref="CXC1:CXD1"/>
    <mergeCell ref="CXE1:CXF1"/>
    <mergeCell ref="CWM1:CWN1"/>
    <mergeCell ref="CWO1:CWP1"/>
    <mergeCell ref="CWQ1:CWR1"/>
    <mergeCell ref="CWS1:CWT1"/>
    <mergeCell ref="CWU1:CWV1"/>
    <mergeCell ref="CWC1:CWD1"/>
    <mergeCell ref="CWE1:CWF1"/>
    <mergeCell ref="CWG1:CWH1"/>
    <mergeCell ref="CWI1:CWJ1"/>
    <mergeCell ref="CWK1:CWL1"/>
    <mergeCell ref="CVS1:CVT1"/>
    <mergeCell ref="CVU1:CVV1"/>
    <mergeCell ref="CVW1:CVX1"/>
    <mergeCell ref="CVY1:CVZ1"/>
    <mergeCell ref="CWA1:CWB1"/>
    <mergeCell ref="CVI1:CVJ1"/>
    <mergeCell ref="CVK1:CVL1"/>
    <mergeCell ref="CVM1:CVN1"/>
    <mergeCell ref="CVO1:CVP1"/>
    <mergeCell ref="CVQ1:CVR1"/>
    <mergeCell ref="CUY1:CUZ1"/>
    <mergeCell ref="CVA1:CVB1"/>
    <mergeCell ref="CVC1:CVD1"/>
    <mergeCell ref="CVE1:CVF1"/>
    <mergeCell ref="CVG1:CVH1"/>
    <mergeCell ref="CUO1:CUP1"/>
    <mergeCell ref="CUQ1:CUR1"/>
    <mergeCell ref="CUS1:CUT1"/>
    <mergeCell ref="CUU1:CUV1"/>
    <mergeCell ref="CUW1:CUX1"/>
    <mergeCell ref="CUE1:CUF1"/>
    <mergeCell ref="CUG1:CUH1"/>
    <mergeCell ref="CUI1:CUJ1"/>
    <mergeCell ref="CUK1:CUL1"/>
    <mergeCell ref="CUM1:CUN1"/>
    <mergeCell ref="CTU1:CTV1"/>
    <mergeCell ref="CTW1:CTX1"/>
    <mergeCell ref="CTY1:CTZ1"/>
    <mergeCell ref="CUA1:CUB1"/>
    <mergeCell ref="CUC1:CUD1"/>
    <mergeCell ref="CTK1:CTL1"/>
    <mergeCell ref="CTM1:CTN1"/>
    <mergeCell ref="CTO1:CTP1"/>
    <mergeCell ref="CTQ1:CTR1"/>
    <mergeCell ref="CTS1:CTT1"/>
    <mergeCell ref="CTA1:CTB1"/>
    <mergeCell ref="CTC1:CTD1"/>
    <mergeCell ref="CTE1:CTF1"/>
    <mergeCell ref="CTG1:CTH1"/>
    <mergeCell ref="CTI1:CTJ1"/>
    <mergeCell ref="CSQ1:CSR1"/>
    <mergeCell ref="CSS1:CST1"/>
    <mergeCell ref="CSU1:CSV1"/>
    <mergeCell ref="CSW1:CSX1"/>
    <mergeCell ref="CSY1:CSZ1"/>
    <mergeCell ref="CSG1:CSH1"/>
    <mergeCell ref="CSI1:CSJ1"/>
    <mergeCell ref="CSK1:CSL1"/>
    <mergeCell ref="CSM1:CSN1"/>
    <mergeCell ref="CSO1:CSP1"/>
    <mergeCell ref="CRW1:CRX1"/>
    <mergeCell ref="CRY1:CRZ1"/>
    <mergeCell ref="CSA1:CSB1"/>
    <mergeCell ref="CSC1:CSD1"/>
    <mergeCell ref="CSE1:CSF1"/>
    <mergeCell ref="CRM1:CRN1"/>
    <mergeCell ref="CRO1:CRP1"/>
    <mergeCell ref="CRQ1:CRR1"/>
    <mergeCell ref="CRS1:CRT1"/>
    <mergeCell ref="CRU1:CRV1"/>
    <mergeCell ref="CRC1:CRD1"/>
    <mergeCell ref="CRE1:CRF1"/>
    <mergeCell ref="CRG1:CRH1"/>
    <mergeCell ref="CRI1:CRJ1"/>
    <mergeCell ref="CRK1:CRL1"/>
    <mergeCell ref="CQS1:CQT1"/>
    <mergeCell ref="CQU1:CQV1"/>
    <mergeCell ref="CQW1:CQX1"/>
    <mergeCell ref="CQY1:CQZ1"/>
    <mergeCell ref="CRA1:CRB1"/>
    <mergeCell ref="CQI1:CQJ1"/>
    <mergeCell ref="CQK1:CQL1"/>
    <mergeCell ref="CQM1:CQN1"/>
    <mergeCell ref="CQO1:CQP1"/>
    <mergeCell ref="CQQ1:CQR1"/>
    <mergeCell ref="CPY1:CPZ1"/>
    <mergeCell ref="CQA1:CQB1"/>
    <mergeCell ref="CQC1:CQD1"/>
    <mergeCell ref="CQE1:CQF1"/>
    <mergeCell ref="CQG1:CQH1"/>
    <mergeCell ref="CPO1:CPP1"/>
    <mergeCell ref="CPQ1:CPR1"/>
    <mergeCell ref="CPS1:CPT1"/>
    <mergeCell ref="CPU1:CPV1"/>
    <mergeCell ref="CPW1:CPX1"/>
    <mergeCell ref="CPE1:CPF1"/>
    <mergeCell ref="CPG1:CPH1"/>
    <mergeCell ref="CPI1:CPJ1"/>
    <mergeCell ref="CPK1:CPL1"/>
    <mergeCell ref="CPM1:CPN1"/>
    <mergeCell ref="COU1:COV1"/>
    <mergeCell ref="COW1:COX1"/>
    <mergeCell ref="COY1:COZ1"/>
    <mergeCell ref="CPA1:CPB1"/>
    <mergeCell ref="CPC1:CPD1"/>
    <mergeCell ref="COK1:COL1"/>
    <mergeCell ref="COM1:CON1"/>
    <mergeCell ref="COO1:COP1"/>
    <mergeCell ref="COQ1:COR1"/>
    <mergeCell ref="COS1:COT1"/>
    <mergeCell ref="COA1:COB1"/>
    <mergeCell ref="COC1:COD1"/>
    <mergeCell ref="COE1:COF1"/>
    <mergeCell ref="COG1:COH1"/>
    <mergeCell ref="COI1:COJ1"/>
    <mergeCell ref="CNQ1:CNR1"/>
    <mergeCell ref="CNS1:CNT1"/>
    <mergeCell ref="CNU1:CNV1"/>
    <mergeCell ref="CNW1:CNX1"/>
    <mergeCell ref="CNY1:CNZ1"/>
    <mergeCell ref="CNG1:CNH1"/>
    <mergeCell ref="CNI1:CNJ1"/>
    <mergeCell ref="CNK1:CNL1"/>
    <mergeCell ref="CNM1:CNN1"/>
    <mergeCell ref="CNO1:CNP1"/>
    <mergeCell ref="CMW1:CMX1"/>
    <mergeCell ref="CMY1:CMZ1"/>
    <mergeCell ref="CNA1:CNB1"/>
    <mergeCell ref="CNC1:CND1"/>
    <mergeCell ref="CNE1:CNF1"/>
    <mergeCell ref="CMM1:CMN1"/>
    <mergeCell ref="CMO1:CMP1"/>
    <mergeCell ref="CMQ1:CMR1"/>
    <mergeCell ref="CMS1:CMT1"/>
    <mergeCell ref="CMU1:CMV1"/>
    <mergeCell ref="CMC1:CMD1"/>
    <mergeCell ref="CME1:CMF1"/>
    <mergeCell ref="CMG1:CMH1"/>
    <mergeCell ref="CMI1:CMJ1"/>
    <mergeCell ref="CMK1:CML1"/>
    <mergeCell ref="CLS1:CLT1"/>
    <mergeCell ref="CLU1:CLV1"/>
    <mergeCell ref="CLW1:CLX1"/>
    <mergeCell ref="CLY1:CLZ1"/>
    <mergeCell ref="CMA1:CMB1"/>
    <mergeCell ref="CLI1:CLJ1"/>
    <mergeCell ref="CLK1:CLL1"/>
    <mergeCell ref="CLM1:CLN1"/>
    <mergeCell ref="CLO1:CLP1"/>
    <mergeCell ref="CLQ1:CLR1"/>
    <mergeCell ref="CKY1:CKZ1"/>
    <mergeCell ref="CLA1:CLB1"/>
    <mergeCell ref="CLC1:CLD1"/>
    <mergeCell ref="CLE1:CLF1"/>
    <mergeCell ref="CLG1:CLH1"/>
    <mergeCell ref="CKO1:CKP1"/>
    <mergeCell ref="CKQ1:CKR1"/>
    <mergeCell ref="CKS1:CKT1"/>
    <mergeCell ref="CKU1:CKV1"/>
    <mergeCell ref="CKW1:CKX1"/>
    <mergeCell ref="CKE1:CKF1"/>
    <mergeCell ref="CKG1:CKH1"/>
    <mergeCell ref="CKI1:CKJ1"/>
    <mergeCell ref="CKK1:CKL1"/>
    <mergeCell ref="CKM1:CKN1"/>
    <mergeCell ref="CJU1:CJV1"/>
    <mergeCell ref="CJW1:CJX1"/>
    <mergeCell ref="CJY1:CJZ1"/>
    <mergeCell ref="CKA1:CKB1"/>
    <mergeCell ref="CKC1:CKD1"/>
    <mergeCell ref="CJK1:CJL1"/>
    <mergeCell ref="CJM1:CJN1"/>
    <mergeCell ref="CJO1:CJP1"/>
    <mergeCell ref="CJQ1:CJR1"/>
    <mergeCell ref="CJS1:CJT1"/>
    <mergeCell ref="CJA1:CJB1"/>
    <mergeCell ref="CJC1:CJD1"/>
    <mergeCell ref="CJE1:CJF1"/>
    <mergeCell ref="CJG1:CJH1"/>
    <mergeCell ref="CJI1:CJJ1"/>
    <mergeCell ref="CIQ1:CIR1"/>
    <mergeCell ref="CIS1:CIT1"/>
    <mergeCell ref="CIU1:CIV1"/>
    <mergeCell ref="CIW1:CIX1"/>
    <mergeCell ref="CIY1:CIZ1"/>
    <mergeCell ref="CIG1:CIH1"/>
    <mergeCell ref="CII1:CIJ1"/>
    <mergeCell ref="CIK1:CIL1"/>
    <mergeCell ref="CIM1:CIN1"/>
    <mergeCell ref="CIO1:CIP1"/>
    <mergeCell ref="CHW1:CHX1"/>
    <mergeCell ref="CHY1:CHZ1"/>
    <mergeCell ref="CIA1:CIB1"/>
    <mergeCell ref="CIC1:CID1"/>
    <mergeCell ref="CIE1:CIF1"/>
    <mergeCell ref="CHM1:CHN1"/>
    <mergeCell ref="CHO1:CHP1"/>
    <mergeCell ref="CHQ1:CHR1"/>
    <mergeCell ref="CHS1:CHT1"/>
    <mergeCell ref="CHU1:CHV1"/>
    <mergeCell ref="CHC1:CHD1"/>
    <mergeCell ref="CHE1:CHF1"/>
    <mergeCell ref="CHG1:CHH1"/>
    <mergeCell ref="CHI1:CHJ1"/>
    <mergeCell ref="CHK1:CHL1"/>
    <mergeCell ref="CGS1:CGT1"/>
    <mergeCell ref="CGU1:CGV1"/>
    <mergeCell ref="CGW1:CGX1"/>
    <mergeCell ref="CGY1:CGZ1"/>
    <mergeCell ref="CHA1:CHB1"/>
    <mergeCell ref="CGI1:CGJ1"/>
    <mergeCell ref="CGK1:CGL1"/>
    <mergeCell ref="CGM1:CGN1"/>
    <mergeCell ref="CGO1:CGP1"/>
    <mergeCell ref="CGQ1:CGR1"/>
    <mergeCell ref="CFY1:CFZ1"/>
    <mergeCell ref="CGA1:CGB1"/>
    <mergeCell ref="CGC1:CGD1"/>
    <mergeCell ref="CGE1:CGF1"/>
    <mergeCell ref="CGG1:CGH1"/>
    <mergeCell ref="CFO1:CFP1"/>
    <mergeCell ref="CFQ1:CFR1"/>
    <mergeCell ref="CFS1:CFT1"/>
    <mergeCell ref="CFU1:CFV1"/>
    <mergeCell ref="CFW1:CFX1"/>
    <mergeCell ref="CFE1:CFF1"/>
    <mergeCell ref="CFG1:CFH1"/>
    <mergeCell ref="CFI1:CFJ1"/>
    <mergeCell ref="CFK1:CFL1"/>
    <mergeCell ref="CFM1:CFN1"/>
    <mergeCell ref="CEU1:CEV1"/>
    <mergeCell ref="CEW1:CEX1"/>
    <mergeCell ref="CEY1:CEZ1"/>
    <mergeCell ref="CFA1:CFB1"/>
    <mergeCell ref="CFC1:CFD1"/>
    <mergeCell ref="CEK1:CEL1"/>
    <mergeCell ref="CEM1:CEN1"/>
    <mergeCell ref="CEO1:CEP1"/>
    <mergeCell ref="CEQ1:CER1"/>
    <mergeCell ref="CES1:CET1"/>
    <mergeCell ref="CEA1:CEB1"/>
    <mergeCell ref="CEC1:CED1"/>
    <mergeCell ref="CEE1:CEF1"/>
    <mergeCell ref="CEG1:CEH1"/>
    <mergeCell ref="CEI1:CEJ1"/>
    <mergeCell ref="CDQ1:CDR1"/>
    <mergeCell ref="CDS1:CDT1"/>
    <mergeCell ref="CDU1:CDV1"/>
    <mergeCell ref="CDW1:CDX1"/>
    <mergeCell ref="CDY1:CDZ1"/>
    <mergeCell ref="CDG1:CDH1"/>
    <mergeCell ref="CDI1:CDJ1"/>
    <mergeCell ref="CDK1:CDL1"/>
    <mergeCell ref="CDM1:CDN1"/>
    <mergeCell ref="CDO1:CDP1"/>
    <mergeCell ref="CCW1:CCX1"/>
    <mergeCell ref="CCY1:CCZ1"/>
    <mergeCell ref="CDA1:CDB1"/>
    <mergeCell ref="CDC1:CDD1"/>
    <mergeCell ref="CDE1:CDF1"/>
    <mergeCell ref="CCM1:CCN1"/>
    <mergeCell ref="CCO1:CCP1"/>
    <mergeCell ref="CCQ1:CCR1"/>
    <mergeCell ref="CCS1:CCT1"/>
    <mergeCell ref="CCU1:CCV1"/>
    <mergeCell ref="CCC1:CCD1"/>
    <mergeCell ref="CCE1:CCF1"/>
    <mergeCell ref="CCG1:CCH1"/>
    <mergeCell ref="CCI1:CCJ1"/>
    <mergeCell ref="CCK1:CCL1"/>
    <mergeCell ref="CBS1:CBT1"/>
    <mergeCell ref="CBU1:CBV1"/>
    <mergeCell ref="CBW1:CBX1"/>
    <mergeCell ref="CBY1:CBZ1"/>
    <mergeCell ref="CCA1:CCB1"/>
    <mergeCell ref="CBI1:CBJ1"/>
    <mergeCell ref="CBK1:CBL1"/>
    <mergeCell ref="CBM1:CBN1"/>
    <mergeCell ref="CBO1:CBP1"/>
    <mergeCell ref="CBQ1:CBR1"/>
    <mergeCell ref="CAY1:CAZ1"/>
    <mergeCell ref="CBA1:CBB1"/>
    <mergeCell ref="CBC1:CBD1"/>
    <mergeCell ref="CBE1:CBF1"/>
    <mergeCell ref="CBG1:CBH1"/>
    <mergeCell ref="CAO1:CAP1"/>
    <mergeCell ref="CAQ1:CAR1"/>
    <mergeCell ref="CAS1:CAT1"/>
    <mergeCell ref="CAU1:CAV1"/>
    <mergeCell ref="CAW1:CAX1"/>
    <mergeCell ref="CAE1:CAF1"/>
    <mergeCell ref="CAG1:CAH1"/>
    <mergeCell ref="CAI1:CAJ1"/>
    <mergeCell ref="CAK1:CAL1"/>
    <mergeCell ref="CAM1:CAN1"/>
    <mergeCell ref="BZU1:BZV1"/>
    <mergeCell ref="BZW1:BZX1"/>
    <mergeCell ref="BZY1:BZZ1"/>
    <mergeCell ref="CAA1:CAB1"/>
    <mergeCell ref="CAC1:CAD1"/>
    <mergeCell ref="BZK1:BZL1"/>
    <mergeCell ref="BZM1:BZN1"/>
    <mergeCell ref="BZO1:BZP1"/>
    <mergeCell ref="BZQ1:BZR1"/>
    <mergeCell ref="BZS1:BZT1"/>
    <mergeCell ref="BZA1:BZB1"/>
    <mergeCell ref="BZC1:BZD1"/>
    <mergeCell ref="BZE1:BZF1"/>
    <mergeCell ref="BZG1:BZH1"/>
    <mergeCell ref="BZI1:BZJ1"/>
    <mergeCell ref="BYQ1:BYR1"/>
    <mergeCell ref="BYS1:BYT1"/>
    <mergeCell ref="BYU1:BYV1"/>
    <mergeCell ref="BYW1:BYX1"/>
    <mergeCell ref="BYY1:BYZ1"/>
    <mergeCell ref="BYG1:BYH1"/>
    <mergeCell ref="BYI1:BYJ1"/>
    <mergeCell ref="BYK1:BYL1"/>
    <mergeCell ref="BYM1:BYN1"/>
    <mergeCell ref="BYO1:BYP1"/>
    <mergeCell ref="BXW1:BXX1"/>
    <mergeCell ref="BXY1:BXZ1"/>
    <mergeCell ref="BYA1:BYB1"/>
    <mergeCell ref="BYC1:BYD1"/>
    <mergeCell ref="BYE1:BYF1"/>
    <mergeCell ref="BXM1:BXN1"/>
    <mergeCell ref="BXO1:BXP1"/>
    <mergeCell ref="BXQ1:BXR1"/>
    <mergeCell ref="BXS1:BXT1"/>
    <mergeCell ref="BXU1:BXV1"/>
    <mergeCell ref="BXC1:BXD1"/>
    <mergeCell ref="BXE1:BXF1"/>
    <mergeCell ref="BXG1:BXH1"/>
    <mergeCell ref="BXI1:BXJ1"/>
    <mergeCell ref="BXK1:BXL1"/>
    <mergeCell ref="BWS1:BWT1"/>
    <mergeCell ref="BWU1:BWV1"/>
    <mergeCell ref="BWW1:BWX1"/>
    <mergeCell ref="BWY1:BWZ1"/>
    <mergeCell ref="BXA1:BXB1"/>
    <mergeCell ref="BWI1:BWJ1"/>
    <mergeCell ref="BWK1:BWL1"/>
    <mergeCell ref="BWM1:BWN1"/>
    <mergeCell ref="BWO1:BWP1"/>
    <mergeCell ref="BWQ1:BWR1"/>
    <mergeCell ref="BVY1:BVZ1"/>
    <mergeCell ref="BWA1:BWB1"/>
    <mergeCell ref="BWC1:BWD1"/>
    <mergeCell ref="BWE1:BWF1"/>
    <mergeCell ref="BWG1:BWH1"/>
    <mergeCell ref="BVO1:BVP1"/>
    <mergeCell ref="BVQ1:BVR1"/>
    <mergeCell ref="BVS1:BVT1"/>
    <mergeCell ref="BVU1:BVV1"/>
    <mergeCell ref="BVW1:BVX1"/>
    <mergeCell ref="BVE1:BVF1"/>
    <mergeCell ref="BVG1:BVH1"/>
    <mergeCell ref="BVI1:BVJ1"/>
    <mergeCell ref="BVK1:BVL1"/>
    <mergeCell ref="BVM1:BVN1"/>
    <mergeCell ref="BUU1:BUV1"/>
    <mergeCell ref="BUW1:BUX1"/>
    <mergeCell ref="BUY1:BUZ1"/>
    <mergeCell ref="BVA1:BVB1"/>
    <mergeCell ref="BVC1:BVD1"/>
    <mergeCell ref="BUK1:BUL1"/>
    <mergeCell ref="BUM1:BUN1"/>
    <mergeCell ref="BUO1:BUP1"/>
    <mergeCell ref="BUQ1:BUR1"/>
    <mergeCell ref="BUS1:BUT1"/>
    <mergeCell ref="BUA1:BUB1"/>
    <mergeCell ref="BUC1:BUD1"/>
    <mergeCell ref="BUE1:BUF1"/>
    <mergeCell ref="BUG1:BUH1"/>
    <mergeCell ref="BUI1:BUJ1"/>
    <mergeCell ref="BTQ1:BTR1"/>
    <mergeCell ref="BTS1:BTT1"/>
    <mergeCell ref="BTU1:BTV1"/>
    <mergeCell ref="BTW1:BTX1"/>
    <mergeCell ref="BTY1:BTZ1"/>
    <mergeCell ref="BTG1:BTH1"/>
    <mergeCell ref="BTI1:BTJ1"/>
    <mergeCell ref="BTK1:BTL1"/>
    <mergeCell ref="BTM1:BTN1"/>
    <mergeCell ref="BTO1:BTP1"/>
    <mergeCell ref="BSW1:BSX1"/>
    <mergeCell ref="BSY1:BSZ1"/>
    <mergeCell ref="BTA1:BTB1"/>
    <mergeCell ref="BTC1:BTD1"/>
    <mergeCell ref="BTE1:BTF1"/>
    <mergeCell ref="BSM1:BSN1"/>
    <mergeCell ref="BSO1:BSP1"/>
    <mergeCell ref="BSQ1:BSR1"/>
    <mergeCell ref="BSS1:BST1"/>
    <mergeCell ref="BSU1:BSV1"/>
    <mergeCell ref="BSC1:BSD1"/>
    <mergeCell ref="BSE1:BSF1"/>
    <mergeCell ref="BSG1:BSH1"/>
    <mergeCell ref="BSI1:BSJ1"/>
    <mergeCell ref="BSK1:BSL1"/>
    <mergeCell ref="BRS1:BRT1"/>
    <mergeCell ref="BRU1:BRV1"/>
    <mergeCell ref="BRW1:BRX1"/>
    <mergeCell ref="BRY1:BRZ1"/>
    <mergeCell ref="BSA1:BSB1"/>
    <mergeCell ref="BRI1:BRJ1"/>
    <mergeCell ref="BRK1:BRL1"/>
    <mergeCell ref="BRM1:BRN1"/>
    <mergeCell ref="BRO1:BRP1"/>
    <mergeCell ref="BRQ1:BRR1"/>
    <mergeCell ref="BQY1:BQZ1"/>
    <mergeCell ref="BRA1:BRB1"/>
    <mergeCell ref="BRC1:BRD1"/>
    <mergeCell ref="BRE1:BRF1"/>
    <mergeCell ref="BRG1:BRH1"/>
    <mergeCell ref="BQO1:BQP1"/>
    <mergeCell ref="BQQ1:BQR1"/>
    <mergeCell ref="BQS1:BQT1"/>
    <mergeCell ref="BQU1:BQV1"/>
    <mergeCell ref="BQW1:BQX1"/>
    <mergeCell ref="BQE1:BQF1"/>
    <mergeCell ref="BQG1:BQH1"/>
    <mergeCell ref="BQI1:BQJ1"/>
    <mergeCell ref="BQK1:BQL1"/>
    <mergeCell ref="BQM1:BQN1"/>
    <mergeCell ref="BPU1:BPV1"/>
    <mergeCell ref="BPW1:BPX1"/>
    <mergeCell ref="BPY1:BPZ1"/>
    <mergeCell ref="BQA1:BQB1"/>
    <mergeCell ref="BQC1:BQD1"/>
    <mergeCell ref="BPK1:BPL1"/>
    <mergeCell ref="BPM1:BPN1"/>
    <mergeCell ref="BPO1:BPP1"/>
    <mergeCell ref="BPQ1:BPR1"/>
    <mergeCell ref="BPS1:BPT1"/>
    <mergeCell ref="BPA1:BPB1"/>
    <mergeCell ref="BPC1:BPD1"/>
    <mergeCell ref="BPE1:BPF1"/>
    <mergeCell ref="BPG1:BPH1"/>
    <mergeCell ref="BPI1:BPJ1"/>
    <mergeCell ref="BOQ1:BOR1"/>
    <mergeCell ref="BOS1:BOT1"/>
    <mergeCell ref="BOU1:BOV1"/>
    <mergeCell ref="BOW1:BOX1"/>
    <mergeCell ref="BOY1:BOZ1"/>
    <mergeCell ref="BOG1:BOH1"/>
    <mergeCell ref="BOI1:BOJ1"/>
    <mergeCell ref="BOK1:BOL1"/>
    <mergeCell ref="BOM1:BON1"/>
    <mergeCell ref="BOO1:BOP1"/>
    <mergeCell ref="BNW1:BNX1"/>
    <mergeCell ref="BNY1:BNZ1"/>
    <mergeCell ref="BOA1:BOB1"/>
    <mergeCell ref="BOC1:BOD1"/>
    <mergeCell ref="BOE1:BOF1"/>
    <mergeCell ref="BNM1:BNN1"/>
    <mergeCell ref="BNO1:BNP1"/>
    <mergeCell ref="BNQ1:BNR1"/>
    <mergeCell ref="BNS1:BNT1"/>
    <mergeCell ref="BNU1:BNV1"/>
    <mergeCell ref="BNC1:BND1"/>
    <mergeCell ref="BNE1:BNF1"/>
    <mergeCell ref="BNG1:BNH1"/>
    <mergeCell ref="BNI1:BNJ1"/>
    <mergeCell ref="BNK1:BNL1"/>
    <mergeCell ref="BMS1:BMT1"/>
    <mergeCell ref="BMU1:BMV1"/>
    <mergeCell ref="BMW1:BMX1"/>
    <mergeCell ref="BMY1:BMZ1"/>
    <mergeCell ref="BNA1:BNB1"/>
    <mergeCell ref="BMI1:BMJ1"/>
    <mergeCell ref="BMK1:BML1"/>
    <mergeCell ref="BMM1:BMN1"/>
    <mergeCell ref="BMO1:BMP1"/>
    <mergeCell ref="BMQ1:BMR1"/>
    <mergeCell ref="BLY1:BLZ1"/>
    <mergeCell ref="BMA1:BMB1"/>
    <mergeCell ref="BMC1:BMD1"/>
    <mergeCell ref="BME1:BMF1"/>
    <mergeCell ref="BMG1:BMH1"/>
    <mergeCell ref="BLO1:BLP1"/>
    <mergeCell ref="BLQ1:BLR1"/>
    <mergeCell ref="BLS1:BLT1"/>
    <mergeCell ref="BLU1:BLV1"/>
    <mergeCell ref="BLW1:BLX1"/>
    <mergeCell ref="BLE1:BLF1"/>
    <mergeCell ref="BLG1:BLH1"/>
    <mergeCell ref="BLI1:BLJ1"/>
    <mergeCell ref="BLK1:BLL1"/>
    <mergeCell ref="BLM1:BLN1"/>
    <mergeCell ref="BKU1:BKV1"/>
    <mergeCell ref="BKW1:BKX1"/>
    <mergeCell ref="BKY1:BKZ1"/>
    <mergeCell ref="BLA1:BLB1"/>
    <mergeCell ref="BLC1:BLD1"/>
    <mergeCell ref="BKK1:BKL1"/>
    <mergeCell ref="BKM1:BKN1"/>
    <mergeCell ref="BKO1:BKP1"/>
    <mergeCell ref="BKQ1:BKR1"/>
    <mergeCell ref="BKS1:BKT1"/>
    <mergeCell ref="BKA1:BKB1"/>
    <mergeCell ref="BKC1:BKD1"/>
    <mergeCell ref="BKE1:BKF1"/>
    <mergeCell ref="BKG1:BKH1"/>
    <mergeCell ref="BKI1:BKJ1"/>
    <mergeCell ref="BJQ1:BJR1"/>
    <mergeCell ref="BJS1:BJT1"/>
    <mergeCell ref="BJU1:BJV1"/>
    <mergeCell ref="BJW1:BJX1"/>
    <mergeCell ref="BJY1:BJZ1"/>
    <mergeCell ref="BJG1:BJH1"/>
    <mergeCell ref="BJI1:BJJ1"/>
    <mergeCell ref="BJK1:BJL1"/>
    <mergeCell ref="BJM1:BJN1"/>
    <mergeCell ref="BJO1:BJP1"/>
    <mergeCell ref="BIW1:BIX1"/>
    <mergeCell ref="BIY1:BIZ1"/>
    <mergeCell ref="BJA1:BJB1"/>
    <mergeCell ref="BJC1:BJD1"/>
    <mergeCell ref="BJE1:BJF1"/>
    <mergeCell ref="BIM1:BIN1"/>
    <mergeCell ref="BIO1:BIP1"/>
    <mergeCell ref="BIQ1:BIR1"/>
    <mergeCell ref="BIS1:BIT1"/>
    <mergeCell ref="BIU1:BIV1"/>
    <mergeCell ref="BIC1:BID1"/>
    <mergeCell ref="BIE1:BIF1"/>
    <mergeCell ref="BIG1:BIH1"/>
    <mergeCell ref="BII1:BIJ1"/>
    <mergeCell ref="BIK1:BIL1"/>
    <mergeCell ref="BHS1:BHT1"/>
    <mergeCell ref="BHU1:BHV1"/>
    <mergeCell ref="BHW1:BHX1"/>
    <mergeCell ref="BHY1:BHZ1"/>
    <mergeCell ref="BIA1:BIB1"/>
    <mergeCell ref="BHI1:BHJ1"/>
    <mergeCell ref="BHK1:BHL1"/>
    <mergeCell ref="BHM1:BHN1"/>
    <mergeCell ref="BHO1:BHP1"/>
    <mergeCell ref="BHQ1:BHR1"/>
    <mergeCell ref="BGY1:BGZ1"/>
    <mergeCell ref="BHA1:BHB1"/>
    <mergeCell ref="BHC1:BHD1"/>
    <mergeCell ref="BHE1:BHF1"/>
    <mergeCell ref="BHG1:BHH1"/>
    <mergeCell ref="BGO1:BGP1"/>
    <mergeCell ref="BGQ1:BGR1"/>
    <mergeCell ref="BGS1:BGT1"/>
    <mergeCell ref="BGU1:BGV1"/>
    <mergeCell ref="BGW1:BGX1"/>
    <mergeCell ref="BGE1:BGF1"/>
    <mergeCell ref="BGG1:BGH1"/>
    <mergeCell ref="BGI1:BGJ1"/>
    <mergeCell ref="BGK1:BGL1"/>
    <mergeCell ref="BGM1:BGN1"/>
    <mergeCell ref="BFU1:BFV1"/>
    <mergeCell ref="BFW1:BFX1"/>
    <mergeCell ref="BFY1:BFZ1"/>
    <mergeCell ref="BGA1:BGB1"/>
    <mergeCell ref="BGC1:BGD1"/>
    <mergeCell ref="BFK1:BFL1"/>
    <mergeCell ref="BFM1:BFN1"/>
    <mergeCell ref="BFO1:BFP1"/>
    <mergeCell ref="BFQ1:BFR1"/>
    <mergeCell ref="BFS1:BFT1"/>
    <mergeCell ref="BFA1:BFB1"/>
    <mergeCell ref="BFC1:BFD1"/>
    <mergeCell ref="BFE1:BFF1"/>
    <mergeCell ref="BFG1:BFH1"/>
    <mergeCell ref="BFI1:BFJ1"/>
    <mergeCell ref="BEQ1:BER1"/>
    <mergeCell ref="BES1:BET1"/>
    <mergeCell ref="BEU1:BEV1"/>
    <mergeCell ref="BEW1:BEX1"/>
    <mergeCell ref="BEY1:BEZ1"/>
    <mergeCell ref="BEG1:BEH1"/>
    <mergeCell ref="BEI1:BEJ1"/>
    <mergeCell ref="BEK1:BEL1"/>
    <mergeCell ref="BEM1:BEN1"/>
    <mergeCell ref="BEO1:BEP1"/>
    <mergeCell ref="BDW1:BDX1"/>
    <mergeCell ref="BDY1:BDZ1"/>
    <mergeCell ref="BEA1:BEB1"/>
    <mergeCell ref="BEC1:BED1"/>
    <mergeCell ref="BEE1:BEF1"/>
    <mergeCell ref="BDM1:BDN1"/>
    <mergeCell ref="BDO1:BDP1"/>
    <mergeCell ref="BDQ1:BDR1"/>
    <mergeCell ref="BDS1:BDT1"/>
    <mergeCell ref="BDU1:BDV1"/>
    <mergeCell ref="BDC1:BDD1"/>
    <mergeCell ref="BDE1:BDF1"/>
    <mergeCell ref="BDG1:BDH1"/>
    <mergeCell ref="BDI1:BDJ1"/>
    <mergeCell ref="BDK1:BDL1"/>
    <mergeCell ref="BCS1:BCT1"/>
    <mergeCell ref="BCU1:BCV1"/>
    <mergeCell ref="BCW1:BCX1"/>
    <mergeCell ref="BCY1:BCZ1"/>
    <mergeCell ref="BDA1:BDB1"/>
    <mergeCell ref="BCI1:BCJ1"/>
    <mergeCell ref="BCK1:BCL1"/>
    <mergeCell ref="BCM1:BCN1"/>
    <mergeCell ref="BCO1:BCP1"/>
    <mergeCell ref="BCQ1:BCR1"/>
    <mergeCell ref="BBY1:BBZ1"/>
    <mergeCell ref="BCA1:BCB1"/>
    <mergeCell ref="BCC1:BCD1"/>
    <mergeCell ref="BCE1:BCF1"/>
    <mergeCell ref="BCG1:BCH1"/>
    <mergeCell ref="BBO1:BBP1"/>
    <mergeCell ref="BBQ1:BBR1"/>
    <mergeCell ref="BBS1:BBT1"/>
    <mergeCell ref="BBU1:BBV1"/>
    <mergeCell ref="BBW1:BBX1"/>
    <mergeCell ref="BBE1:BBF1"/>
    <mergeCell ref="BBG1:BBH1"/>
    <mergeCell ref="BBI1:BBJ1"/>
    <mergeCell ref="BBK1:BBL1"/>
    <mergeCell ref="BBM1:BBN1"/>
    <mergeCell ref="BAU1:BAV1"/>
    <mergeCell ref="BAW1:BAX1"/>
    <mergeCell ref="BAY1:BAZ1"/>
    <mergeCell ref="BBA1:BBB1"/>
    <mergeCell ref="BBC1:BBD1"/>
    <mergeCell ref="BAK1:BAL1"/>
    <mergeCell ref="BAM1:BAN1"/>
    <mergeCell ref="BAO1:BAP1"/>
    <mergeCell ref="BAQ1:BAR1"/>
    <mergeCell ref="BAS1:BAT1"/>
    <mergeCell ref="BAA1:BAB1"/>
    <mergeCell ref="BAC1:BAD1"/>
    <mergeCell ref="BAE1:BAF1"/>
    <mergeCell ref="BAG1:BAH1"/>
    <mergeCell ref="BAI1:BAJ1"/>
    <mergeCell ref="AZQ1:AZR1"/>
    <mergeCell ref="AZS1:AZT1"/>
    <mergeCell ref="AZU1:AZV1"/>
    <mergeCell ref="AZW1:AZX1"/>
    <mergeCell ref="AZY1:AZZ1"/>
    <mergeCell ref="AZG1:AZH1"/>
    <mergeCell ref="AZI1:AZJ1"/>
    <mergeCell ref="AZK1:AZL1"/>
    <mergeCell ref="AZM1:AZN1"/>
    <mergeCell ref="AZO1:AZP1"/>
    <mergeCell ref="AYW1:AYX1"/>
    <mergeCell ref="AYY1:AYZ1"/>
    <mergeCell ref="AZA1:AZB1"/>
    <mergeCell ref="AZC1:AZD1"/>
    <mergeCell ref="AZE1:AZF1"/>
    <mergeCell ref="AYM1:AYN1"/>
    <mergeCell ref="AYO1:AYP1"/>
    <mergeCell ref="AYQ1:AYR1"/>
    <mergeCell ref="AYS1:AYT1"/>
    <mergeCell ref="AYU1:AYV1"/>
    <mergeCell ref="AYC1:AYD1"/>
    <mergeCell ref="AYE1:AYF1"/>
    <mergeCell ref="AYG1:AYH1"/>
    <mergeCell ref="AYI1:AYJ1"/>
    <mergeCell ref="AYK1:AYL1"/>
    <mergeCell ref="AXS1:AXT1"/>
    <mergeCell ref="AXU1:AXV1"/>
    <mergeCell ref="AXW1:AXX1"/>
    <mergeCell ref="AXY1:AXZ1"/>
    <mergeCell ref="AYA1:AYB1"/>
    <mergeCell ref="AXI1:AXJ1"/>
    <mergeCell ref="AXK1:AXL1"/>
    <mergeCell ref="AXM1:AXN1"/>
    <mergeCell ref="AXO1:AXP1"/>
    <mergeCell ref="AXQ1:AXR1"/>
    <mergeCell ref="AWY1:AWZ1"/>
    <mergeCell ref="AXA1:AXB1"/>
    <mergeCell ref="AXC1:AXD1"/>
    <mergeCell ref="AXE1:AXF1"/>
    <mergeCell ref="AXG1:AXH1"/>
    <mergeCell ref="AWO1:AWP1"/>
    <mergeCell ref="AWQ1:AWR1"/>
    <mergeCell ref="AWS1:AWT1"/>
    <mergeCell ref="AWU1:AWV1"/>
    <mergeCell ref="AWW1:AWX1"/>
    <mergeCell ref="AWE1:AWF1"/>
    <mergeCell ref="AWG1:AWH1"/>
    <mergeCell ref="AWI1:AWJ1"/>
    <mergeCell ref="AWK1:AWL1"/>
    <mergeCell ref="AWM1:AWN1"/>
    <mergeCell ref="AVU1:AVV1"/>
    <mergeCell ref="AVW1:AVX1"/>
    <mergeCell ref="AVY1:AVZ1"/>
    <mergeCell ref="AWA1:AWB1"/>
    <mergeCell ref="AWC1:AWD1"/>
    <mergeCell ref="AVK1:AVL1"/>
    <mergeCell ref="AVM1:AVN1"/>
    <mergeCell ref="AVO1:AVP1"/>
    <mergeCell ref="AVQ1:AVR1"/>
    <mergeCell ref="AVS1:AVT1"/>
    <mergeCell ref="AVA1:AVB1"/>
    <mergeCell ref="AVC1:AVD1"/>
    <mergeCell ref="AVE1:AVF1"/>
    <mergeCell ref="AVG1:AVH1"/>
    <mergeCell ref="AVI1:AVJ1"/>
    <mergeCell ref="AUQ1:AUR1"/>
    <mergeCell ref="AUS1:AUT1"/>
    <mergeCell ref="AUU1:AUV1"/>
    <mergeCell ref="AUW1:AUX1"/>
    <mergeCell ref="AUY1:AUZ1"/>
    <mergeCell ref="AUG1:AUH1"/>
    <mergeCell ref="AUI1:AUJ1"/>
    <mergeCell ref="AUK1:AUL1"/>
    <mergeCell ref="AUM1:AUN1"/>
    <mergeCell ref="AUO1:AUP1"/>
    <mergeCell ref="ATW1:ATX1"/>
    <mergeCell ref="ATY1:ATZ1"/>
    <mergeCell ref="AUA1:AUB1"/>
    <mergeCell ref="AUC1:AUD1"/>
    <mergeCell ref="AUE1:AUF1"/>
    <mergeCell ref="ATM1:ATN1"/>
    <mergeCell ref="ATO1:ATP1"/>
    <mergeCell ref="ATQ1:ATR1"/>
    <mergeCell ref="ATS1:ATT1"/>
    <mergeCell ref="ATU1:ATV1"/>
    <mergeCell ref="ATC1:ATD1"/>
    <mergeCell ref="ATE1:ATF1"/>
    <mergeCell ref="ATG1:ATH1"/>
    <mergeCell ref="ATI1:ATJ1"/>
    <mergeCell ref="ATK1:ATL1"/>
    <mergeCell ref="ASS1:AST1"/>
    <mergeCell ref="ASU1:ASV1"/>
    <mergeCell ref="ASW1:ASX1"/>
    <mergeCell ref="ASY1:ASZ1"/>
    <mergeCell ref="ATA1:ATB1"/>
    <mergeCell ref="ASI1:ASJ1"/>
    <mergeCell ref="ASK1:ASL1"/>
    <mergeCell ref="ASM1:ASN1"/>
    <mergeCell ref="ASO1:ASP1"/>
    <mergeCell ref="ASQ1:ASR1"/>
    <mergeCell ref="ARY1:ARZ1"/>
    <mergeCell ref="ASA1:ASB1"/>
    <mergeCell ref="ASC1:ASD1"/>
    <mergeCell ref="ASE1:ASF1"/>
    <mergeCell ref="ASG1:ASH1"/>
    <mergeCell ref="ARO1:ARP1"/>
    <mergeCell ref="ARQ1:ARR1"/>
    <mergeCell ref="ARS1:ART1"/>
    <mergeCell ref="ARU1:ARV1"/>
    <mergeCell ref="ARW1:ARX1"/>
    <mergeCell ref="ARE1:ARF1"/>
    <mergeCell ref="ARG1:ARH1"/>
    <mergeCell ref="ARI1:ARJ1"/>
    <mergeCell ref="ARK1:ARL1"/>
    <mergeCell ref="ARM1:ARN1"/>
    <mergeCell ref="AQU1:AQV1"/>
    <mergeCell ref="AQW1:AQX1"/>
    <mergeCell ref="AQY1:AQZ1"/>
    <mergeCell ref="ARA1:ARB1"/>
    <mergeCell ref="ARC1:ARD1"/>
    <mergeCell ref="AQK1:AQL1"/>
    <mergeCell ref="AQM1:AQN1"/>
    <mergeCell ref="AQO1:AQP1"/>
    <mergeCell ref="AQQ1:AQR1"/>
    <mergeCell ref="AQS1:AQT1"/>
    <mergeCell ref="AQA1:AQB1"/>
    <mergeCell ref="AQC1:AQD1"/>
    <mergeCell ref="AQE1:AQF1"/>
    <mergeCell ref="AQG1:AQH1"/>
    <mergeCell ref="AQI1:AQJ1"/>
    <mergeCell ref="APQ1:APR1"/>
    <mergeCell ref="APS1:APT1"/>
    <mergeCell ref="APU1:APV1"/>
    <mergeCell ref="APW1:APX1"/>
    <mergeCell ref="APY1:APZ1"/>
    <mergeCell ref="APG1:APH1"/>
    <mergeCell ref="API1:APJ1"/>
    <mergeCell ref="APK1:APL1"/>
    <mergeCell ref="APM1:APN1"/>
    <mergeCell ref="APO1:APP1"/>
    <mergeCell ref="AOW1:AOX1"/>
    <mergeCell ref="AOY1:AOZ1"/>
    <mergeCell ref="APA1:APB1"/>
    <mergeCell ref="APC1:APD1"/>
    <mergeCell ref="APE1:APF1"/>
    <mergeCell ref="AOM1:AON1"/>
    <mergeCell ref="AOO1:AOP1"/>
    <mergeCell ref="AOQ1:AOR1"/>
    <mergeCell ref="AOS1:AOT1"/>
    <mergeCell ref="AOU1:AOV1"/>
    <mergeCell ref="AOC1:AOD1"/>
    <mergeCell ref="AOE1:AOF1"/>
    <mergeCell ref="AOG1:AOH1"/>
    <mergeCell ref="AOI1:AOJ1"/>
    <mergeCell ref="AOK1:AOL1"/>
    <mergeCell ref="ANS1:ANT1"/>
    <mergeCell ref="ANU1:ANV1"/>
    <mergeCell ref="ANW1:ANX1"/>
    <mergeCell ref="ANY1:ANZ1"/>
    <mergeCell ref="AOA1:AOB1"/>
    <mergeCell ref="ANI1:ANJ1"/>
    <mergeCell ref="ANK1:ANL1"/>
    <mergeCell ref="ANM1:ANN1"/>
    <mergeCell ref="ANO1:ANP1"/>
    <mergeCell ref="ANQ1:ANR1"/>
    <mergeCell ref="AMY1:AMZ1"/>
    <mergeCell ref="ANA1:ANB1"/>
    <mergeCell ref="ANC1:AND1"/>
    <mergeCell ref="ANE1:ANF1"/>
    <mergeCell ref="ANG1:ANH1"/>
    <mergeCell ref="AMO1:AMP1"/>
    <mergeCell ref="AMQ1:AMR1"/>
    <mergeCell ref="AMS1:AMT1"/>
    <mergeCell ref="AMU1:AMV1"/>
    <mergeCell ref="AMW1:AMX1"/>
    <mergeCell ref="AME1:AMF1"/>
    <mergeCell ref="AMG1:AMH1"/>
    <mergeCell ref="AMI1:AMJ1"/>
    <mergeCell ref="AMK1:AML1"/>
    <mergeCell ref="AMM1:AMN1"/>
    <mergeCell ref="ALU1:ALV1"/>
    <mergeCell ref="ALW1:ALX1"/>
    <mergeCell ref="ALY1:ALZ1"/>
    <mergeCell ref="AMA1:AMB1"/>
    <mergeCell ref="AMC1:AMD1"/>
    <mergeCell ref="ALK1:ALL1"/>
    <mergeCell ref="ALM1:ALN1"/>
    <mergeCell ref="ALO1:ALP1"/>
    <mergeCell ref="ALQ1:ALR1"/>
    <mergeCell ref="ALS1:ALT1"/>
    <mergeCell ref="ALA1:ALB1"/>
    <mergeCell ref="ALC1:ALD1"/>
    <mergeCell ref="ALE1:ALF1"/>
    <mergeCell ref="ALG1:ALH1"/>
    <mergeCell ref="ALI1:ALJ1"/>
    <mergeCell ref="AKQ1:AKR1"/>
    <mergeCell ref="AKS1:AKT1"/>
    <mergeCell ref="AKU1:AKV1"/>
    <mergeCell ref="AKW1:AKX1"/>
    <mergeCell ref="AKY1:AKZ1"/>
    <mergeCell ref="AKG1:AKH1"/>
    <mergeCell ref="AKI1:AKJ1"/>
    <mergeCell ref="AKK1:AKL1"/>
    <mergeCell ref="AKM1:AKN1"/>
    <mergeCell ref="AKO1:AKP1"/>
    <mergeCell ref="AJW1:AJX1"/>
    <mergeCell ref="AJY1:AJZ1"/>
    <mergeCell ref="AKA1:AKB1"/>
    <mergeCell ref="AKC1:AKD1"/>
    <mergeCell ref="AKE1:AKF1"/>
    <mergeCell ref="AJM1:AJN1"/>
    <mergeCell ref="AJO1:AJP1"/>
    <mergeCell ref="AJQ1:AJR1"/>
    <mergeCell ref="AJS1:AJT1"/>
    <mergeCell ref="AJU1:AJV1"/>
    <mergeCell ref="AJC1:AJD1"/>
    <mergeCell ref="AJE1:AJF1"/>
    <mergeCell ref="AJG1:AJH1"/>
    <mergeCell ref="AJI1:AJJ1"/>
    <mergeCell ref="AJK1:AJL1"/>
    <mergeCell ref="AIS1:AIT1"/>
    <mergeCell ref="AIU1:AIV1"/>
    <mergeCell ref="AIW1:AIX1"/>
    <mergeCell ref="AIY1:AIZ1"/>
    <mergeCell ref="AJA1:AJB1"/>
    <mergeCell ref="AII1:AIJ1"/>
    <mergeCell ref="AIK1:AIL1"/>
    <mergeCell ref="AIM1:AIN1"/>
    <mergeCell ref="AIO1:AIP1"/>
    <mergeCell ref="AIQ1:AIR1"/>
    <mergeCell ref="AHY1:AHZ1"/>
    <mergeCell ref="AIA1:AIB1"/>
    <mergeCell ref="AIC1:AID1"/>
    <mergeCell ref="AIE1:AIF1"/>
    <mergeCell ref="AIG1:AIH1"/>
    <mergeCell ref="AHO1:AHP1"/>
    <mergeCell ref="AHQ1:AHR1"/>
    <mergeCell ref="AHS1:AHT1"/>
    <mergeCell ref="AHU1:AHV1"/>
    <mergeCell ref="AHW1:AHX1"/>
    <mergeCell ref="AHE1:AHF1"/>
    <mergeCell ref="AHG1:AHH1"/>
    <mergeCell ref="AHI1:AHJ1"/>
    <mergeCell ref="AHK1:AHL1"/>
    <mergeCell ref="AHM1:AHN1"/>
    <mergeCell ref="AGU1:AGV1"/>
    <mergeCell ref="AGW1:AGX1"/>
    <mergeCell ref="AGY1:AGZ1"/>
    <mergeCell ref="AHA1:AHB1"/>
    <mergeCell ref="AHC1:AHD1"/>
    <mergeCell ref="AGK1:AGL1"/>
    <mergeCell ref="AGM1:AGN1"/>
    <mergeCell ref="AGO1:AGP1"/>
    <mergeCell ref="AGQ1:AGR1"/>
    <mergeCell ref="AGS1:AGT1"/>
    <mergeCell ref="AGA1:AGB1"/>
    <mergeCell ref="AGC1:AGD1"/>
    <mergeCell ref="AGE1:AGF1"/>
    <mergeCell ref="AGG1:AGH1"/>
    <mergeCell ref="AGI1:AGJ1"/>
    <mergeCell ref="AFQ1:AFR1"/>
    <mergeCell ref="AFS1:AFT1"/>
    <mergeCell ref="AFU1:AFV1"/>
    <mergeCell ref="AFW1:AFX1"/>
    <mergeCell ref="AFY1:AFZ1"/>
    <mergeCell ref="AFG1:AFH1"/>
    <mergeCell ref="AFI1:AFJ1"/>
    <mergeCell ref="AFK1:AFL1"/>
    <mergeCell ref="AFM1:AFN1"/>
    <mergeCell ref="AFO1:AFP1"/>
    <mergeCell ref="AEW1:AEX1"/>
    <mergeCell ref="AEY1:AEZ1"/>
    <mergeCell ref="AFA1:AFB1"/>
    <mergeCell ref="AFC1:AFD1"/>
    <mergeCell ref="AFE1:AFF1"/>
    <mergeCell ref="AEM1:AEN1"/>
    <mergeCell ref="AEO1:AEP1"/>
    <mergeCell ref="AEQ1:AER1"/>
    <mergeCell ref="AES1:AET1"/>
    <mergeCell ref="AEU1:AEV1"/>
    <mergeCell ref="AEC1:AED1"/>
    <mergeCell ref="AEE1:AEF1"/>
    <mergeCell ref="AEG1:AEH1"/>
    <mergeCell ref="AEI1:AEJ1"/>
    <mergeCell ref="AEK1:AEL1"/>
    <mergeCell ref="ADS1:ADT1"/>
    <mergeCell ref="ADU1:ADV1"/>
    <mergeCell ref="ADW1:ADX1"/>
    <mergeCell ref="ADY1:ADZ1"/>
    <mergeCell ref="AEA1:AEB1"/>
    <mergeCell ref="ADI1:ADJ1"/>
    <mergeCell ref="ADK1:ADL1"/>
    <mergeCell ref="ADM1:ADN1"/>
    <mergeCell ref="ADO1:ADP1"/>
    <mergeCell ref="ADQ1:ADR1"/>
    <mergeCell ref="ACY1:ACZ1"/>
    <mergeCell ref="ADA1:ADB1"/>
    <mergeCell ref="ADC1:ADD1"/>
    <mergeCell ref="ADE1:ADF1"/>
    <mergeCell ref="ADG1:ADH1"/>
    <mergeCell ref="ACO1:ACP1"/>
    <mergeCell ref="ACQ1:ACR1"/>
    <mergeCell ref="ACS1:ACT1"/>
    <mergeCell ref="ACU1:ACV1"/>
    <mergeCell ref="ACW1:ACX1"/>
    <mergeCell ref="ACE1:ACF1"/>
    <mergeCell ref="ACG1:ACH1"/>
    <mergeCell ref="ACI1:ACJ1"/>
    <mergeCell ref="ACK1:ACL1"/>
    <mergeCell ref="ACM1:ACN1"/>
    <mergeCell ref="ABU1:ABV1"/>
    <mergeCell ref="ABW1:ABX1"/>
    <mergeCell ref="ABY1:ABZ1"/>
    <mergeCell ref="ACA1:ACB1"/>
    <mergeCell ref="ACC1:ACD1"/>
    <mergeCell ref="ABK1:ABL1"/>
    <mergeCell ref="ABM1:ABN1"/>
    <mergeCell ref="ABO1:ABP1"/>
    <mergeCell ref="ABQ1:ABR1"/>
    <mergeCell ref="ABS1:ABT1"/>
    <mergeCell ref="ABA1:ABB1"/>
    <mergeCell ref="ABC1:ABD1"/>
    <mergeCell ref="ABE1:ABF1"/>
    <mergeCell ref="ABG1:ABH1"/>
    <mergeCell ref="ABI1:ABJ1"/>
    <mergeCell ref="AAQ1:AAR1"/>
    <mergeCell ref="AAS1:AAT1"/>
    <mergeCell ref="AAU1:AAV1"/>
    <mergeCell ref="AAW1:AAX1"/>
    <mergeCell ref="AAY1:AAZ1"/>
    <mergeCell ref="AAG1:AAH1"/>
    <mergeCell ref="AAI1:AAJ1"/>
    <mergeCell ref="AAK1:AAL1"/>
    <mergeCell ref="AAM1:AAN1"/>
    <mergeCell ref="AAO1:AAP1"/>
    <mergeCell ref="ZW1:ZX1"/>
    <mergeCell ref="ZY1:ZZ1"/>
    <mergeCell ref="AAA1:AAB1"/>
    <mergeCell ref="AAC1:AAD1"/>
    <mergeCell ref="AAE1:AAF1"/>
    <mergeCell ref="ZM1:ZN1"/>
    <mergeCell ref="ZO1:ZP1"/>
    <mergeCell ref="ZQ1:ZR1"/>
    <mergeCell ref="ZS1:ZT1"/>
    <mergeCell ref="ZU1:ZV1"/>
    <mergeCell ref="ZC1:ZD1"/>
    <mergeCell ref="ZE1:ZF1"/>
    <mergeCell ref="ZG1:ZH1"/>
    <mergeCell ref="ZI1:ZJ1"/>
    <mergeCell ref="ZK1:ZL1"/>
    <mergeCell ref="YS1:YT1"/>
    <mergeCell ref="YU1:YV1"/>
    <mergeCell ref="YW1:YX1"/>
    <mergeCell ref="YY1:YZ1"/>
    <mergeCell ref="ZA1:ZB1"/>
    <mergeCell ref="YI1:YJ1"/>
    <mergeCell ref="YK1:YL1"/>
    <mergeCell ref="YM1:YN1"/>
    <mergeCell ref="YO1:YP1"/>
    <mergeCell ref="YQ1:YR1"/>
    <mergeCell ref="XY1:XZ1"/>
    <mergeCell ref="YA1:YB1"/>
    <mergeCell ref="YC1:YD1"/>
    <mergeCell ref="YE1:YF1"/>
    <mergeCell ref="YG1:YH1"/>
    <mergeCell ref="A2:B2"/>
    <mergeCell ref="A1:B1"/>
    <mergeCell ref="WA1:WB1"/>
    <mergeCell ref="WC1:WD1"/>
    <mergeCell ref="WE1:WF1"/>
    <mergeCell ref="WG1:WH1"/>
    <mergeCell ref="WI1:WJ1"/>
    <mergeCell ref="VQ1:VR1"/>
    <mergeCell ref="VS1:VT1"/>
    <mergeCell ref="VU1:VV1"/>
    <mergeCell ref="VW1:VX1"/>
    <mergeCell ref="VY1:VZ1"/>
    <mergeCell ref="VG1:VH1"/>
    <mergeCell ref="VI1:VJ1"/>
    <mergeCell ref="VK1:VL1"/>
    <mergeCell ref="VM1:VN1"/>
    <mergeCell ref="VO1:VP1"/>
    <mergeCell ref="UW1:UX1"/>
    <mergeCell ref="UY1:UZ1"/>
    <mergeCell ref="VA1:VB1"/>
    <mergeCell ref="VC1:VD1"/>
    <mergeCell ref="VE1:VF1"/>
    <mergeCell ref="UM1:UN1"/>
    <mergeCell ref="UO1:UP1"/>
    <mergeCell ref="UQ1:UR1"/>
    <mergeCell ref="US1:UT1"/>
    <mergeCell ref="UU1:UV1"/>
    <mergeCell ref="UC1:UD1"/>
    <mergeCell ref="UE1:UF1"/>
    <mergeCell ref="UG1:UH1"/>
    <mergeCell ref="UI1:UJ1"/>
    <mergeCell ref="UK1:UL1"/>
    <mergeCell ref="TS1:TT1"/>
    <mergeCell ref="TU1:TV1"/>
    <mergeCell ref="TW1:TX1"/>
    <mergeCell ref="TY1:TZ1"/>
    <mergeCell ref="UA1:UB1"/>
    <mergeCell ref="C2:D2"/>
    <mergeCell ref="E2:F2"/>
    <mergeCell ref="G2:H2"/>
    <mergeCell ref="I2:J2"/>
    <mergeCell ref="K2:L2"/>
    <mergeCell ref="M2:N2"/>
    <mergeCell ref="O2:P2"/>
    <mergeCell ref="CA2:CB2"/>
    <mergeCell ref="CC2:CD2"/>
    <mergeCell ref="CE2:CF2"/>
    <mergeCell ref="CG2:CH2"/>
    <mergeCell ref="CI2:CJ2"/>
    <mergeCell ref="BQ2:BR2"/>
    <mergeCell ref="BS2:BT2"/>
    <mergeCell ref="BU2:BV2"/>
    <mergeCell ref="BW2:BX2"/>
    <mergeCell ref="BY2:BZ2"/>
    <mergeCell ref="BG2:BH2"/>
    <mergeCell ref="BI2:BJ2"/>
    <mergeCell ref="BK2:BL2"/>
    <mergeCell ref="BM2:BN2"/>
    <mergeCell ref="BO2:BP2"/>
    <mergeCell ref="AW2:AX2"/>
    <mergeCell ref="AY2:AZ2"/>
    <mergeCell ref="BA2:BB2"/>
    <mergeCell ref="BC2:BD2"/>
    <mergeCell ref="BE2:BF2"/>
    <mergeCell ref="Q2:R2"/>
    <mergeCell ref="S2:T2"/>
    <mergeCell ref="U2:V2"/>
    <mergeCell ref="W2:X2"/>
    <mergeCell ref="Y2:Z2"/>
    <mergeCell ref="AA2:AB2"/>
    <mergeCell ref="AM2:AN2"/>
    <mergeCell ref="AO2:AP2"/>
    <mergeCell ref="AQ2:AR2"/>
    <mergeCell ref="AS2:AT2"/>
    <mergeCell ref="AU2:AV2"/>
    <mergeCell ref="AC2:AD2"/>
    <mergeCell ref="AE2:AF2"/>
    <mergeCell ref="AG2:AH2"/>
    <mergeCell ref="AI2:AJ2"/>
    <mergeCell ref="AK2:AL2"/>
    <mergeCell ref="DA2:DB2"/>
    <mergeCell ref="DC2:DD2"/>
    <mergeCell ref="CK2:CL2"/>
    <mergeCell ref="CM2:CN2"/>
    <mergeCell ref="XO1:XP1"/>
    <mergeCell ref="XQ1:XR1"/>
    <mergeCell ref="XS1:XT1"/>
    <mergeCell ref="XU1:XV1"/>
    <mergeCell ref="XW1:XX1"/>
    <mergeCell ref="XE1:XF1"/>
    <mergeCell ref="XG1:XH1"/>
    <mergeCell ref="XI1:XJ1"/>
    <mergeCell ref="XK1:XL1"/>
    <mergeCell ref="XM1:XN1"/>
    <mergeCell ref="WU1:WV1"/>
    <mergeCell ref="WW1:WX1"/>
    <mergeCell ref="WY1:WZ1"/>
    <mergeCell ref="XA1:XB1"/>
    <mergeCell ref="XC1:XD1"/>
    <mergeCell ref="WK1:WL1"/>
    <mergeCell ref="WM1:WN1"/>
    <mergeCell ref="WO1:WP1"/>
    <mergeCell ref="WQ1:WR1"/>
    <mergeCell ref="WS1:WT1"/>
    <mergeCell ref="ES2:ET2"/>
    <mergeCell ref="EU2:EV2"/>
    <mergeCell ref="EW2:EX2"/>
    <mergeCell ref="EY2:EZ2"/>
    <mergeCell ref="FA2:FB2"/>
    <mergeCell ref="EI2:EJ2"/>
    <mergeCell ref="EK2:EL2"/>
    <mergeCell ref="EM2:EN2"/>
    <mergeCell ref="EO2:EP2"/>
    <mergeCell ref="EQ2:ER2"/>
    <mergeCell ref="DY2:DZ2"/>
    <mergeCell ref="EA2:EB2"/>
    <mergeCell ref="EC2:ED2"/>
    <mergeCell ref="EE2:EF2"/>
    <mergeCell ref="EG2:EH2"/>
    <mergeCell ref="DO2:DP2"/>
    <mergeCell ref="DQ2:DR2"/>
    <mergeCell ref="DS2:DT2"/>
    <mergeCell ref="DU2:DV2"/>
    <mergeCell ref="DW2:DX2"/>
    <mergeCell ref="DE2:DF2"/>
    <mergeCell ref="DG2:DH2"/>
    <mergeCell ref="DI2:DJ2"/>
    <mergeCell ref="DK2:DL2"/>
  </mergeCells>
  <phoneticPr fontId="0" type="noConversion"/>
  <pageMargins left="0.75" right="0.75" top="1" bottom="1" header="0.5" footer="0.5"/>
  <pageSetup scale="85" orientation="portrait" horizontalDpi="355" verticalDpi="355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workbookViewId="0">
      <selection activeCell="D25" sqref="D25"/>
    </sheetView>
  </sheetViews>
  <sheetFormatPr defaultRowHeight="12.75" x14ac:dyDescent="0.2"/>
  <cols>
    <col min="1" max="1" width="27.7109375" style="272" customWidth="1"/>
    <col min="2" max="2" width="12.42578125" style="272" customWidth="1"/>
    <col min="3" max="3" width="11.5703125" style="272" bestFit="1" customWidth="1"/>
    <col min="4" max="4" width="15.140625" style="272" customWidth="1"/>
    <col min="5" max="5" width="8.28515625" style="272" customWidth="1"/>
    <col min="6" max="6" width="11.7109375" style="272" customWidth="1"/>
    <col min="7" max="7" width="13.5703125" style="272" customWidth="1"/>
    <col min="8" max="8" width="12.42578125" style="272" customWidth="1"/>
    <col min="9" max="9" width="13.7109375" style="272" customWidth="1"/>
    <col min="10" max="10" width="13" style="272" customWidth="1"/>
    <col min="11" max="11" width="15" style="272" customWidth="1"/>
    <col min="12" max="12" width="13" style="272" customWidth="1"/>
    <col min="13" max="13" width="2.28515625" style="272" customWidth="1"/>
    <col min="14" max="14" width="22.28515625" style="272" customWidth="1"/>
    <col min="15" max="16384" width="9.140625" style="272"/>
  </cols>
  <sheetData>
    <row r="1" spans="1:15" x14ac:dyDescent="0.2">
      <c r="A1" s="431" t="str">
        <f>+'Revenue Input'!A1</f>
        <v>Orangeville Hydro Limited  ~ EB-2013-0160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</row>
    <row r="2" spans="1:15" ht="13.5" thickBot="1" x14ac:dyDescent="0.25">
      <c r="A2" s="442"/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</row>
    <row r="3" spans="1:15" ht="21" thickBot="1" x14ac:dyDescent="0.25">
      <c r="A3" s="440" t="s">
        <v>223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N3" s="269" t="s">
        <v>107</v>
      </c>
      <c r="O3" s="273" t="str">
        <f>'Distribution Rate Schedule'!H3</f>
        <v>y</v>
      </c>
    </row>
    <row r="4" spans="1:15" ht="25.5" x14ac:dyDescent="0.2">
      <c r="A4" s="443" t="s">
        <v>94</v>
      </c>
      <c r="B4" s="441" t="s">
        <v>133</v>
      </c>
      <c r="C4" s="441"/>
      <c r="D4" s="195" t="s">
        <v>143</v>
      </c>
      <c r="E4" s="195"/>
      <c r="F4" s="441" t="s">
        <v>95</v>
      </c>
      <c r="G4" s="441"/>
      <c r="H4" s="441"/>
      <c r="I4" s="195" t="s">
        <v>96</v>
      </c>
      <c r="J4" s="195" t="s">
        <v>97</v>
      </c>
      <c r="K4" s="195" t="s">
        <v>104</v>
      </c>
      <c r="L4" s="195" t="s">
        <v>105</v>
      </c>
    </row>
    <row r="5" spans="1:15" x14ac:dyDescent="0.2">
      <c r="A5" s="444"/>
      <c r="B5" s="195" t="s">
        <v>98</v>
      </c>
      <c r="C5" s="195" t="s">
        <v>99</v>
      </c>
      <c r="D5" s="195"/>
      <c r="E5" s="195"/>
      <c r="F5" s="195" t="s">
        <v>98</v>
      </c>
      <c r="G5" s="195" t="s">
        <v>99</v>
      </c>
      <c r="H5" s="195" t="s">
        <v>39</v>
      </c>
      <c r="I5" s="195" t="s">
        <v>39</v>
      </c>
      <c r="J5" s="195" t="s">
        <v>39</v>
      </c>
      <c r="K5" s="195" t="s">
        <v>106</v>
      </c>
      <c r="L5" s="195" t="s">
        <v>39</v>
      </c>
    </row>
    <row r="6" spans="1:15" ht="24.75" customHeight="1" x14ac:dyDescent="0.2">
      <c r="A6" s="445"/>
      <c r="B6" s="215" t="s">
        <v>100</v>
      </c>
      <c r="C6" s="215" t="s">
        <v>100</v>
      </c>
      <c r="D6" s="215"/>
      <c r="E6" s="215" t="s">
        <v>116</v>
      </c>
      <c r="F6" s="195" t="s">
        <v>101</v>
      </c>
      <c r="G6" s="195" t="s">
        <v>101</v>
      </c>
      <c r="H6" s="216" t="s">
        <v>101</v>
      </c>
      <c r="I6" s="216" t="s">
        <v>101</v>
      </c>
      <c r="J6" s="216" t="s">
        <v>101</v>
      </c>
      <c r="K6" s="217">
        <v>3</v>
      </c>
      <c r="L6" s="216" t="s">
        <v>101</v>
      </c>
    </row>
    <row r="7" spans="1:15" ht="20.100000000000001" customHeight="1" x14ac:dyDescent="0.2">
      <c r="A7" s="274" t="str">
        <f>'Distribution Rate Schedule'!A9</f>
        <v>Residential</v>
      </c>
      <c r="B7" s="211"/>
      <c r="C7" s="211"/>
      <c r="D7" s="275">
        <f>'Low Voltage Rates'!C6</f>
        <v>89706963.731166616</v>
      </c>
      <c r="E7" s="276" t="str">
        <f>'Low Voltage Rates'!E6</f>
        <v>kWh</v>
      </c>
      <c r="F7" s="277">
        <f>B7/D7</f>
        <v>0</v>
      </c>
      <c r="G7" s="277">
        <f>C7/D7</f>
        <v>0</v>
      </c>
      <c r="H7" s="277">
        <f>F7+G7</f>
        <v>0</v>
      </c>
      <c r="I7" s="277">
        <f>H7/2</f>
        <v>0</v>
      </c>
      <c r="J7" s="277">
        <f>H7/3</f>
        <v>0</v>
      </c>
      <c r="K7" s="278"/>
      <c r="L7" s="277">
        <f>IF($O$3="Y", ROUND(IF($K$6=2, I7, IF($K$6=3, J7, 0)),4), IF($K$6=2, I7, IF($K$6=3, J7, 0)))</f>
        <v>0</v>
      </c>
    </row>
    <row r="8" spans="1:15" ht="20.100000000000001" customHeight="1" x14ac:dyDescent="0.2">
      <c r="A8" s="274" t="str">
        <f>'Distribution Rate Schedule'!A10</f>
        <v>GS &lt; 50 kW</v>
      </c>
      <c r="B8" s="211"/>
      <c r="C8" s="211"/>
      <c r="D8" s="275">
        <f>'Low Voltage Rates'!C7</f>
        <v>36780122.806089006</v>
      </c>
      <c r="E8" s="276" t="str">
        <f>'Low Voltage Rates'!E7</f>
        <v>kWh</v>
      </c>
      <c r="F8" s="277">
        <f t="shared" ref="F8:F14" si="0">B8/D8</f>
        <v>0</v>
      </c>
      <c r="G8" s="277">
        <f t="shared" ref="G8:G14" si="1">C8/D8</f>
        <v>0</v>
      </c>
      <c r="H8" s="277">
        <f t="shared" ref="H8:H14" si="2">F8+G8</f>
        <v>0</v>
      </c>
      <c r="I8" s="277">
        <f t="shared" ref="I8:I14" si="3">H8/2</f>
        <v>0</v>
      </c>
      <c r="J8" s="277">
        <f t="shared" ref="J8:J14" si="4">H8/3</f>
        <v>0</v>
      </c>
      <c r="K8" s="278"/>
      <c r="L8" s="277">
        <f t="shared" ref="L8:L14" si="5">IF($O$3="Y", ROUND(IF($K$6=2, I8, IF($K$6=3, J8, 0)),4), IF($K$6=2, I8, IF($K$6=3, J8, 0)))</f>
        <v>0</v>
      </c>
      <c r="M8" s="269"/>
      <c r="N8" s="270"/>
      <c r="O8" s="270"/>
    </row>
    <row r="9" spans="1:15" ht="20.100000000000001" customHeight="1" x14ac:dyDescent="0.2">
      <c r="A9" s="274" t="str">
        <f>'Distribution Rate Schedule'!A11</f>
        <v>GS &gt;50 to 4999 kW</v>
      </c>
      <c r="B9" s="211"/>
      <c r="C9" s="211"/>
      <c r="D9" s="275">
        <f>'Low Voltage Rates'!D8</f>
        <v>289616.7909765619</v>
      </c>
      <c r="E9" s="276" t="str">
        <f>'Low Voltage Rates'!E8</f>
        <v>kW</v>
      </c>
      <c r="F9" s="277">
        <f t="shared" si="0"/>
        <v>0</v>
      </c>
      <c r="G9" s="277">
        <f t="shared" si="1"/>
        <v>0</v>
      </c>
      <c r="H9" s="277">
        <f t="shared" si="2"/>
        <v>0</v>
      </c>
      <c r="I9" s="277">
        <f t="shared" si="3"/>
        <v>0</v>
      </c>
      <c r="J9" s="277">
        <f t="shared" si="4"/>
        <v>0</v>
      </c>
      <c r="K9" s="278"/>
      <c r="L9" s="277">
        <f t="shared" si="5"/>
        <v>0</v>
      </c>
    </row>
    <row r="10" spans="1:15" ht="20.100000000000001" hidden="1" customHeight="1" x14ac:dyDescent="0.2">
      <c r="A10" s="274" t="str">
        <f>'Distribution Rate Schedule'!A12</f>
        <v>GS &gt;1000 to 4999 kW</v>
      </c>
      <c r="B10" s="211"/>
      <c r="C10" s="211"/>
      <c r="D10" s="275"/>
      <c r="E10" s="276"/>
      <c r="F10" s="277"/>
      <c r="G10" s="277"/>
      <c r="H10" s="277"/>
      <c r="I10" s="277"/>
      <c r="J10" s="277"/>
      <c r="K10" s="278"/>
      <c r="L10" s="277"/>
    </row>
    <row r="11" spans="1:15" ht="20.100000000000001" hidden="1" customHeight="1" x14ac:dyDescent="0.2">
      <c r="A11" s="274" t="str">
        <f>'Distribution Rate Schedule'!A13</f>
        <v>Large Use</v>
      </c>
      <c r="B11" s="211"/>
      <c r="C11" s="211"/>
      <c r="D11" s="275"/>
      <c r="E11" s="276"/>
      <c r="F11" s="277"/>
      <c r="G11" s="277"/>
      <c r="H11" s="277"/>
      <c r="I11" s="277"/>
      <c r="J11" s="277"/>
      <c r="K11" s="278"/>
      <c r="L11" s="277"/>
    </row>
    <row r="12" spans="1:15" ht="20.100000000000001" customHeight="1" x14ac:dyDescent="0.2">
      <c r="A12" s="274" t="str">
        <f>'Distribution Rate Schedule'!A14</f>
        <v>Sentinel Lights</v>
      </c>
      <c r="B12" s="211"/>
      <c r="C12" s="211"/>
      <c r="D12" s="279">
        <f>'Low Voltage Rates'!D11</f>
        <v>338.86175995396366</v>
      </c>
      <c r="E12" s="276" t="str">
        <f>'Low Voltage Rates'!E11</f>
        <v>kW</v>
      </c>
      <c r="F12" s="277">
        <f t="shared" si="0"/>
        <v>0</v>
      </c>
      <c r="G12" s="277">
        <f t="shared" si="1"/>
        <v>0</v>
      </c>
      <c r="H12" s="277">
        <f t="shared" si="2"/>
        <v>0</v>
      </c>
      <c r="I12" s="277">
        <f t="shared" si="3"/>
        <v>0</v>
      </c>
      <c r="J12" s="277">
        <f t="shared" si="4"/>
        <v>0</v>
      </c>
      <c r="K12" s="280"/>
      <c r="L12" s="277">
        <f t="shared" si="5"/>
        <v>0</v>
      </c>
    </row>
    <row r="13" spans="1:15" ht="20.100000000000001" customHeight="1" x14ac:dyDescent="0.2">
      <c r="A13" s="274" t="str">
        <f>'Distribution Rate Schedule'!A15</f>
        <v>Street Lighting</v>
      </c>
      <c r="B13" s="211"/>
      <c r="C13" s="211"/>
      <c r="D13" s="279">
        <f>'Low Voltage Rates'!D12</f>
        <v>5229.9860393372019</v>
      </c>
      <c r="E13" s="276" t="str">
        <f>'Low Voltage Rates'!E12</f>
        <v>kW</v>
      </c>
      <c r="F13" s="277">
        <f t="shared" si="0"/>
        <v>0</v>
      </c>
      <c r="G13" s="277">
        <f t="shared" si="1"/>
        <v>0</v>
      </c>
      <c r="H13" s="277">
        <f t="shared" si="2"/>
        <v>0</v>
      </c>
      <c r="I13" s="277">
        <f t="shared" si="3"/>
        <v>0</v>
      </c>
      <c r="J13" s="277">
        <f t="shared" si="4"/>
        <v>0</v>
      </c>
      <c r="K13" s="280"/>
      <c r="L13" s="277">
        <f t="shared" si="5"/>
        <v>0</v>
      </c>
    </row>
    <row r="14" spans="1:15" ht="20.100000000000001" customHeight="1" x14ac:dyDescent="0.2">
      <c r="A14" s="274" t="str">
        <f>'Distribution Rate Schedule'!A16</f>
        <v>Unmetered and Scattered</v>
      </c>
      <c r="B14" s="211"/>
      <c r="C14" s="211"/>
      <c r="D14" s="279">
        <f>'Low Voltage Rates'!C13</f>
        <v>358304.47063816962</v>
      </c>
      <c r="E14" s="276" t="str">
        <f>'Low Voltage Rates'!E13</f>
        <v>kWh</v>
      </c>
      <c r="F14" s="277">
        <f t="shared" si="0"/>
        <v>0</v>
      </c>
      <c r="G14" s="277">
        <f t="shared" si="1"/>
        <v>0</v>
      </c>
      <c r="H14" s="277">
        <f t="shared" si="2"/>
        <v>0</v>
      </c>
      <c r="I14" s="277">
        <f t="shared" si="3"/>
        <v>0</v>
      </c>
      <c r="J14" s="277">
        <f t="shared" si="4"/>
        <v>0</v>
      </c>
      <c r="K14" s="280"/>
      <c r="L14" s="277">
        <f t="shared" si="5"/>
        <v>0</v>
      </c>
    </row>
    <row r="15" spans="1:15" ht="20.100000000000001" customHeight="1" thickBot="1" x14ac:dyDescent="0.25">
      <c r="A15" s="281" t="s">
        <v>39</v>
      </c>
      <c r="B15" s="282">
        <f>SUM(B7:B11)</f>
        <v>0</v>
      </c>
      <c r="C15" s="282">
        <f>SUM(C7:C11)</f>
        <v>0</v>
      </c>
      <c r="D15" s="282"/>
      <c r="E15" s="283"/>
      <c r="F15" s="282"/>
      <c r="G15" s="282"/>
      <c r="H15" s="282"/>
      <c r="I15" s="282"/>
      <c r="J15" s="282"/>
      <c r="K15" s="282"/>
      <c r="L15" s="282"/>
    </row>
    <row r="16" spans="1:15" ht="13.5" thickTop="1" x14ac:dyDescent="0.2"/>
  </sheetData>
  <mergeCells count="6">
    <mergeCell ref="B4:C4"/>
    <mergeCell ref="F4:H4"/>
    <mergeCell ref="A1:L1"/>
    <mergeCell ref="A2:L2"/>
    <mergeCell ref="A3:L3"/>
    <mergeCell ref="A4:A6"/>
  </mergeCells>
  <phoneticPr fontId="0" type="noConversion"/>
  <pageMargins left="0.74803149606299213" right="0.74803149606299213" top="0.98425196850393704" bottom="0.98425196850393704" header="0.51181102362204722" footer="0.51181102362204722"/>
  <pageSetup scale="73" orientation="landscape" horizontalDpi="355" verticalDpi="355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4"/>
  <sheetViews>
    <sheetView zoomScale="90" zoomScaleNormal="90" workbookViewId="0">
      <selection activeCell="E10" sqref="E10"/>
    </sheetView>
  </sheetViews>
  <sheetFormatPr defaultRowHeight="12.75" x14ac:dyDescent="0.2"/>
  <cols>
    <col min="1" max="1" width="32.7109375" style="199" bestFit="1" customWidth="1"/>
    <col min="2" max="2" width="16.7109375" style="199" customWidth="1"/>
    <col min="3" max="3" width="13.5703125" style="199" customWidth="1"/>
    <col min="4" max="4" width="15" style="199" customWidth="1"/>
    <col min="5" max="5" width="19.28515625" style="199" customWidth="1"/>
    <col min="6" max="6" width="2.7109375" style="199" customWidth="1"/>
    <col min="7" max="7" width="19" style="260" bestFit="1" customWidth="1"/>
    <col min="8" max="8" width="23.7109375" style="260" bestFit="1" customWidth="1"/>
    <col min="9" max="9" width="11.28515625" style="260" bestFit="1" customWidth="1"/>
    <col min="10" max="11" width="14" style="260" bestFit="1" customWidth="1"/>
    <col min="12" max="12" width="13.7109375" style="260" customWidth="1"/>
    <col min="13" max="16384" width="9.140625" style="199"/>
  </cols>
  <sheetData>
    <row r="1" spans="1:12" x14ac:dyDescent="0.2">
      <c r="A1" s="412" t="str">
        <f>+'Revenue Input'!A1</f>
        <v>Orangeville Hydro Limited  ~ EB-2013-0160</v>
      </c>
      <c r="B1" s="412"/>
      <c r="C1" s="412"/>
      <c r="D1" s="412"/>
      <c r="E1" s="412"/>
    </row>
    <row r="2" spans="1:12" ht="13.5" thickBot="1" x14ac:dyDescent="0.25">
      <c r="A2" s="421"/>
      <c r="B2" s="421"/>
      <c r="C2" s="421"/>
      <c r="D2" s="421"/>
      <c r="E2" s="421"/>
    </row>
    <row r="3" spans="1:12" ht="21" thickBot="1" x14ac:dyDescent="0.25">
      <c r="A3" s="447" t="s">
        <v>224</v>
      </c>
      <c r="B3" s="447"/>
      <c r="C3" s="447"/>
      <c r="D3" s="447"/>
      <c r="E3" s="447"/>
      <c r="G3" s="261" t="s">
        <v>89</v>
      </c>
      <c r="H3" s="262" t="s">
        <v>145</v>
      </c>
    </row>
    <row r="4" spans="1:12" ht="15.75" x14ac:dyDescent="0.2">
      <c r="A4" s="446"/>
      <c r="B4" s="446"/>
      <c r="C4" s="446"/>
      <c r="D4" s="446"/>
      <c r="E4" s="446"/>
    </row>
    <row r="5" spans="1:12" x14ac:dyDescent="0.2">
      <c r="A5" s="448"/>
      <c r="B5" s="448"/>
      <c r="C5" s="448"/>
      <c r="D5" s="448"/>
      <c r="E5" s="448"/>
      <c r="F5" s="222"/>
      <c r="G5" s="222"/>
      <c r="H5" s="222"/>
      <c r="I5" s="222"/>
      <c r="J5" s="222"/>
      <c r="K5" s="222"/>
    </row>
    <row r="6" spans="1:12" ht="15.75" x14ac:dyDescent="0.2">
      <c r="A6" s="446"/>
      <c r="B6" s="446"/>
      <c r="C6" s="446"/>
      <c r="D6" s="446"/>
      <c r="E6" s="446"/>
    </row>
    <row r="7" spans="1:12" s="225" customFormat="1" ht="18" x14ac:dyDescent="0.2">
      <c r="A7" s="429" t="s">
        <v>225</v>
      </c>
      <c r="B7" s="429"/>
      <c r="C7" s="429"/>
      <c r="D7" s="429"/>
      <c r="E7" s="429"/>
      <c r="G7" s="263"/>
      <c r="H7" s="263"/>
      <c r="I7" s="263"/>
      <c r="J7" s="263"/>
      <c r="K7" s="263"/>
      <c r="L7" s="263"/>
    </row>
    <row r="8" spans="1:12" s="225" customFormat="1" x14ac:dyDescent="0.2">
      <c r="A8" s="214" t="s">
        <v>0</v>
      </c>
      <c r="B8" s="264" t="s">
        <v>24</v>
      </c>
      <c r="C8" s="264" t="s">
        <v>25</v>
      </c>
      <c r="D8" s="264" t="s">
        <v>16</v>
      </c>
      <c r="E8" s="264" t="s">
        <v>15</v>
      </c>
      <c r="G8" s="265"/>
      <c r="H8" s="265"/>
      <c r="I8" s="265"/>
      <c r="J8" s="265"/>
      <c r="K8" s="265"/>
      <c r="L8" s="265"/>
    </row>
    <row r="9" spans="1:12" s="225" customFormat="1" ht="18" customHeight="1" x14ac:dyDescent="0.2">
      <c r="A9" s="202" t="str">
        <f>'Low Voltage Rates'!A6</f>
        <v>Residential</v>
      </c>
      <c r="B9" s="266">
        <v>0</v>
      </c>
      <c r="C9" s="266">
        <f>IF(+$H$3="Y",+ROUND(+'Rates By Rate Class'!D6,2),+'Rates By Rate Class'!D6)</f>
        <v>16.5</v>
      </c>
      <c r="D9" s="267"/>
      <c r="E9" s="267">
        <f>IF(+$H$3="Y",ROUND(+'Rates By Rate Class'!E6,4),+'Rates By Rate Class'!E6)+0.00001769</f>
        <v>1.4217690000000002E-2</v>
      </c>
      <c r="G9" s="268"/>
      <c r="H9" s="268"/>
      <c r="I9" s="263"/>
      <c r="J9" s="263"/>
      <c r="K9" s="263"/>
      <c r="L9" s="263"/>
    </row>
    <row r="10" spans="1:12" s="225" customFormat="1" ht="18" customHeight="1" x14ac:dyDescent="0.2">
      <c r="A10" s="202" t="str">
        <f>'Low Voltage Rates'!A7</f>
        <v>GS &lt; 50 kW</v>
      </c>
      <c r="B10" s="266">
        <v>0</v>
      </c>
      <c r="C10" s="266">
        <f>IF(+$H$3="Y",+ROUND(+'Rates By Rate Class'!D7,2),+'Rates By Rate Class'!D7)</f>
        <v>31.78</v>
      </c>
      <c r="D10" s="267"/>
      <c r="E10" s="267">
        <f>IF(+$H$3="Y",ROUND(+'Rates By Rate Class'!E7,4),+'Rates By Rate Class'!E7)</f>
        <v>9.5999999999999992E-3</v>
      </c>
      <c r="G10" s="268"/>
      <c r="H10" s="268"/>
      <c r="I10" s="263"/>
      <c r="J10" s="263"/>
      <c r="K10" s="263"/>
      <c r="L10" s="263"/>
    </row>
    <row r="11" spans="1:12" s="225" customFormat="1" ht="18" customHeight="1" x14ac:dyDescent="0.2">
      <c r="A11" s="202" t="str">
        <f>'Low Voltage Rates'!A8</f>
        <v>GS &gt;50 to 4999 kW</v>
      </c>
      <c r="B11" s="266">
        <v>0</v>
      </c>
      <c r="C11" s="266">
        <f>IF(+$H$3="Y",+ROUND(+'Rates By Rate Class'!D8,2),+'Rates By Rate Class'!D8)</f>
        <v>186.74</v>
      </c>
      <c r="D11" s="267">
        <f>IF(+$H$3="Y",ROUND(+'Rates By Rate Class'!E8,4),+'Rates By Rate Class'!E8)</f>
        <v>2.198</v>
      </c>
      <c r="E11" s="267"/>
      <c r="G11" s="268"/>
      <c r="H11" s="268"/>
      <c r="I11" s="263"/>
      <c r="J11" s="263"/>
      <c r="K11" s="263"/>
      <c r="L11" s="263"/>
    </row>
    <row r="12" spans="1:12" s="225" customFormat="1" ht="18" hidden="1" customHeight="1" x14ac:dyDescent="0.2">
      <c r="A12" s="202" t="str">
        <f>'Low Voltage Rates'!A9</f>
        <v>GS &gt;1000 to 4999 kW</v>
      </c>
      <c r="B12" s="266">
        <v>0</v>
      </c>
      <c r="C12" s="266">
        <f>IF(+$H$3="Y",+ROUND(+'Rates By Rate Class'!D9,2),+'Rates By Rate Class'!D9)</f>
        <v>0</v>
      </c>
      <c r="D12" s="267">
        <f>IF(+$H$3="Y",ROUND(+'Rates By Rate Class'!E9,4),+'Rates By Rate Class'!E9)</f>
        <v>0</v>
      </c>
      <c r="E12" s="267"/>
      <c r="G12" s="268"/>
      <c r="H12" s="268"/>
      <c r="I12" s="263"/>
      <c r="J12" s="263"/>
      <c r="K12" s="263"/>
      <c r="L12" s="263"/>
    </row>
    <row r="13" spans="1:12" s="225" customFormat="1" ht="18" hidden="1" customHeight="1" x14ac:dyDescent="0.2">
      <c r="A13" s="202" t="str">
        <f>'Low Voltage Rates'!A10</f>
        <v>Large Use</v>
      </c>
      <c r="B13" s="266">
        <v>0</v>
      </c>
      <c r="C13" s="266">
        <f>IF(+$H$3="Y",+ROUND(+'Rates By Rate Class'!D10,2),+'Rates By Rate Class'!D10)</f>
        <v>0</v>
      </c>
      <c r="D13" s="267">
        <f>IF(+$H$3="Y",ROUND(+'Rates By Rate Class'!E10,4),+'Rates By Rate Class'!E10)</f>
        <v>0</v>
      </c>
      <c r="E13" s="267"/>
      <c r="G13" s="268"/>
      <c r="H13" s="268"/>
      <c r="I13" s="263"/>
      <c r="J13" s="263"/>
      <c r="K13" s="263"/>
      <c r="L13" s="263"/>
    </row>
    <row r="14" spans="1:12" s="225" customFormat="1" ht="18" customHeight="1" x14ac:dyDescent="0.2">
      <c r="A14" s="202" t="str">
        <f>'Low Voltage Rates'!A11</f>
        <v>Sentinel Lights</v>
      </c>
      <c r="B14" s="266">
        <f>IF(+$H$3="Y",+ROUND(+'Rates By Rate Class'!D11,4),+'Rates By Rate Class'!D11)</f>
        <v>3.3288000000000002</v>
      </c>
      <c r="C14" s="266"/>
      <c r="D14" s="267">
        <f>IF(+$H$3="Y",ROUND(+'Rates By Rate Class'!E11,4),+'Rates By Rate Class'!E11)</f>
        <v>12.981</v>
      </c>
      <c r="E14" s="267"/>
      <c r="G14" s="268"/>
      <c r="H14" s="268"/>
      <c r="I14" s="263"/>
      <c r="J14" s="263"/>
      <c r="K14" s="263"/>
      <c r="L14" s="263"/>
    </row>
    <row r="15" spans="1:12" s="225" customFormat="1" ht="18" customHeight="1" x14ac:dyDescent="0.2">
      <c r="A15" s="202" t="str">
        <f>'Low Voltage Rates'!A12</f>
        <v>Street Lighting</v>
      </c>
      <c r="B15" s="266">
        <f>IF(+$H$3="Y",+ROUND(+'Rates By Rate Class'!D12,4),+'Rates By Rate Class'!D12)</f>
        <v>1.5098</v>
      </c>
      <c r="C15" s="266"/>
      <c r="D15" s="267">
        <f>IF(+$H$3="Y",ROUND(+'Rates By Rate Class'!E12,4),+'Rates By Rate Class'!E12)</f>
        <v>8.3552999999999997</v>
      </c>
      <c r="E15" s="267"/>
      <c r="G15" s="268"/>
      <c r="H15" s="268"/>
      <c r="I15" s="263"/>
      <c r="J15" s="263"/>
      <c r="K15" s="263"/>
      <c r="L15" s="263"/>
    </row>
    <row r="16" spans="1:12" s="225" customFormat="1" ht="18" customHeight="1" x14ac:dyDescent="0.2">
      <c r="A16" s="202" t="str">
        <f>'Low Voltage Rates'!A13</f>
        <v>Unmetered and Scattered</v>
      </c>
      <c r="B16" s="266">
        <f>IF(+$H$3="Y",+ROUND(+'Rates By Rate Class'!D13,4),+'Rates By Rate Class'!D13)</f>
        <v>5.8673000000000002</v>
      </c>
      <c r="C16" s="266"/>
      <c r="D16" s="267"/>
      <c r="E16" s="267">
        <f>IF(+$H$3="Y",ROUND(+'Rates By Rate Class'!E13,4),+'Rates By Rate Class'!E13)</f>
        <v>8.2000000000000007E-3</v>
      </c>
      <c r="G16" s="268"/>
      <c r="H16" s="268"/>
      <c r="I16" s="263"/>
      <c r="J16" s="263"/>
      <c r="K16" s="263"/>
      <c r="L16" s="263"/>
    </row>
    <row r="17" spans="1:12" ht="18.75" customHeight="1" x14ac:dyDescent="0.2">
      <c r="A17" s="446"/>
      <c r="B17" s="446"/>
      <c r="C17" s="446"/>
      <c r="D17" s="446"/>
      <c r="E17" s="446"/>
      <c r="G17" s="263"/>
      <c r="H17" s="263"/>
      <c r="I17" s="263"/>
      <c r="J17" s="263"/>
      <c r="K17" s="263"/>
      <c r="L17" s="263"/>
    </row>
    <row r="18" spans="1:12" s="225" customFormat="1" ht="18" x14ac:dyDescent="0.2">
      <c r="A18" s="429" t="s">
        <v>226</v>
      </c>
      <c r="B18" s="429"/>
      <c r="C18" s="429"/>
      <c r="D18" s="429"/>
      <c r="E18" s="429"/>
      <c r="G18" s="263"/>
      <c r="H18" s="263"/>
      <c r="I18" s="263"/>
      <c r="J18" s="263"/>
      <c r="K18" s="263"/>
      <c r="L18" s="263"/>
    </row>
    <row r="19" spans="1:12" s="225" customFormat="1" x14ac:dyDescent="0.2">
      <c r="A19" s="214" t="s">
        <v>0</v>
      </c>
      <c r="B19" s="264" t="s">
        <v>24</v>
      </c>
      <c r="C19" s="264" t="s">
        <v>25</v>
      </c>
      <c r="D19" s="264" t="s">
        <v>16</v>
      </c>
      <c r="E19" s="264" t="s">
        <v>15</v>
      </c>
      <c r="G19" s="263"/>
      <c r="H19" s="263"/>
      <c r="I19" s="263"/>
      <c r="J19" s="263"/>
      <c r="K19" s="263"/>
      <c r="L19" s="263"/>
    </row>
    <row r="20" spans="1:12" s="225" customFormat="1" ht="18" customHeight="1" x14ac:dyDescent="0.2">
      <c r="A20" s="202" t="str">
        <f t="shared" ref="A20:A27" si="0">A9</f>
        <v>Residential</v>
      </c>
      <c r="B20" s="266"/>
      <c r="C20" s="266"/>
      <c r="D20" s="267"/>
      <c r="E20" s="267">
        <f>IF(+$H$3="Y",+ROUND(+'Low Voltage Rates'!F6,4),+'Low Voltage Rates'!F6)</f>
        <v>1.6999999999999999E-3</v>
      </c>
      <c r="G20" s="268"/>
      <c r="H20" s="268"/>
      <c r="I20" s="263"/>
      <c r="J20" s="263"/>
      <c r="K20" s="263"/>
      <c r="L20" s="263"/>
    </row>
    <row r="21" spans="1:12" s="225" customFormat="1" ht="18" customHeight="1" x14ac:dyDescent="0.2">
      <c r="A21" s="202" t="str">
        <f t="shared" si="0"/>
        <v>GS &lt; 50 kW</v>
      </c>
      <c r="B21" s="266"/>
      <c r="C21" s="266"/>
      <c r="D21" s="267"/>
      <c r="E21" s="267">
        <f>IF(+$H$3="Y",+ROUND(+'Low Voltage Rates'!F7,4),+'Low Voltage Rates'!F7)</f>
        <v>1.5E-3</v>
      </c>
      <c r="G21" s="268"/>
      <c r="H21" s="268"/>
      <c r="I21" s="263"/>
      <c r="J21" s="263"/>
      <c r="K21" s="263"/>
      <c r="L21" s="263"/>
    </row>
    <row r="22" spans="1:12" s="225" customFormat="1" ht="18" customHeight="1" x14ac:dyDescent="0.2">
      <c r="A22" s="202" t="str">
        <f t="shared" si="0"/>
        <v>GS &gt;50 to 4999 kW</v>
      </c>
      <c r="B22" s="266"/>
      <c r="C22" s="266"/>
      <c r="D22" s="267">
        <f>IF(+$H$3="Y",+ROUND(+'Low Voltage Rates'!G8,4),+'Low Voltage Rates'!G8)</f>
        <v>0.59650000000000003</v>
      </c>
      <c r="E22" s="267"/>
      <c r="G22" s="268"/>
      <c r="H22" s="268"/>
      <c r="I22" s="263"/>
      <c r="J22" s="263"/>
      <c r="K22" s="263"/>
      <c r="L22" s="263"/>
    </row>
    <row r="23" spans="1:12" s="225" customFormat="1" ht="18" hidden="1" customHeight="1" x14ac:dyDescent="0.2">
      <c r="A23" s="202" t="str">
        <f t="shared" si="0"/>
        <v>GS &gt;1000 to 4999 kW</v>
      </c>
      <c r="B23" s="266"/>
      <c r="C23" s="266"/>
      <c r="D23" s="267">
        <f>IF(+$H$3="Y",+ROUND(+'Low Voltage Rates'!G9,4),+'Low Voltage Rates'!G9)</f>
        <v>0</v>
      </c>
      <c r="E23" s="267"/>
      <c r="G23" s="268"/>
      <c r="H23" s="268"/>
      <c r="I23" s="263"/>
      <c r="J23" s="263"/>
      <c r="K23" s="263"/>
      <c r="L23" s="263"/>
    </row>
    <row r="24" spans="1:12" s="225" customFormat="1" ht="18" hidden="1" customHeight="1" x14ac:dyDescent="0.2">
      <c r="A24" s="202" t="str">
        <f t="shared" si="0"/>
        <v>Large Use</v>
      </c>
      <c r="B24" s="266"/>
      <c r="C24" s="266"/>
      <c r="D24" s="267">
        <f>IF(+$H$3="Y",+ROUND(+'Low Voltage Rates'!G10,4),+'Low Voltage Rates'!G10)</f>
        <v>0</v>
      </c>
      <c r="E24" s="267"/>
      <c r="G24" s="268"/>
      <c r="H24" s="268"/>
      <c r="I24" s="263"/>
      <c r="J24" s="263"/>
      <c r="K24" s="263"/>
      <c r="L24" s="263"/>
    </row>
    <row r="25" spans="1:12" s="225" customFormat="1" ht="18" customHeight="1" x14ac:dyDescent="0.2">
      <c r="A25" s="202" t="str">
        <f t="shared" si="0"/>
        <v>Sentinel Lights</v>
      </c>
      <c r="B25" s="266"/>
      <c r="C25" s="266"/>
      <c r="D25" s="267">
        <f>IF(+$H$3="Y",+ROUND(+'Low Voltage Rates'!G11,4),+'Low Voltage Rates'!G11)</f>
        <v>0.47089999999999999</v>
      </c>
      <c r="E25" s="267"/>
      <c r="G25" s="268"/>
      <c r="H25" s="268"/>
      <c r="I25" s="263"/>
      <c r="J25" s="263"/>
      <c r="K25" s="263"/>
      <c r="L25" s="263"/>
    </row>
    <row r="26" spans="1:12" s="225" customFormat="1" ht="18" customHeight="1" x14ac:dyDescent="0.2">
      <c r="A26" s="202" t="str">
        <f t="shared" si="0"/>
        <v>Street Lighting</v>
      </c>
      <c r="B26" s="266"/>
      <c r="C26" s="266"/>
      <c r="D26" s="267">
        <f>IF(+$H$3="Y",+ROUND(+'Low Voltage Rates'!G12,4),+'Low Voltage Rates'!G12)</f>
        <v>0.46110000000000001</v>
      </c>
      <c r="E26" s="267"/>
      <c r="G26" s="268"/>
      <c r="H26" s="268"/>
      <c r="I26" s="263"/>
      <c r="J26" s="263"/>
      <c r="K26" s="263"/>
      <c r="L26" s="263"/>
    </row>
    <row r="27" spans="1:12" s="225" customFormat="1" ht="18" customHeight="1" x14ac:dyDescent="0.2">
      <c r="A27" s="202" t="str">
        <f t="shared" si="0"/>
        <v>Unmetered and Scattered</v>
      </c>
      <c r="B27" s="266"/>
      <c r="C27" s="266"/>
      <c r="D27" s="267"/>
      <c r="E27" s="267">
        <f>IF(+$H$3="Y",+ROUND(+'Low Voltage Rates'!F13,4),+'Low Voltage Rates'!F13)</f>
        <v>1.5E-3</v>
      </c>
      <c r="G27" s="268"/>
      <c r="H27" s="268"/>
      <c r="I27" s="263"/>
      <c r="J27" s="263"/>
      <c r="K27" s="263"/>
      <c r="L27" s="263"/>
    </row>
    <row r="28" spans="1:12" s="225" customFormat="1" ht="15.75" x14ac:dyDescent="0.2">
      <c r="A28" s="446"/>
      <c r="B28" s="446"/>
      <c r="C28" s="446"/>
      <c r="D28" s="446"/>
      <c r="E28" s="446"/>
      <c r="G28" s="263"/>
      <c r="H28" s="199"/>
      <c r="I28" s="199"/>
      <c r="J28" s="199"/>
      <c r="K28" s="199"/>
      <c r="L28" s="199"/>
    </row>
    <row r="29" spans="1:12" s="225" customFormat="1" ht="15" customHeight="1" thickBot="1" x14ac:dyDescent="0.25">
      <c r="A29" s="446"/>
      <c r="B29" s="446"/>
      <c r="C29" s="446"/>
      <c r="D29" s="446"/>
      <c r="E29" s="446"/>
      <c r="G29" s="263"/>
      <c r="H29" s="199"/>
      <c r="I29" s="199"/>
      <c r="J29" s="199"/>
      <c r="K29" s="199"/>
      <c r="L29" s="199"/>
    </row>
    <row r="30" spans="1:12" s="225" customFormat="1" ht="18" customHeight="1" thickBot="1" x14ac:dyDescent="0.25">
      <c r="A30" s="269" t="s">
        <v>93</v>
      </c>
      <c r="B30" s="270"/>
      <c r="C30" s="270"/>
      <c r="D30" s="271">
        <f>'Transformer Allowance'!B17</f>
        <v>-0.6</v>
      </c>
      <c r="E30" s="270"/>
      <c r="G30" s="263"/>
      <c r="H30" s="199"/>
      <c r="I30" s="199"/>
      <c r="J30" s="199"/>
      <c r="K30" s="199"/>
      <c r="L30" s="199"/>
    </row>
    <row r="33" spans="7:12" x14ac:dyDescent="0.2">
      <c r="G33" s="199"/>
      <c r="H33" s="199"/>
      <c r="I33" s="199"/>
      <c r="J33" s="199"/>
      <c r="K33" s="199"/>
      <c r="L33" s="199"/>
    </row>
    <row r="34" spans="7:12" ht="90.75" customHeight="1" x14ac:dyDescent="0.2">
      <c r="G34" s="199"/>
      <c r="H34" s="199"/>
      <c r="I34" s="199"/>
      <c r="J34" s="199"/>
      <c r="K34" s="199"/>
      <c r="L34" s="199"/>
    </row>
    <row r="35" spans="7:12" ht="18" customHeight="1" x14ac:dyDescent="0.2">
      <c r="G35" s="199"/>
      <c r="H35" s="199"/>
      <c r="I35" s="199"/>
      <c r="J35" s="199"/>
      <c r="K35" s="199"/>
      <c r="L35" s="199"/>
    </row>
    <row r="36" spans="7:12" ht="18" customHeight="1" x14ac:dyDescent="0.2">
      <c r="G36" s="199"/>
      <c r="H36" s="199"/>
      <c r="I36" s="199"/>
      <c r="J36" s="199"/>
      <c r="K36" s="199"/>
      <c r="L36" s="199"/>
    </row>
    <row r="37" spans="7:12" ht="18" customHeight="1" x14ac:dyDescent="0.2">
      <c r="G37" s="199"/>
      <c r="H37" s="199"/>
      <c r="I37" s="199"/>
      <c r="J37" s="199"/>
      <c r="K37" s="199"/>
      <c r="L37" s="199"/>
    </row>
    <row r="38" spans="7:12" ht="18" customHeight="1" x14ac:dyDescent="0.2">
      <c r="G38" s="199"/>
      <c r="H38" s="199"/>
      <c r="I38" s="199"/>
      <c r="J38" s="199"/>
      <c r="K38" s="199"/>
      <c r="L38" s="199"/>
    </row>
    <row r="39" spans="7:12" ht="18" customHeight="1" x14ac:dyDescent="0.2">
      <c r="G39" s="199"/>
      <c r="H39" s="199"/>
      <c r="I39" s="199"/>
      <c r="J39" s="199"/>
      <c r="K39" s="199"/>
      <c r="L39" s="199"/>
    </row>
    <row r="40" spans="7:12" ht="18" customHeight="1" x14ac:dyDescent="0.2">
      <c r="G40" s="199"/>
      <c r="H40" s="199"/>
      <c r="I40" s="199"/>
      <c r="J40" s="199"/>
      <c r="K40" s="199"/>
      <c r="L40" s="199"/>
    </row>
    <row r="41" spans="7:12" ht="18" customHeight="1" x14ac:dyDescent="0.2">
      <c r="G41" s="199"/>
      <c r="H41" s="199"/>
      <c r="I41" s="199"/>
      <c r="J41" s="199"/>
      <c r="K41" s="199"/>
      <c r="L41" s="199"/>
    </row>
    <row r="42" spans="7:12" ht="18" customHeight="1" x14ac:dyDescent="0.2">
      <c r="G42" s="199"/>
      <c r="H42" s="199"/>
      <c r="I42" s="199"/>
      <c r="J42" s="199"/>
      <c r="K42" s="199"/>
      <c r="L42" s="199"/>
    </row>
    <row r="43" spans="7:12" x14ac:dyDescent="0.2">
      <c r="G43" s="199"/>
      <c r="H43" s="199"/>
      <c r="I43" s="199"/>
      <c r="J43" s="199"/>
      <c r="K43" s="199"/>
      <c r="L43" s="199"/>
    </row>
    <row r="44" spans="7:12" x14ac:dyDescent="0.2">
      <c r="G44" s="199"/>
      <c r="H44" s="199"/>
      <c r="I44" s="199"/>
      <c r="J44" s="199"/>
      <c r="K44" s="199"/>
      <c r="L44" s="199"/>
    </row>
  </sheetData>
  <mergeCells count="11">
    <mergeCell ref="A17:E17"/>
    <mergeCell ref="A28:E28"/>
    <mergeCell ref="A29:E29"/>
    <mergeCell ref="A18:E18"/>
    <mergeCell ref="A1:E1"/>
    <mergeCell ref="A2:E2"/>
    <mergeCell ref="A7:E7"/>
    <mergeCell ref="A3:E3"/>
    <mergeCell ref="A5:E5"/>
    <mergeCell ref="A4:E4"/>
    <mergeCell ref="A6:E6"/>
  </mergeCells>
  <phoneticPr fontId="0" type="noConversion"/>
  <pageMargins left="0.75" right="0.75" top="1" bottom="1" header="0.5" footer="0.5"/>
  <pageSetup scale="69" orientation="portrait" horizontalDpi="355" verticalDpi="35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3"/>
  <sheetViews>
    <sheetView topLeftCell="A68" zoomScaleNormal="100" workbookViewId="0">
      <selection activeCell="C81" sqref="C81"/>
    </sheetView>
  </sheetViews>
  <sheetFormatPr defaultRowHeight="12.75" x14ac:dyDescent="0.2"/>
  <cols>
    <col min="2" max="2" width="1.5703125" customWidth="1"/>
    <col min="3" max="3" width="18.5703125" customWidth="1"/>
    <col min="4" max="4" width="15.85546875" customWidth="1"/>
    <col min="5" max="5" width="1.28515625" customWidth="1"/>
    <col min="6" max="6" width="34" customWidth="1"/>
    <col min="7" max="7" width="11" bestFit="1" customWidth="1"/>
    <col min="8" max="8" width="9.7109375" bestFit="1" customWidth="1"/>
    <col min="9" max="9" width="15.5703125" bestFit="1" customWidth="1"/>
    <col min="10" max="10" width="11" bestFit="1" customWidth="1"/>
    <col min="11" max="11" width="12.7109375" bestFit="1" customWidth="1"/>
    <col min="12" max="12" width="15.5703125" bestFit="1" customWidth="1"/>
    <col min="13" max="13" width="15.140625" bestFit="1" customWidth="1"/>
    <col min="14" max="14" width="13.42578125" bestFit="1" customWidth="1"/>
    <col min="15" max="15" width="14" bestFit="1" customWidth="1"/>
    <col min="16" max="16" width="1.5703125" customWidth="1"/>
  </cols>
  <sheetData>
    <row r="1" spans="1:16" x14ac:dyDescent="0.2">
      <c r="A1" s="6"/>
      <c r="B1" s="468" t="str">
        <f>+'Revenue Input'!A1</f>
        <v>Orangeville Hydro Limited  ~ EB-2013-0160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</row>
    <row r="2" spans="1:16" x14ac:dyDescent="0.2">
      <c r="A2" s="6"/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</row>
    <row r="3" spans="1:16" x14ac:dyDescent="0.2">
      <c r="A3" s="6"/>
      <c r="B3" s="469"/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69"/>
      <c r="O3" s="469"/>
    </row>
    <row r="4" spans="1:16" x14ac:dyDescent="0.2">
      <c r="A4" s="6"/>
      <c r="B4" s="6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</row>
    <row r="5" spans="1:16" ht="20.25" x14ac:dyDescent="0.3">
      <c r="A5" s="6"/>
      <c r="B5" s="6"/>
      <c r="C5" s="472" t="s">
        <v>117</v>
      </c>
      <c r="D5" s="472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</row>
    <row r="6" spans="1:16" ht="18" x14ac:dyDescent="0.25">
      <c r="A6" s="6"/>
      <c r="B6" s="6"/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</row>
    <row r="7" spans="1:16" ht="18" customHeight="1" thickBot="1" x14ac:dyDescent="0.25">
      <c r="A7" s="6"/>
      <c r="B7" s="470"/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</row>
    <row r="8" spans="1:16" ht="21.75" customHeight="1" x14ac:dyDescent="0.35">
      <c r="B8" s="41"/>
      <c r="C8" s="467" t="s">
        <v>44</v>
      </c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31"/>
    </row>
    <row r="9" spans="1:16" ht="21.75" customHeight="1" thickBot="1" x14ac:dyDescent="0.3">
      <c r="B9" s="39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32"/>
    </row>
    <row r="10" spans="1:16" ht="21.75" customHeight="1" thickBot="1" x14ac:dyDescent="0.25">
      <c r="B10" s="39"/>
      <c r="C10" s="40"/>
      <c r="D10" s="40"/>
      <c r="E10" s="12"/>
      <c r="F10" s="17"/>
      <c r="G10" s="452" t="s">
        <v>128</v>
      </c>
      <c r="H10" s="453"/>
      <c r="I10" s="454"/>
      <c r="J10" s="452" t="s">
        <v>146</v>
      </c>
      <c r="K10" s="453"/>
      <c r="L10" s="454"/>
      <c r="M10" s="452" t="s">
        <v>52</v>
      </c>
      <c r="N10" s="453"/>
      <c r="O10" s="454"/>
      <c r="P10" s="32"/>
    </row>
    <row r="11" spans="1:16" ht="26.25" thickBot="1" x14ac:dyDescent="0.25">
      <c r="B11" s="39"/>
      <c r="C11" s="12"/>
      <c r="D11" s="12"/>
      <c r="E11" s="14"/>
      <c r="F11" s="18"/>
      <c r="G11" s="81" t="s">
        <v>46</v>
      </c>
      <c r="H11" s="56" t="s">
        <v>47</v>
      </c>
      <c r="I11" s="57" t="s">
        <v>48</v>
      </c>
      <c r="J11" s="81" t="s">
        <v>46</v>
      </c>
      <c r="K11" s="56" t="s">
        <v>47</v>
      </c>
      <c r="L11" s="57" t="s">
        <v>48</v>
      </c>
      <c r="M11" s="83" t="s">
        <v>53</v>
      </c>
      <c r="N11" s="84" t="s">
        <v>54</v>
      </c>
      <c r="O11" s="85" t="s">
        <v>55</v>
      </c>
      <c r="P11" s="32"/>
    </row>
    <row r="12" spans="1:16" ht="21.75" customHeight="1" thickBot="1" x14ac:dyDescent="0.25">
      <c r="B12" s="39"/>
      <c r="C12" s="459" t="s">
        <v>49</v>
      </c>
      <c r="D12" s="460"/>
      <c r="E12" s="12"/>
      <c r="F12" s="65" t="s">
        <v>50</v>
      </c>
      <c r="G12" s="75"/>
      <c r="H12" s="76"/>
      <c r="I12" s="77">
        <f>+'2013 Existing Rates'!$C$6</f>
        <v>16.260000000000002</v>
      </c>
      <c r="J12" s="75"/>
      <c r="K12" s="76"/>
      <c r="L12" s="80">
        <f>'Rate Schedule '!$E$10</f>
        <v>16.5</v>
      </c>
      <c r="M12" s="89">
        <f t="shared" ref="M12:M17" si="0">+L12-I12</f>
        <v>0.23999999999999844</v>
      </c>
      <c r="N12" s="90">
        <f t="shared" ref="N12:N22" si="1">+M12/I12</f>
        <v>1.4760147601475917E-2</v>
      </c>
      <c r="O12" s="91" t="e">
        <f>L12/L25</f>
        <v>#REF!</v>
      </c>
      <c r="P12" s="32"/>
    </row>
    <row r="13" spans="1:16" ht="21.75" customHeight="1" thickBot="1" x14ac:dyDescent="0.25">
      <c r="B13" s="39"/>
      <c r="C13" s="35">
        <v>100</v>
      </c>
      <c r="D13" s="36" t="s">
        <v>15</v>
      </c>
      <c r="E13" s="12"/>
      <c r="F13" s="66" t="s">
        <v>51</v>
      </c>
      <c r="G13" s="69">
        <f>+C13</f>
        <v>100</v>
      </c>
      <c r="H13" s="63">
        <f>'2013 Existing Rates'!$B$68</f>
        <v>0</v>
      </c>
      <c r="I13" s="78">
        <f>+G13*H13</f>
        <v>0</v>
      </c>
      <c r="J13" s="69">
        <f>+C13</f>
        <v>100</v>
      </c>
      <c r="K13" s="62">
        <f>'Rate Schedule '!$E$11</f>
        <v>1.4217690000000002E-2</v>
      </c>
      <c r="L13" s="82">
        <f>+J13*K13</f>
        <v>1.4217690000000001</v>
      </c>
      <c r="M13" s="92">
        <f t="shared" si="0"/>
        <v>1.4217690000000001</v>
      </c>
      <c r="N13" s="90" t="e">
        <f t="shared" si="1"/>
        <v>#DIV/0!</v>
      </c>
      <c r="O13" s="93" t="e">
        <f>L13/L25</f>
        <v>#REF!</v>
      </c>
      <c r="P13" s="32"/>
    </row>
    <row r="14" spans="1:16" ht="21.75" customHeight="1" thickBot="1" x14ac:dyDescent="0.25">
      <c r="B14" s="39"/>
      <c r="C14" s="121"/>
      <c r="D14" s="122"/>
      <c r="E14" s="12"/>
      <c r="F14" s="66" t="s">
        <v>148</v>
      </c>
      <c r="G14" s="69">
        <f>G13</f>
        <v>100</v>
      </c>
      <c r="H14" s="63">
        <f>'2013 Existing Rates'!$B$31</f>
        <v>0</v>
      </c>
      <c r="I14" s="78">
        <f>+G14*H14</f>
        <v>0</v>
      </c>
      <c r="J14" s="69">
        <f>J13</f>
        <v>100</v>
      </c>
      <c r="K14" s="62">
        <f>'Rate Schedule '!$E$12</f>
        <v>1.6999999999999999E-3</v>
      </c>
      <c r="L14" s="82">
        <f>+J14*K14</f>
        <v>0.16999999999999998</v>
      </c>
      <c r="M14" s="92">
        <f t="shared" si="0"/>
        <v>0.16999999999999998</v>
      </c>
      <c r="N14" s="90" t="e">
        <f t="shared" si="1"/>
        <v>#DIV/0!</v>
      </c>
      <c r="O14" s="93" t="e">
        <f>L14/L25</f>
        <v>#REF!</v>
      </c>
      <c r="P14" s="32"/>
    </row>
    <row r="15" spans="1:16" ht="21.75" customHeight="1" thickBot="1" x14ac:dyDescent="0.25">
      <c r="B15" s="39"/>
      <c r="C15" s="29"/>
      <c r="D15" s="30"/>
      <c r="E15" s="12"/>
      <c r="F15" s="66" t="s">
        <v>108</v>
      </c>
      <c r="G15" s="88"/>
      <c r="H15" s="87"/>
      <c r="I15" s="78">
        <f>'2013 Existing Rates'!$B$43</f>
        <v>0</v>
      </c>
      <c r="J15" s="88"/>
      <c r="K15" s="87"/>
      <c r="L15" s="82" t="e">
        <f>'Rate Schedule '!#REF!</f>
        <v>#REF!</v>
      </c>
      <c r="M15" s="92" t="e">
        <f t="shared" si="0"/>
        <v>#REF!</v>
      </c>
      <c r="N15" s="90" t="e">
        <f t="shared" si="1"/>
        <v>#REF!</v>
      </c>
      <c r="O15" s="93" t="e">
        <f>L15/L25</f>
        <v>#REF!</v>
      </c>
      <c r="P15" s="32"/>
    </row>
    <row r="16" spans="1:16" ht="21.75" customHeight="1" thickBot="1" x14ac:dyDescent="0.25">
      <c r="B16" s="39"/>
      <c r="C16" s="29"/>
      <c r="D16" s="30"/>
      <c r="E16" s="12"/>
      <c r="F16" s="66" t="s">
        <v>102</v>
      </c>
      <c r="G16" s="69">
        <f>C13</f>
        <v>100</v>
      </c>
      <c r="H16" s="63"/>
      <c r="I16" s="74">
        <f>+G16*H16</f>
        <v>0</v>
      </c>
      <c r="J16" s="69">
        <f>C13</f>
        <v>100</v>
      </c>
      <c r="K16" s="62">
        <f>'Rate Schedule '!$E$13</f>
        <v>0</v>
      </c>
      <c r="L16" s="82">
        <f>J16*K16</f>
        <v>0</v>
      </c>
      <c r="M16" s="92">
        <f t="shared" si="0"/>
        <v>0</v>
      </c>
      <c r="N16" s="90">
        <v>0</v>
      </c>
      <c r="O16" s="93" t="e">
        <f>L16/L25</f>
        <v>#REF!</v>
      </c>
      <c r="P16" s="32"/>
    </row>
    <row r="17" spans="2:16" ht="21.75" customHeight="1" thickBot="1" x14ac:dyDescent="0.25">
      <c r="B17" s="39"/>
      <c r="C17" s="12"/>
      <c r="D17" s="12"/>
      <c r="E17" s="12"/>
      <c r="F17" s="67" t="s">
        <v>147</v>
      </c>
      <c r="G17" s="94">
        <f>+C13</f>
        <v>100</v>
      </c>
      <c r="H17" s="95">
        <f>+'2013 Existing Rates'!$B$19</f>
        <v>0</v>
      </c>
      <c r="I17" s="96">
        <f>+G17*H17</f>
        <v>0</v>
      </c>
      <c r="J17" s="94">
        <f>+C13</f>
        <v>100</v>
      </c>
      <c r="K17" s="95" t="e">
        <f>'Rate Schedule '!#REF!</f>
        <v>#REF!</v>
      </c>
      <c r="L17" s="96" t="e">
        <f>+J17*K17</f>
        <v>#REF!</v>
      </c>
      <c r="M17" s="92" t="e">
        <f t="shared" si="0"/>
        <v>#REF!</v>
      </c>
      <c r="N17" s="90" t="e">
        <f t="shared" si="1"/>
        <v>#REF!</v>
      </c>
      <c r="O17" s="93" t="e">
        <f>L17/L25</f>
        <v>#REF!</v>
      </c>
      <c r="P17" s="32"/>
    </row>
    <row r="18" spans="2:16" ht="21.75" customHeight="1" thickBot="1" x14ac:dyDescent="0.25">
      <c r="B18" s="39"/>
      <c r="C18" s="12"/>
      <c r="D18" s="12"/>
      <c r="E18" s="12"/>
      <c r="F18" s="165" t="s">
        <v>149</v>
      </c>
      <c r="G18" s="449"/>
      <c r="H18" s="450"/>
      <c r="I18" s="166">
        <f>SUM(I12:I17)</f>
        <v>16.260000000000002</v>
      </c>
      <c r="J18" s="449"/>
      <c r="K18" s="450"/>
      <c r="L18" s="166" t="e">
        <f>SUM(L12:L17)</f>
        <v>#REF!</v>
      </c>
      <c r="M18" s="169" t="e">
        <f>SUM(M12:M17)</f>
        <v>#REF!</v>
      </c>
      <c r="N18" s="170" t="e">
        <f t="shared" si="1"/>
        <v>#REF!</v>
      </c>
      <c r="O18" s="171" t="e">
        <f>L18/L25</f>
        <v>#REF!</v>
      </c>
      <c r="P18" s="32"/>
    </row>
    <row r="19" spans="2:16" ht="21.75" customHeight="1" thickBot="1" x14ac:dyDescent="0.25">
      <c r="B19" s="39"/>
      <c r="C19" s="12"/>
      <c r="D19" s="12"/>
      <c r="E19" s="12"/>
      <c r="F19" s="66" t="s">
        <v>150</v>
      </c>
      <c r="G19" s="123" t="e">
        <f>C13*#REF!</f>
        <v>#REF!</v>
      </c>
      <c r="H19" s="124" t="e">
        <f>#REF!</f>
        <v>#REF!</v>
      </c>
      <c r="I19" s="78" t="e">
        <f>+G19*H19</f>
        <v>#REF!</v>
      </c>
      <c r="J19" s="123" t="e">
        <f>'BILL IMPACTS'!C13*#REF!</f>
        <v>#REF!</v>
      </c>
      <c r="K19" s="124" t="e">
        <f>#REF!</f>
        <v>#REF!</v>
      </c>
      <c r="L19" s="78" t="e">
        <f>+J19*K19</f>
        <v>#REF!</v>
      </c>
      <c r="M19" s="125" t="e">
        <f>+L19-I19</f>
        <v>#REF!</v>
      </c>
      <c r="N19" s="90" t="e">
        <f t="shared" si="1"/>
        <v>#REF!</v>
      </c>
      <c r="O19" s="91" t="e">
        <f>L19/L25</f>
        <v>#REF!</v>
      </c>
      <c r="P19" s="32"/>
    </row>
    <row r="20" spans="2:16" ht="21.75" customHeight="1" thickBot="1" x14ac:dyDescent="0.25">
      <c r="B20" s="39"/>
      <c r="C20" s="12"/>
      <c r="D20" s="12"/>
      <c r="E20" s="12"/>
      <c r="F20" s="165" t="s">
        <v>151</v>
      </c>
      <c r="G20" s="449"/>
      <c r="H20" s="450"/>
      <c r="I20" s="166" t="e">
        <f>I18+I19</f>
        <v>#REF!</v>
      </c>
      <c r="J20" s="449"/>
      <c r="K20" s="450"/>
      <c r="L20" s="166" t="e">
        <f>L18+L19</f>
        <v>#REF!</v>
      </c>
      <c r="M20" s="169" t="e">
        <f>+M18+M19</f>
        <v>#REF!</v>
      </c>
      <c r="N20" s="170" t="e">
        <f t="shared" ref="N20:N25" si="2">+M20/I20</f>
        <v>#REF!</v>
      </c>
      <c r="O20" s="172" t="e">
        <f>L20/L25</f>
        <v>#REF!</v>
      </c>
      <c r="P20" s="32"/>
    </row>
    <row r="21" spans="2:16" ht="21.75" customHeight="1" thickBot="1" x14ac:dyDescent="0.25">
      <c r="B21" s="39"/>
      <c r="C21" s="12"/>
      <c r="D21" s="12"/>
      <c r="E21" s="12"/>
      <c r="F21" s="68" t="s">
        <v>56</v>
      </c>
      <c r="G21" s="70" t="e">
        <f>+#REF!*C13</f>
        <v>#REF!</v>
      </c>
      <c r="H21" s="71" t="e">
        <f>#REF!+#REF!</f>
        <v>#REF!</v>
      </c>
      <c r="I21" s="72" t="e">
        <f>+G21*H21</f>
        <v>#REF!</v>
      </c>
      <c r="J21" s="70" t="e">
        <f>J19</f>
        <v>#REF!</v>
      </c>
      <c r="K21" s="71" t="e">
        <f>#REF!+#REF!</f>
        <v>#REF!</v>
      </c>
      <c r="L21" s="99" t="e">
        <f>+J21*K21</f>
        <v>#REF!</v>
      </c>
      <c r="M21" s="159" t="e">
        <f>+L21-I21</f>
        <v>#REF!</v>
      </c>
      <c r="N21" s="90" t="e">
        <f t="shared" si="1"/>
        <v>#REF!</v>
      </c>
      <c r="O21" s="116" t="e">
        <f>L21/L25</f>
        <v>#REF!</v>
      </c>
      <c r="P21" s="32"/>
    </row>
    <row r="22" spans="2:16" ht="21.75" customHeight="1" thickBot="1" x14ac:dyDescent="0.25">
      <c r="B22" s="39"/>
      <c r="C22" s="12"/>
      <c r="D22" s="12"/>
      <c r="E22" s="12"/>
      <c r="F22" s="66" t="s">
        <v>57</v>
      </c>
      <c r="G22" s="79" t="e">
        <f>+#REF!*C13</f>
        <v>#REF!</v>
      </c>
      <c r="H22" s="73" t="e">
        <f>#REF!</f>
        <v>#REF!</v>
      </c>
      <c r="I22" s="74" t="e">
        <f>+G22*H22</f>
        <v>#REF!</v>
      </c>
      <c r="J22" s="79" t="e">
        <f>J21</f>
        <v>#REF!</v>
      </c>
      <c r="K22" s="73" t="e">
        <f>#REF!</f>
        <v>#REF!</v>
      </c>
      <c r="L22" s="96" t="e">
        <f>+J22*K22</f>
        <v>#REF!</v>
      </c>
      <c r="M22" s="160" t="e">
        <f>+L22-I22</f>
        <v>#REF!</v>
      </c>
      <c r="N22" s="90" t="e">
        <f t="shared" si="1"/>
        <v>#REF!</v>
      </c>
      <c r="O22" s="103" t="e">
        <f>L22/L25</f>
        <v>#REF!</v>
      </c>
      <c r="P22" s="32"/>
    </row>
    <row r="23" spans="2:16" ht="21.75" customHeight="1" thickBot="1" x14ac:dyDescent="0.25">
      <c r="B23" s="39"/>
      <c r="C23" s="12"/>
      <c r="D23" s="12"/>
      <c r="E23" s="12"/>
      <c r="F23" s="165" t="s">
        <v>127</v>
      </c>
      <c r="G23" s="449"/>
      <c r="H23" s="450"/>
      <c r="I23" s="166" t="e">
        <f>SUM(I20:I22)</f>
        <v>#REF!</v>
      </c>
      <c r="J23" s="449"/>
      <c r="K23" s="450"/>
      <c r="L23" s="166" t="e">
        <f>SUM(L20:L22)</f>
        <v>#REF!</v>
      </c>
      <c r="M23" s="166" t="e">
        <f>SUM(M20:M22)</f>
        <v>#REF!</v>
      </c>
      <c r="N23" s="170" t="e">
        <f>+M23/I23</f>
        <v>#REF!</v>
      </c>
      <c r="O23" s="172" t="e">
        <f>L23/L25</f>
        <v>#REF!</v>
      </c>
      <c r="P23" s="118"/>
    </row>
    <row r="24" spans="2:16" ht="21.75" customHeight="1" thickBot="1" x14ac:dyDescent="0.25">
      <c r="B24" s="39"/>
      <c r="C24" s="12"/>
      <c r="D24" s="12"/>
      <c r="E24" s="12"/>
      <c r="F24" s="112" t="s">
        <v>202</v>
      </c>
      <c r="G24" s="113"/>
      <c r="H24" s="117">
        <v>0.13</v>
      </c>
      <c r="I24" s="114" t="e">
        <f>I23*H24</f>
        <v>#REF!</v>
      </c>
      <c r="J24" s="113"/>
      <c r="K24" s="117">
        <v>0.13</v>
      </c>
      <c r="L24" s="115" t="e">
        <f>L23*K24</f>
        <v>#REF!</v>
      </c>
      <c r="M24" s="97" t="e">
        <f>+L24-I24</f>
        <v>#REF!</v>
      </c>
      <c r="N24" s="101" t="e">
        <f t="shared" si="2"/>
        <v>#REF!</v>
      </c>
      <c r="O24" s="103" t="e">
        <f>L24/L25</f>
        <v>#REF!</v>
      </c>
      <c r="P24" s="32"/>
    </row>
    <row r="25" spans="2:16" s="130" customFormat="1" ht="21.75" customHeight="1" thickBot="1" x14ac:dyDescent="0.25">
      <c r="B25" s="126"/>
      <c r="C25" s="127"/>
      <c r="D25" s="127"/>
      <c r="E25" s="128"/>
      <c r="F25" s="167" t="s">
        <v>58</v>
      </c>
      <c r="G25" s="464"/>
      <c r="H25" s="465"/>
      <c r="I25" s="168" t="e">
        <f>I23+I24</f>
        <v>#REF!</v>
      </c>
      <c r="J25" s="464"/>
      <c r="K25" s="465"/>
      <c r="L25" s="168" t="e">
        <f>L23+L24</f>
        <v>#REF!</v>
      </c>
      <c r="M25" s="168" t="e">
        <f>M23+M24</f>
        <v>#REF!</v>
      </c>
      <c r="N25" s="173" t="e">
        <f t="shared" si="2"/>
        <v>#REF!</v>
      </c>
      <c r="O25" s="174" t="e">
        <f>O23+O24</f>
        <v>#REF!</v>
      </c>
      <c r="P25" s="129"/>
    </row>
    <row r="26" spans="2:16" ht="9.75" customHeight="1" thickBot="1" x14ac:dyDescent="0.4">
      <c r="B26" s="33"/>
      <c r="C26" s="466"/>
      <c r="D26" s="466"/>
      <c r="E26" s="466"/>
      <c r="F26" s="466"/>
      <c r="G26" s="466"/>
      <c r="H26" s="466"/>
      <c r="I26" s="466"/>
      <c r="J26" s="466"/>
      <c r="K26" s="466"/>
      <c r="L26" s="466"/>
      <c r="M26" s="466"/>
      <c r="N26" s="466"/>
      <c r="O26" s="466"/>
      <c r="P26" s="34"/>
    </row>
    <row r="27" spans="2:16" ht="18" customHeight="1" thickBot="1" x14ac:dyDescent="0.25"/>
    <row r="28" spans="2:16" ht="21.75" customHeight="1" x14ac:dyDescent="0.35">
      <c r="B28" s="41"/>
      <c r="C28" s="467" t="s">
        <v>44</v>
      </c>
      <c r="D28" s="467"/>
      <c r="E28" s="467"/>
      <c r="F28" s="467"/>
      <c r="G28" s="467"/>
      <c r="H28" s="467"/>
      <c r="I28" s="467"/>
      <c r="J28" s="467"/>
      <c r="K28" s="467"/>
      <c r="L28" s="467"/>
      <c r="M28" s="467"/>
      <c r="N28" s="467"/>
      <c r="O28" s="467"/>
      <c r="P28" s="31"/>
    </row>
    <row r="29" spans="2:16" ht="21.75" customHeight="1" thickBot="1" x14ac:dyDescent="0.3">
      <c r="B29" s="39"/>
      <c r="C29" s="463"/>
      <c r="D29" s="463"/>
      <c r="E29" s="463"/>
      <c r="F29" s="463"/>
      <c r="G29" s="463"/>
      <c r="H29" s="463"/>
      <c r="I29" s="463"/>
      <c r="J29" s="463"/>
      <c r="K29" s="463"/>
      <c r="L29" s="463"/>
      <c r="M29" s="463"/>
      <c r="N29" s="463"/>
      <c r="O29" s="463"/>
      <c r="P29" s="32"/>
    </row>
    <row r="30" spans="2:16" ht="21.75" customHeight="1" thickBot="1" x14ac:dyDescent="0.25">
      <c r="B30" s="39"/>
      <c r="C30" s="40"/>
      <c r="D30" s="40"/>
      <c r="E30" s="12"/>
      <c r="F30" s="17"/>
      <c r="G30" s="452" t="s">
        <v>128</v>
      </c>
      <c r="H30" s="453"/>
      <c r="I30" s="454"/>
      <c r="J30" s="452" t="s">
        <v>146</v>
      </c>
      <c r="K30" s="453"/>
      <c r="L30" s="454"/>
      <c r="M30" s="452" t="s">
        <v>52</v>
      </c>
      <c r="N30" s="453"/>
      <c r="O30" s="454"/>
      <c r="P30" s="32"/>
    </row>
    <row r="31" spans="2:16" ht="26.25" thickBot="1" x14ac:dyDescent="0.25">
      <c r="B31" s="39"/>
      <c r="C31" s="12"/>
      <c r="D31" s="12"/>
      <c r="E31" s="14"/>
      <c r="F31" s="18"/>
      <c r="G31" s="81" t="s">
        <v>46</v>
      </c>
      <c r="H31" s="56" t="s">
        <v>47</v>
      </c>
      <c r="I31" s="57" t="s">
        <v>48</v>
      </c>
      <c r="J31" s="81" t="s">
        <v>46</v>
      </c>
      <c r="K31" s="56" t="s">
        <v>47</v>
      </c>
      <c r="L31" s="57" t="s">
        <v>48</v>
      </c>
      <c r="M31" s="83" t="s">
        <v>53</v>
      </c>
      <c r="N31" s="84" t="s">
        <v>54</v>
      </c>
      <c r="O31" s="85" t="s">
        <v>55</v>
      </c>
      <c r="P31" s="32"/>
    </row>
    <row r="32" spans="2:16" ht="21.75" customHeight="1" thickBot="1" x14ac:dyDescent="0.25">
      <c r="B32" s="39"/>
      <c r="C32" s="459" t="s">
        <v>49</v>
      </c>
      <c r="D32" s="460"/>
      <c r="E32" s="12"/>
      <c r="F32" s="65" t="s">
        <v>50</v>
      </c>
      <c r="G32" s="75"/>
      <c r="H32" s="76"/>
      <c r="I32" s="77">
        <f>+'2013 Existing Rates'!$C$6</f>
        <v>16.260000000000002</v>
      </c>
      <c r="J32" s="75"/>
      <c r="K32" s="76"/>
      <c r="L32" s="80">
        <f>'Rate Schedule '!$E$10</f>
        <v>16.5</v>
      </c>
      <c r="M32" s="89">
        <f t="shared" ref="M32:M37" si="3">+L32-I32</f>
        <v>0.23999999999999844</v>
      </c>
      <c r="N32" s="90">
        <f t="shared" ref="N32:N40" si="4">+M32/I32</f>
        <v>1.4760147601475917E-2</v>
      </c>
      <c r="O32" s="91" t="e">
        <f>L32/L45</f>
        <v>#REF!</v>
      </c>
      <c r="P32" s="32"/>
    </row>
    <row r="33" spans="2:16" ht="21.75" customHeight="1" thickBot="1" x14ac:dyDescent="0.25">
      <c r="B33" s="39"/>
      <c r="C33" s="35">
        <v>250</v>
      </c>
      <c r="D33" s="36" t="s">
        <v>15</v>
      </c>
      <c r="E33" s="12"/>
      <c r="F33" s="66" t="s">
        <v>51</v>
      </c>
      <c r="G33" s="69">
        <f>+C33</f>
        <v>250</v>
      </c>
      <c r="H33" s="63">
        <f>'2013 Existing Rates'!$B$68</f>
        <v>0</v>
      </c>
      <c r="I33" s="78">
        <f>+G33*H33</f>
        <v>0</v>
      </c>
      <c r="J33" s="69">
        <f>+C33</f>
        <v>250</v>
      </c>
      <c r="K33" s="62">
        <f>'Rate Schedule '!$E$11</f>
        <v>1.4217690000000002E-2</v>
      </c>
      <c r="L33" s="82">
        <f>+J33*K33</f>
        <v>3.5544225000000003</v>
      </c>
      <c r="M33" s="92">
        <f t="shared" si="3"/>
        <v>3.5544225000000003</v>
      </c>
      <c r="N33" s="90" t="e">
        <f t="shared" si="4"/>
        <v>#DIV/0!</v>
      </c>
      <c r="O33" s="93" t="e">
        <f>L33/L45</f>
        <v>#REF!</v>
      </c>
      <c r="P33" s="32"/>
    </row>
    <row r="34" spans="2:16" ht="21.75" customHeight="1" thickBot="1" x14ac:dyDescent="0.25">
      <c r="B34" s="39"/>
      <c r="C34" s="121"/>
      <c r="D34" s="122"/>
      <c r="E34" s="12"/>
      <c r="F34" s="66" t="s">
        <v>148</v>
      </c>
      <c r="G34" s="69">
        <f>G33</f>
        <v>250</v>
      </c>
      <c r="H34" s="63">
        <f>'2013 Existing Rates'!$B$31</f>
        <v>0</v>
      </c>
      <c r="I34" s="78">
        <f>+G34*H34</f>
        <v>0</v>
      </c>
      <c r="J34" s="69">
        <f>J33</f>
        <v>250</v>
      </c>
      <c r="K34" s="62">
        <f>'Rate Schedule '!$E$12</f>
        <v>1.6999999999999999E-3</v>
      </c>
      <c r="L34" s="82">
        <f>+J34*K34</f>
        <v>0.42499999999999999</v>
      </c>
      <c r="M34" s="92">
        <f t="shared" si="3"/>
        <v>0.42499999999999999</v>
      </c>
      <c r="N34" s="90" t="e">
        <f t="shared" si="4"/>
        <v>#DIV/0!</v>
      </c>
      <c r="O34" s="93" t="e">
        <f>L34/L45</f>
        <v>#REF!</v>
      </c>
      <c r="P34" s="32"/>
    </row>
    <row r="35" spans="2:16" ht="21.75" customHeight="1" thickBot="1" x14ac:dyDescent="0.25">
      <c r="B35" s="39"/>
      <c r="C35" s="29"/>
      <c r="D35" s="30"/>
      <c r="E35" s="12"/>
      <c r="F35" s="66" t="s">
        <v>108</v>
      </c>
      <c r="G35" s="88"/>
      <c r="H35" s="87"/>
      <c r="I35" s="78">
        <f>'2013 Existing Rates'!$B$43</f>
        <v>0</v>
      </c>
      <c r="J35" s="88"/>
      <c r="K35" s="87"/>
      <c r="L35" s="82" t="e">
        <f>'Rate Schedule '!#REF!</f>
        <v>#REF!</v>
      </c>
      <c r="M35" s="92" t="e">
        <f t="shared" si="3"/>
        <v>#REF!</v>
      </c>
      <c r="N35" s="90" t="e">
        <f t="shared" si="4"/>
        <v>#REF!</v>
      </c>
      <c r="O35" s="93" t="e">
        <f>L35/L45</f>
        <v>#REF!</v>
      </c>
      <c r="P35" s="32"/>
    </row>
    <row r="36" spans="2:16" ht="21.75" customHeight="1" thickBot="1" x14ac:dyDescent="0.25">
      <c r="B36" s="39"/>
      <c r="C36" s="29"/>
      <c r="D36" s="30"/>
      <c r="E36" s="12"/>
      <c r="F36" s="66" t="s">
        <v>102</v>
      </c>
      <c r="G36" s="69">
        <f>C33</f>
        <v>250</v>
      </c>
      <c r="H36" s="63"/>
      <c r="I36" s="74">
        <f>+G36*H36</f>
        <v>0</v>
      </c>
      <c r="J36" s="69">
        <f>C33</f>
        <v>250</v>
      </c>
      <c r="K36" s="62">
        <f>'Rate Schedule '!$E$13</f>
        <v>0</v>
      </c>
      <c r="L36" s="82">
        <f>J36*K36</f>
        <v>0</v>
      </c>
      <c r="M36" s="92">
        <f t="shared" si="3"/>
        <v>0</v>
      </c>
      <c r="N36" s="90">
        <v>0</v>
      </c>
      <c r="O36" s="93" t="e">
        <f>L36/L45</f>
        <v>#REF!</v>
      </c>
      <c r="P36" s="32"/>
    </row>
    <row r="37" spans="2:16" ht="21.75" customHeight="1" thickBot="1" x14ac:dyDescent="0.25">
      <c r="B37" s="39"/>
      <c r="C37" s="12"/>
      <c r="D37" s="12"/>
      <c r="E37" s="12"/>
      <c r="F37" s="67" t="s">
        <v>147</v>
      </c>
      <c r="G37" s="94">
        <f>+C33</f>
        <v>250</v>
      </c>
      <c r="H37" s="95">
        <f>+'2013 Existing Rates'!$B$19</f>
        <v>0</v>
      </c>
      <c r="I37" s="96">
        <f>+G37*H37</f>
        <v>0</v>
      </c>
      <c r="J37" s="94">
        <f>+C33</f>
        <v>250</v>
      </c>
      <c r="K37" s="95" t="e">
        <f>'Rate Schedule '!#REF!</f>
        <v>#REF!</v>
      </c>
      <c r="L37" s="96" t="e">
        <f>+J37*K37</f>
        <v>#REF!</v>
      </c>
      <c r="M37" s="92" t="e">
        <f t="shared" si="3"/>
        <v>#REF!</v>
      </c>
      <c r="N37" s="90" t="e">
        <f t="shared" si="4"/>
        <v>#REF!</v>
      </c>
      <c r="O37" s="93" t="e">
        <f>L37/L45</f>
        <v>#REF!</v>
      </c>
      <c r="P37" s="32"/>
    </row>
    <row r="38" spans="2:16" ht="21.75" customHeight="1" thickBot="1" x14ac:dyDescent="0.25">
      <c r="B38" s="39"/>
      <c r="C38" s="12"/>
      <c r="D38" s="12"/>
      <c r="E38" s="12"/>
      <c r="F38" s="165" t="s">
        <v>149</v>
      </c>
      <c r="G38" s="449"/>
      <c r="H38" s="450"/>
      <c r="I38" s="166">
        <f>SUM(I32:I37)</f>
        <v>16.260000000000002</v>
      </c>
      <c r="J38" s="449"/>
      <c r="K38" s="450"/>
      <c r="L38" s="166" t="e">
        <f>SUM(L32:L37)</f>
        <v>#REF!</v>
      </c>
      <c r="M38" s="169" t="e">
        <f t="shared" ref="M38:M44" si="5">+L38-I38</f>
        <v>#REF!</v>
      </c>
      <c r="N38" s="170" t="e">
        <f t="shared" si="4"/>
        <v>#REF!</v>
      </c>
      <c r="O38" s="171" t="e">
        <f>L38/L45</f>
        <v>#REF!</v>
      </c>
      <c r="P38" s="32"/>
    </row>
    <row r="39" spans="2:16" ht="21.75" customHeight="1" thickBot="1" x14ac:dyDescent="0.25">
      <c r="B39" s="39"/>
      <c r="C39" s="12"/>
      <c r="D39" s="12"/>
      <c r="E39" s="12"/>
      <c r="F39" s="66" t="s">
        <v>150</v>
      </c>
      <c r="G39" s="123" t="e">
        <f>C33*#REF!</f>
        <v>#REF!</v>
      </c>
      <c r="H39" s="124" t="e">
        <f>#REF!</f>
        <v>#REF!</v>
      </c>
      <c r="I39" s="78" t="e">
        <f>+G39*H39</f>
        <v>#REF!</v>
      </c>
      <c r="J39" s="123" t="e">
        <f>'BILL IMPACTS'!C33*#REF!</f>
        <v>#REF!</v>
      </c>
      <c r="K39" s="124" t="e">
        <f>#REF!</f>
        <v>#REF!</v>
      </c>
      <c r="L39" s="78" t="e">
        <f>+J39*K39</f>
        <v>#REF!</v>
      </c>
      <c r="M39" s="125" t="e">
        <f t="shared" si="5"/>
        <v>#REF!</v>
      </c>
      <c r="N39" s="90" t="e">
        <f t="shared" si="4"/>
        <v>#REF!</v>
      </c>
      <c r="O39" s="91" t="e">
        <f>L39/L45</f>
        <v>#REF!</v>
      </c>
      <c r="P39" s="32"/>
    </row>
    <row r="40" spans="2:16" ht="21.75" customHeight="1" thickBot="1" x14ac:dyDescent="0.25">
      <c r="B40" s="39"/>
      <c r="C40" s="12"/>
      <c r="D40" s="12"/>
      <c r="E40" s="12"/>
      <c r="F40" s="165" t="s">
        <v>151</v>
      </c>
      <c r="G40" s="449"/>
      <c r="H40" s="450"/>
      <c r="I40" s="166" t="e">
        <f>I38+I39</f>
        <v>#REF!</v>
      </c>
      <c r="J40" s="449"/>
      <c r="K40" s="450"/>
      <c r="L40" s="166" t="e">
        <f>L38+L39</f>
        <v>#REF!</v>
      </c>
      <c r="M40" s="169" t="e">
        <f t="shared" si="5"/>
        <v>#REF!</v>
      </c>
      <c r="N40" s="170" t="e">
        <f t="shared" si="4"/>
        <v>#REF!</v>
      </c>
      <c r="O40" s="172" t="e">
        <f>L40/L45</f>
        <v>#REF!</v>
      </c>
      <c r="P40" s="32"/>
    </row>
    <row r="41" spans="2:16" ht="21.75" customHeight="1" thickBot="1" x14ac:dyDescent="0.25">
      <c r="B41" s="39"/>
      <c r="C41" s="12"/>
      <c r="D41" s="12"/>
      <c r="E41" s="12"/>
      <c r="F41" s="68" t="s">
        <v>56</v>
      </c>
      <c r="G41" s="70" t="e">
        <f>+#REF!*C33</f>
        <v>#REF!</v>
      </c>
      <c r="H41" s="71" t="e">
        <f>#REF!+#REF!</f>
        <v>#REF!</v>
      </c>
      <c r="I41" s="72" t="e">
        <f>+G41*H41</f>
        <v>#REF!</v>
      </c>
      <c r="J41" s="70" t="e">
        <f>J39</f>
        <v>#REF!</v>
      </c>
      <c r="K41" s="71" t="e">
        <f>#REF!+#REF!</f>
        <v>#REF!</v>
      </c>
      <c r="L41" s="99" t="e">
        <f>+J41*K41</f>
        <v>#REF!</v>
      </c>
      <c r="M41" s="159" t="e">
        <f t="shared" si="5"/>
        <v>#REF!</v>
      </c>
      <c r="N41" s="90" t="e">
        <f>+M41/I41</f>
        <v>#REF!</v>
      </c>
      <c r="O41" s="116" t="e">
        <f>L41/L45</f>
        <v>#REF!</v>
      </c>
      <c r="P41" s="32"/>
    </row>
    <row r="42" spans="2:16" ht="21.75" customHeight="1" thickBot="1" x14ac:dyDescent="0.25">
      <c r="B42" s="39"/>
      <c r="C42" s="12"/>
      <c r="D42" s="12"/>
      <c r="E42" s="12"/>
      <c r="F42" s="66" t="s">
        <v>57</v>
      </c>
      <c r="G42" s="79" t="e">
        <f>+#REF!*C33</f>
        <v>#REF!</v>
      </c>
      <c r="H42" s="73" t="e">
        <f>#REF!</f>
        <v>#REF!</v>
      </c>
      <c r="I42" s="74" t="e">
        <f>+G42*H42</f>
        <v>#REF!</v>
      </c>
      <c r="J42" s="79" t="e">
        <f>J41</f>
        <v>#REF!</v>
      </c>
      <c r="K42" s="73" t="e">
        <f>#REF!</f>
        <v>#REF!</v>
      </c>
      <c r="L42" s="96" t="e">
        <f>+J42*K42</f>
        <v>#REF!</v>
      </c>
      <c r="M42" s="160" t="e">
        <f t="shared" si="5"/>
        <v>#REF!</v>
      </c>
      <c r="N42" s="90" t="e">
        <f>+M42/I42</f>
        <v>#REF!</v>
      </c>
      <c r="O42" s="103" t="e">
        <f>L42/L45</f>
        <v>#REF!</v>
      </c>
      <c r="P42" s="32"/>
    </row>
    <row r="43" spans="2:16" ht="21.75" customHeight="1" thickBot="1" x14ac:dyDescent="0.25">
      <c r="B43" s="39"/>
      <c r="C43" s="12"/>
      <c r="D43" s="12"/>
      <c r="E43" s="12"/>
      <c r="F43" s="165" t="s">
        <v>127</v>
      </c>
      <c r="G43" s="449"/>
      <c r="H43" s="450"/>
      <c r="I43" s="166" t="e">
        <f>SUM(I40:I42)</f>
        <v>#REF!</v>
      </c>
      <c r="J43" s="449"/>
      <c r="K43" s="450"/>
      <c r="L43" s="166" t="e">
        <f>SUM(L40:L42)</f>
        <v>#REF!</v>
      </c>
      <c r="M43" s="166" t="e">
        <f t="shared" si="5"/>
        <v>#REF!</v>
      </c>
      <c r="N43" s="170" t="e">
        <f>+M43/I43</f>
        <v>#REF!</v>
      </c>
      <c r="O43" s="172" t="e">
        <f>L43/L45</f>
        <v>#REF!</v>
      </c>
      <c r="P43" s="118"/>
    </row>
    <row r="44" spans="2:16" ht="21.75" customHeight="1" thickBot="1" x14ac:dyDescent="0.25">
      <c r="B44" s="39"/>
      <c r="C44" s="12"/>
      <c r="D44" s="12"/>
      <c r="E44" s="12"/>
      <c r="F44" s="112" t="s">
        <v>202</v>
      </c>
      <c r="G44" s="113"/>
      <c r="H44" s="117">
        <v>0.13</v>
      </c>
      <c r="I44" s="114" t="e">
        <f>I43*H44</f>
        <v>#REF!</v>
      </c>
      <c r="J44" s="113"/>
      <c r="K44" s="117">
        <v>0.13</v>
      </c>
      <c r="L44" s="115" t="e">
        <f>L43*K44</f>
        <v>#REF!</v>
      </c>
      <c r="M44" s="97" t="e">
        <f t="shared" si="5"/>
        <v>#REF!</v>
      </c>
      <c r="N44" s="101" t="e">
        <f>+M44/I44</f>
        <v>#REF!</v>
      </c>
      <c r="O44" s="103" t="e">
        <f>L44/L45</f>
        <v>#REF!</v>
      </c>
      <c r="P44" s="32"/>
    </row>
    <row r="45" spans="2:16" s="130" customFormat="1" ht="21.75" customHeight="1" thickBot="1" x14ac:dyDescent="0.25">
      <c r="B45" s="126"/>
      <c r="C45" s="127"/>
      <c r="D45" s="127"/>
      <c r="E45" s="128"/>
      <c r="F45" s="167" t="s">
        <v>58</v>
      </c>
      <c r="G45" s="464"/>
      <c r="H45" s="465"/>
      <c r="I45" s="168" t="e">
        <f>I43+I44</f>
        <v>#REF!</v>
      </c>
      <c r="J45" s="464"/>
      <c r="K45" s="465"/>
      <c r="L45" s="168" t="e">
        <f>L43+L44</f>
        <v>#REF!</v>
      </c>
      <c r="M45" s="168" t="e">
        <f>M43+M44</f>
        <v>#REF!</v>
      </c>
      <c r="N45" s="173" t="e">
        <f>+M45/I45</f>
        <v>#REF!</v>
      </c>
      <c r="O45" s="174" t="e">
        <f>O43+O44</f>
        <v>#REF!</v>
      </c>
      <c r="P45" s="129"/>
    </row>
    <row r="46" spans="2:16" ht="9.75" customHeight="1" thickBot="1" x14ac:dyDescent="0.4">
      <c r="B46" s="33"/>
      <c r="C46" s="466"/>
      <c r="D46" s="466"/>
      <c r="E46" s="466"/>
      <c r="F46" s="466"/>
      <c r="G46" s="466"/>
      <c r="H46" s="466"/>
      <c r="I46" s="466"/>
      <c r="J46" s="466"/>
      <c r="K46" s="466"/>
      <c r="L46" s="466"/>
      <c r="M46" s="466"/>
      <c r="N46" s="466"/>
      <c r="O46" s="466"/>
      <c r="P46" s="34"/>
    </row>
    <row r="47" spans="2:16" ht="21.75" customHeight="1" thickBot="1" x14ac:dyDescent="0.25"/>
    <row r="48" spans="2:16" ht="21.75" customHeight="1" x14ac:dyDescent="0.35">
      <c r="B48" s="41"/>
      <c r="C48" s="467" t="s">
        <v>44</v>
      </c>
      <c r="D48" s="467"/>
      <c r="E48" s="467"/>
      <c r="F48" s="467"/>
      <c r="G48" s="467"/>
      <c r="H48" s="467"/>
      <c r="I48" s="467"/>
      <c r="J48" s="467"/>
      <c r="K48" s="467"/>
      <c r="L48" s="467"/>
      <c r="M48" s="467"/>
      <c r="N48" s="467"/>
      <c r="O48" s="467"/>
      <c r="P48" s="31"/>
    </row>
    <row r="49" spans="2:16" ht="21.75" customHeight="1" thickBot="1" x14ac:dyDescent="0.3">
      <c r="B49" s="39"/>
      <c r="C49" s="463"/>
      <c r="D49" s="463"/>
      <c r="E49" s="463"/>
      <c r="F49" s="463"/>
      <c r="G49" s="463"/>
      <c r="H49" s="463"/>
      <c r="I49" s="463"/>
      <c r="J49" s="463"/>
      <c r="K49" s="463"/>
      <c r="L49" s="463"/>
      <c r="M49" s="463"/>
      <c r="N49" s="463"/>
      <c r="O49" s="463"/>
      <c r="P49" s="32"/>
    </row>
    <row r="50" spans="2:16" ht="21.75" customHeight="1" thickBot="1" x14ac:dyDescent="0.25">
      <c r="B50" s="39"/>
      <c r="C50" s="40"/>
      <c r="D50" s="40"/>
      <c r="E50" s="12"/>
      <c r="F50" s="17"/>
      <c r="G50" s="452" t="s">
        <v>128</v>
      </c>
      <c r="H50" s="453"/>
      <c r="I50" s="454"/>
      <c r="J50" s="452" t="s">
        <v>146</v>
      </c>
      <c r="K50" s="453"/>
      <c r="L50" s="454"/>
      <c r="M50" s="452" t="s">
        <v>52</v>
      </c>
      <c r="N50" s="453"/>
      <c r="O50" s="454"/>
      <c r="P50" s="32"/>
    </row>
    <row r="51" spans="2:16" ht="26.25" thickBot="1" x14ac:dyDescent="0.25">
      <c r="B51" s="39"/>
      <c r="C51" s="12"/>
      <c r="D51" s="12"/>
      <c r="E51" s="14"/>
      <c r="F51" s="18"/>
      <c r="G51" s="81" t="s">
        <v>46</v>
      </c>
      <c r="H51" s="56" t="s">
        <v>47</v>
      </c>
      <c r="I51" s="57" t="s">
        <v>48</v>
      </c>
      <c r="J51" s="81" t="s">
        <v>46</v>
      </c>
      <c r="K51" s="56" t="s">
        <v>47</v>
      </c>
      <c r="L51" s="57" t="s">
        <v>48</v>
      </c>
      <c r="M51" s="83" t="s">
        <v>53</v>
      </c>
      <c r="N51" s="84" t="s">
        <v>54</v>
      </c>
      <c r="O51" s="85" t="s">
        <v>55</v>
      </c>
      <c r="P51" s="32"/>
    </row>
    <row r="52" spans="2:16" ht="21.75" customHeight="1" thickBot="1" x14ac:dyDescent="0.25">
      <c r="B52" s="39"/>
      <c r="C52" s="459" t="s">
        <v>49</v>
      </c>
      <c r="D52" s="460"/>
      <c r="E52" s="12"/>
      <c r="F52" s="65" t="s">
        <v>50</v>
      </c>
      <c r="G52" s="75"/>
      <c r="H52" s="76"/>
      <c r="I52" s="77">
        <f>+'2013 Existing Rates'!$C$6</f>
        <v>16.260000000000002</v>
      </c>
      <c r="J52" s="75"/>
      <c r="K52" s="76"/>
      <c r="L52" s="80">
        <f>'Rate Schedule '!$E$10</f>
        <v>16.5</v>
      </c>
      <c r="M52" s="89">
        <f t="shared" ref="M52:M57" si="6">+L52-I52</f>
        <v>0.23999999999999844</v>
      </c>
      <c r="N52" s="90">
        <f>+M52/I52</f>
        <v>1.4760147601475917E-2</v>
      </c>
      <c r="O52" s="91" t="e">
        <f>L52/L65</f>
        <v>#REF!</v>
      </c>
      <c r="P52" s="32"/>
    </row>
    <row r="53" spans="2:16" ht="21.75" customHeight="1" thickBot="1" x14ac:dyDescent="0.25">
      <c r="B53" s="39"/>
      <c r="C53" s="35">
        <v>500</v>
      </c>
      <c r="D53" s="36" t="s">
        <v>15</v>
      </c>
      <c r="E53" s="12"/>
      <c r="F53" s="66" t="s">
        <v>51</v>
      </c>
      <c r="G53" s="69">
        <f>+C53</f>
        <v>500</v>
      </c>
      <c r="H53" s="63">
        <f>'2013 Existing Rates'!$B$68</f>
        <v>0</v>
      </c>
      <c r="I53" s="78">
        <f>+G53*H53</f>
        <v>0</v>
      </c>
      <c r="J53" s="69">
        <f>+C53</f>
        <v>500</v>
      </c>
      <c r="K53" s="62">
        <f>'Rate Schedule '!$E$11</f>
        <v>1.4217690000000002E-2</v>
      </c>
      <c r="L53" s="82">
        <f>+J53*K53</f>
        <v>7.1088450000000005</v>
      </c>
      <c r="M53" s="92">
        <f t="shared" si="6"/>
        <v>7.1088450000000005</v>
      </c>
      <c r="N53" s="90" t="e">
        <f>+M53/I53</f>
        <v>#DIV/0!</v>
      </c>
      <c r="O53" s="93" t="e">
        <f>L53/L65</f>
        <v>#REF!</v>
      </c>
      <c r="P53" s="32"/>
    </row>
    <row r="54" spans="2:16" ht="21.75" customHeight="1" thickBot="1" x14ac:dyDescent="0.25">
      <c r="B54" s="39"/>
      <c r="C54" s="121"/>
      <c r="D54" s="122"/>
      <c r="E54" s="12"/>
      <c r="F54" s="66" t="s">
        <v>148</v>
      </c>
      <c r="G54" s="69">
        <f>G53</f>
        <v>500</v>
      </c>
      <c r="H54" s="63">
        <f>'2013 Existing Rates'!$B$31</f>
        <v>0</v>
      </c>
      <c r="I54" s="78">
        <f>+G54*H54</f>
        <v>0</v>
      </c>
      <c r="J54" s="69">
        <f>J53</f>
        <v>500</v>
      </c>
      <c r="K54" s="62">
        <f>'Rate Schedule '!$E$12</f>
        <v>1.6999999999999999E-3</v>
      </c>
      <c r="L54" s="82">
        <f>+J54*K54</f>
        <v>0.85</v>
      </c>
      <c r="M54" s="92">
        <f t="shared" si="6"/>
        <v>0.85</v>
      </c>
      <c r="N54" s="90" t="e">
        <f>+M54/I54</f>
        <v>#DIV/0!</v>
      </c>
      <c r="O54" s="93" t="e">
        <f>L54/L65</f>
        <v>#REF!</v>
      </c>
      <c r="P54" s="32"/>
    </row>
    <row r="55" spans="2:16" ht="21.75" customHeight="1" thickBot="1" x14ac:dyDescent="0.25">
      <c r="B55" s="39"/>
      <c r="C55" s="29"/>
      <c r="D55" s="30"/>
      <c r="E55" s="12"/>
      <c r="F55" s="66" t="s">
        <v>108</v>
      </c>
      <c r="G55" s="88"/>
      <c r="H55" s="87"/>
      <c r="I55" s="78">
        <f>'2013 Existing Rates'!$B$43</f>
        <v>0</v>
      </c>
      <c r="J55" s="88"/>
      <c r="K55" s="87"/>
      <c r="L55" s="82" t="e">
        <f>'Rate Schedule '!#REF!</f>
        <v>#REF!</v>
      </c>
      <c r="M55" s="92" t="e">
        <f t="shared" si="6"/>
        <v>#REF!</v>
      </c>
      <c r="N55" s="90" t="e">
        <f>+M55/I55</f>
        <v>#REF!</v>
      </c>
      <c r="O55" s="93" t="e">
        <f>L55/L65</f>
        <v>#REF!</v>
      </c>
      <c r="P55" s="32"/>
    </row>
    <row r="56" spans="2:16" ht="21.75" customHeight="1" thickBot="1" x14ac:dyDescent="0.25">
      <c r="B56" s="39"/>
      <c r="C56" s="29"/>
      <c r="D56" s="30"/>
      <c r="E56" s="12"/>
      <c r="F56" s="66" t="s">
        <v>102</v>
      </c>
      <c r="G56" s="69">
        <f>C53</f>
        <v>500</v>
      </c>
      <c r="H56" s="63"/>
      <c r="I56" s="74">
        <f>+G56*H56</f>
        <v>0</v>
      </c>
      <c r="J56" s="69">
        <f>C53</f>
        <v>500</v>
      </c>
      <c r="K56" s="62">
        <f>'Rate Schedule '!$E$13</f>
        <v>0</v>
      </c>
      <c r="L56" s="82">
        <f>J56*K56</f>
        <v>0</v>
      </c>
      <c r="M56" s="92">
        <f t="shared" si="6"/>
        <v>0</v>
      </c>
      <c r="N56" s="90">
        <v>0</v>
      </c>
      <c r="O56" s="93" t="e">
        <f>L56/L65</f>
        <v>#REF!</v>
      </c>
      <c r="P56" s="32"/>
    </row>
    <row r="57" spans="2:16" ht="21.75" customHeight="1" thickBot="1" x14ac:dyDescent="0.25">
      <c r="B57" s="39"/>
      <c r="C57" s="12"/>
      <c r="D57" s="12"/>
      <c r="E57" s="12"/>
      <c r="F57" s="67" t="s">
        <v>147</v>
      </c>
      <c r="G57" s="94">
        <f>+C53</f>
        <v>500</v>
      </c>
      <c r="H57" s="95">
        <f>+'2013 Existing Rates'!$B$19</f>
        <v>0</v>
      </c>
      <c r="I57" s="96">
        <f>+G57*H57</f>
        <v>0</v>
      </c>
      <c r="J57" s="94">
        <f>+C53</f>
        <v>500</v>
      </c>
      <c r="K57" s="95" t="e">
        <f>'Rate Schedule '!#REF!</f>
        <v>#REF!</v>
      </c>
      <c r="L57" s="96" t="e">
        <f>+J57*K57</f>
        <v>#REF!</v>
      </c>
      <c r="M57" s="92" t="e">
        <f t="shared" si="6"/>
        <v>#REF!</v>
      </c>
      <c r="N57" s="90" t="e">
        <f t="shared" ref="N57:N65" si="7">+M57/I57</f>
        <v>#REF!</v>
      </c>
      <c r="O57" s="93" t="e">
        <f>L57/L65</f>
        <v>#REF!</v>
      </c>
      <c r="P57" s="32"/>
    </row>
    <row r="58" spans="2:16" ht="21.75" customHeight="1" thickBot="1" x14ac:dyDescent="0.25">
      <c r="B58" s="39"/>
      <c r="C58" s="12"/>
      <c r="D58" s="12"/>
      <c r="E58" s="12"/>
      <c r="F58" s="165" t="s">
        <v>149</v>
      </c>
      <c r="G58" s="449"/>
      <c r="H58" s="450"/>
      <c r="I58" s="166">
        <f>SUM(I52:I57)</f>
        <v>16.260000000000002</v>
      </c>
      <c r="J58" s="449"/>
      <c r="K58" s="450"/>
      <c r="L58" s="166" t="e">
        <f>SUM(L52:L57)</f>
        <v>#REF!</v>
      </c>
      <c r="M58" s="169" t="e">
        <f t="shared" ref="M58:M64" si="8">+L58-I58</f>
        <v>#REF!</v>
      </c>
      <c r="N58" s="170" t="e">
        <f t="shared" si="7"/>
        <v>#REF!</v>
      </c>
      <c r="O58" s="171" t="e">
        <f>L58/L65</f>
        <v>#REF!</v>
      </c>
      <c r="P58" s="32"/>
    </row>
    <row r="59" spans="2:16" ht="21.75" customHeight="1" thickBot="1" x14ac:dyDescent="0.25">
      <c r="B59" s="39"/>
      <c r="C59" s="12"/>
      <c r="D59" s="12"/>
      <c r="E59" s="12"/>
      <c r="F59" s="66" t="s">
        <v>150</v>
      </c>
      <c r="G59" s="123" t="e">
        <f>C53*#REF!</f>
        <v>#REF!</v>
      </c>
      <c r="H59" s="124" t="e">
        <f>#REF!</f>
        <v>#REF!</v>
      </c>
      <c r="I59" s="78" t="e">
        <f>+G59*H59</f>
        <v>#REF!</v>
      </c>
      <c r="J59" s="123" t="e">
        <f>'BILL IMPACTS'!C53*#REF!</f>
        <v>#REF!</v>
      </c>
      <c r="K59" s="124" t="e">
        <f>#REF!</f>
        <v>#REF!</v>
      </c>
      <c r="L59" s="78" t="e">
        <f>+J59*K59</f>
        <v>#REF!</v>
      </c>
      <c r="M59" s="125" t="e">
        <f t="shared" si="8"/>
        <v>#REF!</v>
      </c>
      <c r="N59" s="90" t="e">
        <f t="shared" si="7"/>
        <v>#REF!</v>
      </c>
      <c r="O59" s="91" t="e">
        <f>L59/L65</f>
        <v>#REF!</v>
      </c>
      <c r="P59" s="32"/>
    </row>
    <row r="60" spans="2:16" ht="21.75" customHeight="1" thickBot="1" x14ac:dyDescent="0.25">
      <c r="B60" s="39"/>
      <c r="C60" s="12"/>
      <c r="D60" s="12"/>
      <c r="E60" s="12"/>
      <c r="F60" s="165" t="s">
        <v>151</v>
      </c>
      <c r="G60" s="449"/>
      <c r="H60" s="450"/>
      <c r="I60" s="166" t="e">
        <f>I58+I59</f>
        <v>#REF!</v>
      </c>
      <c r="J60" s="449"/>
      <c r="K60" s="450"/>
      <c r="L60" s="166" t="e">
        <f>L58+L59</f>
        <v>#REF!</v>
      </c>
      <c r="M60" s="169" t="e">
        <f t="shared" si="8"/>
        <v>#REF!</v>
      </c>
      <c r="N60" s="170" t="e">
        <f t="shared" si="7"/>
        <v>#REF!</v>
      </c>
      <c r="O60" s="172" t="e">
        <f>L60/L65</f>
        <v>#REF!</v>
      </c>
      <c r="P60" s="32"/>
    </row>
    <row r="61" spans="2:16" ht="21.75" customHeight="1" thickBot="1" x14ac:dyDescent="0.25">
      <c r="B61" s="39"/>
      <c r="C61" s="12"/>
      <c r="D61" s="12"/>
      <c r="E61" s="12"/>
      <c r="F61" s="68" t="s">
        <v>56</v>
      </c>
      <c r="G61" s="70" t="e">
        <f>+#REF!*C53</f>
        <v>#REF!</v>
      </c>
      <c r="H61" s="71" t="e">
        <f>#REF!+#REF!</f>
        <v>#REF!</v>
      </c>
      <c r="I61" s="72" t="e">
        <f>+G61*H61</f>
        <v>#REF!</v>
      </c>
      <c r="J61" s="70" t="e">
        <f>J59</f>
        <v>#REF!</v>
      </c>
      <c r="K61" s="71" t="e">
        <f>#REF!+#REF!</f>
        <v>#REF!</v>
      </c>
      <c r="L61" s="99" t="e">
        <f>+J61*K61</f>
        <v>#REF!</v>
      </c>
      <c r="M61" s="159" t="e">
        <f t="shared" si="8"/>
        <v>#REF!</v>
      </c>
      <c r="N61" s="90" t="e">
        <f t="shared" si="7"/>
        <v>#REF!</v>
      </c>
      <c r="O61" s="116" t="e">
        <f>L61/L65</f>
        <v>#REF!</v>
      </c>
      <c r="P61" s="32"/>
    </row>
    <row r="62" spans="2:16" ht="21.75" customHeight="1" thickBot="1" x14ac:dyDescent="0.25">
      <c r="B62" s="39"/>
      <c r="C62" s="12"/>
      <c r="D62" s="12"/>
      <c r="E62" s="12"/>
      <c r="F62" s="66" t="s">
        <v>57</v>
      </c>
      <c r="G62" s="79" t="e">
        <f>+#REF!*C53</f>
        <v>#REF!</v>
      </c>
      <c r="H62" s="73" t="e">
        <f>#REF!</f>
        <v>#REF!</v>
      </c>
      <c r="I62" s="74" t="e">
        <f>+G62*H62</f>
        <v>#REF!</v>
      </c>
      <c r="J62" s="79" t="e">
        <f>J61</f>
        <v>#REF!</v>
      </c>
      <c r="K62" s="73" t="e">
        <f>#REF!</f>
        <v>#REF!</v>
      </c>
      <c r="L62" s="96" t="e">
        <f>+J62*K62</f>
        <v>#REF!</v>
      </c>
      <c r="M62" s="160" t="e">
        <f t="shared" si="8"/>
        <v>#REF!</v>
      </c>
      <c r="N62" s="90" t="e">
        <f t="shared" si="7"/>
        <v>#REF!</v>
      </c>
      <c r="O62" s="103" t="e">
        <f>L62/L65</f>
        <v>#REF!</v>
      </c>
      <c r="P62" s="32"/>
    </row>
    <row r="63" spans="2:16" ht="21.75" customHeight="1" thickBot="1" x14ac:dyDescent="0.25">
      <c r="B63" s="39"/>
      <c r="C63" s="12"/>
      <c r="D63" s="12"/>
      <c r="E63" s="12"/>
      <c r="F63" s="165" t="s">
        <v>127</v>
      </c>
      <c r="G63" s="449"/>
      <c r="H63" s="450"/>
      <c r="I63" s="166" t="e">
        <f>SUM(I60:I62)</f>
        <v>#REF!</v>
      </c>
      <c r="J63" s="449"/>
      <c r="K63" s="450"/>
      <c r="L63" s="166" t="e">
        <f>SUM(L60:L62)</f>
        <v>#REF!</v>
      </c>
      <c r="M63" s="166" t="e">
        <f t="shared" si="8"/>
        <v>#REF!</v>
      </c>
      <c r="N63" s="170" t="e">
        <f t="shared" si="7"/>
        <v>#REF!</v>
      </c>
      <c r="O63" s="172" t="e">
        <f>L63/L65</f>
        <v>#REF!</v>
      </c>
      <c r="P63" s="118"/>
    </row>
    <row r="64" spans="2:16" ht="21.75" customHeight="1" thickBot="1" x14ac:dyDescent="0.25">
      <c r="B64" s="39"/>
      <c r="C64" s="12"/>
      <c r="D64" s="12"/>
      <c r="E64" s="12"/>
      <c r="F64" s="112" t="s">
        <v>202</v>
      </c>
      <c r="G64" s="113"/>
      <c r="H64" s="117">
        <v>0.13</v>
      </c>
      <c r="I64" s="114" t="e">
        <f>I63*H64</f>
        <v>#REF!</v>
      </c>
      <c r="J64" s="113"/>
      <c r="K64" s="117">
        <v>0.13</v>
      </c>
      <c r="L64" s="115" t="e">
        <f>L63*K64</f>
        <v>#REF!</v>
      </c>
      <c r="M64" s="97" t="e">
        <f t="shared" si="8"/>
        <v>#REF!</v>
      </c>
      <c r="N64" s="101" t="e">
        <f t="shared" si="7"/>
        <v>#REF!</v>
      </c>
      <c r="O64" s="103" t="e">
        <f>L64/L65</f>
        <v>#REF!</v>
      </c>
      <c r="P64" s="32"/>
    </row>
    <row r="65" spans="2:16" s="130" customFormat="1" ht="21.75" customHeight="1" thickBot="1" x14ac:dyDescent="0.25">
      <c r="B65" s="126"/>
      <c r="C65" s="127"/>
      <c r="D65" s="127"/>
      <c r="E65" s="128"/>
      <c r="F65" s="167" t="s">
        <v>58</v>
      </c>
      <c r="G65" s="464"/>
      <c r="H65" s="465"/>
      <c r="I65" s="168" t="e">
        <f>I63+I64</f>
        <v>#REF!</v>
      </c>
      <c r="J65" s="464"/>
      <c r="K65" s="465"/>
      <c r="L65" s="168" t="e">
        <f>L63+L64</f>
        <v>#REF!</v>
      </c>
      <c r="M65" s="168" t="e">
        <f>M63+M64</f>
        <v>#REF!</v>
      </c>
      <c r="N65" s="173" t="e">
        <f t="shared" si="7"/>
        <v>#REF!</v>
      </c>
      <c r="O65" s="174" t="e">
        <f>O63+O64</f>
        <v>#REF!</v>
      </c>
      <c r="P65" s="129"/>
    </row>
    <row r="66" spans="2:16" ht="9.75" customHeight="1" thickBot="1" x14ac:dyDescent="0.4">
      <c r="B66" s="33"/>
      <c r="C66" s="466"/>
      <c r="D66" s="466"/>
      <c r="E66" s="466"/>
      <c r="F66" s="466"/>
      <c r="G66" s="466"/>
      <c r="H66" s="466"/>
      <c r="I66" s="466"/>
      <c r="J66" s="466"/>
      <c r="K66" s="466"/>
      <c r="L66" s="466"/>
      <c r="M66" s="466"/>
      <c r="N66" s="466"/>
      <c r="O66" s="466"/>
      <c r="P66" s="34"/>
    </row>
    <row r="67" spans="2:16" ht="18" customHeight="1" thickBot="1" x14ac:dyDescent="0.25"/>
    <row r="68" spans="2:16" ht="6.95" customHeight="1" thickBot="1" x14ac:dyDescent="0.4">
      <c r="B68" s="41"/>
      <c r="C68" s="456"/>
      <c r="D68" s="456"/>
      <c r="E68" s="456"/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31"/>
    </row>
    <row r="69" spans="2:16" ht="21.75" customHeight="1" x14ac:dyDescent="0.35">
      <c r="B69" s="41"/>
      <c r="C69" s="467" t="s">
        <v>44</v>
      </c>
      <c r="D69" s="467"/>
      <c r="E69" s="467"/>
      <c r="F69" s="467"/>
      <c r="G69" s="467"/>
      <c r="H69" s="467"/>
      <c r="I69" s="467"/>
      <c r="J69" s="467"/>
      <c r="K69" s="467"/>
      <c r="L69" s="467"/>
      <c r="M69" s="467"/>
      <c r="N69" s="467"/>
      <c r="O69" s="467"/>
      <c r="P69" s="31"/>
    </row>
    <row r="70" spans="2:16" ht="21.75" customHeight="1" thickBot="1" x14ac:dyDescent="0.3">
      <c r="B70" s="39"/>
      <c r="C70" s="463"/>
      <c r="D70" s="463"/>
      <c r="E70" s="463"/>
      <c r="F70" s="463"/>
      <c r="G70" s="463"/>
      <c r="H70" s="463"/>
      <c r="I70" s="463"/>
      <c r="J70" s="463"/>
      <c r="K70" s="463"/>
      <c r="L70" s="463"/>
      <c r="M70" s="463"/>
      <c r="N70" s="463"/>
      <c r="O70" s="463"/>
      <c r="P70" s="32"/>
    </row>
    <row r="71" spans="2:16" ht="21.75" customHeight="1" thickBot="1" x14ac:dyDescent="0.25">
      <c r="B71" s="39"/>
      <c r="C71" s="40"/>
      <c r="D71" s="40"/>
      <c r="E71" s="12"/>
      <c r="F71" s="17"/>
      <c r="G71" s="452" t="str">
        <f>$G$10</f>
        <v>2010 BILL</v>
      </c>
      <c r="H71" s="453"/>
      <c r="I71" s="454"/>
      <c r="J71" s="452" t="str">
        <f>$J$10</f>
        <v>2011 BILL</v>
      </c>
      <c r="K71" s="453"/>
      <c r="L71" s="454"/>
      <c r="M71" s="452" t="s">
        <v>52</v>
      </c>
      <c r="N71" s="453"/>
      <c r="O71" s="454"/>
      <c r="P71" s="32"/>
    </row>
    <row r="72" spans="2:16" ht="26.25" thickBot="1" x14ac:dyDescent="0.25">
      <c r="B72" s="39"/>
      <c r="C72" s="12"/>
      <c r="D72" s="12"/>
      <c r="E72" s="14"/>
      <c r="F72" s="18"/>
      <c r="G72" s="81" t="s">
        <v>46</v>
      </c>
      <c r="H72" s="56" t="s">
        <v>47</v>
      </c>
      <c r="I72" s="57" t="s">
        <v>48</v>
      </c>
      <c r="J72" s="81" t="s">
        <v>46</v>
      </c>
      <c r="K72" s="56" t="s">
        <v>47</v>
      </c>
      <c r="L72" s="57" t="s">
        <v>48</v>
      </c>
      <c r="M72" s="83" t="s">
        <v>59</v>
      </c>
      <c r="N72" s="84" t="s">
        <v>60</v>
      </c>
      <c r="O72" s="85" t="s">
        <v>55</v>
      </c>
      <c r="P72" s="32"/>
    </row>
    <row r="73" spans="2:16" ht="21.75" customHeight="1" thickBot="1" x14ac:dyDescent="0.25">
      <c r="B73" s="39"/>
      <c r="C73" s="459" t="s">
        <v>49</v>
      </c>
      <c r="D73" s="460"/>
      <c r="E73" s="12"/>
      <c r="F73" s="65" t="s">
        <v>50</v>
      </c>
      <c r="G73" s="75"/>
      <c r="H73" s="76"/>
      <c r="I73" s="77">
        <f>+'2013 Existing Rates'!$C$6</f>
        <v>16.260000000000002</v>
      </c>
      <c r="J73" s="75"/>
      <c r="K73" s="76"/>
      <c r="L73" s="80">
        <f>'Rate Schedule '!$E$10</f>
        <v>16.5</v>
      </c>
      <c r="M73" s="89">
        <f t="shared" ref="M73:M78" si="9">+L73-I73</f>
        <v>0.23999999999999844</v>
      </c>
      <c r="N73" s="90">
        <f>+M73/I73</f>
        <v>1.4760147601475917E-2</v>
      </c>
      <c r="O73" s="91" t="e">
        <f>L73/L86</f>
        <v>#REF!</v>
      </c>
      <c r="P73" s="32"/>
    </row>
    <row r="74" spans="2:16" ht="21.75" customHeight="1" thickBot="1" x14ac:dyDescent="0.25">
      <c r="B74" s="39"/>
      <c r="C74" s="35">
        <v>800</v>
      </c>
      <c r="D74" s="36" t="s">
        <v>15</v>
      </c>
      <c r="E74" s="12"/>
      <c r="F74" s="66" t="s">
        <v>51</v>
      </c>
      <c r="G74" s="69">
        <f>+C74</f>
        <v>800</v>
      </c>
      <c r="H74" s="63">
        <f>'2013 Existing Rates'!$B$68</f>
        <v>0</v>
      </c>
      <c r="I74" s="78">
        <f>+G74*H74</f>
        <v>0</v>
      </c>
      <c r="J74" s="69">
        <f>+C74</f>
        <v>800</v>
      </c>
      <c r="K74" s="62">
        <f>'Rate Schedule '!$E$11</f>
        <v>1.4217690000000002E-2</v>
      </c>
      <c r="L74" s="82">
        <f>+J74*K74</f>
        <v>11.374152</v>
      </c>
      <c r="M74" s="92">
        <f t="shared" si="9"/>
        <v>11.374152</v>
      </c>
      <c r="N74" s="90" t="e">
        <f>+M74/I74</f>
        <v>#DIV/0!</v>
      </c>
      <c r="O74" s="93" t="e">
        <f>L74/L86</f>
        <v>#REF!</v>
      </c>
      <c r="P74" s="32"/>
    </row>
    <row r="75" spans="2:16" ht="21.75" customHeight="1" thickBot="1" x14ac:dyDescent="0.25">
      <c r="B75" s="39"/>
      <c r="C75" s="121"/>
      <c r="D75" s="122"/>
      <c r="E75" s="12"/>
      <c r="F75" s="66" t="s">
        <v>148</v>
      </c>
      <c r="G75" s="69">
        <f>G74</f>
        <v>800</v>
      </c>
      <c r="H75" s="63">
        <f>'2013 Existing Rates'!$B$31</f>
        <v>0</v>
      </c>
      <c r="I75" s="78">
        <f>+G75*H75</f>
        <v>0</v>
      </c>
      <c r="J75" s="69">
        <f>J74</f>
        <v>800</v>
      </c>
      <c r="K75" s="62">
        <f>'Rate Schedule '!$E$12</f>
        <v>1.6999999999999999E-3</v>
      </c>
      <c r="L75" s="82">
        <f>+J75*K75</f>
        <v>1.3599999999999999</v>
      </c>
      <c r="M75" s="92">
        <f t="shared" si="9"/>
        <v>1.3599999999999999</v>
      </c>
      <c r="N75" s="90" t="e">
        <f>+M75/I75</f>
        <v>#DIV/0!</v>
      </c>
      <c r="O75" s="93" t="e">
        <f>L75/L86</f>
        <v>#REF!</v>
      </c>
      <c r="P75" s="32"/>
    </row>
    <row r="76" spans="2:16" ht="21.75" customHeight="1" thickBot="1" x14ac:dyDescent="0.25">
      <c r="B76" s="39"/>
      <c r="C76" s="29"/>
      <c r="D76" s="30"/>
      <c r="E76" s="12"/>
      <c r="F76" s="66" t="s">
        <v>108</v>
      </c>
      <c r="G76" s="88"/>
      <c r="H76" s="87"/>
      <c r="I76" s="78">
        <f>'2013 Existing Rates'!$B$43</f>
        <v>0</v>
      </c>
      <c r="J76" s="88"/>
      <c r="K76" s="87"/>
      <c r="L76" s="82" t="e">
        <f>'Rate Schedule '!#REF!</f>
        <v>#REF!</v>
      </c>
      <c r="M76" s="92" t="e">
        <f t="shared" si="9"/>
        <v>#REF!</v>
      </c>
      <c r="N76" s="90" t="e">
        <f>+M76/I76</f>
        <v>#REF!</v>
      </c>
      <c r="O76" s="93" t="e">
        <f>L76/L86</f>
        <v>#REF!</v>
      </c>
      <c r="P76" s="32"/>
    </row>
    <row r="77" spans="2:16" ht="21.75" customHeight="1" thickBot="1" x14ac:dyDescent="0.25">
      <c r="B77" s="39"/>
      <c r="C77" s="29"/>
      <c r="D77" s="30"/>
      <c r="E77" s="12"/>
      <c r="F77" s="66" t="s">
        <v>102</v>
      </c>
      <c r="G77" s="69">
        <f>C74</f>
        <v>800</v>
      </c>
      <c r="H77" s="63"/>
      <c r="I77" s="74">
        <f>+G77*H77</f>
        <v>0</v>
      </c>
      <c r="J77" s="69">
        <f>C74</f>
        <v>800</v>
      </c>
      <c r="K77" s="62">
        <f>'Rate Schedule '!$E$13</f>
        <v>0</v>
      </c>
      <c r="L77" s="82">
        <f>J77*K77</f>
        <v>0</v>
      </c>
      <c r="M77" s="92">
        <f t="shared" si="9"/>
        <v>0</v>
      </c>
      <c r="N77" s="90">
        <v>0</v>
      </c>
      <c r="O77" s="93" t="e">
        <f>L77/L86</f>
        <v>#REF!</v>
      </c>
      <c r="P77" s="32"/>
    </row>
    <row r="78" spans="2:16" ht="21.75" customHeight="1" thickBot="1" x14ac:dyDescent="0.25">
      <c r="B78" s="39"/>
      <c r="C78" s="12"/>
      <c r="D78" s="12"/>
      <c r="E78" s="12"/>
      <c r="F78" s="67" t="s">
        <v>147</v>
      </c>
      <c r="G78" s="94">
        <f>+C74</f>
        <v>800</v>
      </c>
      <c r="H78" s="95">
        <f>+'2013 Existing Rates'!$B$19</f>
        <v>0</v>
      </c>
      <c r="I78" s="96">
        <f>+G78*H78</f>
        <v>0</v>
      </c>
      <c r="J78" s="94">
        <f>+C74</f>
        <v>800</v>
      </c>
      <c r="K78" s="95" t="e">
        <f>'Rate Schedule '!#REF!</f>
        <v>#REF!</v>
      </c>
      <c r="L78" s="96" t="e">
        <f>+J78*K78</f>
        <v>#REF!</v>
      </c>
      <c r="M78" s="92" t="e">
        <f t="shared" si="9"/>
        <v>#REF!</v>
      </c>
      <c r="N78" s="90" t="e">
        <f t="shared" ref="N78:N86" si="10">+M78/I78</f>
        <v>#REF!</v>
      </c>
      <c r="O78" s="93" t="e">
        <f>L78/L86</f>
        <v>#REF!</v>
      </c>
      <c r="P78" s="32"/>
    </row>
    <row r="79" spans="2:16" ht="21.75" customHeight="1" thickBot="1" x14ac:dyDescent="0.25">
      <c r="B79" s="39"/>
      <c r="C79" s="12"/>
      <c r="D79" s="12"/>
      <c r="E79" s="12"/>
      <c r="F79" s="165" t="s">
        <v>149</v>
      </c>
      <c r="G79" s="449"/>
      <c r="H79" s="450"/>
      <c r="I79" s="166">
        <f>SUM(I73:I78)</f>
        <v>16.260000000000002</v>
      </c>
      <c r="J79" s="449"/>
      <c r="K79" s="450"/>
      <c r="L79" s="166" t="e">
        <f>SUM(L73:L78)</f>
        <v>#REF!</v>
      </c>
      <c r="M79" s="169" t="e">
        <f t="shared" ref="M79:M85" si="11">+L79-I79</f>
        <v>#REF!</v>
      </c>
      <c r="N79" s="170" t="e">
        <f t="shared" si="10"/>
        <v>#REF!</v>
      </c>
      <c r="O79" s="171" t="e">
        <f>L79/L86</f>
        <v>#REF!</v>
      </c>
      <c r="P79" s="32"/>
    </row>
    <row r="80" spans="2:16" ht="21.75" customHeight="1" thickBot="1" x14ac:dyDescent="0.25">
      <c r="B80" s="39"/>
      <c r="C80" s="12"/>
      <c r="D80" s="12"/>
      <c r="E80" s="12"/>
      <c r="F80" s="66" t="s">
        <v>150</v>
      </c>
      <c r="G80" s="123" t="e">
        <f>C74*#REF!</f>
        <v>#REF!</v>
      </c>
      <c r="H80" s="124" t="e">
        <f>#REF!</f>
        <v>#REF!</v>
      </c>
      <c r="I80" s="78" t="e">
        <f>+G80*H80</f>
        <v>#REF!</v>
      </c>
      <c r="J80" s="123" t="e">
        <f>'BILL IMPACTS'!C74*#REF!</f>
        <v>#REF!</v>
      </c>
      <c r="K80" s="124" t="e">
        <f>#REF!</f>
        <v>#REF!</v>
      </c>
      <c r="L80" s="78" t="e">
        <f>+J80*K80</f>
        <v>#REF!</v>
      </c>
      <c r="M80" s="125" t="e">
        <f t="shared" si="11"/>
        <v>#REF!</v>
      </c>
      <c r="N80" s="90" t="e">
        <f t="shared" si="10"/>
        <v>#REF!</v>
      </c>
      <c r="O80" s="91" t="e">
        <f>L80/L86</f>
        <v>#REF!</v>
      </c>
      <c r="P80" s="32"/>
    </row>
    <row r="81" spans="2:16" ht="21.75" customHeight="1" thickBot="1" x14ac:dyDescent="0.25">
      <c r="B81" s="39"/>
      <c r="C81" s="12"/>
      <c r="D81" s="12"/>
      <c r="E81" s="12"/>
      <c r="F81" s="165" t="s">
        <v>151</v>
      </c>
      <c r="G81" s="449"/>
      <c r="H81" s="450"/>
      <c r="I81" s="166" t="e">
        <f>I79+I80</f>
        <v>#REF!</v>
      </c>
      <c r="J81" s="449"/>
      <c r="K81" s="450"/>
      <c r="L81" s="166" t="e">
        <f>L79+L80</f>
        <v>#REF!</v>
      </c>
      <c r="M81" s="169" t="e">
        <f t="shared" si="11"/>
        <v>#REF!</v>
      </c>
      <c r="N81" s="170" t="e">
        <f t="shared" si="10"/>
        <v>#REF!</v>
      </c>
      <c r="O81" s="172" t="e">
        <f>L81/L86</f>
        <v>#REF!</v>
      </c>
      <c r="P81" s="32"/>
    </row>
    <row r="82" spans="2:16" ht="21.75" customHeight="1" thickBot="1" x14ac:dyDescent="0.25">
      <c r="B82" s="39"/>
      <c r="C82" s="12"/>
      <c r="D82" s="12"/>
      <c r="E82" s="12"/>
      <c r="F82" s="68" t="s">
        <v>56</v>
      </c>
      <c r="G82" s="70" t="e">
        <f>+#REF!*C74</f>
        <v>#REF!</v>
      </c>
      <c r="H82" s="71" t="e">
        <f>#REF!+#REF!</f>
        <v>#REF!</v>
      </c>
      <c r="I82" s="72" t="e">
        <f>+G82*H82</f>
        <v>#REF!</v>
      </c>
      <c r="J82" s="70" t="e">
        <f>J80</f>
        <v>#REF!</v>
      </c>
      <c r="K82" s="71" t="e">
        <f>#REF!+#REF!</f>
        <v>#REF!</v>
      </c>
      <c r="L82" s="99" t="e">
        <f>+J82*K82</f>
        <v>#REF!</v>
      </c>
      <c r="M82" s="159" t="e">
        <f t="shared" si="11"/>
        <v>#REF!</v>
      </c>
      <c r="N82" s="90" t="e">
        <f t="shared" si="10"/>
        <v>#REF!</v>
      </c>
      <c r="O82" s="116" t="e">
        <f>L82/L86</f>
        <v>#REF!</v>
      </c>
      <c r="P82" s="32"/>
    </row>
    <row r="83" spans="2:16" ht="21.75" customHeight="1" thickBot="1" x14ac:dyDescent="0.25">
      <c r="B83" s="39"/>
      <c r="C83" s="12"/>
      <c r="D83" s="12"/>
      <c r="E83" s="12"/>
      <c r="F83" s="66" t="s">
        <v>57</v>
      </c>
      <c r="G83" s="79" t="e">
        <f>+#REF!*C74</f>
        <v>#REF!</v>
      </c>
      <c r="H83" s="73" t="e">
        <f>#REF!</f>
        <v>#REF!</v>
      </c>
      <c r="I83" s="74" t="e">
        <f>+G83*H83</f>
        <v>#REF!</v>
      </c>
      <c r="J83" s="79" t="e">
        <f>J82</f>
        <v>#REF!</v>
      </c>
      <c r="K83" s="73" t="e">
        <f>#REF!</f>
        <v>#REF!</v>
      </c>
      <c r="L83" s="96" t="e">
        <f>+J83*K83</f>
        <v>#REF!</v>
      </c>
      <c r="M83" s="160" t="e">
        <f t="shared" si="11"/>
        <v>#REF!</v>
      </c>
      <c r="N83" s="90" t="e">
        <f t="shared" si="10"/>
        <v>#REF!</v>
      </c>
      <c r="O83" s="103" t="e">
        <f>L83/L86</f>
        <v>#REF!</v>
      </c>
      <c r="P83" s="32"/>
    </row>
    <row r="84" spans="2:16" ht="21.75" customHeight="1" thickBot="1" x14ac:dyDescent="0.25">
      <c r="B84" s="39"/>
      <c r="C84" s="12"/>
      <c r="D84" s="12"/>
      <c r="E84" s="12"/>
      <c r="F84" s="165" t="s">
        <v>127</v>
      </c>
      <c r="G84" s="449"/>
      <c r="H84" s="450"/>
      <c r="I84" s="166" t="e">
        <f>SUM(I81:I83)</f>
        <v>#REF!</v>
      </c>
      <c r="J84" s="449"/>
      <c r="K84" s="450"/>
      <c r="L84" s="166" t="e">
        <f>SUM(L81:L83)</f>
        <v>#REF!</v>
      </c>
      <c r="M84" s="166" t="e">
        <f t="shared" si="11"/>
        <v>#REF!</v>
      </c>
      <c r="N84" s="170" t="e">
        <f t="shared" si="10"/>
        <v>#REF!</v>
      </c>
      <c r="O84" s="172" t="e">
        <f>L84/L86</f>
        <v>#REF!</v>
      </c>
      <c r="P84" s="118"/>
    </row>
    <row r="85" spans="2:16" ht="21.75" customHeight="1" thickBot="1" x14ac:dyDescent="0.25">
      <c r="B85" s="39"/>
      <c r="C85" s="12"/>
      <c r="D85" s="12"/>
      <c r="E85" s="12"/>
      <c r="F85" s="112" t="s">
        <v>202</v>
      </c>
      <c r="G85" s="113"/>
      <c r="H85" s="117">
        <v>0.13</v>
      </c>
      <c r="I85" s="114" t="e">
        <f>I84*H85</f>
        <v>#REF!</v>
      </c>
      <c r="J85" s="113"/>
      <c r="K85" s="117">
        <v>0.13</v>
      </c>
      <c r="L85" s="115" t="e">
        <f>L84*K85</f>
        <v>#REF!</v>
      </c>
      <c r="M85" s="97" t="e">
        <f t="shared" si="11"/>
        <v>#REF!</v>
      </c>
      <c r="N85" s="101" t="e">
        <f t="shared" si="10"/>
        <v>#REF!</v>
      </c>
      <c r="O85" s="103" t="e">
        <f>L85/L86</f>
        <v>#REF!</v>
      </c>
      <c r="P85" s="32"/>
    </row>
    <row r="86" spans="2:16" s="130" customFormat="1" ht="21.75" customHeight="1" thickBot="1" x14ac:dyDescent="0.25">
      <c r="B86" s="126"/>
      <c r="C86" s="127"/>
      <c r="D86" s="127"/>
      <c r="E86" s="128"/>
      <c r="F86" s="167" t="s">
        <v>58</v>
      </c>
      <c r="G86" s="464"/>
      <c r="H86" s="465"/>
      <c r="I86" s="168" t="e">
        <f>I84+I85</f>
        <v>#REF!</v>
      </c>
      <c r="J86" s="464"/>
      <c r="K86" s="465"/>
      <c r="L86" s="168" t="e">
        <f>L84+L85</f>
        <v>#REF!</v>
      </c>
      <c r="M86" s="168" t="e">
        <f>M84+M85</f>
        <v>#REF!</v>
      </c>
      <c r="N86" s="173" t="e">
        <f t="shared" si="10"/>
        <v>#REF!</v>
      </c>
      <c r="O86" s="174" t="e">
        <f>O84+O85</f>
        <v>#REF!</v>
      </c>
      <c r="P86" s="129"/>
    </row>
    <row r="87" spans="2:16" ht="18" customHeight="1" x14ac:dyDescent="0.2">
      <c r="B87" s="39"/>
      <c r="C87" s="12"/>
      <c r="D87" s="12"/>
      <c r="E87" s="16"/>
      <c r="P87" s="32"/>
    </row>
    <row r="88" spans="2:16" ht="6.95" customHeight="1" thickBot="1" x14ac:dyDescent="0.25">
      <c r="B88" s="33"/>
      <c r="C88" s="45"/>
      <c r="D88" s="45"/>
      <c r="E88" s="45"/>
      <c r="F88" s="46"/>
      <c r="G88" s="47"/>
      <c r="H88" s="48"/>
      <c r="I88" s="49"/>
      <c r="J88" s="47"/>
      <c r="K88" s="50"/>
      <c r="L88" s="49"/>
      <c r="M88" s="54"/>
      <c r="N88" s="52"/>
      <c r="O88" s="53"/>
      <c r="P88" s="34"/>
    </row>
    <row r="89" spans="2:16" ht="18" customHeight="1" thickBot="1" x14ac:dyDescent="0.25"/>
    <row r="90" spans="2:16" ht="18" customHeight="1" thickBot="1" x14ac:dyDescent="0.4">
      <c r="B90" s="41"/>
      <c r="C90" s="456"/>
      <c r="D90" s="456"/>
      <c r="E90" s="456"/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31"/>
    </row>
    <row r="91" spans="2:16" ht="21.75" customHeight="1" x14ac:dyDescent="0.35">
      <c r="B91" s="41"/>
      <c r="C91" s="467" t="s">
        <v>44</v>
      </c>
      <c r="D91" s="467"/>
      <c r="E91" s="467"/>
      <c r="F91" s="467"/>
      <c r="G91" s="467"/>
      <c r="H91" s="467"/>
      <c r="I91" s="467"/>
      <c r="J91" s="467"/>
      <c r="K91" s="467"/>
      <c r="L91" s="467"/>
      <c r="M91" s="467"/>
      <c r="N91" s="467"/>
      <c r="O91" s="467"/>
      <c r="P91" s="31"/>
    </row>
    <row r="92" spans="2:16" ht="21.75" customHeight="1" thickBot="1" x14ac:dyDescent="0.3">
      <c r="B92" s="39"/>
      <c r="C92" s="463"/>
      <c r="D92" s="463"/>
      <c r="E92" s="463"/>
      <c r="F92" s="463"/>
      <c r="G92" s="463"/>
      <c r="H92" s="463"/>
      <c r="I92" s="463"/>
      <c r="J92" s="463"/>
      <c r="K92" s="463"/>
      <c r="L92" s="463"/>
      <c r="M92" s="463"/>
      <c r="N92" s="463"/>
      <c r="O92" s="463"/>
      <c r="P92" s="32"/>
    </row>
    <row r="93" spans="2:16" ht="21.75" customHeight="1" thickBot="1" x14ac:dyDescent="0.25">
      <c r="B93" s="39"/>
      <c r="C93" s="40"/>
      <c r="D93" s="40"/>
      <c r="E93" s="12"/>
      <c r="F93" s="17"/>
      <c r="G93" s="452" t="str">
        <f>$G$10</f>
        <v>2010 BILL</v>
      </c>
      <c r="H93" s="453"/>
      <c r="I93" s="454"/>
      <c r="J93" s="452" t="str">
        <f>$J$10</f>
        <v>2011 BILL</v>
      </c>
      <c r="K93" s="453"/>
      <c r="L93" s="454"/>
      <c r="M93" s="452" t="s">
        <v>52</v>
      </c>
      <c r="N93" s="453"/>
      <c r="O93" s="454"/>
      <c r="P93" s="32"/>
    </row>
    <row r="94" spans="2:16" ht="26.25" thickBot="1" x14ac:dyDescent="0.25">
      <c r="B94" s="39"/>
      <c r="C94" s="12"/>
      <c r="D94" s="12"/>
      <c r="E94" s="14"/>
      <c r="F94" s="18"/>
      <c r="G94" s="81" t="s">
        <v>46</v>
      </c>
      <c r="H94" s="56" t="s">
        <v>47</v>
      </c>
      <c r="I94" s="57" t="s">
        <v>48</v>
      </c>
      <c r="J94" s="81" t="s">
        <v>46</v>
      </c>
      <c r="K94" s="56" t="s">
        <v>47</v>
      </c>
      <c r="L94" s="57" t="s">
        <v>48</v>
      </c>
      <c r="M94" s="83" t="s">
        <v>59</v>
      </c>
      <c r="N94" s="84" t="s">
        <v>60</v>
      </c>
      <c r="O94" s="85" t="s">
        <v>55</v>
      </c>
      <c r="P94" s="32"/>
    </row>
    <row r="95" spans="2:16" ht="21.75" customHeight="1" thickBot="1" x14ac:dyDescent="0.25">
      <c r="B95" s="39"/>
      <c r="C95" s="459" t="s">
        <v>49</v>
      </c>
      <c r="D95" s="460"/>
      <c r="E95" s="12"/>
      <c r="F95" s="65" t="s">
        <v>50</v>
      </c>
      <c r="G95" s="75"/>
      <c r="H95" s="76"/>
      <c r="I95" s="77">
        <f>+'2013 Existing Rates'!$C$6</f>
        <v>16.260000000000002</v>
      </c>
      <c r="J95" s="75"/>
      <c r="K95" s="76"/>
      <c r="L95" s="80">
        <f>'Rate Schedule '!$E$10</f>
        <v>16.5</v>
      </c>
      <c r="M95" s="89">
        <f t="shared" ref="M95:M100" si="12">+L95-I95</f>
        <v>0.23999999999999844</v>
      </c>
      <c r="N95" s="90">
        <f>+M95/I95</f>
        <v>1.4760147601475917E-2</v>
      </c>
      <c r="O95" s="91" t="e">
        <f>L95/L108</f>
        <v>#REF!</v>
      </c>
      <c r="P95" s="32"/>
    </row>
    <row r="96" spans="2:16" ht="21.75" customHeight="1" thickBot="1" x14ac:dyDescent="0.25">
      <c r="B96" s="39"/>
      <c r="C96" s="35">
        <v>1000</v>
      </c>
      <c r="D96" s="36" t="s">
        <v>15</v>
      </c>
      <c r="E96" s="12"/>
      <c r="F96" s="66" t="s">
        <v>51</v>
      </c>
      <c r="G96" s="69">
        <f>+C96</f>
        <v>1000</v>
      </c>
      <c r="H96" s="63">
        <f>'2013 Existing Rates'!$B$68</f>
        <v>0</v>
      </c>
      <c r="I96" s="78">
        <f>+G96*H96</f>
        <v>0</v>
      </c>
      <c r="J96" s="69">
        <f>+C96</f>
        <v>1000</v>
      </c>
      <c r="K96" s="62">
        <f>'Rate Schedule '!$E$11</f>
        <v>1.4217690000000002E-2</v>
      </c>
      <c r="L96" s="82">
        <f>+J96*K96</f>
        <v>14.217690000000001</v>
      </c>
      <c r="M96" s="92">
        <f t="shared" si="12"/>
        <v>14.217690000000001</v>
      </c>
      <c r="N96" s="90" t="e">
        <f>+M96/I96</f>
        <v>#DIV/0!</v>
      </c>
      <c r="O96" s="93" t="e">
        <f>L96/L108</f>
        <v>#REF!</v>
      </c>
      <c r="P96" s="32"/>
    </row>
    <row r="97" spans="2:16" ht="21.75" customHeight="1" thickBot="1" x14ac:dyDescent="0.25">
      <c r="B97" s="39"/>
      <c r="C97" s="121"/>
      <c r="D97" s="122"/>
      <c r="E97" s="12"/>
      <c r="F97" s="66" t="s">
        <v>148</v>
      </c>
      <c r="G97" s="69">
        <f>G96</f>
        <v>1000</v>
      </c>
      <c r="H97" s="63">
        <f>'2013 Existing Rates'!$B$31</f>
        <v>0</v>
      </c>
      <c r="I97" s="78">
        <f>+G97*H97</f>
        <v>0</v>
      </c>
      <c r="J97" s="69">
        <f>J96</f>
        <v>1000</v>
      </c>
      <c r="K97" s="62">
        <f>'Rate Schedule '!$E$12</f>
        <v>1.6999999999999999E-3</v>
      </c>
      <c r="L97" s="82">
        <f>+J97*K97</f>
        <v>1.7</v>
      </c>
      <c r="M97" s="92">
        <f t="shared" si="12"/>
        <v>1.7</v>
      </c>
      <c r="N97" s="90" t="e">
        <f>+M97/I97</f>
        <v>#DIV/0!</v>
      </c>
      <c r="O97" s="93" t="e">
        <f>L97/L108</f>
        <v>#REF!</v>
      </c>
      <c r="P97" s="32"/>
    </row>
    <row r="98" spans="2:16" ht="21.75" customHeight="1" thickBot="1" x14ac:dyDescent="0.25">
      <c r="B98" s="39"/>
      <c r="C98" s="29"/>
      <c r="D98" s="30"/>
      <c r="E98" s="12"/>
      <c r="F98" s="66" t="s">
        <v>108</v>
      </c>
      <c r="G98" s="88"/>
      <c r="H98" s="87"/>
      <c r="I98" s="78">
        <f>'2013 Existing Rates'!$B$43</f>
        <v>0</v>
      </c>
      <c r="J98" s="88"/>
      <c r="K98" s="87"/>
      <c r="L98" s="82" t="e">
        <f>'Rate Schedule '!#REF!</f>
        <v>#REF!</v>
      </c>
      <c r="M98" s="92" t="e">
        <f t="shared" si="12"/>
        <v>#REF!</v>
      </c>
      <c r="N98" s="90" t="e">
        <f>+M98/I98</f>
        <v>#REF!</v>
      </c>
      <c r="O98" s="93" t="e">
        <f>L98/L108</f>
        <v>#REF!</v>
      </c>
      <c r="P98" s="32"/>
    </row>
    <row r="99" spans="2:16" ht="21.75" customHeight="1" thickBot="1" x14ac:dyDescent="0.25">
      <c r="B99" s="39"/>
      <c r="C99" s="29"/>
      <c r="D99" s="30"/>
      <c r="E99" s="12"/>
      <c r="F99" s="66" t="s">
        <v>102</v>
      </c>
      <c r="G99" s="69">
        <f>C96</f>
        <v>1000</v>
      </c>
      <c r="H99" s="63"/>
      <c r="I99" s="74">
        <f>+G99*H99</f>
        <v>0</v>
      </c>
      <c r="J99" s="69">
        <f>C96</f>
        <v>1000</v>
      </c>
      <c r="K99" s="62">
        <f>'Rate Schedule '!$E$13</f>
        <v>0</v>
      </c>
      <c r="L99" s="82">
        <f>J99*K99</f>
        <v>0</v>
      </c>
      <c r="M99" s="92">
        <f t="shared" si="12"/>
        <v>0</v>
      </c>
      <c r="N99" s="90">
        <v>0</v>
      </c>
      <c r="O99" s="93" t="e">
        <f>L99/L108</f>
        <v>#REF!</v>
      </c>
      <c r="P99" s="32"/>
    </row>
    <row r="100" spans="2:16" ht="21.75" customHeight="1" thickBot="1" x14ac:dyDescent="0.25">
      <c r="B100" s="39"/>
      <c r="C100" s="12"/>
      <c r="D100" s="12"/>
      <c r="E100" s="12"/>
      <c r="F100" s="67" t="s">
        <v>147</v>
      </c>
      <c r="G100" s="94">
        <f>+C96</f>
        <v>1000</v>
      </c>
      <c r="H100" s="95">
        <f>+'2013 Existing Rates'!$B$19</f>
        <v>0</v>
      </c>
      <c r="I100" s="96">
        <f>+G100*H100</f>
        <v>0</v>
      </c>
      <c r="J100" s="94">
        <f>+C96</f>
        <v>1000</v>
      </c>
      <c r="K100" s="95" t="e">
        <f>'Rate Schedule '!#REF!</f>
        <v>#REF!</v>
      </c>
      <c r="L100" s="96" t="e">
        <f>+J100*K100</f>
        <v>#REF!</v>
      </c>
      <c r="M100" s="92" t="e">
        <f t="shared" si="12"/>
        <v>#REF!</v>
      </c>
      <c r="N100" s="90" t="e">
        <f t="shared" ref="N100:N108" si="13">+M100/I100</f>
        <v>#REF!</v>
      </c>
      <c r="O100" s="93" t="e">
        <f>L100/L108</f>
        <v>#REF!</v>
      </c>
      <c r="P100" s="32"/>
    </row>
    <row r="101" spans="2:16" ht="21.75" customHeight="1" thickBot="1" x14ac:dyDescent="0.25">
      <c r="B101" s="39"/>
      <c r="C101" s="12"/>
      <c r="D101" s="12"/>
      <c r="E101" s="12"/>
      <c r="F101" s="165" t="s">
        <v>149</v>
      </c>
      <c r="G101" s="449"/>
      <c r="H101" s="450"/>
      <c r="I101" s="166">
        <f>SUM(I95:I100)</f>
        <v>16.260000000000002</v>
      </c>
      <c r="J101" s="449"/>
      <c r="K101" s="450"/>
      <c r="L101" s="166" t="e">
        <f>SUM(L95:L100)</f>
        <v>#REF!</v>
      </c>
      <c r="M101" s="169" t="e">
        <f t="shared" ref="M101:M107" si="14">+L101-I101</f>
        <v>#REF!</v>
      </c>
      <c r="N101" s="170" t="e">
        <f t="shared" si="13"/>
        <v>#REF!</v>
      </c>
      <c r="O101" s="171" t="e">
        <f>L101/L108</f>
        <v>#REF!</v>
      </c>
      <c r="P101" s="32"/>
    </row>
    <row r="102" spans="2:16" ht="21.75" customHeight="1" thickBot="1" x14ac:dyDescent="0.25">
      <c r="B102" s="39"/>
      <c r="C102" s="12"/>
      <c r="D102" s="12"/>
      <c r="E102" s="12"/>
      <c r="F102" s="66" t="s">
        <v>150</v>
      </c>
      <c r="G102" s="123" t="e">
        <f>C96*#REF!</f>
        <v>#REF!</v>
      </c>
      <c r="H102" s="124" t="e">
        <f>#REF!</f>
        <v>#REF!</v>
      </c>
      <c r="I102" s="78" t="e">
        <f>+G102*H102</f>
        <v>#REF!</v>
      </c>
      <c r="J102" s="123" t="e">
        <f>'BILL IMPACTS'!C96*#REF!</f>
        <v>#REF!</v>
      </c>
      <c r="K102" s="124" t="e">
        <f>#REF!</f>
        <v>#REF!</v>
      </c>
      <c r="L102" s="78" t="e">
        <f>+J102*K102</f>
        <v>#REF!</v>
      </c>
      <c r="M102" s="125" t="e">
        <f t="shared" si="14"/>
        <v>#REF!</v>
      </c>
      <c r="N102" s="90" t="e">
        <f t="shared" si="13"/>
        <v>#REF!</v>
      </c>
      <c r="O102" s="91" t="e">
        <f>L102/L108</f>
        <v>#REF!</v>
      </c>
      <c r="P102" s="32"/>
    </row>
    <row r="103" spans="2:16" ht="21.75" customHeight="1" thickBot="1" x14ac:dyDescent="0.25">
      <c r="B103" s="39"/>
      <c r="C103" s="12"/>
      <c r="D103" s="12"/>
      <c r="E103" s="12"/>
      <c r="F103" s="165" t="s">
        <v>151</v>
      </c>
      <c r="G103" s="449"/>
      <c r="H103" s="450"/>
      <c r="I103" s="166" t="e">
        <f>I101+I102</f>
        <v>#REF!</v>
      </c>
      <c r="J103" s="449"/>
      <c r="K103" s="450"/>
      <c r="L103" s="166" t="e">
        <f>L101+L102</f>
        <v>#REF!</v>
      </c>
      <c r="M103" s="169" t="e">
        <f t="shared" si="14"/>
        <v>#REF!</v>
      </c>
      <c r="N103" s="170" t="e">
        <f t="shared" si="13"/>
        <v>#REF!</v>
      </c>
      <c r="O103" s="172" t="e">
        <f>L103/L108</f>
        <v>#REF!</v>
      </c>
      <c r="P103" s="32"/>
    </row>
    <row r="104" spans="2:16" ht="21.75" customHeight="1" thickBot="1" x14ac:dyDescent="0.25">
      <c r="B104" s="39"/>
      <c r="C104" s="12"/>
      <c r="D104" s="12"/>
      <c r="E104" s="12"/>
      <c r="F104" s="68" t="s">
        <v>56</v>
      </c>
      <c r="G104" s="70" t="e">
        <f>+#REF!*C96</f>
        <v>#REF!</v>
      </c>
      <c r="H104" s="71" t="e">
        <f>#REF!+#REF!</f>
        <v>#REF!</v>
      </c>
      <c r="I104" s="72" t="e">
        <f>+G104*H104</f>
        <v>#REF!</v>
      </c>
      <c r="J104" s="70" t="e">
        <f>J102</f>
        <v>#REF!</v>
      </c>
      <c r="K104" s="71" t="e">
        <f>#REF!+#REF!</f>
        <v>#REF!</v>
      </c>
      <c r="L104" s="99" t="e">
        <f>+J104*K104</f>
        <v>#REF!</v>
      </c>
      <c r="M104" s="159" t="e">
        <f t="shared" si="14"/>
        <v>#REF!</v>
      </c>
      <c r="N104" s="90" t="e">
        <f t="shared" si="13"/>
        <v>#REF!</v>
      </c>
      <c r="O104" s="116" t="e">
        <f>L104/L108</f>
        <v>#REF!</v>
      </c>
      <c r="P104" s="32"/>
    </row>
    <row r="105" spans="2:16" ht="21.75" customHeight="1" thickBot="1" x14ac:dyDescent="0.25">
      <c r="B105" s="39"/>
      <c r="C105" s="12"/>
      <c r="D105" s="12"/>
      <c r="E105" s="12"/>
      <c r="F105" s="66" t="s">
        <v>57</v>
      </c>
      <c r="G105" s="79" t="e">
        <f>+#REF!*C96</f>
        <v>#REF!</v>
      </c>
      <c r="H105" s="73" t="e">
        <f>#REF!</f>
        <v>#REF!</v>
      </c>
      <c r="I105" s="74" t="e">
        <f>+G105*H105</f>
        <v>#REF!</v>
      </c>
      <c r="J105" s="79" t="e">
        <f>J104</f>
        <v>#REF!</v>
      </c>
      <c r="K105" s="73" t="e">
        <f>#REF!</f>
        <v>#REF!</v>
      </c>
      <c r="L105" s="96" t="e">
        <f>+J105*K105</f>
        <v>#REF!</v>
      </c>
      <c r="M105" s="160" t="e">
        <f t="shared" si="14"/>
        <v>#REF!</v>
      </c>
      <c r="N105" s="90" t="e">
        <f t="shared" si="13"/>
        <v>#REF!</v>
      </c>
      <c r="O105" s="103" t="e">
        <f>L105/L108</f>
        <v>#REF!</v>
      </c>
      <c r="P105" s="32"/>
    </row>
    <row r="106" spans="2:16" ht="21.75" customHeight="1" thickBot="1" x14ac:dyDescent="0.25">
      <c r="B106" s="39"/>
      <c r="C106" s="12"/>
      <c r="D106" s="12"/>
      <c r="E106" s="12"/>
      <c r="F106" s="165" t="s">
        <v>127</v>
      </c>
      <c r="G106" s="449"/>
      <c r="H106" s="450"/>
      <c r="I106" s="166" t="e">
        <f>SUM(I103:I105)</f>
        <v>#REF!</v>
      </c>
      <c r="J106" s="449"/>
      <c r="K106" s="450"/>
      <c r="L106" s="166" t="e">
        <f>SUM(L103:L105)</f>
        <v>#REF!</v>
      </c>
      <c r="M106" s="166" t="e">
        <f t="shared" si="14"/>
        <v>#REF!</v>
      </c>
      <c r="N106" s="170" t="e">
        <f t="shared" si="13"/>
        <v>#REF!</v>
      </c>
      <c r="O106" s="172" t="e">
        <f>L106/L108</f>
        <v>#REF!</v>
      </c>
      <c r="P106" s="118"/>
    </row>
    <row r="107" spans="2:16" ht="21.75" customHeight="1" thickBot="1" x14ac:dyDescent="0.25">
      <c r="B107" s="39"/>
      <c r="C107" s="12"/>
      <c r="D107" s="12"/>
      <c r="E107" s="12"/>
      <c r="F107" s="112" t="s">
        <v>202</v>
      </c>
      <c r="G107" s="113"/>
      <c r="H107" s="117">
        <v>0.13</v>
      </c>
      <c r="I107" s="114" t="e">
        <f>I106*H107</f>
        <v>#REF!</v>
      </c>
      <c r="J107" s="113"/>
      <c r="K107" s="117">
        <v>0.13</v>
      </c>
      <c r="L107" s="115" t="e">
        <f>L106*K107</f>
        <v>#REF!</v>
      </c>
      <c r="M107" s="97" t="e">
        <f t="shared" si="14"/>
        <v>#REF!</v>
      </c>
      <c r="N107" s="101" t="e">
        <f t="shared" si="13"/>
        <v>#REF!</v>
      </c>
      <c r="O107" s="103" t="e">
        <f>L107/L108</f>
        <v>#REF!</v>
      </c>
      <c r="P107" s="32"/>
    </row>
    <row r="108" spans="2:16" s="130" customFormat="1" ht="21.75" customHeight="1" thickBot="1" x14ac:dyDescent="0.25">
      <c r="B108" s="126"/>
      <c r="C108" s="127"/>
      <c r="D108" s="127"/>
      <c r="E108" s="128"/>
      <c r="F108" s="167" t="s">
        <v>58</v>
      </c>
      <c r="G108" s="464"/>
      <c r="H108" s="465"/>
      <c r="I108" s="168" t="e">
        <f>I106+I107</f>
        <v>#REF!</v>
      </c>
      <c r="J108" s="464"/>
      <c r="K108" s="465"/>
      <c r="L108" s="168" t="e">
        <f>L106+L107</f>
        <v>#REF!</v>
      </c>
      <c r="M108" s="168" t="e">
        <f>M106+M107</f>
        <v>#REF!</v>
      </c>
      <c r="N108" s="173" t="e">
        <f t="shared" si="13"/>
        <v>#REF!</v>
      </c>
      <c r="O108" s="174" t="e">
        <f>O106+O107</f>
        <v>#REF!</v>
      </c>
      <c r="P108" s="129"/>
    </row>
    <row r="109" spans="2:16" ht="18" customHeight="1" x14ac:dyDescent="0.2">
      <c r="B109" s="39"/>
      <c r="P109" s="32"/>
    </row>
    <row r="110" spans="2:16" ht="6.75" customHeight="1" thickBot="1" x14ac:dyDescent="0.25">
      <c r="B110" s="33"/>
      <c r="C110" s="45"/>
      <c r="D110" s="45"/>
      <c r="E110" s="45"/>
      <c r="F110" s="46"/>
      <c r="G110" s="47"/>
      <c r="H110" s="48"/>
      <c r="I110" s="49"/>
      <c r="J110" s="47"/>
      <c r="K110" s="50"/>
      <c r="L110" s="49"/>
      <c r="M110" s="54"/>
      <c r="N110" s="52"/>
      <c r="O110" s="53"/>
      <c r="P110" s="34"/>
    </row>
    <row r="111" spans="2:16" ht="18" customHeight="1" thickBot="1" x14ac:dyDescent="0.25"/>
    <row r="112" spans="2:16" ht="18" customHeight="1" thickBot="1" x14ac:dyDescent="0.4">
      <c r="B112" s="41"/>
      <c r="C112" s="456"/>
      <c r="D112" s="456"/>
      <c r="E112" s="456"/>
      <c r="F112" s="456"/>
      <c r="G112" s="456"/>
      <c r="H112" s="456"/>
      <c r="I112" s="456"/>
      <c r="J112" s="456"/>
      <c r="K112" s="456"/>
      <c r="L112" s="456"/>
      <c r="M112" s="456"/>
      <c r="N112" s="456"/>
      <c r="O112" s="456"/>
      <c r="P112" s="31"/>
    </row>
    <row r="113" spans="2:16" ht="21.75" customHeight="1" x14ac:dyDescent="0.35">
      <c r="B113" s="41"/>
      <c r="C113" s="467" t="s">
        <v>44</v>
      </c>
      <c r="D113" s="467"/>
      <c r="E113" s="467"/>
      <c r="F113" s="467"/>
      <c r="G113" s="467"/>
      <c r="H113" s="467"/>
      <c r="I113" s="467"/>
      <c r="J113" s="467"/>
      <c r="K113" s="467"/>
      <c r="L113" s="467"/>
      <c r="M113" s="467"/>
      <c r="N113" s="467"/>
      <c r="O113" s="467"/>
      <c r="P113" s="31"/>
    </row>
    <row r="114" spans="2:16" ht="21.75" customHeight="1" thickBot="1" x14ac:dyDescent="0.3">
      <c r="B114" s="39"/>
      <c r="C114" s="463"/>
      <c r="D114" s="463"/>
      <c r="E114" s="463"/>
      <c r="F114" s="463"/>
      <c r="G114" s="463"/>
      <c r="H114" s="463"/>
      <c r="I114" s="463"/>
      <c r="J114" s="463"/>
      <c r="K114" s="463"/>
      <c r="L114" s="463"/>
      <c r="M114" s="463"/>
      <c r="N114" s="463"/>
      <c r="O114" s="463"/>
      <c r="P114" s="32"/>
    </row>
    <row r="115" spans="2:16" ht="21.75" customHeight="1" thickBot="1" x14ac:dyDescent="0.25">
      <c r="B115" s="39"/>
      <c r="C115" s="40"/>
      <c r="D115" s="40"/>
      <c r="E115" s="12"/>
      <c r="F115" s="17"/>
      <c r="G115" s="452" t="str">
        <f>$G$10</f>
        <v>2010 BILL</v>
      </c>
      <c r="H115" s="453"/>
      <c r="I115" s="454"/>
      <c r="J115" s="452" t="str">
        <f>$J$10</f>
        <v>2011 BILL</v>
      </c>
      <c r="K115" s="453"/>
      <c r="L115" s="454"/>
      <c r="M115" s="452" t="s">
        <v>52</v>
      </c>
      <c r="N115" s="453"/>
      <c r="O115" s="454"/>
      <c r="P115" s="32"/>
    </row>
    <row r="116" spans="2:16" ht="26.25" thickBot="1" x14ac:dyDescent="0.25">
      <c r="B116" s="39"/>
      <c r="C116" s="12"/>
      <c r="D116" s="12"/>
      <c r="E116" s="14"/>
      <c r="F116" s="18"/>
      <c r="G116" s="81" t="s">
        <v>46</v>
      </c>
      <c r="H116" s="56" t="s">
        <v>47</v>
      </c>
      <c r="I116" s="57" t="s">
        <v>48</v>
      </c>
      <c r="J116" s="81" t="s">
        <v>46</v>
      </c>
      <c r="K116" s="56" t="s">
        <v>47</v>
      </c>
      <c r="L116" s="57" t="s">
        <v>48</v>
      </c>
      <c r="M116" s="83" t="s">
        <v>59</v>
      </c>
      <c r="N116" s="84" t="s">
        <v>60</v>
      </c>
      <c r="O116" s="85" t="s">
        <v>55</v>
      </c>
      <c r="P116" s="32"/>
    </row>
    <row r="117" spans="2:16" ht="21.75" customHeight="1" thickBot="1" x14ac:dyDescent="0.25">
      <c r="B117" s="39"/>
      <c r="C117" s="459" t="s">
        <v>49</v>
      </c>
      <c r="D117" s="460"/>
      <c r="E117" s="12"/>
      <c r="F117" s="65" t="s">
        <v>50</v>
      </c>
      <c r="G117" s="75"/>
      <c r="H117" s="76"/>
      <c r="I117" s="77">
        <f>+'2013 Existing Rates'!$C$6</f>
        <v>16.260000000000002</v>
      </c>
      <c r="J117" s="75"/>
      <c r="K117" s="76"/>
      <c r="L117" s="80">
        <f>'Rate Schedule '!$E$10</f>
        <v>16.5</v>
      </c>
      <c r="M117" s="89">
        <f t="shared" ref="M117:M122" si="15">+L117-I117</f>
        <v>0.23999999999999844</v>
      </c>
      <c r="N117" s="90">
        <f>+M117/I117</f>
        <v>1.4760147601475917E-2</v>
      </c>
      <c r="O117" s="91" t="e">
        <f>L117/L130</f>
        <v>#REF!</v>
      </c>
      <c r="P117" s="32"/>
    </row>
    <row r="118" spans="2:16" ht="21.75" customHeight="1" thickBot="1" x14ac:dyDescent="0.25">
      <c r="B118" s="39"/>
      <c r="C118" s="35">
        <v>1500</v>
      </c>
      <c r="D118" s="36" t="s">
        <v>15</v>
      </c>
      <c r="E118" s="12"/>
      <c r="F118" s="66" t="s">
        <v>51</v>
      </c>
      <c r="G118" s="69">
        <f>+C118</f>
        <v>1500</v>
      </c>
      <c r="H118" s="63">
        <f>'2013 Existing Rates'!$B$68</f>
        <v>0</v>
      </c>
      <c r="I118" s="78">
        <f>+G118*H118</f>
        <v>0</v>
      </c>
      <c r="J118" s="69">
        <f>+C118</f>
        <v>1500</v>
      </c>
      <c r="K118" s="62">
        <f>'Rate Schedule '!$E$11</f>
        <v>1.4217690000000002E-2</v>
      </c>
      <c r="L118" s="82">
        <f>+J118*K118</f>
        <v>21.326535000000003</v>
      </c>
      <c r="M118" s="92">
        <f t="shared" si="15"/>
        <v>21.326535000000003</v>
      </c>
      <c r="N118" s="90" t="e">
        <f>+M118/I118</f>
        <v>#DIV/0!</v>
      </c>
      <c r="O118" s="93" t="e">
        <f>L118/L130</f>
        <v>#REF!</v>
      </c>
      <c r="P118" s="32"/>
    </row>
    <row r="119" spans="2:16" ht="21.75" customHeight="1" thickBot="1" x14ac:dyDescent="0.25">
      <c r="B119" s="39"/>
      <c r="C119" s="121"/>
      <c r="D119" s="122"/>
      <c r="E119" s="12"/>
      <c r="F119" s="66" t="s">
        <v>148</v>
      </c>
      <c r="G119" s="69">
        <f>G118</f>
        <v>1500</v>
      </c>
      <c r="H119" s="63">
        <f>'2013 Existing Rates'!$B$31</f>
        <v>0</v>
      </c>
      <c r="I119" s="78">
        <f>+G119*H119</f>
        <v>0</v>
      </c>
      <c r="J119" s="69">
        <f>J118</f>
        <v>1500</v>
      </c>
      <c r="K119" s="62">
        <f>'Rate Schedule '!$E$12</f>
        <v>1.6999999999999999E-3</v>
      </c>
      <c r="L119" s="82">
        <f>+J119*K119</f>
        <v>2.5499999999999998</v>
      </c>
      <c r="M119" s="92">
        <f t="shared" si="15"/>
        <v>2.5499999999999998</v>
      </c>
      <c r="N119" s="90" t="e">
        <f>+M119/I119</f>
        <v>#DIV/0!</v>
      </c>
      <c r="O119" s="93" t="e">
        <f>L119/L130</f>
        <v>#REF!</v>
      </c>
      <c r="P119" s="32"/>
    </row>
    <row r="120" spans="2:16" ht="21.75" customHeight="1" thickBot="1" x14ac:dyDescent="0.25">
      <c r="B120" s="39"/>
      <c r="C120" s="29"/>
      <c r="D120" s="30"/>
      <c r="E120" s="12"/>
      <c r="F120" s="66" t="s">
        <v>108</v>
      </c>
      <c r="G120" s="88"/>
      <c r="H120" s="87"/>
      <c r="I120" s="78">
        <f>'2013 Existing Rates'!$B$43</f>
        <v>0</v>
      </c>
      <c r="J120" s="88"/>
      <c r="K120" s="87"/>
      <c r="L120" s="82" t="e">
        <f>'Rate Schedule '!#REF!</f>
        <v>#REF!</v>
      </c>
      <c r="M120" s="92" t="e">
        <f t="shared" si="15"/>
        <v>#REF!</v>
      </c>
      <c r="N120" s="90" t="e">
        <f>+M120/I120</f>
        <v>#REF!</v>
      </c>
      <c r="O120" s="93" t="e">
        <f>L120/L130</f>
        <v>#REF!</v>
      </c>
      <c r="P120" s="32"/>
    </row>
    <row r="121" spans="2:16" ht="21.75" customHeight="1" thickBot="1" x14ac:dyDescent="0.25">
      <c r="B121" s="39"/>
      <c r="C121" s="29"/>
      <c r="D121" s="30"/>
      <c r="E121" s="12"/>
      <c r="F121" s="66" t="s">
        <v>102</v>
      </c>
      <c r="G121" s="69">
        <f>C118</f>
        <v>1500</v>
      </c>
      <c r="H121" s="63"/>
      <c r="I121" s="74">
        <f>+G121*H121</f>
        <v>0</v>
      </c>
      <c r="J121" s="69">
        <f>C118</f>
        <v>1500</v>
      </c>
      <c r="K121" s="62">
        <f>'Rate Schedule '!$E$13</f>
        <v>0</v>
      </c>
      <c r="L121" s="82">
        <f>J121*K121</f>
        <v>0</v>
      </c>
      <c r="M121" s="92">
        <f t="shared" si="15"/>
        <v>0</v>
      </c>
      <c r="N121" s="90">
        <v>0</v>
      </c>
      <c r="O121" s="93" t="e">
        <f>L121/L130</f>
        <v>#REF!</v>
      </c>
      <c r="P121" s="32"/>
    </row>
    <row r="122" spans="2:16" ht="21.75" customHeight="1" thickBot="1" x14ac:dyDescent="0.25">
      <c r="B122" s="39"/>
      <c r="C122" s="12"/>
      <c r="D122" s="12"/>
      <c r="E122" s="12"/>
      <c r="F122" s="67" t="s">
        <v>147</v>
      </c>
      <c r="G122" s="94">
        <f>+C118</f>
        <v>1500</v>
      </c>
      <c r="H122" s="95">
        <f>+'2013 Existing Rates'!$B$19</f>
        <v>0</v>
      </c>
      <c r="I122" s="96">
        <f>+G122*H122</f>
        <v>0</v>
      </c>
      <c r="J122" s="94">
        <f>+C118</f>
        <v>1500</v>
      </c>
      <c r="K122" s="95" t="e">
        <f>'Rate Schedule '!#REF!</f>
        <v>#REF!</v>
      </c>
      <c r="L122" s="96" t="e">
        <f>+J122*K122</f>
        <v>#REF!</v>
      </c>
      <c r="M122" s="92" t="e">
        <f t="shared" si="15"/>
        <v>#REF!</v>
      </c>
      <c r="N122" s="90" t="e">
        <f t="shared" ref="N122:N130" si="16">+M122/I122</f>
        <v>#REF!</v>
      </c>
      <c r="O122" s="93" t="e">
        <f>L122/L130</f>
        <v>#REF!</v>
      </c>
      <c r="P122" s="32"/>
    </row>
    <row r="123" spans="2:16" ht="21.75" customHeight="1" thickBot="1" x14ac:dyDescent="0.25">
      <c r="B123" s="39"/>
      <c r="C123" s="12"/>
      <c r="D123" s="12"/>
      <c r="E123" s="12"/>
      <c r="F123" s="165" t="s">
        <v>149</v>
      </c>
      <c r="G123" s="449"/>
      <c r="H123" s="450"/>
      <c r="I123" s="166">
        <f>SUM(I117:I122)</f>
        <v>16.260000000000002</v>
      </c>
      <c r="J123" s="449"/>
      <c r="K123" s="450"/>
      <c r="L123" s="166" t="e">
        <f>SUM(L117:L122)</f>
        <v>#REF!</v>
      </c>
      <c r="M123" s="169" t="e">
        <f t="shared" ref="M123:M129" si="17">+L123-I123</f>
        <v>#REF!</v>
      </c>
      <c r="N123" s="170" t="e">
        <f t="shared" si="16"/>
        <v>#REF!</v>
      </c>
      <c r="O123" s="171" t="e">
        <f>L123/L130</f>
        <v>#REF!</v>
      </c>
      <c r="P123" s="32"/>
    </row>
    <row r="124" spans="2:16" ht="21.75" customHeight="1" thickBot="1" x14ac:dyDescent="0.25">
      <c r="B124" s="39"/>
      <c r="C124" s="12"/>
      <c r="D124" s="12"/>
      <c r="E124" s="12"/>
      <c r="F124" s="66" t="s">
        <v>150</v>
      </c>
      <c r="G124" s="123" t="e">
        <f>C118*#REF!</f>
        <v>#REF!</v>
      </c>
      <c r="H124" s="124" t="e">
        <f>#REF!</f>
        <v>#REF!</v>
      </c>
      <c r="I124" s="78" t="e">
        <f>+G124*H124</f>
        <v>#REF!</v>
      </c>
      <c r="J124" s="123" t="e">
        <f>'BILL IMPACTS'!C118*#REF!</f>
        <v>#REF!</v>
      </c>
      <c r="K124" s="124" t="e">
        <f>#REF!</f>
        <v>#REF!</v>
      </c>
      <c r="L124" s="78" t="e">
        <f>+J124*K124</f>
        <v>#REF!</v>
      </c>
      <c r="M124" s="125" t="e">
        <f t="shared" si="17"/>
        <v>#REF!</v>
      </c>
      <c r="N124" s="90" t="e">
        <f t="shared" si="16"/>
        <v>#REF!</v>
      </c>
      <c r="O124" s="91" t="e">
        <f>L124/L130</f>
        <v>#REF!</v>
      </c>
      <c r="P124" s="32"/>
    </row>
    <row r="125" spans="2:16" ht="21.75" customHeight="1" thickBot="1" x14ac:dyDescent="0.25">
      <c r="B125" s="39"/>
      <c r="C125" s="12"/>
      <c r="D125" s="12"/>
      <c r="E125" s="12"/>
      <c r="F125" s="165" t="s">
        <v>151</v>
      </c>
      <c r="G125" s="449"/>
      <c r="H125" s="450"/>
      <c r="I125" s="166" t="e">
        <f>I123+I124</f>
        <v>#REF!</v>
      </c>
      <c r="J125" s="449"/>
      <c r="K125" s="450"/>
      <c r="L125" s="166" t="e">
        <f>L123+L124</f>
        <v>#REF!</v>
      </c>
      <c r="M125" s="169" t="e">
        <f t="shared" si="17"/>
        <v>#REF!</v>
      </c>
      <c r="N125" s="170" t="e">
        <f t="shared" si="16"/>
        <v>#REF!</v>
      </c>
      <c r="O125" s="172" t="e">
        <f>L125/L130</f>
        <v>#REF!</v>
      </c>
      <c r="P125" s="32"/>
    </row>
    <row r="126" spans="2:16" ht="21.75" customHeight="1" thickBot="1" x14ac:dyDescent="0.25">
      <c r="B126" s="39"/>
      <c r="C126" s="12"/>
      <c r="D126" s="12"/>
      <c r="E126" s="12"/>
      <c r="F126" s="68" t="s">
        <v>56</v>
      </c>
      <c r="G126" s="70" t="e">
        <f>+#REF!*C118</f>
        <v>#REF!</v>
      </c>
      <c r="H126" s="71" t="e">
        <f>#REF!+#REF!</f>
        <v>#REF!</v>
      </c>
      <c r="I126" s="72" t="e">
        <f>+G126*H126</f>
        <v>#REF!</v>
      </c>
      <c r="J126" s="70" t="e">
        <f>J124</f>
        <v>#REF!</v>
      </c>
      <c r="K126" s="71" t="e">
        <f>#REF!+#REF!</f>
        <v>#REF!</v>
      </c>
      <c r="L126" s="99" t="e">
        <f>+J126*K126</f>
        <v>#REF!</v>
      </c>
      <c r="M126" s="159" t="e">
        <f t="shared" si="17"/>
        <v>#REF!</v>
      </c>
      <c r="N126" s="90" t="e">
        <f t="shared" si="16"/>
        <v>#REF!</v>
      </c>
      <c r="O126" s="116" t="e">
        <f>L126/L130</f>
        <v>#REF!</v>
      </c>
      <c r="P126" s="32"/>
    </row>
    <row r="127" spans="2:16" ht="21.75" customHeight="1" thickBot="1" x14ac:dyDescent="0.25">
      <c r="B127" s="39"/>
      <c r="C127" s="12"/>
      <c r="D127" s="12"/>
      <c r="E127" s="12"/>
      <c r="F127" s="66" t="s">
        <v>57</v>
      </c>
      <c r="G127" s="79" t="e">
        <f>+#REF!*C118</f>
        <v>#REF!</v>
      </c>
      <c r="H127" s="73" t="e">
        <f>#REF!</f>
        <v>#REF!</v>
      </c>
      <c r="I127" s="74" t="e">
        <f>+G127*H127</f>
        <v>#REF!</v>
      </c>
      <c r="J127" s="79" t="e">
        <f>J126</f>
        <v>#REF!</v>
      </c>
      <c r="K127" s="73" t="e">
        <f>#REF!</f>
        <v>#REF!</v>
      </c>
      <c r="L127" s="96" t="e">
        <f>+J127*K127</f>
        <v>#REF!</v>
      </c>
      <c r="M127" s="160" t="e">
        <f t="shared" si="17"/>
        <v>#REF!</v>
      </c>
      <c r="N127" s="90" t="e">
        <f t="shared" si="16"/>
        <v>#REF!</v>
      </c>
      <c r="O127" s="103" t="e">
        <f>L127/L130</f>
        <v>#REF!</v>
      </c>
      <c r="P127" s="32"/>
    </row>
    <row r="128" spans="2:16" ht="21.75" customHeight="1" thickBot="1" x14ac:dyDescent="0.25">
      <c r="B128" s="39"/>
      <c r="C128" s="12"/>
      <c r="D128" s="12"/>
      <c r="E128" s="12"/>
      <c r="F128" s="165" t="s">
        <v>127</v>
      </c>
      <c r="G128" s="449"/>
      <c r="H128" s="450"/>
      <c r="I128" s="166" t="e">
        <f>SUM(I125:I127)</f>
        <v>#REF!</v>
      </c>
      <c r="J128" s="449"/>
      <c r="K128" s="450"/>
      <c r="L128" s="166" t="e">
        <f>SUM(L125:L127)</f>
        <v>#REF!</v>
      </c>
      <c r="M128" s="166" t="e">
        <f t="shared" si="17"/>
        <v>#REF!</v>
      </c>
      <c r="N128" s="170" t="e">
        <f t="shared" si="16"/>
        <v>#REF!</v>
      </c>
      <c r="O128" s="172" t="e">
        <f>L128/L130</f>
        <v>#REF!</v>
      </c>
      <c r="P128" s="118"/>
    </row>
    <row r="129" spans="2:16" ht="21.75" customHeight="1" thickBot="1" x14ac:dyDescent="0.25">
      <c r="B129" s="39"/>
      <c r="C129" s="12"/>
      <c r="D129" s="12"/>
      <c r="E129" s="12"/>
      <c r="F129" s="112" t="s">
        <v>202</v>
      </c>
      <c r="G129" s="113"/>
      <c r="H129" s="117">
        <v>0.13</v>
      </c>
      <c r="I129" s="114" t="e">
        <f>I128*H129</f>
        <v>#REF!</v>
      </c>
      <c r="J129" s="113"/>
      <c r="K129" s="117">
        <v>0.13</v>
      </c>
      <c r="L129" s="115" t="e">
        <f>L128*K129</f>
        <v>#REF!</v>
      </c>
      <c r="M129" s="97" t="e">
        <f t="shared" si="17"/>
        <v>#REF!</v>
      </c>
      <c r="N129" s="101" t="e">
        <f t="shared" si="16"/>
        <v>#REF!</v>
      </c>
      <c r="O129" s="103" t="e">
        <f>L129/L130</f>
        <v>#REF!</v>
      </c>
      <c r="P129" s="32"/>
    </row>
    <row r="130" spans="2:16" s="130" customFormat="1" ht="21.75" customHeight="1" thickBot="1" x14ac:dyDescent="0.25">
      <c r="B130" s="126"/>
      <c r="C130" s="127"/>
      <c r="D130" s="127"/>
      <c r="E130" s="128"/>
      <c r="F130" s="167" t="s">
        <v>58</v>
      </c>
      <c r="G130" s="464"/>
      <c r="H130" s="465"/>
      <c r="I130" s="168" t="e">
        <f>I128+I129</f>
        <v>#REF!</v>
      </c>
      <c r="J130" s="464"/>
      <c r="K130" s="465"/>
      <c r="L130" s="168" t="e">
        <f>L128+L129</f>
        <v>#REF!</v>
      </c>
      <c r="M130" s="168" t="e">
        <f>M128+M129</f>
        <v>#REF!</v>
      </c>
      <c r="N130" s="173" t="e">
        <f t="shared" si="16"/>
        <v>#REF!</v>
      </c>
      <c r="O130" s="174" t="e">
        <f>O128+O129</f>
        <v>#REF!</v>
      </c>
      <c r="P130" s="129"/>
    </row>
    <row r="131" spans="2:16" ht="18" customHeight="1" x14ac:dyDescent="0.2">
      <c r="B131" s="39"/>
      <c r="C131" s="12"/>
      <c r="D131" s="12"/>
      <c r="E131" s="16"/>
      <c r="P131" s="32"/>
    </row>
    <row r="132" spans="2:16" ht="7.5" customHeight="1" thickBot="1" x14ac:dyDescent="0.25">
      <c r="B132" s="33"/>
      <c r="C132" s="45"/>
      <c r="D132" s="45"/>
      <c r="E132" s="45"/>
      <c r="F132" s="46"/>
      <c r="G132" s="47"/>
      <c r="H132" s="48"/>
      <c r="I132" s="49"/>
      <c r="J132" s="47"/>
      <c r="K132" s="50"/>
      <c r="L132" s="49"/>
      <c r="M132" s="54"/>
      <c r="N132" s="52"/>
      <c r="O132" s="53"/>
      <c r="P132" s="34"/>
    </row>
    <row r="133" spans="2:16" ht="18" customHeight="1" thickBot="1" x14ac:dyDescent="0.25"/>
    <row r="134" spans="2:16" ht="18" customHeight="1" thickBot="1" x14ac:dyDescent="0.4">
      <c r="B134" s="41"/>
      <c r="C134" s="456"/>
      <c r="D134" s="456"/>
      <c r="E134" s="456"/>
      <c r="F134" s="456"/>
      <c r="G134" s="456"/>
      <c r="H134" s="456"/>
      <c r="I134" s="456"/>
      <c r="J134" s="456"/>
      <c r="K134" s="456"/>
      <c r="L134" s="456"/>
      <c r="M134" s="456"/>
      <c r="N134" s="456"/>
      <c r="O134" s="456"/>
      <c r="P134" s="31"/>
    </row>
    <row r="135" spans="2:16" ht="21.75" customHeight="1" x14ac:dyDescent="0.35">
      <c r="B135" s="41"/>
      <c r="C135" s="467" t="s">
        <v>44</v>
      </c>
      <c r="D135" s="467"/>
      <c r="E135" s="467"/>
      <c r="F135" s="467"/>
      <c r="G135" s="467"/>
      <c r="H135" s="467"/>
      <c r="I135" s="467"/>
      <c r="J135" s="467"/>
      <c r="K135" s="467"/>
      <c r="L135" s="467"/>
      <c r="M135" s="467"/>
      <c r="N135" s="467"/>
      <c r="O135" s="467"/>
      <c r="P135" s="31"/>
    </row>
    <row r="136" spans="2:16" ht="21.75" customHeight="1" thickBot="1" x14ac:dyDescent="0.3">
      <c r="B136" s="39"/>
      <c r="C136" s="463"/>
      <c r="D136" s="463"/>
      <c r="E136" s="463"/>
      <c r="F136" s="463"/>
      <c r="G136" s="463"/>
      <c r="H136" s="463"/>
      <c r="I136" s="463"/>
      <c r="J136" s="463"/>
      <c r="K136" s="463"/>
      <c r="L136" s="463"/>
      <c r="M136" s="463"/>
      <c r="N136" s="463"/>
      <c r="O136" s="463"/>
      <c r="P136" s="32"/>
    </row>
    <row r="137" spans="2:16" ht="21.75" customHeight="1" thickBot="1" x14ac:dyDescent="0.25">
      <c r="B137" s="39"/>
      <c r="C137" s="40"/>
      <c r="D137" s="40"/>
      <c r="E137" s="12"/>
      <c r="F137" s="17"/>
      <c r="G137" s="452" t="str">
        <f>$G$10</f>
        <v>2010 BILL</v>
      </c>
      <c r="H137" s="453"/>
      <c r="I137" s="454"/>
      <c r="J137" s="452" t="str">
        <f>$J$10</f>
        <v>2011 BILL</v>
      </c>
      <c r="K137" s="453"/>
      <c r="L137" s="454"/>
      <c r="M137" s="452" t="s">
        <v>52</v>
      </c>
      <c r="N137" s="453"/>
      <c r="O137" s="454"/>
      <c r="P137" s="32"/>
    </row>
    <row r="138" spans="2:16" ht="26.25" thickBot="1" x14ac:dyDescent="0.25">
      <c r="B138" s="39"/>
      <c r="C138" s="12"/>
      <c r="D138" s="12"/>
      <c r="E138" s="14"/>
      <c r="F138" s="18"/>
      <c r="G138" s="81" t="s">
        <v>46</v>
      </c>
      <c r="H138" s="56" t="s">
        <v>47</v>
      </c>
      <c r="I138" s="57" t="s">
        <v>48</v>
      </c>
      <c r="J138" s="81" t="s">
        <v>46</v>
      </c>
      <c r="K138" s="56" t="s">
        <v>47</v>
      </c>
      <c r="L138" s="57" t="s">
        <v>48</v>
      </c>
      <c r="M138" s="83" t="s">
        <v>59</v>
      </c>
      <c r="N138" s="84" t="s">
        <v>60</v>
      </c>
      <c r="O138" s="85" t="s">
        <v>55</v>
      </c>
      <c r="P138" s="32"/>
    </row>
    <row r="139" spans="2:16" ht="21.75" customHeight="1" thickBot="1" x14ac:dyDescent="0.25">
      <c r="B139" s="39"/>
      <c r="C139" s="459" t="s">
        <v>49</v>
      </c>
      <c r="D139" s="460"/>
      <c r="E139" s="12"/>
      <c r="F139" s="65" t="s">
        <v>50</v>
      </c>
      <c r="G139" s="75"/>
      <c r="H139" s="76"/>
      <c r="I139" s="77">
        <f>+'2013 Existing Rates'!$C$6</f>
        <v>16.260000000000002</v>
      </c>
      <c r="J139" s="75"/>
      <c r="K139" s="76"/>
      <c r="L139" s="80">
        <f>'Rate Schedule '!$E$10</f>
        <v>16.5</v>
      </c>
      <c r="M139" s="89">
        <f t="shared" ref="M139:M144" si="18">+L139-I139</f>
        <v>0.23999999999999844</v>
      </c>
      <c r="N139" s="90">
        <f>+M139/I139</f>
        <v>1.4760147601475917E-2</v>
      </c>
      <c r="O139" s="91" t="e">
        <f>L139/L152</f>
        <v>#REF!</v>
      </c>
      <c r="P139" s="32"/>
    </row>
    <row r="140" spans="2:16" ht="21.75" customHeight="1" thickBot="1" x14ac:dyDescent="0.25">
      <c r="B140" s="39"/>
      <c r="C140" s="35">
        <v>2000</v>
      </c>
      <c r="D140" s="36" t="s">
        <v>15</v>
      </c>
      <c r="E140" s="12"/>
      <c r="F140" s="66" t="s">
        <v>51</v>
      </c>
      <c r="G140" s="69">
        <f>+C140</f>
        <v>2000</v>
      </c>
      <c r="H140" s="63">
        <f>'2013 Existing Rates'!$B$68</f>
        <v>0</v>
      </c>
      <c r="I140" s="78">
        <f>+G140*H140</f>
        <v>0</v>
      </c>
      <c r="J140" s="69">
        <f>+C140</f>
        <v>2000</v>
      </c>
      <c r="K140" s="62">
        <f>'Rate Schedule '!$E$11</f>
        <v>1.4217690000000002E-2</v>
      </c>
      <c r="L140" s="82">
        <f>+J140*K140</f>
        <v>28.435380000000002</v>
      </c>
      <c r="M140" s="92">
        <f t="shared" si="18"/>
        <v>28.435380000000002</v>
      </c>
      <c r="N140" s="90" t="e">
        <f>+M140/I140</f>
        <v>#DIV/0!</v>
      </c>
      <c r="O140" s="93" t="e">
        <f>L140/L152</f>
        <v>#REF!</v>
      </c>
      <c r="P140" s="32"/>
    </row>
    <row r="141" spans="2:16" ht="21.75" customHeight="1" thickBot="1" x14ac:dyDescent="0.25">
      <c r="B141" s="39"/>
      <c r="C141" s="121"/>
      <c r="D141" s="122"/>
      <c r="E141" s="12"/>
      <c r="F141" s="66" t="s">
        <v>148</v>
      </c>
      <c r="G141" s="69">
        <f>G140</f>
        <v>2000</v>
      </c>
      <c r="H141" s="63">
        <f>'2013 Existing Rates'!$B$31</f>
        <v>0</v>
      </c>
      <c r="I141" s="78">
        <f>+G141*H141</f>
        <v>0</v>
      </c>
      <c r="J141" s="69">
        <f>J140</f>
        <v>2000</v>
      </c>
      <c r="K141" s="62">
        <f>'Rate Schedule '!$E$12</f>
        <v>1.6999999999999999E-3</v>
      </c>
      <c r="L141" s="82">
        <f>+J141*K141</f>
        <v>3.4</v>
      </c>
      <c r="M141" s="92">
        <f t="shared" si="18"/>
        <v>3.4</v>
      </c>
      <c r="N141" s="90" t="e">
        <f>+M141/I141</f>
        <v>#DIV/0!</v>
      </c>
      <c r="O141" s="93" t="e">
        <f>L141/L152</f>
        <v>#REF!</v>
      </c>
      <c r="P141" s="32"/>
    </row>
    <row r="142" spans="2:16" ht="21.75" customHeight="1" thickBot="1" x14ac:dyDescent="0.25">
      <c r="B142" s="39"/>
      <c r="C142" s="29"/>
      <c r="D142" s="30"/>
      <c r="E142" s="12"/>
      <c r="F142" s="66" t="s">
        <v>108</v>
      </c>
      <c r="G142" s="88"/>
      <c r="H142" s="87"/>
      <c r="I142" s="78">
        <f>'2013 Existing Rates'!$B$43</f>
        <v>0</v>
      </c>
      <c r="J142" s="88"/>
      <c r="K142" s="87"/>
      <c r="L142" s="82" t="e">
        <f>'Rate Schedule '!#REF!</f>
        <v>#REF!</v>
      </c>
      <c r="M142" s="92" t="e">
        <f t="shared" si="18"/>
        <v>#REF!</v>
      </c>
      <c r="N142" s="90" t="e">
        <f>+M142/I142</f>
        <v>#REF!</v>
      </c>
      <c r="O142" s="93" t="e">
        <f>L142/L152</f>
        <v>#REF!</v>
      </c>
      <c r="P142" s="32"/>
    </row>
    <row r="143" spans="2:16" ht="21.75" customHeight="1" thickBot="1" x14ac:dyDescent="0.25">
      <c r="B143" s="39"/>
      <c r="C143" s="29"/>
      <c r="D143" s="30"/>
      <c r="E143" s="12"/>
      <c r="F143" s="66" t="s">
        <v>102</v>
      </c>
      <c r="G143" s="69">
        <f>C140</f>
        <v>2000</v>
      </c>
      <c r="H143" s="63"/>
      <c r="I143" s="74">
        <f>+G143*H143</f>
        <v>0</v>
      </c>
      <c r="J143" s="69">
        <f>C140</f>
        <v>2000</v>
      </c>
      <c r="K143" s="62">
        <f>'Rate Schedule '!$E$13</f>
        <v>0</v>
      </c>
      <c r="L143" s="82">
        <f>J143*K143</f>
        <v>0</v>
      </c>
      <c r="M143" s="92">
        <f t="shared" si="18"/>
        <v>0</v>
      </c>
      <c r="N143" s="90">
        <v>0</v>
      </c>
      <c r="O143" s="93" t="e">
        <f>L143/L152</f>
        <v>#REF!</v>
      </c>
      <c r="P143" s="32"/>
    </row>
    <row r="144" spans="2:16" ht="21.75" customHeight="1" thickBot="1" x14ac:dyDescent="0.25">
      <c r="B144" s="39"/>
      <c r="C144" s="12"/>
      <c r="D144" s="12"/>
      <c r="E144" s="12"/>
      <c r="F144" s="67" t="s">
        <v>147</v>
      </c>
      <c r="G144" s="94">
        <f>+C140</f>
        <v>2000</v>
      </c>
      <c r="H144" s="95">
        <f>+'2013 Existing Rates'!$B$19</f>
        <v>0</v>
      </c>
      <c r="I144" s="96">
        <f>+G144*H144</f>
        <v>0</v>
      </c>
      <c r="J144" s="94">
        <f>+C140</f>
        <v>2000</v>
      </c>
      <c r="K144" s="95" t="e">
        <f>'Rate Schedule '!#REF!</f>
        <v>#REF!</v>
      </c>
      <c r="L144" s="96" t="e">
        <f>+J144*K144</f>
        <v>#REF!</v>
      </c>
      <c r="M144" s="92" t="e">
        <f t="shared" si="18"/>
        <v>#REF!</v>
      </c>
      <c r="N144" s="90" t="e">
        <f t="shared" ref="N144:N152" si="19">+M144/I144</f>
        <v>#REF!</v>
      </c>
      <c r="O144" s="93" t="e">
        <f>L144/L152</f>
        <v>#REF!</v>
      </c>
      <c r="P144" s="32"/>
    </row>
    <row r="145" spans="2:16" ht="21.75" customHeight="1" thickBot="1" x14ac:dyDescent="0.25">
      <c r="B145" s="39"/>
      <c r="C145" s="12"/>
      <c r="D145" s="12"/>
      <c r="E145" s="12"/>
      <c r="F145" s="165" t="s">
        <v>149</v>
      </c>
      <c r="G145" s="449"/>
      <c r="H145" s="450"/>
      <c r="I145" s="166">
        <f>SUM(I139:I144)</f>
        <v>16.260000000000002</v>
      </c>
      <c r="J145" s="449"/>
      <c r="K145" s="450"/>
      <c r="L145" s="166" t="e">
        <f>SUM(L139:L144)</f>
        <v>#REF!</v>
      </c>
      <c r="M145" s="169" t="e">
        <f t="shared" ref="M145:M151" si="20">+L145-I145</f>
        <v>#REF!</v>
      </c>
      <c r="N145" s="170" t="e">
        <f t="shared" si="19"/>
        <v>#REF!</v>
      </c>
      <c r="O145" s="171" t="e">
        <f>L145/L152</f>
        <v>#REF!</v>
      </c>
      <c r="P145" s="32"/>
    </row>
    <row r="146" spans="2:16" ht="21.75" customHeight="1" thickBot="1" x14ac:dyDescent="0.25">
      <c r="B146" s="39"/>
      <c r="C146" s="12"/>
      <c r="D146" s="12"/>
      <c r="E146" s="12"/>
      <c r="F146" s="66" t="s">
        <v>150</v>
      </c>
      <c r="G146" s="123" t="e">
        <f>C140*#REF!</f>
        <v>#REF!</v>
      </c>
      <c r="H146" s="124" t="e">
        <f>#REF!</f>
        <v>#REF!</v>
      </c>
      <c r="I146" s="78" t="e">
        <f>+G146*H146</f>
        <v>#REF!</v>
      </c>
      <c r="J146" s="123" t="e">
        <f>'BILL IMPACTS'!C140*#REF!</f>
        <v>#REF!</v>
      </c>
      <c r="K146" s="124" t="e">
        <f>#REF!</f>
        <v>#REF!</v>
      </c>
      <c r="L146" s="78" t="e">
        <f>+J146*K146</f>
        <v>#REF!</v>
      </c>
      <c r="M146" s="125" t="e">
        <f t="shared" si="20"/>
        <v>#REF!</v>
      </c>
      <c r="N146" s="90" t="e">
        <f t="shared" si="19"/>
        <v>#REF!</v>
      </c>
      <c r="O146" s="91" t="e">
        <f>L146/L152</f>
        <v>#REF!</v>
      </c>
      <c r="P146" s="32"/>
    </row>
    <row r="147" spans="2:16" ht="21.75" customHeight="1" thickBot="1" x14ac:dyDescent="0.25">
      <c r="B147" s="39"/>
      <c r="C147" s="12"/>
      <c r="D147" s="12"/>
      <c r="E147" s="12"/>
      <c r="F147" s="165" t="s">
        <v>151</v>
      </c>
      <c r="G147" s="449"/>
      <c r="H147" s="450"/>
      <c r="I147" s="166" t="e">
        <f>I145+I146</f>
        <v>#REF!</v>
      </c>
      <c r="J147" s="449"/>
      <c r="K147" s="450"/>
      <c r="L147" s="166" t="e">
        <f>L145+L146</f>
        <v>#REF!</v>
      </c>
      <c r="M147" s="169" t="e">
        <f t="shared" si="20"/>
        <v>#REF!</v>
      </c>
      <c r="N147" s="170" t="e">
        <f t="shared" si="19"/>
        <v>#REF!</v>
      </c>
      <c r="O147" s="172" t="e">
        <f>L147/L152</f>
        <v>#REF!</v>
      </c>
      <c r="P147" s="32"/>
    </row>
    <row r="148" spans="2:16" ht="21.75" customHeight="1" thickBot="1" x14ac:dyDescent="0.25">
      <c r="B148" s="39"/>
      <c r="C148" s="12"/>
      <c r="D148" s="12"/>
      <c r="E148" s="12"/>
      <c r="F148" s="68" t="s">
        <v>56</v>
      </c>
      <c r="G148" s="70" t="e">
        <f>+#REF!*C140</f>
        <v>#REF!</v>
      </c>
      <c r="H148" s="71" t="e">
        <f>#REF!+#REF!</f>
        <v>#REF!</v>
      </c>
      <c r="I148" s="72" t="e">
        <f>+G148*H148</f>
        <v>#REF!</v>
      </c>
      <c r="J148" s="70" t="e">
        <f>J146</f>
        <v>#REF!</v>
      </c>
      <c r="K148" s="71" t="e">
        <f>#REF!+#REF!</f>
        <v>#REF!</v>
      </c>
      <c r="L148" s="99" t="e">
        <f>+J148*K148</f>
        <v>#REF!</v>
      </c>
      <c r="M148" s="159" t="e">
        <f t="shared" si="20"/>
        <v>#REF!</v>
      </c>
      <c r="N148" s="90" t="e">
        <f t="shared" si="19"/>
        <v>#REF!</v>
      </c>
      <c r="O148" s="116" t="e">
        <f>L148/L152</f>
        <v>#REF!</v>
      </c>
      <c r="P148" s="32"/>
    </row>
    <row r="149" spans="2:16" ht="21.75" customHeight="1" thickBot="1" x14ac:dyDescent="0.25">
      <c r="B149" s="39"/>
      <c r="C149" s="12"/>
      <c r="D149" s="12"/>
      <c r="E149" s="12"/>
      <c r="F149" s="66" t="s">
        <v>57</v>
      </c>
      <c r="G149" s="79" t="e">
        <f>+#REF!*C140</f>
        <v>#REF!</v>
      </c>
      <c r="H149" s="73" t="e">
        <f>#REF!</f>
        <v>#REF!</v>
      </c>
      <c r="I149" s="74" t="e">
        <f>+G149*H149</f>
        <v>#REF!</v>
      </c>
      <c r="J149" s="79" t="e">
        <f>J148</f>
        <v>#REF!</v>
      </c>
      <c r="K149" s="73" t="e">
        <f>#REF!</f>
        <v>#REF!</v>
      </c>
      <c r="L149" s="96" t="e">
        <f>+J149*K149</f>
        <v>#REF!</v>
      </c>
      <c r="M149" s="160" t="e">
        <f t="shared" si="20"/>
        <v>#REF!</v>
      </c>
      <c r="N149" s="90" t="e">
        <f t="shared" si="19"/>
        <v>#REF!</v>
      </c>
      <c r="O149" s="103" t="e">
        <f>L149/L152</f>
        <v>#REF!</v>
      </c>
      <c r="P149" s="32"/>
    </row>
    <row r="150" spans="2:16" ht="21.75" customHeight="1" thickBot="1" x14ac:dyDescent="0.25">
      <c r="B150" s="39"/>
      <c r="C150" s="12"/>
      <c r="D150" s="12"/>
      <c r="E150" s="12"/>
      <c r="F150" s="165" t="s">
        <v>127</v>
      </c>
      <c r="G150" s="449"/>
      <c r="H150" s="450"/>
      <c r="I150" s="166" t="e">
        <f>SUM(I147:I149)</f>
        <v>#REF!</v>
      </c>
      <c r="J150" s="449"/>
      <c r="K150" s="450"/>
      <c r="L150" s="166" t="e">
        <f>SUM(L147:L149)</f>
        <v>#REF!</v>
      </c>
      <c r="M150" s="166" t="e">
        <f t="shared" si="20"/>
        <v>#REF!</v>
      </c>
      <c r="N150" s="170" t="e">
        <f t="shared" si="19"/>
        <v>#REF!</v>
      </c>
      <c r="O150" s="172" t="e">
        <f>L150/L152</f>
        <v>#REF!</v>
      </c>
      <c r="P150" s="118"/>
    </row>
    <row r="151" spans="2:16" ht="21.75" customHeight="1" thickBot="1" x14ac:dyDescent="0.25">
      <c r="B151" s="39"/>
      <c r="C151" s="12"/>
      <c r="D151" s="12"/>
      <c r="E151" s="12"/>
      <c r="F151" s="112" t="s">
        <v>202</v>
      </c>
      <c r="G151" s="113"/>
      <c r="H151" s="117">
        <v>0.13</v>
      </c>
      <c r="I151" s="114" t="e">
        <f>I150*H151</f>
        <v>#REF!</v>
      </c>
      <c r="J151" s="113"/>
      <c r="K151" s="117">
        <v>0.13</v>
      </c>
      <c r="L151" s="115" t="e">
        <f>L150*K151</f>
        <v>#REF!</v>
      </c>
      <c r="M151" s="97" t="e">
        <f t="shared" si="20"/>
        <v>#REF!</v>
      </c>
      <c r="N151" s="101" t="e">
        <f t="shared" si="19"/>
        <v>#REF!</v>
      </c>
      <c r="O151" s="103" t="e">
        <f>L151/L152</f>
        <v>#REF!</v>
      </c>
      <c r="P151" s="32"/>
    </row>
    <row r="152" spans="2:16" s="130" customFormat="1" ht="21.75" customHeight="1" thickBot="1" x14ac:dyDescent="0.25">
      <c r="B152" s="126"/>
      <c r="C152" s="127"/>
      <c r="D152" s="127"/>
      <c r="E152" s="128"/>
      <c r="F152" s="167" t="s">
        <v>58</v>
      </c>
      <c r="G152" s="464"/>
      <c r="H152" s="465"/>
      <c r="I152" s="168" t="e">
        <f>I150+I151</f>
        <v>#REF!</v>
      </c>
      <c r="J152" s="464"/>
      <c r="K152" s="465"/>
      <c r="L152" s="168" t="e">
        <f>L150+L151</f>
        <v>#REF!</v>
      </c>
      <c r="M152" s="168" t="e">
        <f>M150+M151</f>
        <v>#REF!</v>
      </c>
      <c r="N152" s="173" t="e">
        <f t="shared" si="19"/>
        <v>#REF!</v>
      </c>
      <c r="O152" s="174" t="e">
        <f>O150+O151</f>
        <v>#REF!</v>
      </c>
      <c r="P152" s="129"/>
    </row>
    <row r="153" spans="2:16" ht="18" customHeight="1" x14ac:dyDescent="0.2">
      <c r="B153" s="39"/>
      <c r="C153" s="12"/>
      <c r="D153" s="12"/>
      <c r="E153" s="16"/>
      <c r="P153" s="32"/>
    </row>
    <row r="154" spans="2:16" ht="18" customHeight="1" thickBot="1" x14ac:dyDescent="0.25">
      <c r="B154" s="33"/>
      <c r="C154" s="45"/>
      <c r="D154" s="45"/>
      <c r="E154" s="45"/>
      <c r="F154" s="46"/>
      <c r="G154" s="47"/>
      <c r="H154" s="48"/>
      <c r="I154" s="49"/>
      <c r="J154" s="47"/>
      <c r="K154" s="50"/>
      <c r="L154" s="49"/>
      <c r="M154" s="54"/>
      <c r="N154" s="52"/>
      <c r="O154" s="53"/>
      <c r="P154" s="34"/>
    </row>
    <row r="155" spans="2:16" ht="18" customHeight="1" thickBot="1" x14ac:dyDescent="0.25">
      <c r="B155" s="11"/>
      <c r="C155" s="12"/>
      <c r="D155" s="12"/>
      <c r="E155" s="12"/>
      <c r="F155" s="20"/>
      <c r="G155" s="21"/>
      <c r="H155" s="22"/>
      <c r="I155" s="23"/>
      <c r="J155" s="21"/>
      <c r="K155" s="24"/>
      <c r="L155" s="23"/>
      <c r="M155" s="44"/>
      <c r="N155" s="42"/>
      <c r="O155" s="43"/>
      <c r="P155" s="11"/>
    </row>
    <row r="156" spans="2:16" ht="18" customHeight="1" x14ac:dyDescent="0.35">
      <c r="B156" s="41"/>
      <c r="C156" s="456"/>
      <c r="D156" s="456"/>
      <c r="E156" s="456"/>
      <c r="F156" s="456"/>
      <c r="G156" s="456"/>
      <c r="H156" s="456"/>
      <c r="I156" s="456"/>
      <c r="J156" s="456"/>
      <c r="K156" s="456"/>
      <c r="L156" s="456"/>
      <c r="M156" s="456"/>
      <c r="N156" s="456"/>
      <c r="O156" s="456"/>
      <c r="P156" s="31"/>
    </row>
    <row r="157" spans="2:16" ht="23.25" x14ac:dyDescent="0.35">
      <c r="B157" s="39"/>
      <c r="C157" s="451" t="s">
        <v>79</v>
      </c>
      <c r="D157" s="451"/>
      <c r="E157" s="451"/>
      <c r="F157" s="451"/>
      <c r="G157" s="451"/>
      <c r="H157" s="451"/>
      <c r="I157" s="451"/>
      <c r="J157" s="451"/>
      <c r="K157" s="451"/>
      <c r="L157" s="451"/>
      <c r="M157" s="451"/>
      <c r="N157" s="451"/>
      <c r="O157" s="451"/>
      <c r="P157" s="32"/>
    </row>
    <row r="158" spans="2:16" ht="18" customHeight="1" thickBot="1" x14ac:dyDescent="0.4">
      <c r="B158" s="39"/>
      <c r="C158" s="455"/>
      <c r="D158" s="455"/>
      <c r="E158" s="455"/>
      <c r="F158" s="455"/>
      <c r="G158" s="455"/>
      <c r="H158" s="455"/>
      <c r="I158" s="455"/>
      <c r="J158" s="455"/>
      <c r="K158" s="455"/>
      <c r="L158" s="455"/>
      <c r="M158" s="455"/>
      <c r="N158" s="455"/>
      <c r="O158" s="455"/>
      <c r="P158" s="32"/>
    </row>
    <row r="159" spans="2:16" ht="18" customHeight="1" thickBot="1" x14ac:dyDescent="0.25">
      <c r="B159" s="39"/>
      <c r="C159" s="40"/>
      <c r="D159" s="40"/>
      <c r="E159" s="12"/>
      <c r="F159" s="17"/>
      <c r="G159" s="452" t="str">
        <f>$G$10</f>
        <v>2010 BILL</v>
      </c>
      <c r="H159" s="453"/>
      <c r="I159" s="454"/>
      <c r="J159" s="452" t="str">
        <f>$J$10</f>
        <v>2011 BILL</v>
      </c>
      <c r="K159" s="453"/>
      <c r="L159" s="454"/>
      <c r="M159" s="452" t="s">
        <v>52</v>
      </c>
      <c r="N159" s="453"/>
      <c r="O159" s="454"/>
      <c r="P159" s="32"/>
    </row>
    <row r="160" spans="2:16" ht="26.25" thickBot="1" x14ac:dyDescent="0.25">
      <c r="B160" s="39"/>
      <c r="C160" s="12"/>
      <c r="D160" s="12"/>
      <c r="E160" s="14"/>
      <c r="F160" s="18"/>
      <c r="G160" s="55" t="s">
        <v>46</v>
      </c>
      <c r="H160" s="56" t="s">
        <v>47</v>
      </c>
      <c r="I160" s="57" t="s">
        <v>48</v>
      </c>
      <c r="J160" s="58" t="s">
        <v>46</v>
      </c>
      <c r="K160" s="56" t="s">
        <v>47</v>
      </c>
      <c r="L160" s="57" t="s">
        <v>48</v>
      </c>
      <c r="M160" s="59" t="s">
        <v>59</v>
      </c>
      <c r="N160" s="60" t="s">
        <v>60</v>
      </c>
      <c r="O160" s="61" t="s">
        <v>55</v>
      </c>
      <c r="P160" s="32"/>
    </row>
    <row r="161" spans="1:16" ht="18" customHeight="1" thickBot="1" x14ac:dyDescent="0.25">
      <c r="B161" s="39"/>
      <c r="C161" s="459" t="s">
        <v>49</v>
      </c>
      <c r="D161" s="460"/>
      <c r="E161" s="12"/>
      <c r="F161" s="65" t="s">
        <v>50</v>
      </c>
      <c r="G161" s="75"/>
      <c r="H161" s="76"/>
      <c r="I161" s="77">
        <f>'2013 Existing Rates'!$C$7</f>
        <v>33.270000000000003</v>
      </c>
      <c r="J161" s="75"/>
      <c r="K161" s="76"/>
      <c r="L161" s="80">
        <f>'Rate Schedule '!$E$16</f>
        <v>31.78</v>
      </c>
      <c r="M161" s="89">
        <f t="shared" ref="M161:M166" si="21">+L161-I161</f>
        <v>-1.490000000000002</v>
      </c>
      <c r="N161" s="90">
        <f t="shared" ref="N161:N169" si="22">+M161/I161</f>
        <v>-4.4785091674181002E-2</v>
      </c>
      <c r="O161" s="91" t="e">
        <f>L161/L175</f>
        <v>#REF!</v>
      </c>
      <c r="P161" s="32"/>
    </row>
    <row r="162" spans="1:16" ht="18" customHeight="1" thickBot="1" x14ac:dyDescent="0.25">
      <c r="B162" s="39"/>
      <c r="C162" s="37">
        <v>1000</v>
      </c>
      <c r="D162" s="38" t="s">
        <v>15</v>
      </c>
      <c r="E162" s="12"/>
      <c r="F162" s="66" t="s">
        <v>51</v>
      </c>
      <c r="G162" s="69">
        <f>+C162</f>
        <v>1000</v>
      </c>
      <c r="H162" s="63">
        <f>'2013 Existing Rates'!$E$7</f>
        <v>1.01E-2</v>
      </c>
      <c r="I162" s="78">
        <f>+G162*H162</f>
        <v>10.1</v>
      </c>
      <c r="J162" s="69">
        <f>+C162</f>
        <v>1000</v>
      </c>
      <c r="K162" s="62">
        <f>'Rate Schedule '!$E$17</f>
        <v>9.5999999999999992E-3</v>
      </c>
      <c r="L162" s="82">
        <f>+J162*K162</f>
        <v>9.6</v>
      </c>
      <c r="M162" s="92">
        <f t="shared" si="21"/>
        <v>-0.5</v>
      </c>
      <c r="N162" s="86">
        <f t="shared" si="22"/>
        <v>-4.9504950495049507E-2</v>
      </c>
      <c r="O162" s="93" t="e">
        <f>L162/L175</f>
        <v>#REF!</v>
      </c>
      <c r="P162" s="32"/>
    </row>
    <row r="163" spans="1:16" ht="18" customHeight="1" x14ac:dyDescent="0.2">
      <c r="B163" s="39"/>
      <c r="C163" s="29"/>
      <c r="D163" s="30"/>
      <c r="E163" s="12"/>
      <c r="F163" s="66" t="s">
        <v>148</v>
      </c>
      <c r="G163" s="69">
        <f>G162</f>
        <v>1000</v>
      </c>
      <c r="H163" s="63">
        <f>'2013 Existing Rates'!$B$32</f>
        <v>0</v>
      </c>
      <c r="I163" s="78">
        <f>+G163*H163</f>
        <v>0</v>
      </c>
      <c r="J163" s="69">
        <f>J162</f>
        <v>1000</v>
      </c>
      <c r="K163" s="62">
        <f>'Rate Schedule '!$E$18</f>
        <v>1.5E-3</v>
      </c>
      <c r="L163" s="82">
        <f>+J163*K163</f>
        <v>1.5</v>
      </c>
      <c r="M163" s="92">
        <f t="shared" si="21"/>
        <v>1.5</v>
      </c>
      <c r="N163" s="86" t="e">
        <f t="shared" si="22"/>
        <v>#DIV/0!</v>
      </c>
      <c r="O163" s="93" t="e">
        <f>L163/L175</f>
        <v>#REF!</v>
      </c>
      <c r="P163" s="32"/>
    </row>
    <row r="164" spans="1:16" ht="18" customHeight="1" x14ac:dyDescent="0.2">
      <c r="B164" s="39"/>
      <c r="C164" s="29"/>
      <c r="D164" s="30"/>
      <c r="E164" s="12"/>
      <c r="F164" s="66" t="s">
        <v>108</v>
      </c>
      <c r="G164" s="88"/>
      <c r="H164" s="87"/>
      <c r="I164" s="78">
        <f>'2013 Existing Rates'!$B$44</f>
        <v>0</v>
      </c>
      <c r="J164" s="88"/>
      <c r="K164" s="87"/>
      <c r="L164" s="82" t="e">
        <f>'Rate Schedule '!#REF!</f>
        <v>#REF!</v>
      </c>
      <c r="M164" s="92" t="e">
        <f t="shared" si="21"/>
        <v>#REF!</v>
      </c>
      <c r="N164" s="86" t="e">
        <f t="shared" si="22"/>
        <v>#REF!</v>
      </c>
      <c r="O164" s="93" t="e">
        <f>L164/L175</f>
        <v>#REF!</v>
      </c>
      <c r="P164" s="32"/>
    </row>
    <row r="165" spans="1:16" ht="18" customHeight="1" x14ac:dyDescent="0.2">
      <c r="A165" s="32"/>
      <c r="B165" s="11"/>
      <c r="C165" s="12"/>
      <c r="D165" s="12"/>
      <c r="E165" s="12"/>
      <c r="F165" s="66" t="s">
        <v>102</v>
      </c>
      <c r="G165" s="69">
        <f>C162</f>
        <v>1000</v>
      </c>
      <c r="H165" s="63"/>
      <c r="I165" s="74">
        <f>+G165*H165</f>
        <v>0</v>
      </c>
      <c r="J165" s="69">
        <f>C162</f>
        <v>1000</v>
      </c>
      <c r="K165" s="62">
        <f>'Rate Schedule '!$E$19</f>
        <v>0</v>
      </c>
      <c r="L165" s="82">
        <f>J165*K165</f>
        <v>0</v>
      </c>
      <c r="M165" s="92">
        <f t="shared" si="21"/>
        <v>0</v>
      </c>
      <c r="N165" s="86">
        <v>0</v>
      </c>
      <c r="O165" s="93" t="e">
        <f>L165/L175</f>
        <v>#REF!</v>
      </c>
      <c r="P165" s="32"/>
    </row>
    <row r="166" spans="1:16" ht="18" customHeight="1" thickBot="1" x14ac:dyDescent="0.25">
      <c r="A166" s="32"/>
      <c r="B166" s="11"/>
      <c r="C166" s="12"/>
      <c r="D166" s="12"/>
      <c r="E166" s="12"/>
      <c r="F166" s="67" t="s">
        <v>147</v>
      </c>
      <c r="G166" s="94">
        <f>+C162</f>
        <v>1000</v>
      </c>
      <c r="H166" s="95">
        <f>'2013 Existing Rates'!$B$20</f>
        <v>0</v>
      </c>
      <c r="I166" s="96">
        <f>+G166*H166</f>
        <v>0</v>
      </c>
      <c r="J166" s="94">
        <f>+C162</f>
        <v>1000</v>
      </c>
      <c r="K166" s="95" t="e">
        <f>'Rate Schedule '!#REF!</f>
        <v>#REF!</v>
      </c>
      <c r="L166" s="96" t="e">
        <f>+J166*K166</f>
        <v>#REF!</v>
      </c>
      <c r="M166" s="92" t="e">
        <f t="shared" si="21"/>
        <v>#REF!</v>
      </c>
      <c r="N166" s="86" t="e">
        <f t="shared" si="22"/>
        <v>#REF!</v>
      </c>
      <c r="O166" s="93" t="e">
        <f>L166/L175</f>
        <v>#REF!</v>
      </c>
      <c r="P166" s="131"/>
    </row>
    <row r="167" spans="1:16" ht="18" customHeight="1" thickBot="1" x14ac:dyDescent="0.25">
      <c r="A167" s="32"/>
      <c r="F167" s="165" t="s">
        <v>149</v>
      </c>
      <c r="G167" s="449"/>
      <c r="H167" s="450"/>
      <c r="I167" s="166">
        <f>SUM(I161:I166)</f>
        <v>43.370000000000005</v>
      </c>
      <c r="J167" s="449"/>
      <c r="K167" s="450"/>
      <c r="L167" s="166" t="e">
        <f>SUM(L161:L166)</f>
        <v>#REF!</v>
      </c>
      <c r="M167" s="169" t="e">
        <f>SUM(M161:M166)</f>
        <v>#REF!</v>
      </c>
      <c r="N167" s="170" t="e">
        <f t="shared" si="22"/>
        <v>#REF!</v>
      </c>
      <c r="O167" s="171" t="e">
        <f>L167/L175</f>
        <v>#REF!</v>
      </c>
      <c r="P167" s="131"/>
    </row>
    <row r="168" spans="1:16" ht="18" customHeight="1" thickBot="1" x14ac:dyDescent="0.25">
      <c r="A168" s="32"/>
      <c r="F168" s="66" t="s">
        <v>150</v>
      </c>
      <c r="G168" s="123" t="e">
        <f>C162*#REF!</f>
        <v>#REF!</v>
      </c>
      <c r="H168" s="124" t="e">
        <f>#REF!</f>
        <v>#REF!</v>
      </c>
      <c r="I168" s="78" t="e">
        <f>+G168*H168</f>
        <v>#REF!</v>
      </c>
      <c r="J168" s="123" t="e">
        <f>'BILL IMPACTS'!C162*#REF!</f>
        <v>#REF!</v>
      </c>
      <c r="K168" s="124" t="e">
        <f>#REF!</f>
        <v>#REF!</v>
      </c>
      <c r="L168" s="78" t="e">
        <f>+J168*K168</f>
        <v>#REF!</v>
      </c>
      <c r="M168" s="125" t="e">
        <f t="shared" ref="M168:M174" si="23">+L168-I168</f>
        <v>#REF!</v>
      </c>
      <c r="N168" s="90" t="e">
        <f t="shared" si="22"/>
        <v>#REF!</v>
      </c>
      <c r="O168" s="91" t="e">
        <f>L168/L175</f>
        <v>#REF!</v>
      </c>
      <c r="P168" s="131"/>
    </row>
    <row r="169" spans="1:16" ht="18" customHeight="1" thickBot="1" x14ac:dyDescent="0.25">
      <c r="A169" s="32"/>
      <c r="F169" s="165" t="s">
        <v>151</v>
      </c>
      <c r="G169" s="449"/>
      <c r="H169" s="450"/>
      <c r="I169" s="166" t="e">
        <f>I167+I168</f>
        <v>#REF!</v>
      </c>
      <c r="J169" s="449"/>
      <c r="K169" s="450"/>
      <c r="L169" s="166" t="e">
        <f>L167+L168</f>
        <v>#REF!</v>
      </c>
      <c r="M169" s="169" t="e">
        <f t="shared" si="23"/>
        <v>#REF!</v>
      </c>
      <c r="N169" s="170" t="e">
        <f t="shared" si="22"/>
        <v>#REF!</v>
      </c>
      <c r="O169" s="172" t="e">
        <f>L169/L175</f>
        <v>#REF!</v>
      </c>
      <c r="P169" s="131"/>
    </row>
    <row r="170" spans="1:16" ht="18" customHeight="1" x14ac:dyDescent="0.2">
      <c r="A170" s="32"/>
      <c r="F170" s="68" t="s">
        <v>56</v>
      </c>
      <c r="G170" s="70" t="e">
        <f>+#REF!*C162</f>
        <v>#REF!</v>
      </c>
      <c r="H170" s="71" t="e">
        <f>#REF!+#REF!</f>
        <v>#REF!</v>
      </c>
      <c r="I170" s="72" t="e">
        <f>+G170*H170</f>
        <v>#REF!</v>
      </c>
      <c r="J170" s="70" t="e">
        <f>J168</f>
        <v>#REF!</v>
      </c>
      <c r="K170" s="71" t="e">
        <f>#REF!+#REF!</f>
        <v>#REF!</v>
      </c>
      <c r="L170" s="99" t="e">
        <f>+J170*K170</f>
        <v>#REF!</v>
      </c>
      <c r="M170" s="100" t="e">
        <f t="shared" si="23"/>
        <v>#REF!</v>
      </c>
      <c r="N170" s="101" t="e">
        <f t="shared" ref="N170:N175" si="24">+M170/I170</f>
        <v>#REF!</v>
      </c>
      <c r="O170" s="116" t="e">
        <f>L170/L175</f>
        <v>#REF!</v>
      </c>
      <c r="P170" s="131"/>
    </row>
    <row r="171" spans="1:16" ht="18" customHeight="1" x14ac:dyDescent="0.2">
      <c r="A171" s="32"/>
      <c r="B171" s="11"/>
      <c r="C171" s="12"/>
      <c r="D171" s="12"/>
      <c r="E171" s="12"/>
      <c r="F171" s="64" t="s">
        <v>57</v>
      </c>
      <c r="G171" s="70">
        <v>600</v>
      </c>
      <c r="H171" s="71" t="e">
        <f>#REF!</f>
        <v>#REF!</v>
      </c>
      <c r="I171" s="72" t="e">
        <f>+G171*H171</f>
        <v>#REF!</v>
      </c>
      <c r="J171" s="70">
        <v>600</v>
      </c>
      <c r="K171" s="71" t="e">
        <f>#REF!</f>
        <v>#REF!</v>
      </c>
      <c r="L171" s="99" t="e">
        <f>+J171*K171</f>
        <v>#REF!</v>
      </c>
      <c r="M171" s="100" t="e">
        <f t="shared" si="23"/>
        <v>#REF!</v>
      </c>
      <c r="N171" s="101" t="e">
        <f t="shared" si="24"/>
        <v>#REF!</v>
      </c>
      <c r="O171" s="102" t="e">
        <f>L171/L175</f>
        <v>#REF!</v>
      </c>
      <c r="P171" s="131"/>
    </row>
    <row r="172" spans="1:16" ht="18" customHeight="1" thickBot="1" x14ac:dyDescent="0.25">
      <c r="B172" s="39"/>
      <c r="C172" s="12"/>
      <c r="D172" s="12"/>
      <c r="E172" s="12"/>
      <c r="F172" s="64" t="s">
        <v>57</v>
      </c>
      <c r="G172" s="70" t="e">
        <f>G170-G171</f>
        <v>#REF!</v>
      </c>
      <c r="H172" s="71" t="e">
        <f>#REF!</f>
        <v>#REF!</v>
      </c>
      <c r="I172" s="72" t="e">
        <f>+G172*H172</f>
        <v>#REF!</v>
      </c>
      <c r="J172" s="70" t="e">
        <f>J170-J171</f>
        <v>#REF!</v>
      </c>
      <c r="K172" s="71" t="e">
        <f>#REF!</f>
        <v>#REF!</v>
      </c>
      <c r="L172" s="99" t="e">
        <f>+J172*K172</f>
        <v>#REF!</v>
      </c>
      <c r="M172" s="100" t="e">
        <f t="shared" si="23"/>
        <v>#REF!</v>
      </c>
      <c r="N172" s="101" t="e">
        <f t="shared" si="24"/>
        <v>#REF!</v>
      </c>
      <c r="O172" s="102" t="e">
        <f>L172/L175</f>
        <v>#REF!</v>
      </c>
      <c r="P172" s="32"/>
    </row>
    <row r="173" spans="1:16" ht="18" customHeight="1" thickBot="1" x14ac:dyDescent="0.25">
      <c r="B173" s="39"/>
      <c r="C173" s="12"/>
      <c r="D173" s="12"/>
      <c r="E173" s="12"/>
      <c r="F173" s="165" t="s">
        <v>127</v>
      </c>
      <c r="G173" s="449"/>
      <c r="H173" s="450"/>
      <c r="I173" s="166" t="e">
        <f>SUM(I169:I172)</f>
        <v>#REF!</v>
      </c>
      <c r="J173" s="449"/>
      <c r="K173" s="450"/>
      <c r="L173" s="166" t="e">
        <f>SUM(L169:L172)</f>
        <v>#REF!</v>
      </c>
      <c r="M173" s="177" t="e">
        <f t="shared" si="23"/>
        <v>#REF!</v>
      </c>
      <c r="N173" s="170" t="e">
        <f t="shared" si="24"/>
        <v>#REF!</v>
      </c>
      <c r="O173" s="172" t="e">
        <f>L173/L175</f>
        <v>#REF!</v>
      </c>
      <c r="P173" s="32"/>
    </row>
    <row r="174" spans="1:16" ht="18" customHeight="1" thickBot="1" x14ac:dyDescent="0.25">
      <c r="B174" s="39"/>
      <c r="C174" s="12"/>
      <c r="D174" s="12"/>
      <c r="E174" s="12"/>
      <c r="F174" s="112" t="s">
        <v>202</v>
      </c>
      <c r="G174" s="113"/>
      <c r="H174" s="117">
        <v>0.13</v>
      </c>
      <c r="I174" s="114" t="e">
        <f>I173*H174</f>
        <v>#REF!</v>
      </c>
      <c r="J174" s="113"/>
      <c r="K174" s="117">
        <v>0.13</v>
      </c>
      <c r="L174" s="115" t="e">
        <f>L173*K174</f>
        <v>#REF!</v>
      </c>
      <c r="M174" s="97" t="e">
        <f t="shared" si="23"/>
        <v>#REF!</v>
      </c>
      <c r="N174" s="98" t="e">
        <f t="shared" si="24"/>
        <v>#REF!</v>
      </c>
      <c r="O174" s="103" t="e">
        <f>L174/L175</f>
        <v>#REF!</v>
      </c>
      <c r="P174" s="32"/>
    </row>
    <row r="175" spans="1:16" ht="18" customHeight="1" thickBot="1" x14ac:dyDescent="0.25">
      <c r="B175" s="39"/>
      <c r="C175" s="12"/>
      <c r="D175" s="12"/>
      <c r="E175" s="16"/>
      <c r="F175" s="175" t="s">
        <v>58</v>
      </c>
      <c r="G175" s="461"/>
      <c r="H175" s="462"/>
      <c r="I175" s="176" t="e">
        <f>I173+I174</f>
        <v>#REF!</v>
      </c>
      <c r="J175" s="461"/>
      <c r="K175" s="462"/>
      <c r="L175" s="176" t="e">
        <f>L173+L174</f>
        <v>#REF!</v>
      </c>
      <c r="M175" s="178" t="e">
        <f>M173+M174</f>
        <v>#REF!</v>
      </c>
      <c r="N175" s="170" t="e">
        <f t="shared" si="24"/>
        <v>#REF!</v>
      </c>
      <c r="O175" s="171" t="e">
        <f>SUM(O173:O174)</f>
        <v>#REF!</v>
      </c>
      <c r="P175" s="32"/>
    </row>
    <row r="176" spans="1:16" ht="18" customHeight="1" thickBot="1" x14ac:dyDescent="0.25">
      <c r="B176" s="33"/>
      <c r="C176" s="45"/>
      <c r="D176" s="45"/>
      <c r="E176" s="45"/>
      <c r="F176" s="46"/>
      <c r="G176" s="47"/>
      <c r="H176" s="48"/>
      <c r="I176" s="49"/>
      <c r="J176" s="47"/>
      <c r="K176" s="50"/>
      <c r="L176" s="49"/>
      <c r="M176" s="54"/>
      <c r="N176" s="52"/>
      <c r="O176" s="53"/>
      <c r="P176" s="34"/>
    </row>
    <row r="177" spans="1:16" ht="18" customHeight="1" thickBot="1" x14ac:dyDescent="0.25">
      <c r="B177" s="11"/>
      <c r="C177" s="12"/>
      <c r="D177" s="12"/>
      <c r="E177" s="12"/>
      <c r="F177" s="20"/>
      <c r="G177" s="21"/>
      <c r="H177" s="22"/>
      <c r="I177" s="23"/>
      <c r="J177" s="21"/>
      <c r="K177" s="24"/>
      <c r="L177" s="23"/>
      <c r="M177" s="44"/>
      <c r="N177" s="42"/>
      <c r="O177" s="43"/>
      <c r="P177" s="11"/>
    </row>
    <row r="178" spans="1:16" ht="18" customHeight="1" x14ac:dyDescent="0.35">
      <c r="B178" s="41"/>
      <c r="C178" s="456"/>
      <c r="D178" s="456"/>
      <c r="E178" s="456"/>
      <c r="F178" s="456"/>
      <c r="G178" s="456"/>
      <c r="H178" s="456"/>
      <c r="I178" s="456"/>
      <c r="J178" s="456"/>
      <c r="K178" s="456"/>
      <c r="L178" s="456"/>
      <c r="M178" s="456"/>
      <c r="N178" s="456"/>
      <c r="O178" s="456"/>
      <c r="P178" s="31"/>
    </row>
    <row r="179" spans="1:16" ht="23.25" x14ac:dyDescent="0.35">
      <c r="B179" s="39"/>
      <c r="C179" s="451" t="s">
        <v>79</v>
      </c>
      <c r="D179" s="451"/>
      <c r="E179" s="451"/>
      <c r="F179" s="451"/>
      <c r="G179" s="451"/>
      <c r="H179" s="451"/>
      <c r="I179" s="451"/>
      <c r="J179" s="451"/>
      <c r="K179" s="451"/>
      <c r="L179" s="451"/>
      <c r="M179" s="451"/>
      <c r="N179" s="451"/>
      <c r="O179" s="451"/>
      <c r="P179" s="32"/>
    </row>
    <row r="180" spans="1:16" ht="18" customHeight="1" thickBot="1" x14ac:dyDescent="0.4">
      <c r="B180" s="39"/>
      <c r="C180" s="455"/>
      <c r="D180" s="455"/>
      <c r="E180" s="455"/>
      <c r="F180" s="455"/>
      <c r="G180" s="455"/>
      <c r="H180" s="455"/>
      <c r="I180" s="455"/>
      <c r="J180" s="455"/>
      <c r="K180" s="455"/>
      <c r="L180" s="455"/>
      <c r="M180" s="455"/>
      <c r="N180" s="455"/>
      <c r="O180" s="455"/>
      <c r="P180" s="32"/>
    </row>
    <row r="181" spans="1:16" ht="18" customHeight="1" thickBot="1" x14ac:dyDescent="0.25">
      <c r="B181" s="39"/>
      <c r="C181" s="40"/>
      <c r="D181" s="40"/>
      <c r="E181" s="12"/>
      <c r="F181" s="17"/>
      <c r="G181" s="452" t="str">
        <f>$G$10</f>
        <v>2010 BILL</v>
      </c>
      <c r="H181" s="453"/>
      <c r="I181" s="454"/>
      <c r="J181" s="452" t="str">
        <f>$J$10</f>
        <v>2011 BILL</v>
      </c>
      <c r="K181" s="453"/>
      <c r="L181" s="454"/>
      <c r="M181" s="452" t="s">
        <v>52</v>
      </c>
      <c r="N181" s="453"/>
      <c r="O181" s="454"/>
      <c r="P181" s="32"/>
    </row>
    <row r="182" spans="1:16" ht="26.25" thickBot="1" x14ac:dyDescent="0.25">
      <c r="B182" s="39"/>
      <c r="C182" s="12"/>
      <c r="D182" s="12"/>
      <c r="E182" s="14"/>
      <c r="F182" s="18"/>
      <c r="G182" s="55" t="s">
        <v>46</v>
      </c>
      <c r="H182" s="56" t="s">
        <v>47</v>
      </c>
      <c r="I182" s="57" t="s">
        <v>48</v>
      </c>
      <c r="J182" s="58" t="s">
        <v>46</v>
      </c>
      <c r="K182" s="56" t="s">
        <v>47</v>
      </c>
      <c r="L182" s="57" t="s">
        <v>48</v>
      </c>
      <c r="M182" s="59" t="s">
        <v>59</v>
      </c>
      <c r="N182" s="60" t="s">
        <v>60</v>
      </c>
      <c r="O182" s="61" t="s">
        <v>55</v>
      </c>
      <c r="P182" s="32"/>
    </row>
    <row r="183" spans="1:16" ht="18" customHeight="1" thickBot="1" x14ac:dyDescent="0.25">
      <c r="B183" s="39"/>
      <c r="C183" s="459" t="s">
        <v>49</v>
      </c>
      <c r="D183" s="460"/>
      <c r="E183" s="12"/>
      <c r="F183" s="65" t="s">
        <v>50</v>
      </c>
      <c r="G183" s="75"/>
      <c r="H183" s="76"/>
      <c r="I183" s="77">
        <f>'2013 Existing Rates'!$C$7</f>
        <v>33.270000000000003</v>
      </c>
      <c r="J183" s="75"/>
      <c r="K183" s="76"/>
      <c r="L183" s="80">
        <f>'Rate Schedule '!$E$16</f>
        <v>31.78</v>
      </c>
      <c r="M183" s="89">
        <f t="shared" ref="M183:M188" si="25">+L183-I183</f>
        <v>-1.490000000000002</v>
      </c>
      <c r="N183" s="90">
        <f>+M183/I183</f>
        <v>-4.4785091674181002E-2</v>
      </c>
      <c r="O183" s="91" t="e">
        <f>L183/L197</f>
        <v>#REF!</v>
      </c>
      <c r="P183" s="32"/>
    </row>
    <row r="184" spans="1:16" ht="18" customHeight="1" thickBot="1" x14ac:dyDescent="0.25">
      <c r="B184" s="39"/>
      <c r="C184" s="37">
        <v>2000</v>
      </c>
      <c r="D184" s="38" t="s">
        <v>15</v>
      </c>
      <c r="E184" s="12"/>
      <c r="F184" s="66" t="s">
        <v>51</v>
      </c>
      <c r="G184" s="69">
        <f>+C184</f>
        <v>2000</v>
      </c>
      <c r="H184" s="63">
        <f>'2013 Existing Rates'!$E$7</f>
        <v>1.01E-2</v>
      </c>
      <c r="I184" s="78">
        <f>+G184*H184</f>
        <v>20.2</v>
      </c>
      <c r="J184" s="69">
        <f>+C184</f>
        <v>2000</v>
      </c>
      <c r="K184" s="62">
        <f>'Rate Schedule '!$E$17</f>
        <v>9.5999999999999992E-3</v>
      </c>
      <c r="L184" s="82">
        <f>+J184*K184</f>
        <v>19.2</v>
      </c>
      <c r="M184" s="92">
        <f t="shared" si="25"/>
        <v>-1</v>
      </c>
      <c r="N184" s="86">
        <f>+M184/I184</f>
        <v>-4.9504950495049507E-2</v>
      </c>
      <c r="O184" s="93" t="e">
        <f>L184/L197</f>
        <v>#REF!</v>
      </c>
      <c r="P184" s="32"/>
    </row>
    <row r="185" spans="1:16" ht="18" customHeight="1" x14ac:dyDescent="0.2">
      <c r="B185" s="39"/>
      <c r="C185" s="29"/>
      <c r="D185" s="30"/>
      <c r="E185" s="12"/>
      <c r="F185" s="66" t="s">
        <v>148</v>
      </c>
      <c r="G185" s="69">
        <f>G184</f>
        <v>2000</v>
      </c>
      <c r="H185" s="63">
        <f>'2013 Existing Rates'!$B$32</f>
        <v>0</v>
      </c>
      <c r="I185" s="78">
        <f>+G185*H185</f>
        <v>0</v>
      </c>
      <c r="J185" s="69">
        <f>J184</f>
        <v>2000</v>
      </c>
      <c r="K185" s="62">
        <f>'Rate Schedule '!$E$18</f>
        <v>1.5E-3</v>
      </c>
      <c r="L185" s="82">
        <f>+J185*K185</f>
        <v>3</v>
      </c>
      <c r="M185" s="92">
        <f t="shared" si="25"/>
        <v>3</v>
      </c>
      <c r="N185" s="86" t="e">
        <f>+M185/I185</f>
        <v>#DIV/0!</v>
      </c>
      <c r="O185" s="93" t="e">
        <f>L185/L197</f>
        <v>#REF!</v>
      </c>
      <c r="P185" s="32"/>
    </row>
    <row r="186" spans="1:16" ht="18" customHeight="1" x14ac:dyDescent="0.2">
      <c r="B186" s="39"/>
      <c r="C186" s="29"/>
      <c r="D186" s="30"/>
      <c r="E186" s="12"/>
      <c r="F186" s="66" t="s">
        <v>108</v>
      </c>
      <c r="G186" s="88"/>
      <c r="H186" s="87"/>
      <c r="I186" s="78">
        <f>'2013 Existing Rates'!$B$44</f>
        <v>0</v>
      </c>
      <c r="J186" s="88"/>
      <c r="K186" s="87"/>
      <c r="L186" s="82" t="e">
        <f>'Rate Schedule '!#REF!</f>
        <v>#REF!</v>
      </c>
      <c r="M186" s="92" t="e">
        <f t="shared" si="25"/>
        <v>#REF!</v>
      </c>
      <c r="N186" s="86" t="e">
        <f>+M186/I186</f>
        <v>#REF!</v>
      </c>
      <c r="O186" s="93" t="e">
        <f>L186/L197</f>
        <v>#REF!</v>
      </c>
      <c r="P186" s="32"/>
    </row>
    <row r="187" spans="1:16" ht="18" customHeight="1" x14ac:dyDescent="0.2">
      <c r="A187" s="32"/>
      <c r="B187" s="11"/>
      <c r="C187" s="12"/>
      <c r="D187" s="12"/>
      <c r="E187" s="12"/>
      <c r="F187" s="66" t="s">
        <v>102</v>
      </c>
      <c r="G187" s="69">
        <f>C184</f>
        <v>2000</v>
      </c>
      <c r="H187" s="63"/>
      <c r="I187" s="74">
        <f>+G187*H187</f>
        <v>0</v>
      </c>
      <c r="J187" s="69">
        <f>C184</f>
        <v>2000</v>
      </c>
      <c r="K187" s="62">
        <f>'Rate Schedule '!$E$19</f>
        <v>0</v>
      </c>
      <c r="L187" s="82">
        <f>J187*K187</f>
        <v>0</v>
      </c>
      <c r="M187" s="92">
        <f t="shared" si="25"/>
        <v>0</v>
      </c>
      <c r="N187" s="86">
        <v>0</v>
      </c>
      <c r="O187" s="93" t="e">
        <f>L187/L197</f>
        <v>#REF!</v>
      </c>
      <c r="P187" s="32"/>
    </row>
    <row r="188" spans="1:16" ht="18" customHeight="1" thickBot="1" x14ac:dyDescent="0.25">
      <c r="A188" s="32"/>
      <c r="B188" s="11"/>
      <c r="C188" s="12"/>
      <c r="D188" s="12"/>
      <c r="E188" s="12"/>
      <c r="F188" s="67" t="s">
        <v>147</v>
      </c>
      <c r="G188" s="94">
        <f>+C184</f>
        <v>2000</v>
      </c>
      <c r="H188" s="95">
        <f>'2013 Existing Rates'!$B$20</f>
        <v>0</v>
      </c>
      <c r="I188" s="96">
        <f>+G188*H188</f>
        <v>0</v>
      </c>
      <c r="J188" s="94">
        <f>+C184</f>
        <v>2000</v>
      </c>
      <c r="K188" s="95" t="e">
        <f>'Rate Schedule '!#REF!</f>
        <v>#REF!</v>
      </c>
      <c r="L188" s="96" t="e">
        <f>+J188*K188</f>
        <v>#REF!</v>
      </c>
      <c r="M188" s="92" t="e">
        <f t="shared" si="25"/>
        <v>#REF!</v>
      </c>
      <c r="N188" s="86" t="e">
        <f t="shared" ref="N188:N197" si="26">+M188/I188</f>
        <v>#REF!</v>
      </c>
      <c r="O188" s="93" t="e">
        <f>L188/L197</f>
        <v>#REF!</v>
      </c>
      <c r="P188" s="131"/>
    </row>
    <row r="189" spans="1:16" ht="18" customHeight="1" thickBot="1" x14ac:dyDescent="0.25">
      <c r="A189" s="32"/>
      <c r="F189" s="165" t="s">
        <v>149</v>
      </c>
      <c r="G189" s="449"/>
      <c r="H189" s="450"/>
      <c r="I189" s="166">
        <f>SUM(I183:I188)</f>
        <v>53.47</v>
      </c>
      <c r="J189" s="449"/>
      <c r="K189" s="450"/>
      <c r="L189" s="166" t="e">
        <f>SUM(L183:L188)</f>
        <v>#REF!</v>
      </c>
      <c r="M189" s="169" t="e">
        <f>SUM(M183:M188)</f>
        <v>#REF!</v>
      </c>
      <c r="N189" s="170" t="e">
        <f t="shared" si="26"/>
        <v>#REF!</v>
      </c>
      <c r="O189" s="171" t="e">
        <f>L189/L197</f>
        <v>#REF!</v>
      </c>
      <c r="P189" s="131"/>
    </row>
    <row r="190" spans="1:16" ht="18" customHeight="1" thickBot="1" x14ac:dyDescent="0.25">
      <c r="A190" s="32"/>
      <c r="F190" s="66" t="s">
        <v>150</v>
      </c>
      <c r="G190" s="123" t="e">
        <f>C184*#REF!</f>
        <v>#REF!</v>
      </c>
      <c r="H190" s="124" t="e">
        <f>#REF!</f>
        <v>#REF!</v>
      </c>
      <c r="I190" s="78" t="e">
        <f>+G190*H190</f>
        <v>#REF!</v>
      </c>
      <c r="J190" s="123" t="e">
        <f>'BILL IMPACTS'!C184*#REF!</f>
        <v>#REF!</v>
      </c>
      <c r="K190" s="124" t="e">
        <f>#REF!</f>
        <v>#REF!</v>
      </c>
      <c r="L190" s="78" t="e">
        <f>+J190*K190</f>
        <v>#REF!</v>
      </c>
      <c r="M190" s="125" t="e">
        <f t="shared" ref="M190:M196" si="27">+L190-I190</f>
        <v>#REF!</v>
      </c>
      <c r="N190" s="90" t="e">
        <f t="shared" si="26"/>
        <v>#REF!</v>
      </c>
      <c r="O190" s="91" t="e">
        <f>L190/L197</f>
        <v>#REF!</v>
      </c>
      <c r="P190" s="131"/>
    </row>
    <row r="191" spans="1:16" ht="18" customHeight="1" thickBot="1" x14ac:dyDescent="0.25">
      <c r="A191" s="32"/>
      <c r="F191" s="165" t="s">
        <v>151</v>
      </c>
      <c r="G191" s="449"/>
      <c r="H191" s="450"/>
      <c r="I191" s="166" t="e">
        <f>I189+I190</f>
        <v>#REF!</v>
      </c>
      <c r="J191" s="449"/>
      <c r="K191" s="450"/>
      <c r="L191" s="166" t="e">
        <f>L189+L190</f>
        <v>#REF!</v>
      </c>
      <c r="M191" s="169" t="e">
        <f t="shared" si="27"/>
        <v>#REF!</v>
      </c>
      <c r="N191" s="170" t="e">
        <f t="shared" si="26"/>
        <v>#REF!</v>
      </c>
      <c r="O191" s="172" t="e">
        <f>L191/L197</f>
        <v>#REF!</v>
      </c>
      <c r="P191" s="131"/>
    </row>
    <row r="192" spans="1:16" ht="18" customHeight="1" x14ac:dyDescent="0.2">
      <c r="A192" s="32"/>
      <c r="F192" s="68" t="s">
        <v>56</v>
      </c>
      <c r="G192" s="70" t="e">
        <f>+#REF!*C184</f>
        <v>#REF!</v>
      </c>
      <c r="H192" s="71" t="e">
        <f>#REF!+#REF!</f>
        <v>#REF!</v>
      </c>
      <c r="I192" s="72" t="e">
        <f>+G192*H192</f>
        <v>#REF!</v>
      </c>
      <c r="J192" s="70" t="e">
        <f>J190</f>
        <v>#REF!</v>
      </c>
      <c r="K192" s="71" t="e">
        <f>#REF!+#REF!</f>
        <v>#REF!</v>
      </c>
      <c r="L192" s="99" t="e">
        <f>+J192*K192</f>
        <v>#REF!</v>
      </c>
      <c r="M192" s="100" t="e">
        <f t="shared" si="27"/>
        <v>#REF!</v>
      </c>
      <c r="N192" s="101" t="e">
        <f t="shared" si="26"/>
        <v>#REF!</v>
      </c>
      <c r="O192" s="116" t="e">
        <f>L192/L197</f>
        <v>#REF!</v>
      </c>
      <c r="P192" s="131"/>
    </row>
    <row r="193" spans="1:16" ht="18" customHeight="1" x14ac:dyDescent="0.2">
      <c r="A193" s="32"/>
      <c r="B193" s="11"/>
      <c r="C193" s="12"/>
      <c r="D193" s="12"/>
      <c r="E193" s="12"/>
      <c r="F193" s="64" t="s">
        <v>57</v>
      </c>
      <c r="G193" s="70">
        <v>600</v>
      </c>
      <c r="H193" s="71" t="e">
        <f>#REF!</f>
        <v>#REF!</v>
      </c>
      <c r="I193" s="72" t="e">
        <f>+G193*H193</f>
        <v>#REF!</v>
      </c>
      <c r="J193" s="70">
        <v>600</v>
      </c>
      <c r="K193" s="71" t="e">
        <f>#REF!</f>
        <v>#REF!</v>
      </c>
      <c r="L193" s="99" t="e">
        <f>+J193*K193</f>
        <v>#REF!</v>
      </c>
      <c r="M193" s="100" t="e">
        <f t="shared" si="27"/>
        <v>#REF!</v>
      </c>
      <c r="N193" s="101" t="e">
        <f t="shared" si="26"/>
        <v>#REF!</v>
      </c>
      <c r="O193" s="102" t="e">
        <f>L193/L197</f>
        <v>#REF!</v>
      </c>
      <c r="P193" s="131"/>
    </row>
    <row r="194" spans="1:16" ht="18" customHeight="1" thickBot="1" x14ac:dyDescent="0.25">
      <c r="B194" s="39"/>
      <c r="C194" s="12"/>
      <c r="D194" s="12"/>
      <c r="E194" s="12"/>
      <c r="F194" s="64" t="s">
        <v>57</v>
      </c>
      <c r="G194" s="70" t="e">
        <f>G192-G193</f>
        <v>#REF!</v>
      </c>
      <c r="H194" s="71" t="e">
        <f>#REF!</f>
        <v>#REF!</v>
      </c>
      <c r="I194" s="72" t="e">
        <f>+G194*H194</f>
        <v>#REF!</v>
      </c>
      <c r="J194" s="70" t="e">
        <f>J192-J193</f>
        <v>#REF!</v>
      </c>
      <c r="K194" s="71" t="e">
        <f>#REF!</f>
        <v>#REF!</v>
      </c>
      <c r="L194" s="99" t="e">
        <f>+J194*K194</f>
        <v>#REF!</v>
      </c>
      <c r="M194" s="100" t="e">
        <f t="shared" si="27"/>
        <v>#REF!</v>
      </c>
      <c r="N194" s="101" t="e">
        <f t="shared" si="26"/>
        <v>#REF!</v>
      </c>
      <c r="O194" s="102" t="e">
        <f>L194/L197</f>
        <v>#REF!</v>
      </c>
      <c r="P194" s="32"/>
    </row>
    <row r="195" spans="1:16" ht="18" customHeight="1" thickBot="1" x14ac:dyDescent="0.25">
      <c r="B195" s="39"/>
      <c r="C195" s="12"/>
      <c r="D195" s="12"/>
      <c r="E195" s="12"/>
      <c r="F195" s="165" t="s">
        <v>127</v>
      </c>
      <c r="G195" s="449"/>
      <c r="H195" s="450"/>
      <c r="I195" s="166" t="e">
        <f>SUM(I191:I194)</f>
        <v>#REF!</v>
      </c>
      <c r="J195" s="449"/>
      <c r="K195" s="450"/>
      <c r="L195" s="166" t="e">
        <f>SUM(L191:L194)</f>
        <v>#REF!</v>
      </c>
      <c r="M195" s="177" t="e">
        <f t="shared" si="27"/>
        <v>#REF!</v>
      </c>
      <c r="N195" s="170" t="e">
        <f t="shared" si="26"/>
        <v>#REF!</v>
      </c>
      <c r="O195" s="172" t="e">
        <f>L195/L197</f>
        <v>#REF!</v>
      </c>
      <c r="P195" s="32"/>
    </row>
    <row r="196" spans="1:16" ht="18" customHeight="1" thickBot="1" x14ac:dyDescent="0.25">
      <c r="B196" s="39"/>
      <c r="C196" s="12"/>
      <c r="D196" s="12"/>
      <c r="E196" s="12"/>
      <c r="F196" s="112" t="s">
        <v>202</v>
      </c>
      <c r="G196" s="113"/>
      <c r="H196" s="117">
        <v>0.13</v>
      </c>
      <c r="I196" s="114" t="e">
        <f>I195*H196</f>
        <v>#REF!</v>
      </c>
      <c r="J196" s="113"/>
      <c r="K196" s="117">
        <v>0.13</v>
      </c>
      <c r="L196" s="115" t="e">
        <f>L195*K196</f>
        <v>#REF!</v>
      </c>
      <c r="M196" s="97" t="e">
        <f t="shared" si="27"/>
        <v>#REF!</v>
      </c>
      <c r="N196" s="98" t="e">
        <f t="shared" si="26"/>
        <v>#REF!</v>
      </c>
      <c r="O196" s="103" t="e">
        <f>L196/L197</f>
        <v>#REF!</v>
      </c>
      <c r="P196" s="32"/>
    </row>
    <row r="197" spans="1:16" ht="18" customHeight="1" thickBot="1" x14ac:dyDescent="0.25">
      <c r="B197" s="39"/>
      <c r="C197" s="12"/>
      <c r="D197" s="12"/>
      <c r="E197" s="16"/>
      <c r="F197" s="175" t="s">
        <v>58</v>
      </c>
      <c r="G197" s="461"/>
      <c r="H197" s="462"/>
      <c r="I197" s="176" t="e">
        <f>I195+I196</f>
        <v>#REF!</v>
      </c>
      <c r="J197" s="461"/>
      <c r="K197" s="462"/>
      <c r="L197" s="176" t="e">
        <f>L195+L196</f>
        <v>#REF!</v>
      </c>
      <c r="M197" s="178" t="e">
        <f>M195+M196</f>
        <v>#REF!</v>
      </c>
      <c r="N197" s="170" t="e">
        <f t="shared" si="26"/>
        <v>#REF!</v>
      </c>
      <c r="O197" s="171" t="e">
        <f>SUM(O195:O196)</f>
        <v>#REF!</v>
      </c>
      <c r="P197" s="32"/>
    </row>
    <row r="198" spans="1:16" ht="18" customHeight="1" thickBot="1" x14ac:dyDescent="0.25">
      <c r="B198" s="33"/>
      <c r="C198" s="45"/>
      <c r="D198" s="45"/>
      <c r="E198" s="45"/>
      <c r="F198" s="46"/>
      <c r="G198" s="47"/>
      <c r="H198" s="48"/>
      <c r="I198" s="49"/>
      <c r="J198" s="47"/>
      <c r="K198" s="50"/>
      <c r="L198" s="49"/>
      <c r="M198" s="54"/>
      <c r="N198" s="52"/>
      <c r="O198" s="53"/>
      <c r="P198" s="34"/>
    </row>
    <row r="199" spans="1:16" ht="18" customHeight="1" thickBot="1" x14ac:dyDescent="0.25">
      <c r="B199" s="11"/>
      <c r="C199" s="12"/>
      <c r="D199" s="12"/>
      <c r="E199" s="12"/>
      <c r="F199" s="20"/>
      <c r="G199" s="21"/>
      <c r="H199" s="22"/>
      <c r="I199" s="23"/>
      <c r="J199" s="21"/>
      <c r="K199" s="24"/>
      <c r="L199" s="23"/>
      <c r="M199" s="44"/>
      <c r="N199" s="42"/>
      <c r="O199" s="43"/>
      <c r="P199" s="11"/>
    </row>
    <row r="200" spans="1:16" ht="18" customHeight="1" x14ac:dyDescent="0.35">
      <c r="B200" s="41"/>
      <c r="C200" s="456"/>
      <c r="D200" s="456"/>
      <c r="E200" s="456"/>
      <c r="F200" s="456"/>
      <c r="G200" s="456"/>
      <c r="H200" s="456"/>
      <c r="I200" s="456"/>
      <c r="J200" s="456"/>
      <c r="K200" s="456"/>
      <c r="L200" s="456"/>
      <c r="M200" s="456"/>
      <c r="N200" s="456"/>
      <c r="O200" s="456"/>
      <c r="P200" s="31"/>
    </row>
    <row r="201" spans="1:16" ht="23.25" x14ac:dyDescent="0.35">
      <c r="B201" s="39"/>
      <c r="C201" s="451" t="s">
        <v>79</v>
      </c>
      <c r="D201" s="451"/>
      <c r="E201" s="451"/>
      <c r="F201" s="451"/>
      <c r="G201" s="451"/>
      <c r="H201" s="451"/>
      <c r="I201" s="451"/>
      <c r="J201" s="451"/>
      <c r="K201" s="451"/>
      <c r="L201" s="451"/>
      <c r="M201" s="451"/>
      <c r="N201" s="451"/>
      <c r="O201" s="451"/>
      <c r="P201" s="32"/>
    </row>
    <row r="202" spans="1:16" ht="18" customHeight="1" thickBot="1" x14ac:dyDescent="0.4">
      <c r="B202" s="39"/>
      <c r="C202" s="455"/>
      <c r="D202" s="455"/>
      <c r="E202" s="455"/>
      <c r="F202" s="455"/>
      <c r="G202" s="455"/>
      <c r="H202" s="455"/>
      <c r="I202" s="455"/>
      <c r="J202" s="455"/>
      <c r="K202" s="455"/>
      <c r="L202" s="455"/>
      <c r="M202" s="455"/>
      <c r="N202" s="455"/>
      <c r="O202" s="455"/>
      <c r="P202" s="32"/>
    </row>
    <row r="203" spans="1:16" ht="18" customHeight="1" thickBot="1" x14ac:dyDescent="0.25">
      <c r="B203" s="39"/>
      <c r="C203" s="40"/>
      <c r="D203" s="40"/>
      <c r="E203" s="12"/>
      <c r="F203" s="17"/>
      <c r="G203" s="452" t="str">
        <f>$G$10</f>
        <v>2010 BILL</v>
      </c>
      <c r="H203" s="453"/>
      <c r="I203" s="454"/>
      <c r="J203" s="452" t="str">
        <f>$J$10</f>
        <v>2011 BILL</v>
      </c>
      <c r="K203" s="453"/>
      <c r="L203" s="454"/>
      <c r="M203" s="452" t="s">
        <v>52</v>
      </c>
      <c r="N203" s="453"/>
      <c r="O203" s="454"/>
      <c r="P203" s="32"/>
    </row>
    <row r="204" spans="1:16" ht="26.25" thickBot="1" x14ac:dyDescent="0.25">
      <c r="B204" s="39"/>
      <c r="C204" s="12"/>
      <c r="D204" s="12"/>
      <c r="E204" s="14"/>
      <c r="F204" s="18"/>
      <c r="G204" s="55" t="s">
        <v>46</v>
      </c>
      <c r="H204" s="56" t="s">
        <v>47</v>
      </c>
      <c r="I204" s="57" t="s">
        <v>48</v>
      </c>
      <c r="J204" s="58" t="s">
        <v>46</v>
      </c>
      <c r="K204" s="56" t="s">
        <v>47</v>
      </c>
      <c r="L204" s="57" t="s">
        <v>48</v>
      </c>
      <c r="M204" s="59" t="s">
        <v>59</v>
      </c>
      <c r="N204" s="60" t="s">
        <v>60</v>
      </c>
      <c r="O204" s="61" t="s">
        <v>55</v>
      </c>
      <c r="P204" s="32"/>
    </row>
    <row r="205" spans="1:16" ht="18" customHeight="1" thickBot="1" x14ac:dyDescent="0.25">
      <c r="B205" s="39"/>
      <c r="C205" s="459" t="s">
        <v>49</v>
      </c>
      <c r="D205" s="460"/>
      <c r="E205" s="12"/>
      <c r="F205" s="65" t="s">
        <v>50</v>
      </c>
      <c r="G205" s="75"/>
      <c r="H205" s="76"/>
      <c r="I205" s="77">
        <f>'2013 Existing Rates'!$C$7</f>
        <v>33.270000000000003</v>
      </c>
      <c r="J205" s="75"/>
      <c r="K205" s="76"/>
      <c r="L205" s="80">
        <f>'Rate Schedule '!$E$16</f>
        <v>31.78</v>
      </c>
      <c r="M205" s="89">
        <f t="shared" ref="M205:M210" si="28">+L205-I205</f>
        <v>-1.490000000000002</v>
      </c>
      <c r="N205" s="90">
        <f>+M205/I205</f>
        <v>-4.4785091674181002E-2</v>
      </c>
      <c r="O205" s="91" t="e">
        <f>L205/L219</f>
        <v>#REF!</v>
      </c>
      <c r="P205" s="32"/>
    </row>
    <row r="206" spans="1:16" ht="18" customHeight="1" thickBot="1" x14ac:dyDescent="0.25">
      <c r="B206" s="39"/>
      <c r="C206" s="37">
        <v>5000</v>
      </c>
      <c r="D206" s="38" t="s">
        <v>15</v>
      </c>
      <c r="E206" s="12"/>
      <c r="F206" s="66" t="s">
        <v>51</v>
      </c>
      <c r="G206" s="69">
        <f>+C206</f>
        <v>5000</v>
      </c>
      <c r="H206" s="63">
        <f>'2013 Existing Rates'!$E$7</f>
        <v>1.01E-2</v>
      </c>
      <c r="I206" s="78">
        <f>+G206*H206</f>
        <v>50.5</v>
      </c>
      <c r="J206" s="69">
        <f>+C206</f>
        <v>5000</v>
      </c>
      <c r="K206" s="62">
        <f>'Rate Schedule '!$E$17</f>
        <v>9.5999999999999992E-3</v>
      </c>
      <c r="L206" s="82">
        <f>+J206*K206</f>
        <v>47.999999999999993</v>
      </c>
      <c r="M206" s="92">
        <f t="shared" si="28"/>
        <v>-2.5000000000000071</v>
      </c>
      <c r="N206" s="86">
        <f>+M206/I206</f>
        <v>-4.9504950495049646E-2</v>
      </c>
      <c r="O206" s="93" t="e">
        <f>L206/L219</f>
        <v>#REF!</v>
      </c>
      <c r="P206" s="32"/>
    </row>
    <row r="207" spans="1:16" ht="18" customHeight="1" x14ac:dyDescent="0.2">
      <c r="B207" s="39"/>
      <c r="C207" s="29"/>
      <c r="D207" s="30"/>
      <c r="E207" s="12"/>
      <c r="F207" s="66" t="s">
        <v>148</v>
      </c>
      <c r="G207" s="69">
        <f>G206</f>
        <v>5000</v>
      </c>
      <c r="H207" s="63">
        <f>'2013 Existing Rates'!$B$32</f>
        <v>0</v>
      </c>
      <c r="I207" s="78">
        <f>+G207*H207</f>
        <v>0</v>
      </c>
      <c r="J207" s="69">
        <f>J206</f>
        <v>5000</v>
      </c>
      <c r="K207" s="62">
        <f>'Rate Schedule '!$E$18</f>
        <v>1.5E-3</v>
      </c>
      <c r="L207" s="82">
        <f>+J207*K207</f>
        <v>7.5</v>
      </c>
      <c r="M207" s="92">
        <f t="shared" si="28"/>
        <v>7.5</v>
      </c>
      <c r="N207" s="86" t="e">
        <f>+M207/I207</f>
        <v>#DIV/0!</v>
      </c>
      <c r="O207" s="93" t="e">
        <f>L207/L219</f>
        <v>#REF!</v>
      </c>
      <c r="P207" s="32"/>
    </row>
    <row r="208" spans="1:16" ht="18" customHeight="1" x14ac:dyDescent="0.2">
      <c r="B208" s="39"/>
      <c r="C208" s="29"/>
      <c r="D208" s="30"/>
      <c r="E208" s="12"/>
      <c r="F208" s="66" t="s">
        <v>108</v>
      </c>
      <c r="G208" s="88"/>
      <c r="H208" s="87"/>
      <c r="I208" s="78">
        <f>'2013 Existing Rates'!$B$44</f>
        <v>0</v>
      </c>
      <c r="J208" s="88"/>
      <c r="K208" s="87"/>
      <c r="L208" s="82" t="e">
        <f>'Rate Schedule '!#REF!</f>
        <v>#REF!</v>
      </c>
      <c r="M208" s="92" t="e">
        <f t="shared" si="28"/>
        <v>#REF!</v>
      </c>
      <c r="N208" s="86" t="e">
        <f>+M208/I208</f>
        <v>#REF!</v>
      </c>
      <c r="O208" s="93" t="e">
        <f>L208/L219</f>
        <v>#REF!</v>
      </c>
      <c r="P208" s="32"/>
    </row>
    <row r="209" spans="1:16" ht="18" customHeight="1" x14ac:dyDescent="0.2">
      <c r="A209" s="32"/>
      <c r="B209" s="11"/>
      <c r="C209" s="12"/>
      <c r="D209" s="12"/>
      <c r="E209" s="12"/>
      <c r="F209" s="66" t="s">
        <v>102</v>
      </c>
      <c r="G209" s="69">
        <f>C206</f>
        <v>5000</v>
      </c>
      <c r="H209" s="63"/>
      <c r="I209" s="74">
        <f>+G209*H209</f>
        <v>0</v>
      </c>
      <c r="J209" s="69">
        <f>C206</f>
        <v>5000</v>
      </c>
      <c r="K209" s="62">
        <f>'Rate Schedule '!$E$19</f>
        <v>0</v>
      </c>
      <c r="L209" s="82">
        <f>J209*K209</f>
        <v>0</v>
      </c>
      <c r="M209" s="92">
        <f t="shared" si="28"/>
        <v>0</v>
      </c>
      <c r="N209" s="86">
        <v>0</v>
      </c>
      <c r="O209" s="93" t="e">
        <f>L209/L219</f>
        <v>#REF!</v>
      </c>
      <c r="P209" s="32"/>
    </row>
    <row r="210" spans="1:16" ht="18" customHeight="1" thickBot="1" x14ac:dyDescent="0.25">
      <c r="A210" s="32"/>
      <c r="B210" s="11"/>
      <c r="C210" s="12"/>
      <c r="D210" s="12"/>
      <c r="E210" s="12"/>
      <c r="F210" s="67" t="s">
        <v>147</v>
      </c>
      <c r="G210" s="94">
        <f>+C206</f>
        <v>5000</v>
      </c>
      <c r="H210" s="95">
        <f>'2013 Existing Rates'!$B$20</f>
        <v>0</v>
      </c>
      <c r="I210" s="96">
        <f>+G210*H210</f>
        <v>0</v>
      </c>
      <c r="J210" s="94">
        <f>+C206</f>
        <v>5000</v>
      </c>
      <c r="K210" s="95" t="e">
        <f>'Rate Schedule '!#REF!</f>
        <v>#REF!</v>
      </c>
      <c r="L210" s="96" t="e">
        <f>+J210*K210</f>
        <v>#REF!</v>
      </c>
      <c r="M210" s="92" t="e">
        <f t="shared" si="28"/>
        <v>#REF!</v>
      </c>
      <c r="N210" s="86" t="e">
        <f t="shared" ref="N210:N219" si="29">+M210/I210</f>
        <v>#REF!</v>
      </c>
      <c r="O210" s="93" t="e">
        <f>L210/L219</f>
        <v>#REF!</v>
      </c>
      <c r="P210" s="131"/>
    </row>
    <row r="211" spans="1:16" ht="18" customHeight="1" thickBot="1" x14ac:dyDescent="0.25">
      <c r="A211" s="32"/>
      <c r="F211" s="165" t="s">
        <v>149</v>
      </c>
      <c r="G211" s="449"/>
      <c r="H211" s="450"/>
      <c r="I211" s="166">
        <f>SUM(I205:I210)</f>
        <v>83.77000000000001</v>
      </c>
      <c r="J211" s="449"/>
      <c r="K211" s="450"/>
      <c r="L211" s="166" t="e">
        <f>SUM(L205:L210)</f>
        <v>#REF!</v>
      </c>
      <c r="M211" s="169" t="e">
        <f>SUM(M205:M210)</f>
        <v>#REF!</v>
      </c>
      <c r="N211" s="170" t="e">
        <f t="shared" si="29"/>
        <v>#REF!</v>
      </c>
      <c r="O211" s="171" t="e">
        <f>L211/L219</f>
        <v>#REF!</v>
      </c>
      <c r="P211" s="131"/>
    </row>
    <row r="212" spans="1:16" ht="18" customHeight="1" thickBot="1" x14ac:dyDescent="0.25">
      <c r="A212" s="32"/>
      <c r="F212" s="66" t="s">
        <v>150</v>
      </c>
      <c r="G212" s="123" t="e">
        <f>C206*#REF!</f>
        <v>#REF!</v>
      </c>
      <c r="H212" s="124" t="e">
        <f>#REF!</f>
        <v>#REF!</v>
      </c>
      <c r="I212" s="78" t="e">
        <f>+G212*H212</f>
        <v>#REF!</v>
      </c>
      <c r="J212" s="123" t="e">
        <f>'BILL IMPACTS'!C206*#REF!</f>
        <v>#REF!</v>
      </c>
      <c r="K212" s="124" t="e">
        <f>#REF!</f>
        <v>#REF!</v>
      </c>
      <c r="L212" s="78" t="e">
        <f>+J212*K212</f>
        <v>#REF!</v>
      </c>
      <c r="M212" s="125" t="e">
        <f t="shared" ref="M212:M218" si="30">+L212-I212</f>
        <v>#REF!</v>
      </c>
      <c r="N212" s="90" t="e">
        <f t="shared" si="29"/>
        <v>#REF!</v>
      </c>
      <c r="O212" s="91" t="e">
        <f>L212/L219</f>
        <v>#REF!</v>
      </c>
      <c r="P212" s="131"/>
    </row>
    <row r="213" spans="1:16" ht="18" customHeight="1" thickBot="1" x14ac:dyDescent="0.25">
      <c r="A213" s="32"/>
      <c r="F213" s="165" t="s">
        <v>151</v>
      </c>
      <c r="G213" s="449"/>
      <c r="H213" s="450"/>
      <c r="I213" s="166" t="e">
        <f>I211+I212</f>
        <v>#REF!</v>
      </c>
      <c r="J213" s="449"/>
      <c r="K213" s="450"/>
      <c r="L213" s="166" t="e">
        <f>L211+L212</f>
        <v>#REF!</v>
      </c>
      <c r="M213" s="169" t="e">
        <f t="shared" si="30"/>
        <v>#REF!</v>
      </c>
      <c r="N213" s="170" t="e">
        <f t="shared" si="29"/>
        <v>#REF!</v>
      </c>
      <c r="O213" s="172" t="e">
        <f>L213/L219</f>
        <v>#REF!</v>
      </c>
      <c r="P213" s="131"/>
    </row>
    <row r="214" spans="1:16" ht="18" customHeight="1" x14ac:dyDescent="0.2">
      <c r="A214" s="32"/>
      <c r="F214" s="68" t="s">
        <v>56</v>
      </c>
      <c r="G214" s="70" t="e">
        <f>+#REF!*C206</f>
        <v>#REF!</v>
      </c>
      <c r="H214" s="71" t="e">
        <f>#REF!+#REF!</f>
        <v>#REF!</v>
      </c>
      <c r="I214" s="72" t="e">
        <f>+G214*H214</f>
        <v>#REF!</v>
      </c>
      <c r="J214" s="70" t="e">
        <f>J212</f>
        <v>#REF!</v>
      </c>
      <c r="K214" s="71" t="e">
        <f>#REF!+#REF!</f>
        <v>#REF!</v>
      </c>
      <c r="L214" s="99" t="e">
        <f>+J214*K214</f>
        <v>#REF!</v>
      </c>
      <c r="M214" s="100" t="e">
        <f t="shared" si="30"/>
        <v>#REF!</v>
      </c>
      <c r="N214" s="101" t="e">
        <f t="shared" si="29"/>
        <v>#REF!</v>
      </c>
      <c r="O214" s="116" t="e">
        <f>L214/L219</f>
        <v>#REF!</v>
      </c>
      <c r="P214" s="131"/>
    </row>
    <row r="215" spans="1:16" ht="18" customHeight="1" x14ac:dyDescent="0.2">
      <c r="A215" s="32"/>
      <c r="B215" s="11"/>
      <c r="C215" s="12"/>
      <c r="D215" s="12"/>
      <c r="E215" s="12"/>
      <c r="F215" s="64" t="s">
        <v>57</v>
      </c>
      <c r="G215" s="70">
        <v>600</v>
      </c>
      <c r="H215" s="71" t="e">
        <f>#REF!</f>
        <v>#REF!</v>
      </c>
      <c r="I215" s="72" t="e">
        <f>+G215*H215</f>
        <v>#REF!</v>
      </c>
      <c r="J215" s="70">
        <v>600</v>
      </c>
      <c r="K215" s="71" t="e">
        <f>#REF!</f>
        <v>#REF!</v>
      </c>
      <c r="L215" s="99" t="e">
        <f>+J215*K215</f>
        <v>#REF!</v>
      </c>
      <c r="M215" s="100" t="e">
        <f t="shared" si="30"/>
        <v>#REF!</v>
      </c>
      <c r="N215" s="101" t="e">
        <f t="shared" si="29"/>
        <v>#REF!</v>
      </c>
      <c r="O215" s="102" t="e">
        <f>L215/L219</f>
        <v>#REF!</v>
      </c>
      <c r="P215" s="131"/>
    </row>
    <row r="216" spans="1:16" ht="18" customHeight="1" thickBot="1" x14ac:dyDescent="0.25">
      <c r="B216" s="39"/>
      <c r="C216" s="12"/>
      <c r="D216" s="12"/>
      <c r="E216" s="12"/>
      <c r="F216" s="64" t="s">
        <v>57</v>
      </c>
      <c r="G216" s="70" t="e">
        <f>G214-G215</f>
        <v>#REF!</v>
      </c>
      <c r="H216" s="71" t="e">
        <f>#REF!</f>
        <v>#REF!</v>
      </c>
      <c r="I216" s="72" t="e">
        <f>+G216*H216</f>
        <v>#REF!</v>
      </c>
      <c r="J216" s="70" t="e">
        <f>J214-J215</f>
        <v>#REF!</v>
      </c>
      <c r="K216" s="71" t="e">
        <f>#REF!</f>
        <v>#REF!</v>
      </c>
      <c r="L216" s="99" t="e">
        <f>+J216*K216</f>
        <v>#REF!</v>
      </c>
      <c r="M216" s="100" t="e">
        <f t="shared" si="30"/>
        <v>#REF!</v>
      </c>
      <c r="N216" s="101" t="e">
        <f t="shared" si="29"/>
        <v>#REF!</v>
      </c>
      <c r="O216" s="102" t="e">
        <f>L216/L219</f>
        <v>#REF!</v>
      </c>
      <c r="P216" s="32"/>
    </row>
    <row r="217" spans="1:16" ht="18" customHeight="1" thickBot="1" x14ac:dyDescent="0.25">
      <c r="B217" s="39"/>
      <c r="C217" s="12"/>
      <c r="D217" s="12"/>
      <c r="E217" s="12"/>
      <c r="F217" s="165" t="s">
        <v>127</v>
      </c>
      <c r="G217" s="449"/>
      <c r="H217" s="450"/>
      <c r="I217" s="166" t="e">
        <f>SUM(I213:I216)</f>
        <v>#REF!</v>
      </c>
      <c r="J217" s="449"/>
      <c r="K217" s="450"/>
      <c r="L217" s="166" t="e">
        <f>SUM(L213:L216)</f>
        <v>#REF!</v>
      </c>
      <c r="M217" s="177" t="e">
        <f t="shared" si="30"/>
        <v>#REF!</v>
      </c>
      <c r="N217" s="170" t="e">
        <f t="shared" si="29"/>
        <v>#REF!</v>
      </c>
      <c r="O217" s="172" t="e">
        <f>L217/L219</f>
        <v>#REF!</v>
      </c>
      <c r="P217" s="32"/>
    </row>
    <row r="218" spans="1:16" ht="18" customHeight="1" thickBot="1" x14ac:dyDescent="0.25">
      <c r="B218" s="39"/>
      <c r="C218" s="12"/>
      <c r="D218" s="12"/>
      <c r="E218" s="12"/>
      <c r="F218" s="112" t="s">
        <v>202</v>
      </c>
      <c r="G218" s="113"/>
      <c r="H218" s="117">
        <v>0.13</v>
      </c>
      <c r="I218" s="114" t="e">
        <f>I217*H218</f>
        <v>#REF!</v>
      </c>
      <c r="J218" s="113"/>
      <c r="K218" s="117">
        <v>0.13</v>
      </c>
      <c r="L218" s="115" t="e">
        <f>L217*K218</f>
        <v>#REF!</v>
      </c>
      <c r="M218" s="97" t="e">
        <f t="shared" si="30"/>
        <v>#REF!</v>
      </c>
      <c r="N218" s="98" t="e">
        <f t="shared" si="29"/>
        <v>#REF!</v>
      </c>
      <c r="O218" s="103" t="e">
        <f>L218/L219</f>
        <v>#REF!</v>
      </c>
      <c r="P218" s="32"/>
    </row>
    <row r="219" spans="1:16" ht="18" customHeight="1" thickBot="1" x14ac:dyDescent="0.25">
      <c r="B219" s="39"/>
      <c r="C219" s="12"/>
      <c r="D219" s="12"/>
      <c r="E219" s="16"/>
      <c r="F219" s="175" t="s">
        <v>58</v>
      </c>
      <c r="G219" s="461"/>
      <c r="H219" s="462"/>
      <c r="I219" s="176" t="e">
        <f>I217+I218</f>
        <v>#REF!</v>
      </c>
      <c r="J219" s="461"/>
      <c r="K219" s="462"/>
      <c r="L219" s="176" t="e">
        <f>L217+L218</f>
        <v>#REF!</v>
      </c>
      <c r="M219" s="178" t="e">
        <f>M217+M218</f>
        <v>#REF!</v>
      </c>
      <c r="N219" s="170" t="e">
        <f t="shared" si="29"/>
        <v>#REF!</v>
      </c>
      <c r="O219" s="171" t="e">
        <f>SUM(O217:O218)</f>
        <v>#REF!</v>
      </c>
      <c r="P219" s="32"/>
    </row>
    <row r="220" spans="1:16" ht="18" customHeight="1" thickBot="1" x14ac:dyDescent="0.25">
      <c r="B220" s="33"/>
      <c r="C220" s="45"/>
      <c r="D220" s="45"/>
      <c r="E220" s="45"/>
      <c r="F220" s="46"/>
      <c r="G220" s="47"/>
      <c r="H220" s="48"/>
      <c r="I220" s="49"/>
      <c r="J220" s="47"/>
      <c r="K220" s="50"/>
      <c r="L220" s="49"/>
      <c r="M220" s="54"/>
      <c r="N220" s="52"/>
      <c r="O220" s="53"/>
      <c r="P220" s="34"/>
    </row>
    <row r="221" spans="1:16" ht="18" customHeight="1" thickBot="1" x14ac:dyDescent="0.25">
      <c r="B221" s="11"/>
      <c r="C221" s="12"/>
      <c r="D221" s="12"/>
      <c r="E221" s="12"/>
      <c r="F221" s="20"/>
      <c r="G221" s="21"/>
      <c r="H221" s="22"/>
      <c r="I221" s="23"/>
      <c r="J221" s="21"/>
      <c r="K221" s="24"/>
      <c r="L221" s="23"/>
      <c r="M221" s="44"/>
      <c r="N221" s="42"/>
      <c r="O221" s="43"/>
      <c r="P221" s="11"/>
    </row>
    <row r="222" spans="1:16" ht="18" customHeight="1" x14ac:dyDescent="0.35">
      <c r="B222" s="41"/>
      <c r="C222" s="456"/>
      <c r="D222" s="456"/>
      <c r="E222" s="456"/>
      <c r="F222" s="456"/>
      <c r="G222" s="456"/>
      <c r="H222" s="456"/>
      <c r="I222" s="456"/>
      <c r="J222" s="456"/>
      <c r="K222" s="456"/>
      <c r="L222" s="456"/>
      <c r="M222" s="456"/>
      <c r="N222" s="456"/>
      <c r="O222" s="456"/>
      <c r="P222" s="31"/>
    </row>
    <row r="223" spans="1:16" ht="23.25" x14ac:dyDescent="0.35">
      <c r="B223" s="39"/>
      <c r="C223" s="451" t="s">
        <v>79</v>
      </c>
      <c r="D223" s="451"/>
      <c r="E223" s="451"/>
      <c r="F223" s="451"/>
      <c r="G223" s="451"/>
      <c r="H223" s="451"/>
      <c r="I223" s="451"/>
      <c r="J223" s="451"/>
      <c r="K223" s="451"/>
      <c r="L223" s="451"/>
      <c r="M223" s="451"/>
      <c r="N223" s="451"/>
      <c r="O223" s="451"/>
      <c r="P223" s="32"/>
    </row>
    <row r="224" spans="1:16" ht="18" customHeight="1" thickBot="1" x14ac:dyDescent="0.4">
      <c r="B224" s="39"/>
      <c r="C224" s="455"/>
      <c r="D224" s="455"/>
      <c r="E224" s="455"/>
      <c r="F224" s="455"/>
      <c r="G224" s="455"/>
      <c r="H224" s="455"/>
      <c r="I224" s="455"/>
      <c r="J224" s="455"/>
      <c r="K224" s="455"/>
      <c r="L224" s="455"/>
      <c r="M224" s="455"/>
      <c r="N224" s="455"/>
      <c r="O224" s="455"/>
      <c r="P224" s="32"/>
    </row>
    <row r="225" spans="1:16" ht="18" customHeight="1" thickBot="1" x14ac:dyDescent="0.25">
      <c r="B225" s="39"/>
      <c r="C225" s="40"/>
      <c r="D225" s="40"/>
      <c r="E225" s="12"/>
      <c r="F225" s="17"/>
      <c r="G225" s="452" t="str">
        <f>$G$10</f>
        <v>2010 BILL</v>
      </c>
      <c r="H225" s="453"/>
      <c r="I225" s="454"/>
      <c r="J225" s="452" t="str">
        <f>$J$10</f>
        <v>2011 BILL</v>
      </c>
      <c r="K225" s="453"/>
      <c r="L225" s="454"/>
      <c r="M225" s="452" t="s">
        <v>52</v>
      </c>
      <c r="N225" s="453"/>
      <c r="O225" s="454"/>
      <c r="P225" s="32"/>
    </row>
    <row r="226" spans="1:16" ht="26.25" thickBot="1" x14ac:dyDescent="0.25">
      <c r="B226" s="39"/>
      <c r="C226" s="12"/>
      <c r="D226" s="12"/>
      <c r="E226" s="14"/>
      <c r="F226" s="18"/>
      <c r="G226" s="55" t="s">
        <v>46</v>
      </c>
      <c r="H226" s="56" t="s">
        <v>47</v>
      </c>
      <c r="I226" s="57" t="s">
        <v>48</v>
      </c>
      <c r="J226" s="58" t="s">
        <v>46</v>
      </c>
      <c r="K226" s="56" t="s">
        <v>47</v>
      </c>
      <c r="L226" s="57" t="s">
        <v>48</v>
      </c>
      <c r="M226" s="59" t="s">
        <v>59</v>
      </c>
      <c r="N226" s="60" t="s">
        <v>60</v>
      </c>
      <c r="O226" s="61" t="s">
        <v>55</v>
      </c>
      <c r="P226" s="32"/>
    </row>
    <row r="227" spans="1:16" ht="18" customHeight="1" thickBot="1" x14ac:dyDescent="0.25">
      <c r="B227" s="39"/>
      <c r="C227" s="459" t="s">
        <v>49</v>
      </c>
      <c r="D227" s="460"/>
      <c r="E227" s="12"/>
      <c r="F227" s="65" t="s">
        <v>50</v>
      </c>
      <c r="G227" s="75"/>
      <c r="H227" s="76"/>
      <c r="I227" s="77">
        <f>'2013 Existing Rates'!$C$7</f>
        <v>33.270000000000003</v>
      </c>
      <c r="J227" s="75"/>
      <c r="K227" s="76"/>
      <c r="L227" s="80">
        <f>'Rate Schedule '!$E$16</f>
        <v>31.78</v>
      </c>
      <c r="M227" s="89">
        <f t="shared" ref="M227:M232" si="31">+L227-I227</f>
        <v>-1.490000000000002</v>
      </c>
      <c r="N227" s="90">
        <f>+M227/I227</f>
        <v>-4.4785091674181002E-2</v>
      </c>
      <c r="O227" s="91" t="e">
        <f>L227/L241</f>
        <v>#REF!</v>
      </c>
      <c r="P227" s="32"/>
    </row>
    <row r="228" spans="1:16" ht="18" customHeight="1" thickBot="1" x14ac:dyDescent="0.25">
      <c r="B228" s="39"/>
      <c r="C228" s="37">
        <v>10000</v>
      </c>
      <c r="D228" s="38" t="s">
        <v>15</v>
      </c>
      <c r="E228" s="12"/>
      <c r="F228" s="66" t="s">
        <v>51</v>
      </c>
      <c r="G228" s="69">
        <f>+C228</f>
        <v>10000</v>
      </c>
      <c r="H228" s="63">
        <f>'2013 Existing Rates'!$E$7</f>
        <v>1.01E-2</v>
      </c>
      <c r="I228" s="78">
        <f>+G228*H228</f>
        <v>101</v>
      </c>
      <c r="J228" s="69">
        <f>+C228</f>
        <v>10000</v>
      </c>
      <c r="K228" s="62">
        <f>'Rate Schedule '!$E$17</f>
        <v>9.5999999999999992E-3</v>
      </c>
      <c r="L228" s="82">
        <f>+J228*K228</f>
        <v>95.999999999999986</v>
      </c>
      <c r="M228" s="92">
        <f t="shared" si="31"/>
        <v>-5.0000000000000142</v>
      </c>
      <c r="N228" s="86">
        <f>+M228/I228</f>
        <v>-4.9504950495049646E-2</v>
      </c>
      <c r="O228" s="93" t="e">
        <f>L228/L241</f>
        <v>#REF!</v>
      </c>
      <c r="P228" s="32"/>
    </row>
    <row r="229" spans="1:16" ht="18" customHeight="1" x14ac:dyDescent="0.2">
      <c r="B229" s="39"/>
      <c r="C229" s="29"/>
      <c r="D229" s="30"/>
      <c r="E229" s="12"/>
      <c r="F229" s="66" t="s">
        <v>148</v>
      </c>
      <c r="G229" s="69">
        <f>G228</f>
        <v>10000</v>
      </c>
      <c r="H229" s="63">
        <f>'2013 Existing Rates'!$B$32</f>
        <v>0</v>
      </c>
      <c r="I229" s="78">
        <f>+G229*H229</f>
        <v>0</v>
      </c>
      <c r="J229" s="69">
        <f>J228</f>
        <v>10000</v>
      </c>
      <c r="K229" s="62">
        <f>'Rate Schedule '!$E$18</f>
        <v>1.5E-3</v>
      </c>
      <c r="L229" s="82">
        <f>+J229*K229</f>
        <v>15</v>
      </c>
      <c r="M229" s="92">
        <f t="shared" si="31"/>
        <v>15</v>
      </c>
      <c r="N229" s="86" t="e">
        <f>+M229/I229</f>
        <v>#DIV/0!</v>
      </c>
      <c r="O229" s="93" t="e">
        <f>L229/L241</f>
        <v>#REF!</v>
      </c>
      <c r="P229" s="32"/>
    </row>
    <row r="230" spans="1:16" ht="18" customHeight="1" x14ac:dyDescent="0.2">
      <c r="B230" s="39"/>
      <c r="C230" s="29"/>
      <c r="D230" s="30"/>
      <c r="E230" s="12"/>
      <c r="F230" s="66" t="s">
        <v>108</v>
      </c>
      <c r="G230" s="88"/>
      <c r="H230" s="87"/>
      <c r="I230" s="78">
        <f>'2013 Existing Rates'!$B$44</f>
        <v>0</v>
      </c>
      <c r="J230" s="88"/>
      <c r="K230" s="87"/>
      <c r="L230" s="82" t="e">
        <f>'Rate Schedule '!#REF!</f>
        <v>#REF!</v>
      </c>
      <c r="M230" s="92" t="e">
        <f t="shared" si="31"/>
        <v>#REF!</v>
      </c>
      <c r="N230" s="86" t="e">
        <f>+M230/I230</f>
        <v>#REF!</v>
      </c>
      <c r="O230" s="93" t="e">
        <f>L230/L241</f>
        <v>#REF!</v>
      </c>
      <c r="P230" s="32"/>
    </row>
    <row r="231" spans="1:16" ht="18" customHeight="1" x14ac:dyDescent="0.2">
      <c r="A231" s="32"/>
      <c r="B231" s="11"/>
      <c r="C231" s="12"/>
      <c r="D231" s="12"/>
      <c r="E231" s="12"/>
      <c r="F231" s="66" t="s">
        <v>102</v>
      </c>
      <c r="G231" s="69">
        <f>C228</f>
        <v>10000</v>
      </c>
      <c r="H231" s="63"/>
      <c r="I231" s="74">
        <f>+G231*H231</f>
        <v>0</v>
      </c>
      <c r="J231" s="69">
        <f>C228</f>
        <v>10000</v>
      </c>
      <c r="K231" s="62">
        <f>'Rate Schedule '!$E$19</f>
        <v>0</v>
      </c>
      <c r="L231" s="82">
        <f>J231*K231</f>
        <v>0</v>
      </c>
      <c r="M231" s="92">
        <f t="shared" si="31"/>
        <v>0</v>
      </c>
      <c r="N231" s="86">
        <v>0</v>
      </c>
      <c r="O231" s="93" t="e">
        <f>L231/L241</f>
        <v>#REF!</v>
      </c>
      <c r="P231" s="32"/>
    </row>
    <row r="232" spans="1:16" ht="18" customHeight="1" thickBot="1" x14ac:dyDescent="0.25">
      <c r="A232" s="32"/>
      <c r="B232" s="11"/>
      <c r="C232" s="12"/>
      <c r="D232" s="12"/>
      <c r="E232" s="12"/>
      <c r="F232" s="67" t="s">
        <v>147</v>
      </c>
      <c r="G232" s="94">
        <f>+C228</f>
        <v>10000</v>
      </c>
      <c r="H232" s="95">
        <f>'2013 Existing Rates'!$B$20</f>
        <v>0</v>
      </c>
      <c r="I232" s="96">
        <f>+G232*H232</f>
        <v>0</v>
      </c>
      <c r="J232" s="94">
        <f>+C228</f>
        <v>10000</v>
      </c>
      <c r="K232" s="95" t="e">
        <f>'Rate Schedule '!#REF!</f>
        <v>#REF!</v>
      </c>
      <c r="L232" s="96" t="e">
        <f>+J232*K232</f>
        <v>#REF!</v>
      </c>
      <c r="M232" s="92" t="e">
        <f t="shared" si="31"/>
        <v>#REF!</v>
      </c>
      <c r="N232" s="86" t="e">
        <f t="shared" ref="N232:N241" si="32">+M232/I232</f>
        <v>#REF!</v>
      </c>
      <c r="O232" s="93" t="e">
        <f>L232/L241</f>
        <v>#REF!</v>
      </c>
      <c r="P232" s="131"/>
    </row>
    <row r="233" spans="1:16" ht="18" customHeight="1" thickBot="1" x14ac:dyDescent="0.25">
      <c r="A233" s="32"/>
      <c r="F233" s="165" t="s">
        <v>149</v>
      </c>
      <c r="G233" s="449"/>
      <c r="H233" s="450"/>
      <c r="I233" s="166">
        <f>SUM(I227:I232)</f>
        <v>134.27000000000001</v>
      </c>
      <c r="J233" s="449"/>
      <c r="K233" s="450"/>
      <c r="L233" s="166" t="e">
        <f>SUM(L227:L232)</f>
        <v>#REF!</v>
      </c>
      <c r="M233" s="169" t="e">
        <f>SUM(M227:M232)</f>
        <v>#REF!</v>
      </c>
      <c r="N233" s="170" t="e">
        <f t="shared" si="32"/>
        <v>#REF!</v>
      </c>
      <c r="O233" s="171" t="e">
        <f>L233/L241</f>
        <v>#REF!</v>
      </c>
      <c r="P233" s="131"/>
    </row>
    <row r="234" spans="1:16" ht="18" customHeight="1" thickBot="1" x14ac:dyDescent="0.25">
      <c r="A234" s="32"/>
      <c r="F234" s="66" t="s">
        <v>150</v>
      </c>
      <c r="G234" s="123" t="e">
        <f>C228*#REF!</f>
        <v>#REF!</v>
      </c>
      <c r="H234" s="124" t="e">
        <f>#REF!</f>
        <v>#REF!</v>
      </c>
      <c r="I234" s="78" t="e">
        <f>+G234*H234</f>
        <v>#REF!</v>
      </c>
      <c r="J234" s="123" t="e">
        <f>'BILL IMPACTS'!C228*#REF!</f>
        <v>#REF!</v>
      </c>
      <c r="K234" s="124" t="e">
        <f>#REF!</f>
        <v>#REF!</v>
      </c>
      <c r="L234" s="78" t="e">
        <f>+J234*K234</f>
        <v>#REF!</v>
      </c>
      <c r="M234" s="125" t="e">
        <f t="shared" ref="M234:M240" si="33">+L234-I234</f>
        <v>#REF!</v>
      </c>
      <c r="N234" s="90" t="e">
        <f t="shared" si="32"/>
        <v>#REF!</v>
      </c>
      <c r="O234" s="91" t="e">
        <f>L234/L241</f>
        <v>#REF!</v>
      </c>
      <c r="P234" s="131"/>
    </row>
    <row r="235" spans="1:16" ht="18" customHeight="1" thickBot="1" x14ac:dyDescent="0.25">
      <c r="A235" s="32"/>
      <c r="F235" s="165" t="s">
        <v>151</v>
      </c>
      <c r="G235" s="449"/>
      <c r="H235" s="450"/>
      <c r="I235" s="166" t="e">
        <f>I233+I234</f>
        <v>#REF!</v>
      </c>
      <c r="J235" s="449"/>
      <c r="K235" s="450"/>
      <c r="L235" s="166" t="e">
        <f>L233+L234</f>
        <v>#REF!</v>
      </c>
      <c r="M235" s="169" t="e">
        <f t="shared" si="33"/>
        <v>#REF!</v>
      </c>
      <c r="N235" s="170" t="e">
        <f t="shared" si="32"/>
        <v>#REF!</v>
      </c>
      <c r="O235" s="172" t="e">
        <f>L235/L241</f>
        <v>#REF!</v>
      </c>
      <c r="P235" s="131"/>
    </row>
    <row r="236" spans="1:16" ht="18" customHeight="1" x14ac:dyDescent="0.2">
      <c r="A236" s="32"/>
      <c r="F236" s="68" t="s">
        <v>56</v>
      </c>
      <c r="G236" s="70" t="e">
        <f>+#REF!*C228</f>
        <v>#REF!</v>
      </c>
      <c r="H236" s="71" t="e">
        <f>#REF!+#REF!</f>
        <v>#REF!</v>
      </c>
      <c r="I236" s="72" t="e">
        <f>+G236*H236</f>
        <v>#REF!</v>
      </c>
      <c r="J236" s="70" t="e">
        <f>J234</f>
        <v>#REF!</v>
      </c>
      <c r="K236" s="71" t="e">
        <f>#REF!+#REF!</f>
        <v>#REF!</v>
      </c>
      <c r="L236" s="99" t="e">
        <f>+J236*K236</f>
        <v>#REF!</v>
      </c>
      <c r="M236" s="100" t="e">
        <f t="shared" si="33"/>
        <v>#REF!</v>
      </c>
      <c r="N236" s="101" t="e">
        <f t="shared" si="32"/>
        <v>#REF!</v>
      </c>
      <c r="O236" s="116" t="e">
        <f>L236/L241</f>
        <v>#REF!</v>
      </c>
      <c r="P236" s="131"/>
    </row>
    <row r="237" spans="1:16" ht="18" customHeight="1" x14ac:dyDescent="0.2">
      <c r="A237" s="32"/>
      <c r="B237" s="11"/>
      <c r="C237" s="12"/>
      <c r="D237" s="12"/>
      <c r="E237" s="12"/>
      <c r="F237" s="64" t="s">
        <v>57</v>
      </c>
      <c r="G237" s="70">
        <v>600</v>
      </c>
      <c r="H237" s="71" t="e">
        <f>#REF!</f>
        <v>#REF!</v>
      </c>
      <c r="I237" s="72" t="e">
        <f>+G237*H237</f>
        <v>#REF!</v>
      </c>
      <c r="J237" s="70">
        <v>600</v>
      </c>
      <c r="K237" s="71" t="e">
        <f>#REF!</f>
        <v>#REF!</v>
      </c>
      <c r="L237" s="99" t="e">
        <f>+J237*K237</f>
        <v>#REF!</v>
      </c>
      <c r="M237" s="100" t="e">
        <f t="shared" si="33"/>
        <v>#REF!</v>
      </c>
      <c r="N237" s="101" t="e">
        <f t="shared" si="32"/>
        <v>#REF!</v>
      </c>
      <c r="O237" s="102" t="e">
        <f>L237/L241</f>
        <v>#REF!</v>
      </c>
      <c r="P237" s="131"/>
    </row>
    <row r="238" spans="1:16" ht="18" customHeight="1" thickBot="1" x14ac:dyDescent="0.25">
      <c r="A238" s="32"/>
      <c r="B238" s="11"/>
      <c r="C238" s="12"/>
      <c r="D238" s="12"/>
      <c r="E238" s="12"/>
      <c r="F238" s="64" t="s">
        <v>57</v>
      </c>
      <c r="G238" s="70" t="e">
        <f>G236-G237</f>
        <v>#REF!</v>
      </c>
      <c r="H238" s="71" t="e">
        <f>#REF!</f>
        <v>#REF!</v>
      </c>
      <c r="I238" s="72" t="e">
        <f>+G238*H238</f>
        <v>#REF!</v>
      </c>
      <c r="J238" s="70" t="e">
        <f>J236-J237</f>
        <v>#REF!</v>
      </c>
      <c r="K238" s="71" t="e">
        <f>#REF!</f>
        <v>#REF!</v>
      </c>
      <c r="L238" s="99" t="e">
        <f>+J238*K238</f>
        <v>#REF!</v>
      </c>
      <c r="M238" s="100" t="e">
        <f t="shared" si="33"/>
        <v>#REF!</v>
      </c>
      <c r="N238" s="101" t="e">
        <f t="shared" si="32"/>
        <v>#REF!</v>
      </c>
      <c r="O238" s="102" t="e">
        <f>L238/L241</f>
        <v>#REF!</v>
      </c>
      <c r="P238" s="32"/>
    </row>
    <row r="239" spans="1:16" ht="18" customHeight="1" thickBot="1" x14ac:dyDescent="0.25">
      <c r="B239" s="39"/>
      <c r="C239" s="12"/>
      <c r="D239" s="12"/>
      <c r="E239" s="12"/>
      <c r="F239" s="165" t="s">
        <v>127</v>
      </c>
      <c r="G239" s="449"/>
      <c r="H239" s="450"/>
      <c r="I239" s="166" t="e">
        <f>SUM(I235:I238)</f>
        <v>#REF!</v>
      </c>
      <c r="J239" s="449"/>
      <c r="K239" s="450"/>
      <c r="L239" s="166" t="e">
        <f>SUM(L235:L238)</f>
        <v>#REF!</v>
      </c>
      <c r="M239" s="177" t="e">
        <f t="shared" si="33"/>
        <v>#REF!</v>
      </c>
      <c r="N239" s="170" t="e">
        <f t="shared" si="32"/>
        <v>#REF!</v>
      </c>
      <c r="O239" s="172" t="e">
        <f>L239/L241</f>
        <v>#REF!</v>
      </c>
      <c r="P239" s="32"/>
    </row>
    <row r="240" spans="1:16" ht="18" customHeight="1" thickBot="1" x14ac:dyDescent="0.25">
      <c r="B240" s="39"/>
      <c r="C240" s="12"/>
      <c r="D240" s="12"/>
      <c r="E240" s="12"/>
      <c r="F240" s="112" t="s">
        <v>202</v>
      </c>
      <c r="G240" s="113"/>
      <c r="H240" s="117">
        <v>0.13</v>
      </c>
      <c r="I240" s="114" t="e">
        <f>I239*H240</f>
        <v>#REF!</v>
      </c>
      <c r="J240" s="113"/>
      <c r="K240" s="117">
        <v>0.13</v>
      </c>
      <c r="L240" s="115" t="e">
        <f>L239*K240</f>
        <v>#REF!</v>
      </c>
      <c r="M240" s="97" t="e">
        <f t="shared" si="33"/>
        <v>#REF!</v>
      </c>
      <c r="N240" s="98" t="e">
        <f t="shared" si="32"/>
        <v>#REF!</v>
      </c>
      <c r="O240" s="103" t="e">
        <f>L240/L241</f>
        <v>#REF!</v>
      </c>
      <c r="P240" s="32"/>
    </row>
    <row r="241" spans="1:16" ht="18" customHeight="1" thickBot="1" x14ac:dyDescent="0.25">
      <c r="B241" s="39"/>
      <c r="C241" s="12"/>
      <c r="D241" s="12"/>
      <c r="E241" s="16"/>
      <c r="F241" s="175" t="s">
        <v>58</v>
      </c>
      <c r="G241" s="461"/>
      <c r="H241" s="462"/>
      <c r="I241" s="176" t="e">
        <f>I239+I240</f>
        <v>#REF!</v>
      </c>
      <c r="J241" s="461"/>
      <c r="K241" s="462"/>
      <c r="L241" s="176" t="e">
        <f>L239+L240</f>
        <v>#REF!</v>
      </c>
      <c r="M241" s="178" t="e">
        <f>M239+M240</f>
        <v>#REF!</v>
      </c>
      <c r="N241" s="170" t="e">
        <f t="shared" si="32"/>
        <v>#REF!</v>
      </c>
      <c r="O241" s="171" t="e">
        <f>SUM(O239:O240)</f>
        <v>#REF!</v>
      </c>
      <c r="P241" s="32"/>
    </row>
    <row r="242" spans="1:16" ht="18" customHeight="1" thickBot="1" x14ac:dyDescent="0.25">
      <c r="B242" s="33"/>
      <c r="C242" s="45"/>
      <c r="D242" s="45"/>
      <c r="E242" s="45"/>
      <c r="F242" s="46"/>
      <c r="G242" s="47"/>
      <c r="H242" s="48"/>
      <c r="I242" s="49"/>
      <c r="J242" s="47"/>
      <c r="K242" s="50"/>
      <c r="L242" s="49"/>
      <c r="M242" s="54"/>
      <c r="N242" s="52"/>
      <c r="O242" s="53"/>
      <c r="P242" s="34"/>
    </row>
    <row r="243" spans="1:16" ht="18" customHeight="1" thickBot="1" x14ac:dyDescent="0.25"/>
    <row r="244" spans="1:16" ht="18" customHeight="1" x14ac:dyDescent="0.35">
      <c r="B244" s="41"/>
      <c r="C244" s="456"/>
      <c r="D244" s="456"/>
      <c r="E244" s="456"/>
      <c r="F244" s="456"/>
      <c r="G244" s="456"/>
      <c r="H244" s="456"/>
      <c r="I244" s="456"/>
      <c r="J244" s="456"/>
      <c r="K244" s="456"/>
      <c r="L244" s="456"/>
      <c r="M244" s="456"/>
      <c r="N244" s="456"/>
      <c r="O244" s="456"/>
      <c r="P244" s="31"/>
    </row>
    <row r="245" spans="1:16" ht="23.25" x14ac:dyDescent="0.35">
      <c r="B245" s="39"/>
      <c r="C245" s="451" t="s">
        <v>79</v>
      </c>
      <c r="D245" s="451"/>
      <c r="E245" s="451"/>
      <c r="F245" s="451"/>
      <c r="G245" s="451"/>
      <c r="H245" s="451"/>
      <c r="I245" s="451"/>
      <c r="J245" s="451"/>
      <c r="K245" s="451"/>
      <c r="L245" s="451"/>
      <c r="M245" s="451"/>
      <c r="N245" s="451"/>
      <c r="O245" s="451"/>
      <c r="P245" s="32"/>
    </row>
    <row r="246" spans="1:16" ht="18" customHeight="1" thickBot="1" x14ac:dyDescent="0.4">
      <c r="B246" s="39"/>
      <c r="C246" s="455"/>
      <c r="D246" s="455"/>
      <c r="E246" s="455"/>
      <c r="F246" s="455"/>
      <c r="G246" s="455"/>
      <c r="H246" s="455"/>
      <c r="I246" s="455"/>
      <c r="J246" s="455"/>
      <c r="K246" s="455"/>
      <c r="L246" s="455"/>
      <c r="M246" s="455"/>
      <c r="N246" s="455"/>
      <c r="O246" s="455"/>
      <c r="P246" s="32"/>
    </row>
    <row r="247" spans="1:16" ht="18" customHeight="1" thickBot="1" x14ac:dyDescent="0.25">
      <c r="B247" s="39"/>
      <c r="C247" s="40"/>
      <c r="D247" s="40"/>
      <c r="E247" s="12"/>
      <c r="F247" s="17"/>
      <c r="G247" s="452" t="str">
        <f>$G$10</f>
        <v>2010 BILL</v>
      </c>
      <c r="H247" s="453"/>
      <c r="I247" s="454"/>
      <c r="J247" s="452" t="str">
        <f>$J$10</f>
        <v>2011 BILL</v>
      </c>
      <c r="K247" s="453"/>
      <c r="L247" s="454"/>
      <c r="M247" s="452" t="s">
        <v>52</v>
      </c>
      <c r="N247" s="453"/>
      <c r="O247" s="454"/>
      <c r="P247" s="32"/>
    </row>
    <row r="248" spans="1:16" ht="26.25" thickBot="1" x14ac:dyDescent="0.25">
      <c r="B248" s="39"/>
      <c r="C248" s="12"/>
      <c r="D248" s="12"/>
      <c r="E248" s="14"/>
      <c r="F248" s="18"/>
      <c r="G248" s="55" t="s">
        <v>46</v>
      </c>
      <c r="H248" s="56" t="s">
        <v>47</v>
      </c>
      <c r="I248" s="57" t="s">
        <v>48</v>
      </c>
      <c r="J248" s="58" t="s">
        <v>46</v>
      </c>
      <c r="K248" s="56" t="s">
        <v>47</v>
      </c>
      <c r="L248" s="57" t="s">
        <v>48</v>
      </c>
      <c r="M248" s="59" t="s">
        <v>59</v>
      </c>
      <c r="N248" s="60" t="s">
        <v>60</v>
      </c>
      <c r="O248" s="61" t="s">
        <v>55</v>
      </c>
      <c r="P248" s="32"/>
    </row>
    <row r="249" spans="1:16" ht="18" customHeight="1" thickBot="1" x14ac:dyDescent="0.25">
      <c r="B249" s="39"/>
      <c r="C249" s="459" t="s">
        <v>49</v>
      </c>
      <c r="D249" s="460"/>
      <c r="E249" s="12"/>
      <c r="F249" s="65" t="s">
        <v>50</v>
      </c>
      <c r="G249" s="75"/>
      <c r="H249" s="76"/>
      <c r="I249" s="77">
        <f>'2013 Existing Rates'!$C$7</f>
        <v>33.270000000000003</v>
      </c>
      <c r="J249" s="75"/>
      <c r="K249" s="76"/>
      <c r="L249" s="80">
        <f>'Rate Schedule '!$E$16</f>
        <v>31.78</v>
      </c>
      <c r="M249" s="89">
        <f t="shared" ref="M249:M254" si="34">+L249-I249</f>
        <v>-1.490000000000002</v>
      </c>
      <c r="N249" s="90">
        <f>+M249/I249</f>
        <v>-4.4785091674181002E-2</v>
      </c>
      <c r="O249" s="91" t="e">
        <f>L249/L263</f>
        <v>#REF!</v>
      </c>
      <c r="P249" s="32"/>
    </row>
    <row r="250" spans="1:16" ht="18" customHeight="1" thickBot="1" x14ac:dyDescent="0.25">
      <c r="B250" s="39"/>
      <c r="C250" s="37">
        <v>15000</v>
      </c>
      <c r="D250" s="38" t="s">
        <v>15</v>
      </c>
      <c r="E250" s="12"/>
      <c r="F250" s="66" t="s">
        <v>51</v>
      </c>
      <c r="G250" s="69">
        <f>+C250</f>
        <v>15000</v>
      </c>
      <c r="H250" s="63">
        <f>'2013 Existing Rates'!$E$7</f>
        <v>1.01E-2</v>
      </c>
      <c r="I250" s="78">
        <f>+G250*H250</f>
        <v>151.5</v>
      </c>
      <c r="J250" s="69">
        <f>+C250</f>
        <v>15000</v>
      </c>
      <c r="K250" s="62">
        <f>'Rate Schedule '!$E$17</f>
        <v>9.5999999999999992E-3</v>
      </c>
      <c r="L250" s="82">
        <f>+J250*K250</f>
        <v>144</v>
      </c>
      <c r="M250" s="92">
        <f t="shared" si="34"/>
        <v>-7.5</v>
      </c>
      <c r="N250" s="86">
        <f>+M250/I250</f>
        <v>-4.9504950495049507E-2</v>
      </c>
      <c r="O250" s="93" t="e">
        <f>L250/L263</f>
        <v>#REF!</v>
      </c>
      <c r="P250" s="32"/>
    </row>
    <row r="251" spans="1:16" ht="18" customHeight="1" x14ac:dyDescent="0.2">
      <c r="B251" s="39"/>
      <c r="C251" s="29"/>
      <c r="D251" s="30"/>
      <c r="E251" s="12"/>
      <c r="F251" s="66" t="s">
        <v>148</v>
      </c>
      <c r="G251" s="69">
        <f>G250</f>
        <v>15000</v>
      </c>
      <c r="H251" s="63">
        <f>'2013 Existing Rates'!$B$32</f>
        <v>0</v>
      </c>
      <c r="I251" s="78">
        <f>+G251*H251</f>
        <v>0</v>
      </c>
      <c r="J251" s="69">
        <f>J250</f>
        <v>15000</v>
      </c>
      <c r="K251" s="62">
        <f>'Rate Schedule '!$E$18</f>
        <v>1.5E-3</v>
      </c>
      <c r="L251" s="82">
        <f>+J251*K251</f>
        <v>22.5</v>
      </c>
      <c r="M251" s="92">
        <f t="shared" si="34"/>
        <v>22.5</v>
      </c>
      <c r="N251" s="86" t="e">
        <f>+M251/I251</f>
        <v>#DIV/0!</v>
      </c>
      <c r="O251" s="93" t="e">
        <f>L251/L263</f>
        <v>#REF!</v>
      </c>
      <c r="P251" s="32"/>
    </row>
    <row r="252" spans="1:16" ht="18" customHeight="1" x14ac:dyDescent="0.2">
      <c r="A252" s="32"/>
      <c r="B252" s="11"/>
      <c r="C252" s="29"/>
      <c r="D252" s="30"/>
      <c r="E252" s="12"/>
      <c r="F252" s="66" t="s">
        <v>108</v>
      </c>
      <c r="G252" s="88"/>
      <c r="H252" s="87"/>
      <c r="I252" s="78">
        <f>'2013 Existing Rates'!$B$44</f>
        <v>0</v>
      </c>
      <c r="J252" s="88"/>
      <c r="K252" s="87"/>
      <c r="L252" s="82" t="e">
        <f>'Rate Schedule '!#REF!</f>
        <v>#REF!</v>
      </c>
      <c r="M252" s="92" t="e">
        <f t="shared" si="34"/>
        <v>#REF!</v>
      </c>
      <c r="N252" s="86" t="e">
        <f>+M252/I252</f>
        <v>#REF!</v>
      </c>
      <c r="O252" s="93" t="e">
        <f>L252/L263</f>
        <v>#REF!</v>
      </c>
      <c r="P252" s="32"/>
    </row>
    <row r="253" spans="1:16" ht="18" customHeight="1" x14ac:dyDescent="0.2">
      <c r="A253" s="32"/>
      <c r="B253" s="11"/>
      <c r="C253" s="12"/>
      <c r="D253" s="12"/>
      <c r="E253" s="12"/>
      <c r="F253" s="66" t="s">
        <v>102</v>
      </c>
      <c r="G253" s="69">
        <f>C250</f>
        <v>15000</v>
      </c>
      <c r="H253" s="63"/>
      <c r="I253" s="74">
        <f>+G253*H253</f>
        <v>0</v>
      </c>
      <c r="J253" s="69">
        <f>C250</f>
        <v>15000</v>
      </c>
      <c r="K253" s="62">
        <f>'Rate Schedule '!$E$19</f>
        <v>0</v>
      </c>
      <c r="L253" s="82">
        <f>J253*K253</f>
        <v>0</v>
      </c>
      <c r="M253" s="92">
        <f t="shared" si="34"/>
        <v>0</v>
      </c>
      <c r="N253" s="86">
        <v>0</v>
      </c>
      <c r="O253" s="93" t="e">
        <f>L253/L263</f>
        <v>#REF!</v>
      </c>
      <c r="P253" s="32"/>
    </row>
    <row r="254" spans="1:16" ht="18" customHeight="1" thickBot="1" x14ac:dyDescent="0.25">
      <c r="A254" s="32"/>
      <c r="B254" s="11"/>
      <c r="C254" s="12"/>
      <c r="D254" s="12"/>
      <c r="E254" s="12"/>
      <c r="F254" s="67" t="s">
        <v>147</v>
      </c>
      <c r="G254" s="94">
        <f>+C250</f>
        <v>15000</v>
      </c>
      <c r="H254" s="95">
        <f>'2013 Existing Rates'!$B$20</f>
        <v>0</v>
      </c>
      <c r="I254" s="96">
        <f>+G254*H254</f>
        <v>0</v>
      </c>
      <c r="J254" s="94">
        <f>+C250</f>
        <v>15000</v>
      </c>
      <c r="K254" s="95" t="e">
        <f>'Rate Schedule '!#REF!</f>
        <v>#REF!</v>
      </c>
      <c r="L254" s="96" t="e">
        <f>+J254*K254</f>
        <v>#REF!</v>
      </c>
      <c r="M254" s="92" t="e">
        <f t="shared" si="34"/>
        <v>#REF!</v>
      </c>
      <c r="N254" s="86" t="e">
        <f t="shared" ref="N254:N263" si="35">+M254/I254</f>
        <v>#REF!</v>
      </c>
      <c r="O254" s="93" t="e">
        <f>L254/L263</f>
        <v>#REF!</v>
      </c>
      <c r="P254" s="131"/>
    </row>
    <row r="255" spans="1:16" ht="18" customHeight="1" thickBot="1" x14ac:dyDescent="0.25">
      <c r="A255" s="32"/>
      <c r="F255" s="165" t="s">
        <v>149</v>
      </c>
      <c r="G255" s="449"/>
      <c r="H255" s="450"/>
      <c r="I255" s="166">
        <f>SUM(I249:I254)</f>
        <v>184.77</v>
      </c>
      <c r="J255" s="449"/>
      <c r="K255" s="450"/>
      <c r="L255" s="166" t="e">
        <f>SUM(L249:L254)</f>
        <v>#REF!</v>
      </c>
      <c r="M255" s="169" t="e">
        <f>SUM(M249:M254)</f>
        <v>#REF!</v>
      </c>
      <c r="N255" s="170" t="e">
        <f t="shared" si="35"/>
        <v>#REF!</v>
      </c>
      <c r="O255" s="171" t="e">
        <f>L255/L263</f>
        <v>#REF!</v>
      </c>
      <c r="P255" s="131"/>
    </row>
    <row r="256" spans="1:16" ht="18" customHeight="1" thickBot="1" x14ac:dyDescent="0.25">
      <c r="A256" s="32"/>
      <c r="F256" s="66" t="s">
        <v>150</v>
      </c>
      <c r="G256" s="123" t="e">
        <f>C250*#REF!</f>
        <v>#REF!</v>
      </c>
      <c r="H256" s="124" t="e">
        <f>#REF!</f>
        <v>#REF!</v>
      </c>
      <c r="I256" s="78" t="e">
        <f>+G256*H256</f>
        <v>#REF!</v>
      </c>
      <c r="J256" s="123" t="e">
        <f>'BILL IMPACTS'!C250*#REF!</f>
        <v>#REF!</v>
      </c>
      <c r="K256" s="124" t="e">
        <f>#REF!</f>
        <v>#REF!</v>
      </c>
      <c r="L256" s="78" t="e">
        <f>+J256*K256</f>
        <v>#REF!</v>
      </c>
      <c r="M256" s="125" t="e">
        <f t="shared" ref="M256:M262" si="36">+L256-I256</f>
        <v>#REF!</v>
      </c>
      <c r="N256" s="90" t="e">
        <f t="shared" si="35"/>
        <v>#REF!</v>
      </c>
      <c r="O256" s="91" t="e">
        <f>L256/L263</f>
        <v>#REF!</v>
      </c>
      <c r="P256" s="131"/>
    </row>
    <row r="257" spans="1:16" ht="18" customHeight="1" thickBot="1" x14ac:dyDescent="0.25">
      <c r="A257" s="32"/>
      <c r="F257" s="165" t="s">
        <v>151</v>
      </c>
      <c r="G257" s="449"/>
      <c r="H257" s="450"/>
      <c r="I257" s="166" t="e">
        <f>I255+I256</f>
        <v>#REF!</v>
      </c>
      <c r="J257" s="449"/>
      <c r="K257" s="450"/>
      <c r="L257" s="166" t="e">
        <f>L255+L256</f>
        <v>#REF!</v>
      </c>
      <c r="M257" s="169" t="e">
        <f t="shared" si="36"/>
        <v>#REF!</v>
      </c>
      <c r="N257" s="170" t="e">
        <f t="shared" si="35"/>
        <v>#REF!</v>
      </c>
      <c r="O257" s="172" t="e">
        <f>L257/L263</f>
        <v>#REF!</v>
      </c>
      <c r="P257" s="131"/>
    </row>
    <row r="258" spans="1:16" ht="18" customHeight="1" x14ac:dyDescent="0.2">
      <c r="A258" s="32"/>
      <c r="F258" s="68" t="s">
        <v>56</v>
      </c>
      <c r="G258" s="70" t="e">
        <f>+#REF!*C250</f>
        <v>#REF!</v>
      </c>
      <c r="H258" s="71" t="e">
        <f>#REF!+#REF!</f>
        <v>#REF!</v>
      </c>
      <c r="I258" s="72" t="e">
        <f>+G258*H258</f>
        <v>#REF!</v>
      </c>
      <c r="J258" s="70" t="e">
        <f>J256</f>
        <v>#REF!</v>
      </c>
      <c r="K258" s="71" t="e">
        <f>#REF!+#REF!</f>
        <v>#REF!</v>
      </c>
      <c r="L258" s="99" t="e">
        <f>+J258*K258</f>
        <v>#REF!</v>
      </c>
      <c r="M258" s="100" t="e">
        <f t="shared" si="36"/>
        <v>#REF!</v>
      </c>
      <c r="N258" s="101" t="e">
        <f t="shared" si="35"/>
        <v>#REF!</v>
      </c>
      <c r="O258" s="116" t="e">
        <f>L258/L263</f>
        <v>#REF!</v>
      </c>
      <c r="P258" s="131"/>
    </row>
    <row r="259" spans="1:16" ht="18" customHeight="1" x14ac:dyDescent="0.2">
      <c r="A259" s="32"/>
      <c r="B259" s="11"/>
      <c r="C259" s="12"/>
      <c r="D259" s="12"/>
      <c r="E259" s="12"/>
      <c r="F259" s="64" t="s">
        <v>57</v>
      </c>
      <c r="G259" s="70">
        <v>600</v>
      </c>
      <c r="H259" s="71" t="e">
        <f>#REF!</f>
        <v>#REF!</v>
      </c>
      <c r="I259" s="72" t="e">
        <f>+G259*H259</f>
        <v>#REF!</v>
      </c>
      <c r="J259" s="70">
        <v>600</v>
      </c>
      <c r="K259" s="71" t="e">
        <f>#REF!</f>
        <v>#REF!</v>
      </c>
      <c r="L259" s="99" t="e">
        <f>+J259*K259</f>
        <v>#REF!</v>
      </c>
      <c r="M259" s="100" t="e">
        <f t="shared" si="36"/>
        <v>#REF!</v>
      </c>
      <c r="N259" s="101" t="e">
        <f t="shared" si="35"/>
        <v>#REF!</v>
      </c>
      <c r="O259" s="102" t="e">
        <f>L259/L263</f>
        <v>#REF!</v>
      </c>
      <c r="P259" s="131"/>
    </row>
    <row r="260" spans="1:16" ht="18" customHeight="1" thickBot="1" x14ac:dyDescent="0.25">
      <c r="B260" s="39"/>
      <c r="C260" s="12"/>
      <c r="D260" s="12"/>
      <c r="E260" s="12"/>
      <c r="F260" s="64" t="s">
        <v>57</v>
      </c>
      <c r="G260" s="70" t="e">
        <f>G258-G259</f>
        <v>#REF!</v>
      </c>
      <c r="H260" s="71" t="e">
        <f>#REF!</f>
        <v>#REF!</v>
      </c>
      <c r="I260" s="72" t="e">
        <f>+G260*H260</f>
        <v>#REF!</v>
      </c>
      <c r="J260" s="70" t="e">
        <f>J258-J259</f>
        <v>#REF!</v>
      </c>
      <c r="K260" s="71" t="e">
        <f>#REF!</f>
        <v>#REF!</v>
      </c>
      <c r="L260" s="99" t="e">
        <f>+J260*K260</f>
        <v>#REF!</v>
      </c>
      <c r="M260" s="100" t="e">
        <f t="shared" si="36"/>
        <v>#REF!</v>
      </c>
      <c r="N260" s="101" t="e">
        <f t="shared" si="35"/>
        <v>#REF!</v>
      </c>
      <c r="O260" s="102" t="e">
        <f>L260/L263</f>
        <v>#REF!</v>
      </c>
      <c r="P260" s="32"/>
    </row>
    <row r="261" spans="1:16" ht="18" customHeight="1" thickBot="1" x14ac:dyDescent="0.25">
      <c r="B261" s="39"/>
      <c r="C261" s="12"/>
      <c r="D261" s="12"/>
      <c r="E261" s="12"/>
      <c r="F261" s="165" t="s">
        <v>127</v>
      </c>
      <c r="G261" s="449"/>
      <c r="H261" s="450"/>
      <c r="I261" s="166" t="e">
        <f>SUM(I257:I260)</f>
        <v>#REF!</v>
      </c>
      <c r="J261" s="449"/>
      <c r="K261" s="450"/>
      <c r="L261" s="166" t="e">
        <f>SUM(L257:L260)</f>
        <v>#REF!</v>
      </c>
      <c r="M261" s="177" t="e">
        <f t="shared" si="36"/>
        <v>#REF!</v>
      </c>
      <c r="N261" s="170" t="e">
        <f t="shared" si="35"/>
        <v>#REF!</v>
      </c>
      <c r="O261" s="172" t="e">
        <f>L261/L263</f>
        <v>#REF!</v>
      </c>
      <c r="P261" s="32"/>
    </row>
    <row r="262" spans="1:16" ht="18" customHeight="1" thickBot="1" x14ac:dyDescent="0.25">
      <c r="B262" s="39"/>
      <c r="C262" s="12"/>
      <c r="D262" s="12"/>
      <c r="E262" s="12"/>
      <c r="F262" s="112" t="s">
        <v>202</v>
      </c>
      <c r="G262" s="113"/>
      <c r="H262" s="117">
        <v>0.13</v>
      </c>
      <c r="I262" s="114" t="e">
        <f>I261*H262</f>
        <v>#REF!</v>
      </c>
      <c r="J262" s="113"/>
      <c r="K262" s="117">
        <v>0.13</v>
      </c>
      <c r="L262" s="115" t="e">
        <f>L261*K262</f>
        <v>#REF!</v>
      </c>
      <c r="M262" s="97" t="e">
        <f t="shared" si="36"/>
        <v>#REF!</v>
      </c>
      <c r="N262" s="98" t="e">
        <f t="shared" si="35"/>
        <v>#REF!</v>
      </c>
      <c r="O262" s="103" t="e">
        <f>L262/L263</f>
        <v>#REF!</v>
      </c>
      <c r="P262" s="32"/>
    </row>
    <row r="263" spans="1:16" ht="18" customHeight="1" thickBot="1" x14ac:dyDescent="0.25">
      <c r="B263" s="39"/>
      <c r="C263" s="12"/>
      <c r="D263" s="12"/>
      <c r="E263" s="16"/>
      <c r="F263" s="175" t="s">
        <v>58</v>
      </c>
      <c r="G263" s="461"/>
      <c r="H263" s="462"/>
      <c r="I263" s="176" t="e">
        <f>I261+I262</f>
        <v>#REF!</v>
      </c>
      <c r="J263" s="461"/>
      <c r="K263" s="462"/>
      <c r="L263" s="176" t="e">
        <f>L261+L262</f>
        <v>#REF!</v>
      </c>
      <c r="M263" s="178" t="e">
        <f>M261+M262</f>
        <v>#REF!</v>
      </c>
      <c r="N263" s="170" t="e">
        <f t="shared" si="35"/>
        <v>#REF!</v>
      </c>
      <c r="O263" s="171" t="e">
        <f>SUM(O261:O262)</f>
        <v>#REF!</v>
      </c>
      <c r="P263" s="32"/>
    </row>
    <row r="264" spans="1:16" ht="18" customHeight="1" thickBot="1" x14ac:dyDescent="0.25">
      <c r="B264" s="33"/>
      <c r="C264" s="45"/>
      <c r="D264" s="45"/>
      <c r="E264" s="45"/>
      <c r="F264" s="46"/>
      <c r="G264" s="47"/>
      <c r="H264" s="48"/>
      <c r="I264" s="49"/>
      <c r="J264" s="47"/>
      <c r="K264" s="50"/>
      <c r="L264" s="49"/>
      <c r="M264" s="54"/>
      <c r="N264" s="52"/>
      <c r="O264" s="53"/>
      <c r="P264" s="34"/>
    </row>
    <row r="265" spans="1:16" ht="18" customHeight="1" x14ac:dyDescent="0.2"/>
    <row r="266" spans="1:16" ht="6.95" customHeight="1" x14ac:dyDescent="0.2"/>
    <row r="267" spans="1:16" ht="6.95" customHeight="1" thickBot="1" x14ac:dyDescent="0.25"/>
    <row r="268" spans="1:16" ht="17.25" customHeight="1" x14ac:dyDescent="0.35">
      <c r="B268" s="41"/>
      <c r="C268" s="456"/>
      <c r="D268" s="456"/>
      <c r="E268" s="456"/>
      <c r="F268" s="456"/>
      <c r="G268" s="456"/>
      <c r="H268" s="456"/>
      <c r="I268" s="456"/>
      <c r="J268" s="456"/>
      <c r="K268" s="456"/>
      <c r="L268" s="456"/>
      <c r="M268" s="456"/>
      <c r="N268" s="456"/>
      <c r="O268" s="456"/>
      <c r="P268" s="31"/>
    </row>
    <row r="269" spans="1:16" ht="23.25" x14ac:dyDescent="0.35">
      <c r="B269" s="39"/>
      <c r="C269" s="451" t="s">
        <v>157</v>
      </c>
      <c r="D269" s="451"/>
      <c r="E269" s="451"/>
      <c r="F269" s="451"/>
      <c r="G269" s="451"/>
      <c r="H269" s="451"/>
      <c r="I269" s="451"/>
      <c r="J269" s="451"/>
      <c r="K269" s="451"/>
      <c r="L269" s="451"/>
      <c r="M269" s="451"/>
      <c r="N269" s="451"/>
      <c r="O269" s="451"/>
      <c r="P269" s="32"/>
    </row>
    <row r="270" spans="1:16" ht="17.25" customHeight="1" thickBot="1" x14ac:dyDescent="0.4">
      <c r="B270" s="39"/>
      <c r="C270" s="455"/>
      <c r="D270" s="455"/>
      <c r="E270" s="455"/>
      <c r="F270" s="455"/>
      <c r="G270" s="455"/>
      <c r="H270" s="455"/>
      <c r="I270" s="455"/>
      <c r="J270" s="455"/>
      <c r="K270" s="455"/>
      <c r="L270" s="455"/>
      <c r="M270" s="455"/>
      <c r="N270" s="455"/>
      <c r="O270" s="455"/>
      <c r="P270" s="32"/>
    </row>
    <row r="271" spans="1:16" ht="17.25" customHeight="1" thickBot="1" x14ac:dyDescent="0.25">
      <c r="B271" s="39"/>
      <c r="C271" s="40"/>
      <c r="D271" s="40"/>
      <c r="E271" s="12"/>
      <c r="F271" s="13"/>
      <c r="G271" s="452" t="str">
        <f>$G$10</f>
        <v>2010 BILL</v>
      </c>
      <c r="H271" s="453"/>
      <c r="I271" s="454"/>
      <c r="J271" s="452" t="str">
        <f>$J$10</f>
        <v>2011 BILL</v>
      </c>
      <c r="K271" s="453"/>
      <c r="L271" s="454"/>
      <c r="M271" s="452" t="s">
        <v>52</v>
      </c>
      <c r="N271" s="453"/>
      <c r="O271" s="454"/>
      <c r="P271" s="32"/>
    </row>
    <row r="272" spans="1:16" ht="17.25" customHeight="1" thickBot="1" x14ac:dyDescent="0.25">
      <c r="B272" s="39"/>
      <c r="C272" s="12"/>
      <c r="D272" s="12"/>
      <c r="E272" s="14"/>
      <c r="F272" s="15"/>
      <c r="G272" s="135" t="s">
        <v>46</v>
      </c>
      <c r="H272" s="136" t="s">
        <v>47</v>
      </c>
      <c r="I272" s="137" t="s">
        <v>48</v>
      </c>
      <c r="J272" s="138" t="s">
        <v>46</v>
      </c>
      <c r="K272" s="136" t="s">
        <v>47</v>
      </c>
      <c r="L272" s="137" t="s">
        <v>48</v>
      </c>
      <c r="M272" s="59" t="s">
        <v>53</v>
      </c>
      <c r="N272" s="60" t="s">
        <v>54</v>
      </c>
      <c r="O272" s="61" t="s">
        <v>55</v>
      </c>
      <c r="P272" s="32"/>
    </row>
    <row r="273" spans="2:17" ht="17.25" customHeight="1" thickBot="1" x14ac:dyDescent="0.25">
      <c r="B273" s="39"/>
      <c r="C273" s="459" t="s">
        <v>49</v>
      </c>
      <c r="D273" s="460"/>
      <c r="E273" s="12"/>
      <c r="F273" s="141" t="s">
        <v>50</v>
      </c>
      <c r="G273" s="139"/>
      <c r="H273" s="133"/>
      <c r="I273" s="72">
        <f>+'2013 Existing Rates'!$C$8</f>
        <v>186.23</v>
      </c>
      <c r="J273" s="70"/>
      <c r="K273" s="134"/>
      <c r="L273" s="99">
        <f>+'Rate Schedule '!$E$22</f>
        <v>186.74</v>
      </c>
      <c r="M273" s="100">
        <f t="shared" ref="M273:M278" si="37">+L273-I273</f>
        <v>0.51000000000001933</v>
      </c>
      <c r="N273" s="101">
        <f t="shared" ref="N273:N281" si="38">+M273/I273</f>
        <v>2.7385491059443664E-3</v>
      </c>
      <c r="O273" s="93" t="e">
        <f>L273/L286</f>
        <v>#REF!</v>
      </c>
      <c r="P273" s="131"/>
      <c r="Q273" s="11"/>
    </row>
    <row r="274" spans="2:17" ht="17.25" customHeight="1" thickBot="1" x14ac:dyDescent="0.25">
      <c r="B274" s="39"/>
      <c r="C274" s="37">
        <v>30000</v>
      </c>
      <c r="D274" s="38" t="s">
        <v>15</v>
      </c>
      <c r="E274" s="12"/>
      <c r="F274" s="142" t="s">
        <v>61</v>
      </c>
      <c r="G274" s="140">
        <f>+C275</f>
        <v>60</v>
      </c>
      <c r="H274" s="63">
        <f>'2013 Existing Rates'!$D$70</f>
        <v>0</v>
      </c>
      <c r="I274" s="78">
        <f>+G274*H274</f>
        <v>0</v>
      </c>
      <c r="J274" s="69">
        <f>G274</f>
        <v>60</v>
      </c>
      <c r="K274" s="62">
        <f>'Rate Schedule '!$E$23</f>
        <v>2.198</v>
      </c>
      <c r="L274" s="82">
        <f>+J274*K274</f>
        <v>131.88</v>
      </c>
      <c r="M274" s="100">
        <f t="shared" si="37"/>
        <v>131.88</v>
      </c>
      <c r="N274" s="101" t="e">
        <f t="shared" si="38"/>
        <v>#DIV/0!</v>
      </c>
      <c r="O274" s="93" t="e">
        <f>L274/L286</f>
        <v>#REF!</v>
      </c>
      <c r="P274" s="32"/>
    </row>
    <row r="275" spans="2:17" ht="17.25" customHeight="1" thickBot="1" x14ac:dyDescent="0.25">
      <c r="B275" s="39"/>
      <c r="C275" s="37">
        <v>60</v>
      </c>
      <c r="D275" s="38" t="s">
        <v>16</v>
      </c>
      <c r="E275" s="12"/>
      <c r="F275" s="142" t="s">
        <v>152</v>
      </c>
      <c r="G275" s="119">
        <f>G274</f>
        <v>60</v>
      </c>
      <c r="H275" s="143">
        <f>'2013 Existing Rates'!$D$33</f>
        <v>0</v>
      </c>
      <c r="I275" s="78">
        <f>+G275*H275</f>
        <v>0</v>
      </c>
      <c r="J275" s="69">
        <f>+C275</f>
        <v>60</v>
      </c>
      <c r="K275" s="62">
        <f>'Rate Schedule '!$E$24</f>
        <v>0.59650000000000003</v>
      </c>
      <c r="L275" s="82">
        <f>+J275*K275</f>
        <v>35.79</v>
      </c>
      <c r="M275" s="100">
        <f t="shared" si="37"/>
        <v>35.79</v>
      </c>
      <c r="N275" s="101" t="e">
        <f t="shared" si="38"/>
        <v>#DIV/0!</v>
      </c>
      <c r="O275" s="93" t="e">
        <f>L275/L286</f>
        <v>#REF!</v>
      </c>
      <c r="P275" s="32"/>
    </row>
    <row r="276" spans="2:17" ht="17.25" customHeight="1" x14ac:dyDescent="0.2">
      <c r="B276" s="39"/>
      <c r="C276" s="121"/>
      <c r="D276" s="132"/>
      <c r="E276" s="12"/>
      <c r="F276" s="66" t="s">
        <v>108</v>
      </c>
      <c r="G276" s="88"/>
      <c r="H276" s="87"/>
      <c r="I276" s="78">
        <f>'2013 Existing Rates'!$B$44</f>
        <v>0</v>
      </c>
      <c r="J276" s="88"/>
      <c r="K276" s="87"/>
      <c r="L276" s="78">
        <f>'2013 Existing Rates'!$B$44</f>
        <v>0</v>
      </c>
      <c r="M276" s="100">
        <f t="shared" si="37"/>
        <v>0</v>
      </c>
      <c r="N276" s="101" t="e">
        <f t="shared" si="38"/>
        <v>#DIV/0!</v>
      </c>
      <c r="O276" s="93" t="e">
        <f>L276/L286</f>
        <v>#REF!</v>
      </c>
      <c r="P276" s="32"/>
    </row>
    <row r="277" spans="2:17" ht="17.25" customHeight="1" x14ac:dyDescent="0.2">
      <c r="B277" s="39"/>
      <c r="C277" s="29"/>
      <c r="D277" s="30"/>
      <c r="E277" s="12"/>
      <c r="F277" s="66" t="s">
        <v>153</v>
      </c>
      <c r="G277" s="69">
        <f>G275</f>
        <v>60</v>
      </c>
      <c r="H277" s="63"/>
      <c r="I277" s="78">
        <f>+G277*H277</f>
        <v>0</v>
      </c>
      <c r="J277" s="69">
        <f>G277</f>
        <v>60</v>
      </c>
      <c r="K277" s="62">
        <f>'Rate Schedule '!$E$25</f>
        <v>0</v>
      </c>
      <c r="L277" s="82">
        <f>+J277*K277</f>
        <v>0</v>
      </c>
      <c r="M277" s="100">
        <f t="shared" si="37"/>
        <v>0</v>
      </c>
      <c r="N277" s="101">
        <v>0</v>
      </c>
      <c r="O277" s="93" t="e">
        <f>L277/L286</f>
        <v>#REF!</v>
      </c>
      <c r="P277" s="32"/>
    </row>
    <row r="278" spans="2:17" ht="17.25" customHeight="1" thickBot="1" x14ac:dyDescent="0.25">
      <c r="B278" s="39"/>
      <c r="C278" s="12"/>
      <c r="D278" s="12"/>
      <c r="E278" s="12"/>
      <c r="F278" s="67" t="s">
        <v>154</v>
      </c>
      <c r="G278" s="69">
        <f>+C275</f>
        <v>60</v>
      </c>
      <c r="H278" s="63">
        <f>'2013 Existing Rates'!$D$21</f>
        <v>0</v>
      </c>
      <c r="I278" s="82">
        <f>+G278*H278</f>
        <v>0</v>
      </c>
      <c r="J278" s="69">
        <f>+C275</f>
        <v>60</v>
      </c>
      <c r="K278" s="62" t="e">
        <f>'Rate Schedule '!#REF!</f>
        <v>#REF!</v>
      </c>
      <c r="L278" s="82" t="e">
        <f>+J278*K278</f>
        <v>#REF!</v>
      </c>
      <c r="M278" s="100" t="e">
        <f t="shared" si="37"/>
        <v>#REF!</v>
      </c>
      <c r="N278" s="101" t="e">
        <f t="shared" si="38"/>
        <v>#REF!</v>
      </c>
      <c r="O278" s="93" t="e">
        <f>L278/L286</f>
        <v>#REF!</v>
      </c>
      <c r="P278" s="32"/>
    </row>
    <row r="279" spans="2:17" ht="17.25" customHeight="1" thickBot="1" x14ac:dyDescent="0.25">
      <c r="B279" s="39"/>
      <c r="C279" s="12"/>
      <c r="D279" s="12"/>
      <c r="E279" s="12"/>
      <c r="F279" s="165" t="s">
        <v>149</v>
      </c>
      <c r="G279" s="449"/>
      <c r="H279" s="450"/>
      <c r="I279" s="166">
        <f>SUM(I273:I278)</f>
        <v>186.23</v>
      </c>
      <c r="J279" s="449"/>
      <c r="K279" s="450"/>
      <c r="L279" s="166" t="e">
        <f>SUM(L273:L278)</f>
        <v>#REF!</v>
      </c>
      <c r="M279" s="169" t="e">
        <f>SUM(M273:M278)</f>
        <v>#REF!</v>
      </c>
      <c r="N279" s="170" t="e">
        <f t="shared" si="38"/>
        <v>#REF!</v>
      </c>
      <c r="O279" s="171" t="e">
        <f>SUM(O273:O278)</f>
        <v>#REF!</v>
      </c>
      <c r="P279" s="32"/>
    </row>
    <row r="280" spans="2:17" ht="17.25" customHeight="1" thickBot="1" x14ac:dyDescent="0.25">
      <c r="B280" s="39"/>
      <c r="C280" s="12"/>
      <c r="D280" s="12"/>
      <c r="E280" s="12"/>
      <c r="F280" s="66" t="s">
        <v>155</v>
      </c>
      <c r="G280" s="123">
        <f>C275</f>
        <v>60</v>
      </c>
      <c r="H280" s="124" t="e">
        <f>#REF!</f>
        <v>#REF!</v>
      </c>
      <c r="I280" s="78" t="e">
        <f>+G280*H280</f>
        <v>#REF!</v>
      </c>
      <c r="J280" s="123">
        <f>C275</f>
        <v>60</v>
      </c>
      <c r="K280" s="124" t="e">
        <f>#REF!</f>
        <v>#REF!</v>
      </c>
      <c r="L280" s="78" t="e">
        <f>+J280*K280</f>
        <v>#REF!</v>
      </c>
      <c r="M280" s="125" t="e">
        <f t="shared" ref="M280:M285" si="39">+L280-I280</f>
        <v>#REF!</v>
      </c>
      <c r="N280" s="90" t="e">
        <f t="shared" si="38"/>
        <v>#REF!</v>
      </c>
      <c r="O280" s="93" t="e">
        <f>L280/L286</f>
        <v>#REF!</v>
      </c>
      <c r="P280" s="32"/>
    </row>
    <row r="281" spans="2:17" ht="17.25" customHeight="1" thickBot="1" x14ac:dyDescent="0.25">
      <c r="B281" s="39"/>
      <c r="C281" s="12"/>
      <c r="D281" s="12"/>
      <c r="E281" s="12"/>
      <c r="F281" s="165" t="s">
        <v>151</v>
      </c>
      <c r="G281" s="449"/>
      <c r="H281" s="450"/>
      <c r="I281" s="166" t="e">
        <f>I279+I280</f>
        <v>#REF!</v>
      </c>
      <c r="J281" s="449"/>
      <c r="K281" s="450"/>
      <c r="L281" s="166" t="e">
        <f>L279+L280</f>
        <v>#REF!</v>
      </c>
      <c r="M281" s="169" t="e">
        <f t="shared" si="39"/>
        <v>#REF!</v>
      </c>
      <c r="N281" s="170" t="e">
        <f t="shared" si="38"/>
        <v>#REF!</v>
      </c>
      <c r="O281" s="172" t="e">
        <f>L281/L286</f>
        <v>#REF!</v>
      </c>
      <c r="P281" s="32"/>
    </row>
    <row r="282" spans="2:17" ht="17.25" customHeight="1" x14ac:dyDescent="0.2">
      <c r="B282" s="39"/>
      <c r="C282" s="12"/>
      <c r="D282" s="12"/>
      <c r="E282" s="12"/>
      <c r="F282" s="64" t="s">
        <v>56</v>
      </c>
      <c r="G282" s="70" t="e">
        <f>C274*#REF!</f>
        <v>#REF!</v>
      </c>
      <c r="H282" s="71" t="e">
        <f>#REF!+#REF!</f>
        <v>#REF!</v>
      </c>
      <c r="I282" s="72" t="e">
        <f>+G282*H282</f>
        <v>#REF!</v>
      </c>
      <c r="J282" s="70" t="e">
        <f>C274*#REF!</f>
        <v>#REF!</v>
      </c>
      <c r="K282" s="71" t="e">
        <f>#REF!+#REF!</f>
        <v>#REF!</v>
      </c>
      <c r="L282" s="99" t="e">
        <f>+J282*K282</f>
        <v>#REF!</v>
      </c>
      <c r="M282" s="100" t="e">
        <f t="shared" si="39"/>
        <v>#REF!</v>
      </c>
      <c r="N282" s="101" t="e">
        <f>+M282/I282</f>
        <v>#REF!</v>
      </c>
      <c r="O282" s="93" t="e">
        <f>L282/L286</f>
        <v>#REF!</v>
      </c>
      <c r="P282" s="32"/>
    </row>
    <row r="283" spans="2:17" ht="17.25" customHeight="1" thickBot="1" x14ac:dyDescent="0.25">
      <c r="B283" s="39"/>
      <c r="C283" s="12"/>
      <c r="D283" s="12"/>
      <c r="E283" s="12"/>
      <c r="F283" s="64" t="s">
        <v>57</v>
      </c>
      <c r="G283" s="70" t="e">
        <f>G282</f>
        <v>#REF!</v>
      </c>
      <c r="H283" s="71" t="e">
        <f>+#REF!</f>
        <v>#REF!</v>
      </c>
      <c r="I283" s="72" t="e">
        <f>+G283*H283</f>
        <v>#REF!</v>
      </c>
      <c r="J283" s="70" t="e">
        <f>J282</f>
        <v>#REF!</v>
      </c>
      <c r="K283" s="71" t="e">
        <f>#REF!</f>
        <v>#REF!</v>
      </c>
      <c r="L283" s="99" t="e">
        <f>+J283*K283</f>
        <v>#REF!</v>
      </c>
      <c r="M283" s="100" t="e">
        <f t="shared" si="39"/>
        <v>#REF!</v>
      </c>
      <c r="N283" s="101" t="e">
        <f>+M283/I283</f>
        <v>#REF!</v>
      </c>
      <c r="O283" s="93" t="e">
        <f>L283/L286</f>
        <v>#REF!</v>
      </c>
      <c r="P283" s="32"/>
    </row>
    <row r="284" spans="2:17" ht="17.25" customHeight="1" thickBot="1" x14ac:dyDescent="0.25">
      <c r="B284" s="39"/>
      <c r="C284" s="12"/>
      <c r="D284" s="12"/>
      <c r="E284" s="12"/>
      <c r="F284" s="165" t="s">
        <v>127</v>
      </c>
      <c r="G284" s="449"/>
      <c r="H284" s="450"/>
      <c r="I284" s="166" t="e">
        <f>SUM(I281:I283)</f>
        <v>#REF!</v>
      </c>
      <c r="J284" s="449"/>
      <c r="K284" s="450"/>
      <c r="L284" s="166" t="e">
        <f>SUM(L281:L283)</f>
        <v>#REF!</v>
      </c>
      <c r="M284" s="166" t="e">
        <f t="shared" si="39"/>
        <v>#REF!</v>
      </c>
      <c r="N284" s="170" t="e">
        <f>+M284/I284</f>
        <v>#REF!</v>
      </c>
      <c r="O284" s="172" t="e">
        <f>L284/L286</f>
        <v>#REF!</v>
      </c>
      <c r="P284" s="32"/>
    </row>
    <row r="285" spans="2:17" ht="17.25" customHeight="1" thickBot="1" x14ac:dyDescent="0.25">
      <c r="B285" s="39"/>
      <c r="C285" s="12"/>
      <c r="D285" s="12"/>
      <c r="E285" s="12"/>
      <c r="F285" s="112" t="s">
        <v>202</v>
      </c>
      <c r="G285" s="113"/>
      <c r="H285" s="117">
        <v>0.13</v>
      </c>
      <c r="I285" s="114" t="e">
        <f>I284*H285</f>
        <v>#REF!</v>
      </c>
      <c r="J285" s="113"/>
      <c r="K285" s="117">
        <v>0.13</v>
      </c>
      <c r="L285" s="115" t="e">
        <f>L284*K285</f>
        <v>#REF!</v>
      </c>
      <c r="M285" s="97" t="e">
        <f t="shared" si="39"/>
        <v>#REF!</v>
      </c>
      <c r="N285" s="98" t="e">
        <f>+M285/I285</f>
        <v>#REF!</v>
      </c>
      <c r="O285" s="103" t="e">
        <f>L285/L286</f>
        <v>#REF!</v>
      </c>
      <c r="P285" s="32"/>
    </row>
    <row r="286" spans="2:17" ht="17.25" customHeight="1" thickBot="1" x14ac:dyDescent="0.25">
      <c r="B286" s="39"/>
      <c r="C286" s="12"/>
      <c r="D286" s="12"/>
      <c r="E286" s="16"/>
      <c r="F286" s="179" t="s">
        <v>58</v>
      </c>
      <c r="G286" s="449"/>
      <c r="H286" s="450"/>
      <c r="I286" s="166" t="e">
        <f>I284+I285</f>
        <v>#REF!</v>
      </c>
      <c r="J286" s="449"/>
      <c r="K286" s="450"/>
      <c r="L286" s="166" t="e">
        <f>L284+L285</f>
        <v>#REF!</v>
      </c>
      <c r="M286" s="166" t="e">
        <f>M284+M285</f>
        <v>#REF!</v>
      </c>
      <c r="N286" s="170" t="e">
        <f>+M286/I286</f>
        <v>#REF!</v>
      </c>
      <c r="O286" s="171" t="e">
        <f>O284+O285</f>
        <v>#REF!</v>
      </c>
      <c r="P286" s="32"/>
    </row>
    <row r="287" spans="2:17" ht="17.25" customHeight="1" thickBot="1" x14ac:dyDescent="0.25">
      <c r="B287" s="33"/>
      <c r="C287" s="45"/>
      <c r="D287" s="45"/>
      <c r="E287" s="45"/>
      <c r="F287" s="46"/>
      <c r="G287" s="47"/>
      <c r="H287" s="48"/>
      <c r="I287" s="49"/>
      <c r="J287" s="47"/>
      <c r="K287" s="50"/>
      <c r="L287" s="49"/>
      <c r="M287" s="51"/>
      <c r="N287" s="52"/>
      <c r="O287" s="53"/>
      <c r="P287" s="34"/>
    </row>
    <row r="288" spans="2:17" ht="17.25" customHeight="1" thickBot="1" x14ac:dyDescent="0.25">
      <c r="B288" s="11"/>
      <c r="C288" s="12"/>
      <c r="D288" s="12"/>
      <c r="E288" s="12"/>
      <c r="F288" s="20"/>
      <c r="G288" s="21"/>
      <c r="H288" s="22"/>
      <c r="I288" s="23"/>
      <c r="J288" s="21"/>
      <c r="K288" s="24"/>
      <c r="L288" s="23"/>
      <c r="M288" s="25"/>
      <c r="N288" s="42"/>
      <c r="O288" s="43"/>
      <c r="P288" s="11"/>
    </row>
    <row r="289" spans="2:17" ht="17.25" customHeight="1" x14ac:dyDescent="0.35">
      <c r="B289" s="41"/>
      <c r="C289" s="456"/>
      <c r="D289" s="456"/>
      <c r="E289" s="456"/>
      <c r="F289" s="456"/>
      <c r="G289" s="456"/>
      <c r="H289" s="456"/>
      <c r="I289" s="456"/>
      <c r="J289" s="456"/>
      <c r="K289" s="456"/>
      <c r="L289" s="456"/>
      <c r="M289" s="456"/>
      <c r="N289" s="456"/>
      <c r="O289" s="456"/>
      <c r="P289" s="31"/>
    </row>
    <row r="290" spans="2:17" ht="23.25" x14ac:dyDescent="0.35">
      <c r="B290" s="39"/>
      <c r="C290" s="451" t="s">
        <v>157</v>
      </c>
      <c r="D290" s="451"/>
      <c r="E290" s="451"/>
      <c r="F290" s="451"/>
      <c r="G290" s="451"/>
      <c r="H290" s="451"/>
      <c r="I290" s="451"/>
      <c r="J290" s="451"/>
      <c r="K290" s="451"/>
      <c r="L290" s="451"/>
      <c r="M290" s="451"/>
      <c r="N290" s="451"/>
      <c r="O290" s="451"/>
      <c r="P290" s="32"/>
    </row>
    <row r="291" spans="2:17" ht="17.25" customHeight="1" thickBot="1" x14ac:dyDescent="0.4">
      <c r="B291" s="39"/>
      <c r="C291" s="455"/>
      <c r="D291" s="455"/>
      <c r="E291" s="455"/>
      <c r="F291" s="455"/>
      <c r="G291" s="455"/>
      <c r="H291" s="455"/>
      <c r="I291" s="455"/>
      <c r="J291" s="455"/>
      <c r="K291" s="455"/>
      <c r="L291" s="455"/>
      <c r="M291" s="455"/>
      <c r="N291" s="455"/>
      <c r="O291" s="455"/>
      <c r="P291" s="32"/>
      <c r="Q291" s="11"/>
    </row>
    <row r="292" spans="2:17" ht="17.25" customHeight="1" thickBot="1" x14ac:dyDescent="0.25">
      <c r="B292" s="39"/>
      <c r="C292" s="40"/>
      <c r="D292" s="40"/>
      <c r="E292" s="12"/>
      <c r="F292" s="13"/>
      <c r="G292" s="452" t="str">
        <f>$G$10</f>
        <v>2010 BILL</v>
      </c>
      <c r="H292" s="453"/>
      <c r="I292" s="454"/>
      <c r="J292" s="452" t="str">
        <f>$J$10</f>
        <v>2011 BILL</v>
      </c>
      <c r="K292" s="453"/>
      <c r="L292" s="454"/>
      <c r="M292" s="452" t="s">
        <v>52</v>
      </c>
      <c r="N292" s="453"/>
      <c r="O292" s="454"/>
      <c r="P292" s="32"/>
      <c r="Q292" s="11"/>
    </row>
    <row r="293" spans="2:17" ht="26.25" thickBot="1" x14ac:dyDescent="0.25">
      <c r="B293" s="39"/>
      <c r="C293" s="12"/>
      <c r="D293" s="12"/>
      <c r="E293" s="14"/>
      <c r="F293" s="15"/>
      <c r="G293" s="135" t="s">
        <v>46</v>
      </c>
      <c r="H293" s="136" t="s">
        <v>47</v>
      </c>
      <c r="I293" s="137" t="s">
        <v>48</v>
      </c>
      <c r="J293" s="138" t="s">
        <v>46</v>
      </c>
      <c r="K293" s="136" t="s">
        <v>47</v>
      </c>
      <c r="L293" s="137" t="s">
        <v>48</v>
      </c>
      <c r="M293" s="59" t="s">
        <v>53</v>
      </c>
      <c r="N293" s="60" t="s">
        <v>54</v>
      </c>
      <c r="O293" s="61" t="s">
        <v>55</v>
      </c>
      <c r="P293" s="32"/>
      <c r="Q293" s="11"/>
    </row>
    <row r="294" spans="2:17" ht="17.25" customHeight="1" thickBot="1" x14ac:dyDescent="0.25">
      <c r="B294" s="39"/>
      <c r="C294" s="459" t="s">
        <v>49</v>
      </c>
      <c r="D294" s="460"/>
      <c r="E294" s="12"/>
      <c r="F294" s="141" t="s">
        <v>50</v>
      </c>
      <c r="G294" s="139"/>
      <c r="H294" s="133"/>
      <c r="I294" s="72">
        <f>+'2013 Existing Rates'!$C$8</f>
        <v>186.23</v>
      </c>
      <c r="J294" s="70"/>
      <c r="K294" s="134"/>
      <c r="L294" s="99">
        <f>+'Rate Schedule '!$E$22</f>
        <v>186.74</v>
      </c>
      <c r="M294" s="100">
        <f t="shared" ref="M294:M299" si="40">+L294-I294</f>
        <v>0.51000000000001933</v>
      </c>
      <c r="N294" s="101">
        <f>+M294/I294</f>
        <v>2.7385491059443664E-3</v>
      </c>
      <c r="O294" s="93" t="e">
        <f>L294/L307</f>
        <v>#REF!</v>
      </c>
      <c r="P294" s="32"/>
      <c r="Q294" s="11"/>
    </row>
    <row r="295" spans="2:17" ht="17.25" customHeight="1" thickBot="1" x14ac:dyDescent="0.25">
      <c r="B295" s="39"/>
      <c r="C295" s="37">
        <v>75000</v>
      </c>
      <c r="D295" s="38" t="s">
        <v>15</v>
      </c>
      <c r="E295" s="12"/>
      <c r="F295" s="142" t="s">
        <v>61</v>
      </c>
      <c r="G295" s="140">
        <f>+C296</f>
        <v>100</v>
      </c>
      <c r="H295" s="63">
        <f>'2013 Existing Rates'!$D$70</f>
        <v>0</v>
      </c>
      <c r="I295" s="78">
        <f>+G295*H295</f>
        <v>0</v>
      </c>
      <c r="J295" s="69">
        <f>G295</f>
        <v>100</v>
      </c>
      <c r="K295" s="62">
        <f>'Rate Schedule '!$E$23</f>
        <v>2.198</v>
      </c>
      <c r="L295" s="82">
        <f>+J295*K295</f>
        <v>219.79999999999998</v>
      </c>
      <c r="M295" s="100">
        <f t="shared" si="40"/>
        <v>219.79999999999998</v>
      </c>
      <c r="N295" s="101" t="e">
        <f>+M295/I295</f>
        <v>#DIV/0!</v>
      </c>
      <c r="O295" s="93" t="e">
        <f>L295/L307</f>
        <v>#REF!</v>
      </c>
      <c r="P295" s="32"/>
      <c r="Q295" s="11"/>
    </row>
    <row r="296" spans="2:17" ht="17.25" customHeight="1" thickBot="1" x14ac:dyDescent="0.25">
      <c r="B296" s="39"/>
      <c r="C296" s="37">
        <v>100</v>
      </c>
      <c r="D296" s="38" t="s">
        <v>16</v>
      </c>
      <c r="E296" s="12"/>
      <c r="F296" s="142" t="s">
        <v>152</v>
      </c>
      <c r="G296" s="119">
        <f>G295</f>
        <v>100</v>
      </c>
      <c r="H296" s="143">
        <f>'2013 Existing Rates'!$D$33</f>
        <v>0</v>
      </c>
      <c r="I296" s="78">
        <f>+G296*H296</f>
        <v>0</v>
      </c>
      <c r="J296" s="69">
        <f>+C296</f>
        <v>100</v>
      </c>
      <c r="K296" s="62">
        <f>'Rate Schedule '!$E$24</f>
        <v>0.59650000000000003</v>
      </c>
      <c r="L296" s="82">
        <f>+J296*K296</f>
        <v>59.650000000000006</v>
      </c>
      <c r="M296" s="100">
        <f t="shared" si="40"/>
        <v>59.650000000000006</v>
      </c>
      <c r="N296" s="101" t="e">
        <f>+M296/I296</f>
        <v>#DIV/0!</v>
      </c>
      <c r="O296" s="93" t="e">
        <f>L296/L307</f>
        <v>#REF!</v>
      </c>
      <c r="P296" s="32"/>
    </row>
    <row r="297" spans="2:17" ht="17.25" customHeight="1" x14ac:dyDescent="0.2">
      <c r="B297" s="39"/>
      <c r="C297" s="121"/>
      <c r="D297" s="132"/>
      <c r="E297" s="12"/>
      <c r="F297" s="66" t="s">
        <v>108</v>
      </c>
      <c r="G297" s="88"/>
      <c r="H297" s="87"/>
      <c r="I297" s="78">
        <f>'2013 Existing Rates'!$B$44</f>
        <v>0</v>
      </c>
      <c r="J297" s="88"/>
      <c r="K297" s="87"/>
      <c r="L297" s="78">
        <f>'2013 Existing Rates'!$B$44</f>
        <v>0</v>
      </c>
      <c r="M297" s="100">
        <f t="shared" si="40"/>
        <v>0</v>
      </c>
      <c r="N297" s="101" t="e">
        <f>+M297/I297</f>
        <v>#DIV/0!</v>
      </c>
      <c r="O297" s="93" t="e">
        <f>L297/L307</f>
        <v>#REF!</v>
      </c>
      <c r="P297" s="32"/>
    </row>
    <row r="298" spans="2:17" ht="17.25" customHeight="1" x14ac:dyDescent="0.2">
      <c r="B298" s="39"/>
      <c r="C298" s="29"/>
      <c r="D298" s="30"/>
      <c r="E298" s="12"/>
      <c r="F298" s="66" t="s">
        <v>153</v>
      </c>
      <c r="G298" s="69">
        <f>G296</f>
        <v>100</v>
      </c>
      <c r="H298" s="63"/>
      <c r="I298" s="78">
        <f>+G298*H298</f>
        <v>0</v>
      </c>
      <c r="J298" s="69">
        <f>G298</f>
        <v>100</v>
      </c>
      <c r="K298" s="62">
        <f>'Rate Schedule '!$E$25</f>
        <v>0</v>
      </c>
      <c r="L298" s="82">
        <f>+J298*K298</f>
        <v>0</v>
      </c>
      <c r="M298" s="100">
        <f t="shared" si="40"/>
        <v>0</v>
      </c>
      <c r="N298" s="101">
        <v>0</v>
      </c>
      <c r="O298" s="93" t="e">
        <f>L298/L307</f>
        <v>#REF!</v>
      </c>
      <c r="P298" s="32"/>
    </row>
    <row r="299" spans="2:17" ht="17.25" customHeight="1" thickBot="1" x14ac:dyDescent="0.25">
      <c r="B299" s="39"/>
      <c r="C299" s="12"/>
      <c r="D299" s="12"/>
      <c r="E299" s="12"/>
      <c r="F299" s="67" t="s">
        <v>154</v>
      </c>
      <c r="G299" s="69">
        <f>+C296</f>
        <v>100</v>
      </c>
      <c r="H299" s="63">
        <f>'2013 Existing Rates'!$D$21</f>
        <v>0</v>
      </c>
      <c r="I299" s="82">
        <f>+G299*H299</f>
        <v>0</v>
      </c>
      <c r="J299" s="69">
        <f>+C296</f>
        <v>100</v>
      </c>
      <c r="K299" s="62" t="e">
        <f>'Rate Schedule '!#REF!</f>
        <v>#REF!</v>
      </c>
      <c r="L299" s="82" t="e">
        <f>+J299*K299</f>
        <v>#REF!</v>
      </c>
      <c r="M299" s="100" t="e">
        <f t="shared" si="40"/>
        <v>#REF!</v>
      </c>
      <c r="N299" s="101" t="e">
        <f t="shared" ref="N299:N307" si="41">+M299/I299</f>
        <v>#REF!</v>
      </c>
      <c r="O299" s="93" t="e">
        <f>L299/L307</f>
        <v>#REF!</v>
      </c>
      <c r="P299" s="32"/>
    </row>
    <row r="300" spans="2:17" ht="17.25" customHeight="1" thickBot="1" x14ac:dyDescent="0.25">
      <c r="B300" s="39"/>
      <c r="C300" s="12"/>
      <c r="D300" s="12"/>
      <c r="E300" s="12"/>
      <c r="F300" s="165" t="s">
        <v>149</v>
      </c>
      <c r="G300" s="449"/>
      <c r="H300" s="450"/>
      <c r="I300" s="166">
        <f>SUM(I294:I299)</f>
        <v>186.23</v>
      </c>
      <c r="J300" s="449"/>
      <c r="K300" s="450"/>
      <c r="L300" s="166" t="e">
        <f>SUM(L294:L299)</f>
        <v>#REF!</v>
      </c>
      <c r="M300" s="169" t="e">
        <f>SUM(M294:M299)</f>
        <v>#REF!</v>
      </c>
      <c r="N300" s="170" t="e">
        <f t="shared" si="41"/>
        <v>#REF!</v>
      </c>
      <c r="O300" s="171" t="e">
        <f>SUM(O294:O299)</f>
        <v>#REF!</v>
      </c>
      <c r="P300" s="32"/>
    </row>
    <row r="301" spans="2:17" ht="17.25" customHeight="1" thickBot="1" x14ac:dyDescent="0.25">
      <c r="B301" s="39"/>
      <c r="C301" s="12"/>
      <c r="D301" s="12"/>
      <c r="E301" s="12"/>
      <c r="F301" s="66" t="s">
        <v>155</v>
      </c>
      <c r="G301" s="123">
        <f>C296</f>
        <v>100</v>
      </c>
      <c r="H301" s="124" t="e">
        <f>#REF!</f>
        <v>#REF!</v>
      </c>
      <c r="I301" s="78" t="e">
        <f>+G301*H301</f>
        <v>#REF!</v>
      </c>
      <c r="J301" s="123">
        <f>C296</f>
        <v>100</v>
      </c>
      <c r="K301" s="124" t="e">
        <f>#REF!</f>
        <v>#REF!</v>
      </c>
      <c r="L301" s="78" t="e">
        <f>+J301*K301</f>
        <v>#REF!</v>
      </c>
      <c r="M301" s="125" t="e">
        <f t="shared" ref="M301:M306" si="42">+L301-I301</f>
        <v>#REF!</v>
      </c>
      <c r="N301" s="90" t="e">
        <f t="shared" si="41"/>
        <v>#REF!</v>
      </c>
      <c r="O301" s="93" t="e">
        <f>L301/L307</f>
        <v>#REF!</v>
      </c>
      <c r="P301" s="32"/>
    </row>
    <row r="302" spans="2:17" ht="17.25" customHeight="1" thickBot="1" x14ac:dyDescent="0.25">
      <c r="B302" s="39"/>
      <c r="C302" s="12"/>
      <c r="D302" s="12"/>
      <c r="E302" s="12"/>
      <c r="F302" s="165" t="s">
        <v>151</v>
      </c>
      <c r="G302" s="449"/>
      <c r="H302" s="450"/>
      <c r="I302" s="166" t="e">
        <f>I300+I301</f>
        <v>#REF!</v>
      </c>
      <c r="J302" s="449"/>
      <c r="K302" s="450"/>
      <c r="L302" s="166" t="e">
        <f>L300+L301</f>
        <v>#REF!</v>
      </c>
      <c r="M302" s="169" t="e">
        <f t="shared" si="42"/>
        <v>#REF!</v>
      </c>
      <c r="N302" s="170" t="e">
        <f t="shared" si="41"/>
        <v>#REF!</v>
      </c>
      <c r="O302" s="172" t="e">
        <f>L302/L307</f>
        <v>#REF!</v>
      </c>
      <c r="P302" s="32"/>
    </row>
    <row r="303" spans="2:17" ht="17.25" customHeight="1" x14ac:dyDescent="0.2">
      <c r="B303" s="39"/>
      <c r="C303" s="12"/>
      <c r="D303" s="12"/>
      <c r="E303" s="12"/>
      <c r="F303" s="64" t="s">
        <v>56</v>
      </c>
      <c r="G303" s="70" t="e">
        <f>C295*#REF!</f>
        <v>#REF!</v>
      </c>
      <c r="H303" s="71" t="e">
        <f>#REF!+#REF!</f>
        <v>#REF!</v>
      </c>
      <c r="I303" s="72" t="e">
        <f>+G303*H303</f>
        <v>#REF!</v>
      </c>
      <c r="J303" s="70" t="e">
        <f>C295*#REF!</f>
        <v>#REF!</v>
      </c>
      <c r="K303" s="71" t="e">
        <f>#REF!+#REF!</f>
        <v>#REF!</v>
      </c>
      <c r="L303" s="99" t="e">
        <f>+J303*K303</f>
        <v>#REF!</v>
      </c>
      <c r="M303" s="100" t="e">
        <f t="shared" si="42"/>
        <v>#REF!</v>
      </c>
      <c r="N303" s="101" t="e">
        <f t="shared" si="41"/>
        <v>#REF!</v>
      </c>
      <c r="O303" s="93" t="e">
        <f>L303/L307</f>
        <v>#REF!</v>
      </c>
      <c r="P303" s="32"/>
    </row>
    <row r="304" spans="2:17" ht="17.25" customHeight="1" thickBot="1" x14ac:dyDescent="0.25">
      <c r="B304" s="39"/>
      <c r="C304" s="12"/>
      <c r="D304" s="12"/>
      <c r="E304" s="12"/>
      <c r="F304" s="64" t="s">
        <v>57</v>
      </c>
      <c r="G304" s="70" t="e">
        <f>G303</f>
        <v>#REF!</v>
      </c>
      <c r="H304" s="71" t="e">
        <f>+#REF!</f>
        <v>#REF!</v>
      </c>
      <c r="I304" s="72" t="e">
        <f>+G304*H304</f>
        <v>#REF!</v>
      </c>
      <c r="J304" s="70" t="e">
        <f>J303</f>
        <v>#REF!</v>
      </c>
      <c r="K304" s="71" t="e">
        <f>#REF!</f>
        <v>#REF!</v>
      </c>
      <c r="L304" s="99" t="e">
        <f>+J304*K304</f>
        <v>#REF!</v>
      </c>
      <c r="M304" s="100" t="e">
        <f t="shared" si="42"/>
        <v>#REF!</v>
      </c>
      <c r="N304" s="101" t="e">
        <f t="shared" si="41"/>
        <v>#REF!</v>
      </c>
      <c r="O304" s="93" t="e">
        <f>L304/L307</f>
        <v>#REF!</v>
      </c>
      <c r="P304" s="32"/>
    </row>
    <row r="305" spans="2:17" ht="17.25" customHeight="1" thickBot="1" x14ac:dyDescent="0.25">
      <c r="B305" s="39"/>
      <c r="C305" s="12"/>
      <c r="D305" s="12"/>
      <c r="E305" s="12"/>
      <c r="F305" s="165" t="s">
        <v>127</v>
      </c>
      <c r="G305" s="449"/>
      <c r="H305" s="450"/>
      <c r="I305" s="166" t="e">
        <f>SUM(I302:I304)</f>
        <v>#REF!</v>
      </c>
      <c r="J305" s="449"/>
      <c r="K305" s="450"/>
      <c r="L305" s="166" t="e">
        <f>SUM(L302:L304)</f>
        <v>#REF!</v>
      </c>
      <c r="M305" s="166" t="e">
        <f t="shared" si="42"/>
        <v>#REF!</v>
      </c>
      <c r="N305" s="170" t="e">
        <f t="shared" si="41"/>
        <v>#REF!</v>
      </c>
      <c r="O305" s="172" t="e">
        <f>L305/L307</f>
        <v>#REF!</v>
      </c>
      <c r="P305" s="32"/>
    </row>
    <row r="306" spans="2:17" ht="17.25" customHeight="1" thickBot="1" x14ac:dyDescent="0.25">
      <c r="B306" s="39"/>
      <c r="C306" s="12"/>
      <c r="D306" s="12"/>
      <c r="E306" s="12"/>
      <c r="F306" s="112" t="s">
        <v>202</v>
      </c>
      <c r="G306" s="113"/>
      <c r="H306" s="117">
        <v>0.13</v>
      </c>
      <c r="I306" s="114" t="e">
        <f>I305*H306</f>
        <v>#REF!</v>
      </c>
      <c r="J306" s="113"/>
      <c r="K306" s="117">
        <v>0.13</v>
      </c>
      <c r="L306" s="115" t="e">
        <f>L305*K306</f>
        <v>#REF!</v>
      </c>
      <c r="M306" s="97" t="e">
        <f t="shared" si="42"/>
        <v>#REF!</v>
      </c>
      <c r="N306" s="98" t="e">
        <f t="shared" si="41"/>
        <v>#REF!</v>
      </c>
      <c r="O306" s="103" t="e">
        <f>L306/L307</f>
        <v>#REF!</v>
      </c>
      <c r="P306" s="32"/>
    </row>
    <row r="307" spans="2:17" ht="17.25" customHeight="1" thickBot="1" x14ac:dyDescent="0.25">
      <c r="B307" s="39"/>
      <c r="C307" s="12"/>
      <c r="D307" s="12"/>
      <c r="E307" s="16"/>
      <c r="F307" s="179" t="s">
        <v>58</v>
      </c>
      <c r="G307" s="449"/>
      <c r="H307" s="450"/>
      <c r="I307" s="166" t="e">
        <f>I305+I306</f>
        <v>#REF!</v>
      </c>
      <c r="J307" s="449"/>
      <c r="K307" s="450"/>
      <c r="L307" s="166" t="e">
        <f>L305+L306</f>
        <v>#REF!</v>
      </c>
      <c r="M307" s="166" t="e">
        <f>M305+M306</f>
        <v>#REF!</v>
      </c>
      <c r="N307" s="170" t="e">
        <f t="shared" si="41"/>
        <v>#REF!</v>
      </c>
      <c r="O307" s="171" t="e">
        <f>O305+O306</f>
        <v>#REF!</v>
      </c>
      <c r="P307" s="32"/>
    </row>
    <row r="308" spans="2:17" ht="17.25" customHeight="1" thickBot="1" x14ac:dyDescent="0.25">
      <c r="B308" s="33"/>
      <c r="C308" s="45"/>
      <c r="D308" s="45"/>
      <c r="E308" s="45"/>
      <c r="F308" s="46"/>
      <c r="G308" s="47"/>
      <c r="H308" s="48"/>
      <c r="I308" s="49"/>
      <c r="J308" s="47"/>
      <c r="K308" s="50"/>
      <c r="L308" s="49"/>
      <c r="M308" s="51"/>
      <c r="N308" s="52"/>
      <c r="O308" s="53"/>
      <c r="P308" s="34"/>
    </row>
    <row r="309" spans="2:17" ht="17.25" customHeight="1" thickBot="1" x14ac:dyDescent="0.25">
      <c r="B309" s="11"/>
      <c r="C309" s="12"/>
      <c r="D309" s="12"/>
      <c r="E309" s="12"/>
      <c r="F309" s="20"/>
      <c r="G309" s="21"/>
      <c r="H309" s="22"/>
      <c r="I309" s="23"/>
      <c r="J309" s="21"/>
      <c r="K309" s="24"/>
      <c r="L309" s="23"/>
      <c r="M309" s="25"/>
      <c r="N309" s="42"/>
      <c r="O309" s="43"/>
      <c r="P309" s="11"/>
    </row>
    <row r="310" spans="2:17" ht="17.25" customHeight="1" x14ac:dyDescent="0.35">
      <c r="B310" s="41"/>
      <c r="C310" s="456"/>
      <c r="D310" s="456"/>
      <c r="E310" s="456"/>
      <c r="F310" s="456"/>
      <c r="G310" s="456"/>
      <c r="H310" s="456"/>
      <c r="I310" s="456"/>
      <c r="J310" s="456"/>
      <c r="K310" s="456"/>
      <c r="L310" s="456"/>
      <c r="M310" s="456"/>
      <c r="N310" s="456"/>
      <c r="O310" s="456"/>
      <c r="P310" s="31"/>
    </row>
    <row r="311" spans="2:17" ht="23.25" x14ac:dyDescent="0.35">
      <c r="B311" s="39"/>
      <c r="C311" s="451" t="s">
        <v>157</v>
      </c>
      <c r="D311" s="451"/>
      <c r="E311" s="451"/>
      <c r="F311" s="451"/>
      <c r="G311" s="451"/>
      <c r="H311" s="451"/>
      <c r="I311" s="451"/>
      <c r="J311" s="451"/>
      <c r="K311" s="451"/>
      <c r="L311" s="451"/>
      <c r="M311" s="451"/>
      <c r="N311" s="451"/>
      <c r="O311" s="451"/>
      <c r="P311" s="32"/>
    </row>
    <row r="312" spans="2:17" ht="17.25" customHeight="1" thickBot="1" x14ac:dyDescent="0.4">
      <c r="B312" s="39"/>
      <c r="C312" s="455"/>
      <c r="D312" s="455"/>
      <c r="E312" s="455"/>
      <c r="F312" s="455"/>
      <c r="G312" s="455"/>
      <c r="H312" s="455"/>
      <c r="I312" s="455"/>
      <c r="J312" s="455"/>
      <c r="K312" s="455"/>
      <c r="L312" s="455"/>
      <c r="M312" s="455"/>
      <c r="N312" s="455"/>
      <c r="O312" s="455"/>
      <c r="P312" s="32"/>
      <c r="Q312" s="11"/>
    </row>
    <row r="313" spans="2:17" ht="17.25" customHeight="1" thickBot="1" x14ac:dyDescent="0.25">
      <c r="B313" s="39"/>
      <c r="C313" s="40"/>
      <c r="D313" s="40"/>
      <c r="E313" s="12"/>
      <c r="F313" s="13"/>
      <c r="G313" s="452" t="str">
        <f>$G$10</f>
        <v>2010 BILL</v>
      </c>
      <c r="H313" s="453"/>
      <c r="I313" s="454"/>
      <c r="J313" s="452" t="str">
        <f>$J$10</f>
        <v>2011 BILL</v>
      </c>
      <c r="K313" s="453"/>
      <c r="L313" s="454"/>
      <c r="M313" s="452" t="s">
        <v>52</v>
      </c>
      <c r="N313" s="453"/>
      <c r="O313" s="454"/>
      <c r="P313" s="32"/>
      <c r="Q313" s="11"/>
    </row>
    <row r="314" spans="2:17" ht="26.25" thickBot="1" x14ac:dyDescent="0.25">
      <c r="B314" s="39"/>
      <c r="C314" s="12"/>
      <c r="D314" s="12"/>
      <c r="E314" s="14"/>
      <c r="F314" s="15"/>
      <c r="G314" s="135" t="s">
        <v>46</v>
      </c>
      <c r="H314" s="136" t="s">
        <v>47</v>
      </c>
      <c r="I314" s="137" t="s">
        <v>48</v>
      </c>
      <c r="J314" s="138" t="s">
        <v>46</v>
      </c>
      <c r="K314" s="136" t="s">
        <v>47</v>
      </c>
      <c r="L314" s="137" t="s">
        <v>48</v>
      </c>
      <c r="M314" s="59" t="s">
        <v>53</v>
      </c>
      <c r="N314" s="60" t="s">
        <v>54</v>
      </c>
      <c r="O314" s="61" t="s">
        <v>55</v>
      </c>
      <c r="P314" s="32"/>
      <c r="Q314" s="11"/>
    </row>
    <row r="315" spans="2:17" ht="17.25" customHeight="1" thickBot="1" x14ac:dyDescent="0.25">
      <c r="B315" s="39"/>
      <c r="C315" s="459" t="s">
        <v>49</v>
      </c>
      <c r="D315" s="460"/>
      <c r="E315" s="12"/>
      <c r="F315" s="141" t="s">
        <v>50</v>
      </c>
      <c r="G315" s="139"/>
      <c r="H315" s="133"/>
      <c r="I315" s="72">
        <f>+'2013 Existing Rates'!$C$8</f>
        <v>186.23</v>
      </c>
      <c r="J315" s="70"/>
      <c r="K315" s="134"/>
      <c r="L315" s="99">
        <f>+'Rate Schedule '!$E$22</f>
        <v>186.74</v>
      </c>
      <c r="M315" s="100">
        <f t="shared" ref="M315:M320" si="43">+L315-I315</f>
        <v>0.51000000000001933</v>
      </c>
      <c r="N315" s="101">
        <f>+M315/I315</f>
        <v>2.7385491059443664E-3</v>
      </c>
      <c r="O315" s="93" t="e">
        <f>L315/L328</f>
        <v>#REF!</v>
      </c>
      <c r="P315" s="32"/>
      <c r="Q315" s="11"/>
    </row>
    <row r="316" spans="2:17" ht="17.25" customHeight="1" thickBot="1" x14ac:dyDescent="0.25">
      <c r="B316" s="39"/>
      <c r="C316" s="37">
        <v>200000</v>
      </c>
      <c r="D316" s="38" t="s">
        <v>15</v>
      </c>
      <c r="E316" s="12"/>
      <c r="F316" s="142" t="s">
        <v>61</v>
      </c>
      <c r="G316" s="140">
        <f>+C317</f>
        <v>500</v>
      </c>
      <c r="H316" s="63">
        <f>'2013 Existing Rates'!$D$70</f>
        <v>0</v>
      </c>
      <c r="I316" s="78">
        <f>+G316*H316</f>
        <v>0</v>
      </c>
      <c r="J316" s="69">
        <f>G316</f>
        <v>500</v>
      </c>
      <c r="K316" s="62">
        <f>'Rate Schedule '!$E$23</f>
        <v>2.198</v>
      </c>
      <c r="L316" s="82">
        <f>+J316*K316</f>
        <v>1099</v>
      </c>
      <c r="M316" s="100">
        <f t="shared" si="43"/>
        <v>1099</v>
      </c>
      <c r="N316" s="101" t="e">
        <f>+M316/I316</f>
        <v>#DIV/0!</v>
      </c>
      <c r="O316" s="93" t="e">
        <f>L316/L328</f>
        <v>#REF!</v>
      </c>
      <c r="P316" s="32"/>
      <c r="Q316" s="11"/>
    </row>
    <row r="317" spans="2:17" ht="17.25" customHeight="1" thickBot="1" x14ac:dyDescent="0.25">
      <c r="B317" s="39"/>
      <c r="C317" s="37">
        <v>500</v>
      </c>
      <c r="D317" s="38" t="s">
        <v>16</v>
      </c>
      <c r="E317" s="12"/>
      <c r="F317" s="142" t="s">
        <v>152</v>
      </c>
      <c r="G317" s="119">
        <f>G316</f>
        <v>500</v>
      </c>
      <c r="H317" s="143">
        <f>'2013 Existing Rates'!$D$33</f>
        <v>0</v>
      </c>
      <c r="I317" s="78">
        <f>+G317*H317</f>
        <v>0</v>
      </c>
      <c r="J317" s="69">
        <f>+C317</f>
        <v>500</v>
      </c>
      <c r="K317" s="62">
        <f>'Rate Schedule '!$E$24</f>
        <v>0.59650000000000003</v>
      </c>
      <c r="L317" s="82">
        <f>+J317*K317</f>
        <v>298.25</v>
      </c>
      <c r="M317" s="100">
        <f t="shared" si="43"/>
        <v>298.25</v>
      </c>
      <c r="N317" s="101" t="e">
        <f>+M317/I317</f>
        <v>#DIV/0!</v>
      </c>
      <c r="O317" s="93" t="e">
        <f>L317/L328</f>
        <v>#REF!</v>
      </c>
      <c r="P317" s="32"/>
    </row>
    <row r="318" spans="2:17" ht="17.25" customHeight="1" x14ac:dyDescent="0.2">
      <c r="B318" s="39"/>
      <c r="C318" s="121"/>
      <c r="D318" s="132"/>
      <c r="E318" s="12"/>
      <c r="F318" s="66" t="s">
        <v>108</v>
      </c>
      <c r="G318" s="88"/>
      <c r="H318" s="87"/>
      <c r="I318" s="78">
        <f>'2013 Existing Rates'!$B$44</f>
        <v>0</v>
      </c>
      <c r="J318" s="88"/>
      <c r="K318" s="87"/>
      <c r="L318" s="78">
        <f>'2013 Existing Rates'!$B$44</f>
        <v>0</v>
      </c>
      <c r="M318" s="100">
        <f t="shared" si="43"/>
        <v>0</v>
      </c>
      <c r="N318" s="101" t="e">
        <f>+M318/I318</f>
        <v>#DIV/0!</v>
      </c>
      <c r="O318" s="93" t="e">
        <f>L318/L328</f>
        <v>#REF!</v>
      </c>
      <c r="P318" s="32"/>
    </row>
    <row r="319" spans="2:17" ht="17.25" customHeight="1" x14ac:dyDescent="0.2">
      <c r="B319" s="39"/>
      <c r="C319" s="29"/>
      <c r="D319" s="30"/>
      <c r="E319" s="12"/>
      <c r="F319" s="66" t="s">
        <v>153</v>
      </c>
      <c r="G319" s="69">
        <f>G317</f>
        <v>500</v>
      </c>
      <c r="H319" s="63"/>
      <c r="I319" s="78">
        <f>+G319*H319</f>
        <v>0</v>
      </c>
      <c r="J319" s="69">
        <f>G319</f>
        <v>500</v>
      </c>
      <c r="K319" s="62">
        <f>'Rate Schedule '!$E$25</f>
        <v>0</v>
      </c>
      <c r="L319" s="82">
        <f>+J319*K319</f>
        <v>0</v>
      </c>
      <c r="M319" s="100">
        <f t="shared" si="43"/>
        <v>0</v>
      </c>
      <c r="N319" s="101">
        <v>0</v>
      </c>
      <c r="O319" s="93" t="e">
        <f>L319/L328</f>
        <v>#REF!</v>
      </c>
      <c r="P319" s="32"/>
    </row>
    <row r="320" spans="2:17" ht="17.25" customHeight="1" thickBot="1" x14ac:dyDescent="0.25">
      <c r="B320" s="39"/>
      <c r="C320" s="12"/>
      <c r="D320" s="12"/>
      <c r="E320" s="12"/>
      <c r="F320" s="67" t="s">
        <v>154</v>
      </c>
      <c r="G320" s="69">
        <f>+C317</f>
        <v>500</v>
      </c>
      <c r="H320" s="63">
        <f>'2013 Existing Rates'!$D$21</f>
        <v>0</v>
      </c>
      <c r="I320" s="82">
        <f>+G320*H320</f>
        <v>0</v>
      </c>
      <c r="J320" s="69">
        <f>+C317</f>
        <v>500</v>
      </c>
      <c r="K320" s="62" t="e">
        <f>'Rate Schedule '!#REF!</f>
        <v>#REF!</v>
      </c>
      <c r="L320" s="82" t="e">
        <f>+J320*K320</f>
        <v>#REF!</v>
      </c>
      <c r="M320" s="100" t="e">
        <f t="shared" si="43"/>
        <v>#REF!</v>
      </c>
      <c r="N320" s="101" t="e">
        <f t="shared" ref="N320:N328" si="44">+M320/I320</f>
        <v>#REF!</v>
      </c>
      <c r="O320" s="93" t="e">
        <f>L320/L328</f>
        <v>#REF!</v>
      </c>
      <c r="P320" s="32"/>
    </row>
    <row r="321" spans="2:17" ht="17.25" customHeight="1" thickBot="1" x14ac:dyDescent="0.25">
      <c r="B321" s="39"/>
      <c r="C321" s="12"/>
      <c r="D321" s="12"/>
      <c r="E321" s="12"/>
      <c r="F321" s="165" t="s">
        <v>149</v>
      </c>
      <c r="G321" s="449"/>
      <c r="H321" s="450"/>
      <c r="I321" s="166">
        <f>SUM(I315:I320)</f>
        <v>186.23</v>
      </c>
      <c r="J321" s="449"/>
      <c r="K321" s="450"/>
      <c r="L321" s="166" t="e">
        <f>SUM(L315:L320)</f>
        <v>#REF!</v>
      </c>
      <c r="M321" s="169" t="e">
        <f>SUM(M315:M320)</f>
        <v>#REF!</v>
      </c>
      <c r="N321" s="170" t="e">
        <f t="shared" si="44"/>
        <v>#REF!</v>
      </c>
      <c r="O321" s="171" t="e">
        <f>SUM(O315:O320)</f>
        <v>#REF!</v>
      </c>
      <c r="P321" s="32"/>
    </row>
    <row r="322" spans="2:17" ht="17.25" customHeight="1" thickBot="1" x14ac:dyDescent="0.25">
      <c r="B322" s="39"/>
      <c r="C322" s="12"/>
      <c r="D322" s="12"/>
      <c r="E322" s="12"/>
      <c r="F322" s="66" t="s">
        <v>155</v>
      </c>
      <c r="G322" s="123">
        <f>C317</f>
        <v>500</v>
      </c>
      <c r="H322" s="124" t="e">
        <f>#REF!</f>
        <v>#REF!</v>
      </c>
      <c r="I322" s="78" t="e">
        <f>+G322*H322</f>
        <v>#REF!</v>
      </c>
      <c r="J322" s="123">
        <f>C317</f>
        <v>500</v>
      </c>
      <c r="K322" s="124" t="e">
        <f>#REF!</f>
        <v>#REF!</v>
      </c>
      <c r="L322" s="78" t="e">
        <f>+J322*K322</f>
        <v>#REF!</v>
      </c>
      <c r="M322" s="125" t="e">
        <f t="shared" ref="M322:M327" si="45">+L322-I322</f>
        <v>#REF!</v>
      </c>
      <c r="N322" s="90" t="e">
        <f t="shared" si="44"/>
        <v>#REF!</v>
      </c>
      <c r="O322" s="93" t="e">
        <f>L322/L328</f>
        <v>#REF!</v>
      </c>
      <c r="P322" s="32"/>
    </row>
    <row r="323" spans="2:17" ht="17.25" customHeight="1" thickBot="1" x14ac:dyDescent="0.25">
      <c r="B323" s="39"/>
      <c r="C323" s="12"/>
      <c r="D323" s="12"/>
      <c r="E323" s="12"/>
      <c r="F323" s="165" t="s">
        <v>151</v>
      </c>
      <c r="G323" s="449"/>
      <c r="H323" s="450"/>
      <c r="I323" s="166" t="e">
        <f>I321+I322</f>
        <v>#REF!</v>
      </c>
      <c r="J323" s="449"/>
      <c r="K323" s="450"/>
      <c r="L323" s="166" t="e">
        <f>L321+L322</f>
        <v>#REF!</v>
      </c>
      <c r="M323" s="169" t="e">
        <f t="shared" si="45"/>
        <v>#REF!</v>
      </c>
      <c r="N323" s="170" t="e">
        <f t="shared" si="44"/>
        <v>#REF!</v>
      </c>
      <c r="O323" s="172" t="e">
        <f>L323/L328</f>
        <v>#REF!</v>
      </c>
      <c r="P323" s="32"/>
    </row>
    <row r="324" spans="2:17" ht="17.25" customHeight="1" x14ac:dyDescent="0.2">
      <c r="B324" s="39"/>
      <c r="C324" s="12"/>
      <c r="D324" s="12"/>
      <c r="E324" s="12"/>
      <c r="F324" s="64" t="s">
        <v>56</v>
      </c>
      <c r="G324" s="70" t="e">
        <f>C316*#REF!</f>
        <v>#REF!</v>
      </c>
      <c r="H324" s="71" t="e">
        <f>#REF!+#REF!</f>
        <v>#REF!</v>
      </c>
      <c r="I324" s="72" t="e">
        <f>+G324*H324</f>
        <v>#REF!</v>
      </c>
      <c r="J324" s="70" t="e">
        <f>C316*#REF!</f>
        <v>#REF!</v>
      </c>
      <c r="K324" s="71" t="e">
        <f>#REF!+#REF!</f>
        <v>#REF!</v>
      </c>
      <c r="L324" s="99" t="e">
        <f>+J324*K324</f>
        <v>#REF!</v>
      </c>
      <c r="M324" s="100" t="e">
        <f t="shared" si="45"/>
        <v>#REF!</v>
      </c>
      <c r="N324" s="101" t="e">
        <f t="shared" si="44"/>
        <v>#REF!</v>
      </c>
      <c r="O324" s="93" t="e">
        <f>L324/L328</f>
        <v>#REF!</v>
      </c>
      <c r="P324" s="32"/>
    </row>
    <row r="325" spans="2:17" ht="17.25" customHeight="1" thickBot="1" x14ac:dyDescent="0.25">
      <c r="B325" s="39"/>
      <c r="C325" s="12"/>
      <c r="D325" s="12"/>
      <c r="E325" s="12"/>
      <c r="F325" s="64" t="s">
        <v>57</v>
      </c>
      <c r="G325" s="70" t="e">
        <f>G324</f>
        <v>#REF!</v>
      </c>
      <c r="H325" s="71" t="e">
        <f>+#REF!</f>
        <v>#REF!</v>
      </c>
      <c r="I325" s="72" t="e">
        <f>+G325*H325</f>
        <v>#REF!</v>
      </c>
      <c r="J325" s="70" t="e">
        <f>J324</f>
        <v>#REF!</v>
      </c>
      <c r="K325" s="71" t="e">
        <f>#REF!</f>
        <v>#REF!</v>
      </c>
      <c r="L325" s="99" t="e">
        <f>+J325*K325</f>
        <v>#REF!</v>
      </c>
      <c r="M325" s="100" t="e">
        <f t="shared" si="45"/>
        <v>#REF!</v>
      </c>
      <c r="N325" s="101" t="e">
        <f t="shared" si="44"/>
        <v>#REF!</v>
      </c>
      <c r="O325" s="93" t="e">
        <f>L325/L328</f>
        <v>#REF!</v>
      </c>
      <c r="P325" s="32"/>
    </row>
    <row r="326" spans="2:17" ht="17.25" customHeight="1" thickBot="1" x14ac:dyDescent="0.25">
      <c r="B326" s="39"/>
      <c r="C326" s="12"/>
      <c r="D326" s="12"/>
      <c r="E326" s="12"/>
      <c r="F326" s="165" t="s">
        <v>127</v>
      </c>
      <c r="G326" s="449"/>
      <c r="H326" s="450"/>
      <c r="I326" s="166" t="e">
        <f>SUM(I323:I325)</f>
        <v>#REF!</v>
      </c>
      <c r="J326" s="449"/>
      <c r="K326" s="450"/>
      <c r="L326" s="166" t="e">
        <f>SUM(L323:L325)</f>
        <v>#REF!</v>
      </c>
      <c r="M326" s="166" t="e">
        <f t="shared" si="45"/>
        <v>#REF!</v>
      </c>
      <c r="N326" s="170" t="e">
        <f t="shared" si="44"/>
        <v>#REF!</v>
      </c>
      <c r="O326" s="172" t="e">
        <f>L326/L328</f>
        <v>#REF!</v>
      </c>
      <c r="P326" s="32"/>
    </row>
    <row r="327" spans="2:17" ht="17.25" customHeight="1" thickBot="1" x14ac:dyDescent="0.25">
      <c r="B327" s="39"/>
      <c r="C327" s="12"/>
      <c r="D327" s="12"/>
      <c r="E327" s="12"/>
      <c r="F327" s="112" t="s">
        <v>202</v>
      </c>
      <c r="G327" s="113"/>
      <c r="H327" s="117">
        <v>0.13</v>
      </c>
      <c r="I327" s="114" t="e">
        <f>I326*H327</f>
        <v>#REF!</v>
      </c>
      <c r="J327" s="113"/>
      <c r="K327" s="117">
        <v>0.13</v>
      </c>
      <c r="L327" s="115" t="e">
        <f>L326*K327</f>
        <v>#REF!</v>
      </c>
      <c r="M327" s="97" t="e">
        <f t="shared" si="45"/>
        <v>#REF!</v>
      </c>
      <c r="N327" s="98" t="e">
        <f t="shared" si="44"/>
        <v>#REF!</v>
      </c>
      <c r="O327" s="103" t="e">
        <f>L327/L328</f>
        <v>#REF!</v>
      </c>
      <c r="P327" s="32"/>
    </row>
    <row r="328" spans="2:17" ht="17.25" customHeight="1" thickBot="1" x14ac:dyDescent="0.25">
      <c r="B328" s="39"/>
      <c r="C328" s="12"/>
      <c r="D328" s="12"/>
      <c r="E328" s="16"/>
      <c r="F328" s="179" t="s">
        <v>58</v>
      </c>
      <c r="G328" s="449"/>
      <c r="H328" s="450"/>
      <c r="I328" s="166" t="e">
        <f>I326+I327</f>
        <v>#REF!</v>
      </c>
      <c r="J328" s="449"/>
      <c r="K328" s="450"/>
      <c r="L328" s="166" t="e">
        <f>L326+L327</f>
        <v>#REF!</v>
      </c>
      <c r="M328" s="166" t="e">
        <f>M326+M327</f>
        <v>#REF!</v>
      </c>
      <c r="N328" s="170" t="e">
        <f t="shared" si="44"/>
        <v>#REF!</v>
      </c>
      <c r="O328" s="171" t="e">
        <f>O326+O327</f>
        <v>#REF!</v>
      </c>
      <c r="P328" s="32"/>
    </row>
    <row r="329" spans="2:17" ht="17.25" customHeight="1" thickBot="1" x14ac:dyDescent="0.25">
      <c r="B329" s="33"/>
      <c r="C329" s="45"/>
      <c r="D329" s="45"/>
      <c r="E329" s="45"/>
      <c r="F329" s="46"/>
      <c r="G329" s="47"/>
      <c r="H329" s="48"/>
      <c r="I329" s="49"/>
      <c r="J329" s="47"/>
      <c r="K329" s="50"/>
      <c r="L329" s="49"/>
      <c r="M329" s="51"/>
      <c r="N329" s="52"/>
      <c r="O329" s="53"/>
      <c r="P329" s="34"/>
    </row>
    <row r="330" spans="2:17" ht="17.25" customHeight="1" thickBot="1" x14ac:dyDescent="0.25">
      <c r="B330" s="11"/>
      <c r="C330" s="12"/>
      <c r="D330" s="12"/>
      <c r="E330" s="12"/>
      <c r="F330" s="20"/>
      <c r="G330" s="21"/>
      <c r="H330" s="22"/>
      <c r="I330" s="23"/>
      <c r="J330" s="21"/>
      <c r="K330" s="24"/>
      <c r="L330" s="23"/>
      <c r="M330" s="25"/>
      <c r="N330" s="42"/>
      <c r="O330" s="43"/>
      <c r="P330" s="11"/>
    </row>
    <row r="331" spans="2:17" ht="17.25" customHeight="1" x14ac:dyDescent="0.35">
      <c r="B331" s="41"/>
      <c r="C331" s="456"/>
      <c r="D331" s="456"/>
      <c r="E331" s="456"/>
      <c r="F331" s="456"/>
      <c r="G331" s="456"/>
      <c r="H331" s="456"/>
      <c r="I331" s="456"/>
      <c r="J331" s="456"/>
      <c r="K331" s="456"/>
      <c r="L331" s="456"/>
      <c r="M331" s="456"/>
      <c r="N331" s="456"/>
      <c r="O331" s="456"/>
      <c r="P331" s="31"/>
    </row>
    <row r="332" spans="2:17" ht="23.25" x14ac:dyDescent="0.35">
      <c r="B332" s="39"/>
      <c r="C332" s="451" t="s">
        <v>157</v>
      </c>
      <c r="D332" s="451"/>
      <c r="E332" s="451"/>
      <c r="F332" s="451"/>
      <c r="G332" s="451"/>
      <c r="H332" s="451"/>
      <c r="I332" s="451"/>
      <c r="J332" s="451"/>
      <c r="K332" s="451"/>
      <c r="L332" s="451"/>
      <c r="M332" s="451"/>
      <c r="N332" s="451"/>
      <c r="O332" s="451"/>
      <c r="P332" s="32"/>
    </row>
    <row r="333" spans="2:17" ht="17.25" customHeight="1" thickBot="1" x14ac:dyDescent="0.4">
      <c r="B333" s="39"/>
      <c r="C333" s="455"/>
      <c r="D333" s="455"/>
      <c r="E333" s="455"/>
      <c r="F333" s="455"/>
      <c r="G333" s="455"/>
      <c r="H333" s="455"/>
      <c r="I333" s="455"/>
      <c r="J333" s="455"/>
      <c r="K333" s="455"/>
      <c r="L333" s="455"/>
      <c r="M333" s="455"/>
      <c r="N333" s="455"/>
      <c r="O333" s="455"/>
      <c r="P333" s="32"/>
      <c r="Q333" s="11"/>
    </row>
    <row r="334" spans="2:17" ht="17.25" customHeight="1" thickBot="1" x14ac:dyDescent="0.25">
      <c r="B334" s="39"/>
      <c r="C334" s="40"/>
      <c r="D334" s="40"/>
      <c r="E334" s="12"/>
      <c r="F334" s="13"/>
      <c r="G334" s="452" t="str">
        <f>$G$10</f>
        <v>2010 BILL</v>
      </c>
      <c r="H334" s="453"/>
      <c r="I334" s="454"/>
      <c r="J334" s="452" t="str">
        <f>$J$10</f>
        <v>2011 BILL</v>
      </c>
      <c r="K334" s="453"/>
      <c r="L334" s="454"/>
      <c r="M334" s="452" t="s">
        <v>52</v>
      </c>
      <c r="N334" s="453"/>
      <c r="O334" s="454"/>
      <c r="P334" s="32"/>
      <c r="Q334" s="11"/>
    </row>
    <row r="335" spans="2:17" ht="26.25" thickBot="1" x14ac:dyDescent="0.25">
      <c r="B335" s="39"/>
      <c r="C335" s="12"/>
      <c r="D335" s="12"/>
      <c r="E335" s="14"/>
      <c r="F335" s="15"/>
      <c r="G335" s="135" t="s">
        <v>46</v>
      </c>
      <c r="H335" s="136" t="s">
        <v>47</v>
      </c>
      <c r="I335" s="137" t="s">
        <v>48</v>
      </c>
      <c r="J335" s="138" t="s">
        <v>46</v>
      </c>
      <c r="K335" s="136" t="s">
        <v>47</v>
      </c>
      <c r="L335" s="137" t="s">
        <v>48</v>
      </c>
      <c r="M335" s="59" t="s">
        <v>53</v>
      </c>
      <c r="N335" s="60" t="s">
        <v>54</v>
      </c>
      <c r="O335" s="61" t="s">
        <v>55</v>
      </c>
      <c r="P335" s="32"/>
      <c r="Q335" s="11"/>
    </row>
    <row r="336" spans="2:17" ht="17.25" customHeight="1" thickBot="1" x14ac:dyDescent="0.25">
      <c r="B336" s="39"/>
      <c r="C336" s="459" t="s">
        <v>49</v>
      </c>
      <c r="D336" s="460"/>
      <c r="E336" s="12"/>
      <c r="F336" s="141" t="s">
        <v>50</v>
      </c>
      <c r="G336" s="139"/>
      <c r="H336" s="133"/>
      <c r="I336" s="72">
        <f>+'2013 Existing Rates'!$C$8</f>
        <v>186.23</v>
      </c>
      <c r="J336" s="70"/>
      <c r="K336" s="134"/>
      <c r="L336" s="99">
        <f>+'Rate Schedule '!$E$22</f>
        <v>186.74</v>
      </c>
      <c r="M336" s="100">
        <f t="shared" ref="M336:M341" si="46">+L336-I336</f>
        <v>0.51000000000001933</v>
      </c>
      <c r="N336" s="101">
        <f>+M336/I336</f>
        <v>2.7385491059443664E-3</v>
      </c>
      <c r="O336" s="93" t="e">
        <f>L336/L349</f>
        <v>#REF!</v>
      </c>
      <c r="P336" s="32"/>
      <c r="Q336" s="11"/>
    </row>
    <row r="337" spans="2:17" ht="17.25" customHeight="1" thickBot="1" x14ac:dyDescent="0.25">
      <c r="B337" s="39"/>
      <c r="C337" s="37">
        <v>800000</v>
      </c>
      <c r="D337" s="38" t="s">
        <v>15</v>
      </c>
      <c r="E337" s="12"/>
      <c r="F337" s="142" t="s">
        <v>61</v>
      </c>
      <c r="G337" s="140">
        <f>+C338</f>
        <v>1000</v>
      </c>
      <c r="H337" s="63">
        <f>'2013 Existing Rates'!$D$70</f>
        <v>0</v>
      </c>
      <c r="I337" s="78">
        <f>+G337*H337</f>
        <v>0</v>
      </c>
      <c r="J337" s="69">
        <f>G337</f>
        <v>1000</v>
      </c>
      <c r="K337" s="62">
        <f>'Rate Schedule '!$E$23</f>
        <v>2.198</v>
      </c>
      <c r="L337" s="82">
        <f>+J337*K337</f>
        <v>2198</v>
      </c>
      <c r="M337" s="100">
        <f t="shared" si="46"/>
        <v>2198</v>
      </c>
      <c r="N337" s="101" t="e">
        <f>+M337/I337</f>
        <v>#DIV/0!</v>
      </c>
      <c r="O337" s="93" t="e">
        <f>L337/L349</f>
        <v>#REF!</v>
      </c>
      <c r="P337" s="32"/>
      <c r="Q337" s="11"/>
    </row>
    <row r="338" spans="2:17" ht="17.25" customHeight="1" thickBot="1" x14ac:dyDescent="0.25">
      <c r="B338" s="39"/>
      <c r="C338" s="37">
        <v>1000</v>
      </c>
      <c r="D338" s="38" t="s">
        <v>16</v>
      </c>
      <c r="E338" s="12"/>
      <c r="F338" s="142" t="s">
        <v>152</v>
      </c>
      <c r="G338" s="119">
        <f>G337</f>
        <v>1000</v>
      </c>
      <c r="H338" s="143">
        <f>'2013 Existing Rates'!$D$33</f>
        <v>0</v>
      </c>
      <c r="I338" s="78">
        <f>+G338*H338</f>
        <v>0</v>
      </c>
      <c r="J338" s="69">
        <f>+C338</f>
        <v>1000</v>
      </c>
      <c r="K338" s="62">
        <f>'Rate Schedule '!$E$24</f>
        <v>0.59650000000000003</v>
      </c>
      <c r="L338" s="82">
        <f>+J338*K338</f>
        <v>596.5</v>
      </c>
      <c r="M338" s="100">
        <f t="shared" si="46"/>
        <v>596.5</v>
      </c>
      <c r="N338" s="101" t="e">
        <f>+M338/I338</f>
        <v>#DIV/0!</v>
      </c>
      <c r="O338" s="93" t="e">
        <f>L338/L349</f>
        <v>#REF!</v>
      </c>
      <c r="P338" s="32"/>
    </row>
    <row r="339" spans="2:17" ht="17.25" customHeight="1" x14ac:dyDescent="0.2">
      <c r="B339" s="39"/>
      <c r="C339" s="121"/>
      <c r="D339" s="132"/>
      <c r="E339" s="12"/>
      <c r="F339" s="66" t="s">
        <v>108</v>
      </c>
      <c r="G339" s="88"/>
      <c r="H339" s="87"/>
      <c r="I339" s="78">
        <f>'2013 Existing Rates'!$B$44</f>
        <v>0</v>
      </c>
      <c r="J339" s="88"/>
      <c r="K339" s="87"/>
      <c r="L339" s="78">
        <f>'2013 Existing Rates'!$B$44</f>
        <v>0</v>
      </c>
      <c r="M339" s="100">
        <f t="shared" si="46"/>
        <v>0</v>
      </c>
      <c r="N339" s="101" t="e">
        <f>+M339/I339</f>
        <v>#DIV/0!</v>
      </c>
      <c r="O339" s="93" t="e">
        <f>L339/L349</f>
        <v>#REF!</v>
      </c>
      <c r="P339" s="32"/>
    </row>
    <row r="340" spans="2:17" ht="17.25" customHeight="1" x14ac:dyDescent="0.2">
      <c r="B340" s="39"/>
      <c r="C340" s="29"/>
      <c r="D340" s="30"/>
      <c r="E340" s="12"/>
      <c r="F340" s="66" t="s">
        <v>153</v>
      </c>
      <c r="G340" s="69">
        <f>G338</f>
        <v>1000</v>
      </c>
      <c r="H340" s="63"/>
      <c r="I340" s="78">
        <f>+G340*H340</f>
        <v>0</v>
      </c>
      <c r="J340" s="69">
        <f>G340</f>
        <v>1000</v>
      </c>
      <c r="K340" s="62">
        <f>'Rate Schedule '!$E$25</f>
        <v>0</v>
      </c>
      <c r="L340" s="82">
        <f>+J340*K340</f>
        <v>0</v>
      </c>
      <c r="M340" s="100">
        <f t="shared" si="46"/>
        <v>0</v>
      </c>
      <c r="N340" s="101">
        <v>0</v>
      </c>
      <c r="O340" s="93" t="e">
        <f>L340/L349</f>
        <v>#REF!</v>
      </c>
      <c r="P340" s="32"/>
    </row>
    <row r="341" spans="2:17" ht="17.25" customHeight="1" thickBot="1" x14ac:dyDescent="0.25">
      <c r="B341" s="39"/>
      <c r="C341" s="12"/>
      <c r="D341" s="12"/>
      <c r="E341" s="12"/>
      <c r="F341" s="67" t="s">
        <v>154</v>
      </c>
      <c r="G341" s="69">
        <f>+C338</f>
        <v>1000</v>
      </c>
      <c r="H341" s="63">
        <f>'2013 Existing Rates'!$D$21</f>
        <v>0</v>
      </c>
      <c r="I341" s="82">
        <f>+G341*H341</f>
        <v>0</v>
      </c>
      <c r="J341" s="69">
        <f>+C338</f>
        <v>1000</v>
      </c>
      <c r="K341" s="62" t="e">
        <f>'Rate Schedule '!#REF!</f>
        <v>#REF!</v>
      </c>
      <c r="L341" s="82" t="e">
        <f>+J341*K341</f>
        <v>#REF!</v>
      </c>
      <c r="M341" s="100" t="e">
        <f t="shared" si="46"/>
        <v>#REF!</v>
      </c>
      <c r="N341" s="101" t="e">
        <f t="shared" ref="N341:N349" si="47">+M341/I341</f>
        <v>#REF!</v>
      </c>
      <c r="O341" s="93" t="e">
        <f>L341/L349</f>
        <v>#REF!</v>
      </c>
      <c r="P341" s="32"/>
    </row>
    <row r="342" spans="2:17" ht="17.25" customHeight="1" thickBot="1" x14ac:dyDescent="0.25">
      <c r="B342" s="39"/>
      <c r="C342" s="12"/>
      <c r="D342" s="12"/>
      <c r="E342" s="12"/>
      <c r="F342" s="165" t="s">
        <v>149</v>
      </c>
      <c r="G342" s="449"/>
      <c r="H342" s="450"/>
      <c r="I342" s="166">
        <f>SUM(I336:I341)</f>
        <v>186.23</v>
      </c>
      <c r="J342" s="449"/>
      <c r="K342" s="450"/>
      <c r="L342" s="166" t="e">
        <f>SUM(L336:L341)</f>
        <v>#REF!</v>
      </c>
      <c r="M342" s="169" t="e">
        <f>SUM(M336:M341)</f>
        <v>#REF!</v>
      </c>
      <c r="N342" s="170" t="e">
        <f t="shared" si="47"/>
        <v>#REF!</v>
      </c>
      <c r="O342" s="171" t="e">
        <f>SUM(O336:O341)</f>
        <v>#REF!</v>
      </c>
      <c r="P342" s="32"/>
    </row>
    <row r="343" spans="2:17" ht="17.25" customHeight="1" thickBot="1" x14ac:dyDescent="0.25">
      <c r="B343" s="39"/>
      <c r="C343" s="12"/>
      <c r="D343" s="12"/>
      <c r="E343" s="12"/>
      <c r="F343" s="66" t="s">
        <v>155</v>
      </c>
      <c r="G343" s="123">
        <f>C338</f>
        <v>1000</v>
      </c>
      <c r="H343" s="124" t="e">
        <f>#REF!</f>
        <v>#REF!</v>
      </c>
      <c r="I343" s="78" t="e">
        <f>+G343*H343</f>
        <v>#REF!</v>
      </c>
      <c r="J343" s="123">
        <f>C338</f>
        <v>1000</v>
      </c>
      <c r="K343" s="124" t="e">
        <f>#REF!</f>
        <v>#REF!</v>
      </c>
      <c r="L343" s="78" t="e">
        <f>+J343*K343</f>
        <v>#REF!</v>
      </c>
      <c r="M343" s="125" t="e">
        <f t="shared" ref="M343:M348" si="48">+L343-I343</f>
        <v>#REF!</v>
      </c>
      <c r="N343" s="90" t="e">
        <f t="shared" si="47"/>
        <v>#REF!</v>
      </c>
      <c r="O343" s="93" t="e">
        <f>L343/L349</f>
        <v>#REF!</v>
      </c>
      <c r="P343" s="32"/>
    </row>
    <row r="344" spans="2:17" ht="17.25" customHeight="1" thickBot="1" x14ac:dyDescent="0.25">
      <c r="B344" s="39"/>
      <c r="C344" s="12"/>
      <c r="D344" s="12"/>
      <c r="E344" s="12"/>
      <c r="F344" s="165" t="s">
        <v>151</v>
      </c>
      <c r="G344" s="449"/>
      <c r="H344" s="450"/>
      <c r="I344" s="166" t="e">
        <f>I342+I343</f>
        <v>#REF!</v>
      </c>
      <c r="J344" s="449"/>
      <c r="K344" s="450"/>
      <c r="L344" s="166" t="e">
        <f>L342+L343</f>
        <v>#REF!</v>
      </c>
      <c r="M344" s="169" t="e">
        <f t="shared" si="48"/>
        <v>#REF!</v>
      </c>
      <c r="N344" s="170" t="e">
        <f t="shared" si="47"/>
        <v>#REF!</v>
      </c>
      <c r="O344" s="172" t="e">
        <f>L344/L349</f>
        <v>#REF!</v>
      </c>
      <c r="P344" s="32"/>
    </row>
    <row r="345" spans="2:17" ht="17.25" customHeight="1" x14ac:dyDescent="0.2">
      <c r="B345" s="39"/>
      <c r="C345" s="12"/>
      <c r="D345" s="12"/>
      <c r="E345" s="12"/>
      <c r="F345" s="64" t="s">
        <v>56</v>
      </c>
      <c r="G345" s="70" t="e">
        <f>C337*#REF!</f>
        <v>#REF!</v>
      </c>
      <c r="H345" s="71" t="e">
        <f>#REF!+#REF!</f>
        <v>#REF!</v>
      </c>
      <c r="I345" s="72" t="e">
        <f>+G345*H345</f>
        <v>#REF!</v>
      </c>
      <c r="J345" s="70" t="e">
        <f>C337*#REF!</f>
        <v>#REF!</v>
      </c>
      <c r="K345" s="71" t="e">
        <f>#REF!+#REF!</f>
        <v>#REF!</v>
      </c>
      <c r="L345" s="99" t="e">
        <f>+J345*K345</f>
        <v>#REF!</v>
      </c>
      <c r="M345" s="100" t="e">
        <f t="shared" si="48"/>
        <v>#REF!</v>
      </c>
      <c r="N345" s="101" t="e">
        <f t="shared" si="47"/>
        <v>#REF!</v>
      </c>
      <c r="O345" s="93" t="e">
        <f>L345/L349</f>
        <v>#REF!</v>
      </c>
      <c r="P345" s="32"/>
    </row>
    <row r="346" spans="2:17" ht="17.25" customHeight="1" thickBot="1" x14ac:dyDescent="0.25">
      <c r="B346" s="39"/>
      <c r="C346" s="12"/>
      <c r="D346" s="12"/>
      <c r="E346" s="12"/>
      <c r="F346" s="64" t="s">
        <v>57</v>
      </c>
      <c r="G346" s="70" t="e">
        <f>G345</f>
        <v>#REF!</v>
      </c>
      <c r="H346" s="71" t="e">
        <f>+#REF!</f>
        <v>#REF!</v>
      </c>
      <c r="I346" s="72" t="e">
        <f>+G346*H346</f>
        <v>#REF!</v>
      </c>
      <c r="J346" s="70" t="e">
        <f>J345</f>
        <v>#REF!</v>
      </c>
      <c r="K346" s="71" t="e">
        <f>#REF!</f>
        <v>#REF!</v>
      </c>
      <c r="L346" s="99" t="e">
        <f>+J346*K346</f>
        <v>#REF!</v>
      </c>
      <c r="M346" s="100" t="e">
        <f t="shared" si="48"/>
        <v>#REF!</v>
      </c>
      <c r="N346" s="101" t="e">
        <f t="shared" si="47"/>
        <v>#REF!</v>
      </c>
      <c r="O346" s="93" t="e">
        <f>L346/L349</f>
        <v>#REF!</v>
      </c>
      <c r="P346" s="32"/>
    </row>
    <row r="347" spans="2:17" ht="17.25" customHeight="1" thickBot="1" x14ac:dyDescent="0.25">
      <c r="B347" s="39"/>
      <c r="C347" s="12"/>
      <c r="D347" s="12"/>
      <c r="E347" s="12"/>
      <c r="F347" s="165" t="s">
        <v>127</v>
      </c>
      <c r="G347" s="449"/>
      <c r="H347" s="450"/>
      <c r="I347" s="166" t="e">
        <f>SUM(I344:I346)</f>
        <v>#REF!</v>
      </c>
      <c r="J347" s="449"/>
      <c r="K347" s="450"/>
      <c r="L347" s="166" t="e">
        <f>SUM(L344:L346)</f>
        <v>#REF!</v>
      </c>
      <c r="M347" s="166" t="e">
        <f t="shared" si="48"/>
        <v>#REF!</v>
      </c>
      <c r="N347" s="170" t="e">
        <f t="shared" si="47"/>
        <v>#REF!</v>
      </c>
      <c r="O347" s="172" t="e">
        <f>L347/L349</f>
        <v>#REF!</v>
      </c>
      <c r="P347" s="32"/>
    </row>
    <row r="348" spans="2:17" ht="17.25" customHeight="1" thickBot="1" x14ac:dyDescent="0.25">
      <c r="B348" s="39"/>
      <c r="C348" s="12"/>
      <c r="D348" s="12"/>
      <c r="E348" s="12"/>
      <c r="F348" s="112" t="s">
        <v>202</v>
      </c>
      <c r="G348" s="113"/>
      <c r="H348" s="117">
        <v>0.13</v>
      </c>
      <c r="I348" s="114" t="e">
        <f>I347*H348</f>
        <v>#REF!</v>
      </c>
      <c r="J348" s="113"/>
      <c r="K348" s="117">
        <v>0.13</v>
      </c>
      <c r="L348" s="115" t="e">
        <f>L347*K348</f>
        <v>#REF!</v>
      </c>
      <c r="M348" s="97" t="e">
        <f t="shared" si="48"/>
        <v>#REF!</v>
      </c>
      <c r="N348" s="98" t="e">
        <f t="shared" si="47"/>
        <v>#REF!</v>
      </c>
      <c r="O348" s="103" t="e">
        <f>L348/L349</f>
        <v>#REF!</v>
      </c>
      <c r="P348" s="32"/>
    </row>
    <row r="349" spans="2:17" ht="17.25" customHeight="1" thickBot="1" x14ac:dyDescent="0.25">
      <c r="B349" s="39"/>
      <c r="C349" s="12"/>
      <c r="D349" s="12"/>
      <c r="E349" s="16"/>
      <c r="F349" s="179" t="s">
        <v>58</v>
      </c>
      <c r="G349" s="449"/>
      <c r="H349" s="450"/>
      <c r="I349" s="166" t="e">
        <f>I347+I348</f>
        <v>#REF!</v>
      </c>
      <c r="J349" s="449"/>
      <c r="K349" s="450"/>
      <c r="L349" s="166" t="e">
        <f>L347+L348</f>
        <v>#REF!</v>
      </c>
      <c r="M349" s="166" t="e">
        <f>M347+M348</f>
        <v>#REF!</v>
      </c>
      <c r="N349" s="170" t="e">
        <f t="shared" si="47"/>
        <v>#REF!</v>
      </c>
      <c r="O349" s="171" t="e">
        <f>O347+O348</f>
        <v>#REF!</v>
      </c>
      <c r="P349" s="32"/>
    </row>
    <row r="350" spans="2:17" ht="17.25" customHeight="1" thickBot="1" x14ac:dyDescent="0.25">
      <c r="B350" s="33"/>
      <c r="C350" s="45"/>
      <c r="D350" s="45"/>
      <c r="E350" s="45"/>
      <c r="F350" s="46"/>
      <c r="G350" s="47"/>
      <c r="H350" s="48"/>
      <c r="I350" s="49"/>
      <c r="J350" s="47"/>
      <c r="K350" s="50"/>
      <c r="L350" s="49"/>
      <c r="M350" s="51"/>
      <c r="N350" s="52"/>
      <c r="O350" s="53"/>
      <c r="P350" s="34"/>
    </row>
    <row r="351" spans="2:17" ht="17.25" customHeight="1" thickBot="1" x14ac:dyDescent="0.25">
      <c r="B351" s="11"/>
      <c r="C351" s="12"/>
      <c r="D351" s="12"/>
      <c r="E351" s="12"/>
      <c r="F351" s="20"/>
      <c r="G351" s="21"/>
      <c r="H351" s="22"/>
      <c r="I351" s="23"/>
      <c r="J351" s="21"/>
      <c r="K351" s="24"/>
      <c r="L351" s="23"/>
      <c r="M351" s="25"/>
      <c r="N351" s="42"/>
      <c r="O351" s="43"/>
      <c r="P351" s="11"/>
    </row>
    <row r="352" spans="2:17" ht="17.25" customHeight="1" x14ac:dyDescent="0.35">
      <c r="B352" s="41"/>
      <c r="C352" s="456"/>
      <c r="D352" s="456"/>
      <c r="E352" s="456"/>
      <c r="F352" s="456"/>
      <c r="G352" s="456"/>
      <c r="H352" s="456"/>
      <c r="I352" s="456"/>
      <c r="J352" s="456"/>
      <c r="K352" s="456"/>
      <c r="L352" s="456"/>
      <c r="M352" s="456"/>
      <c r="N352" s="456"/>
      <c r="O352" s="456"/>
      <c r="P352" s="31"/>
    </row>
    <row r="353" spans="2:17" ht="23.25" x14ac:dyDescent="0.35">
      <c r="B353" s="39"/>
      <c r="C353" s="451" t="s">
        <v>157</v>
      </c>
      <c r="D353" s="451"/>
      <c r="E353" s="451"/>
      <c r="F353" s="451"/>
      <c r="G353" s="451"/>
      <c r="H353" s="451"/>
      <c r="I353" s="451"/>
      <c r="J353" s="451"/>
      <c r="K353" s="451"/>
      <c r="L353" s="451"/>
      <c r="M353" s="451"/>
      <c r="N353" s="451"/>
      <c r="O353" s="451"/>
      <c r="P353" s="32"/>
    </row>
    <row r="354" spans="2:17" ht="17.25" customHeight="1" thickBot="1" x14ac:dyDescent="0.4">
      <c r="B354" s="39"/>
      <c r="C354" s="455"/>
      <c r="D354" s="455"/>
      <c r="E354" s="455"/>
      <c r="F354" s="455"/>
      <c r="G354" s="455"/>
      <c r="H354" s="455"/>
      <c r="I354" s="455"/>
      <c r="J354" s="455"/>
      <c r="K354" s="455"/>
      <c r="L354" s="455"/>
      <c r="M354" s="455"/>
      <c r="N354" s="455"/>
      <c r="O354" s="455"/>
      <c r="P354" s="32"/>
      <c r="Q354" s="11"/>
    </row>
    <row r="355" spans="2:17" ht="17.25" customHeight="1" thickBot="1" x14ac:dyDescent="0.25">
      <c r="B355" s="39"/>
      <c r="C355" s="40"/>
      <c r="D355" s="40"/>
      <c r="E355" s="12"/>
      <c r="F355" s="13"/>
      <c r="G355" s="452" t="str">
        <f>$G$10</f>
        <v>2010 BILL</v>
      </c>
      <c r="H355" s="453"/>
      <c r="I355" s="454"/>
      <c r="J355" s="452" t="str">
        <f>$J$10</f>
        <v>2011 BILL</v>
      </c>
      <c r="K355" s="453"/>
      <c r="L355" s="454"/>
      <c r="M355" s="452" t="s">
        <v>52</v>
      </c>
      <c r="N355" s="453"/>
      <c r="O355" s="454"/>
      <c r="P355" s="32"/>
      <c r="Q355" s="11"/>
    </row>
    <row r="356" spans="2:17" ht="26.25" thickBot="1" x14ac:dyDescent="0.25">
      <c r="B356" s="39"/>
      <c r="C356" s="12"/>
      <c r="D356" s="12"/>
      <c r="E356" s="14"/>
      <c r="F356" s="15"/>
      <c r="G356" s="135" t="s">
        <v>46</v>
      </c>
      <c r="H356" s="136" t="s">
        <v>47</v>
      </c>
      <c r="I356" s="137" t="s">
        <v>48</v>
      </c>
      <c r="J356" s="138" t="s">
        <v>46</v>
      </c>
      <c r="K356" s="136" t="s">
        <v>47</v>
      </c>
      <c r="L356" s="137" t="s">
        <v>48</v>
      </c>
      <c r="M356" s="59" t="s">
        <v>53</v>
      </c>
      <c r="N356" s="60" t="s">
        <v>54</v>
      </c>
      <c r="O356" s="61" t="s">
        <v>55</v>
      </c>
      <c r="P356" s="32"/>
      <c r="Q356" s="11"/>
    </row>
    <row r="357" spans="2:17" ht="17.25" customHeight="1" thickBot="1" x14ac:dyDescent="0.25">
      <c r="B357" s="39"/>
      <c r="C357" s="459" t="s">
        <v>49</v>
      </c>
      <c r="D357" s="460"/>
      <c r="E357" s="12"/>
      <c r="F357" s="141" t="s">
        <v>50</v>
      </c>
      <c r="G357" s="139"/>
      <c r="H357" s="133"/>
      <c r="I357" s="72">
        <f>+'2013 Existing Rates'!$C$8</f>
        <v>186.23</v>
      </c>
      <c r="J357" s="70"/>
      <c r="K357" s="134"/>
      <c r="L357" s="99">
        <f>+'Rate Schedule '!$E$22</f>
        <v>186.74</v>
      </c>
      <c r="M357" s="100">
        <f t="shared" ref="M357:M362" si="49">+L357-I357</f>
        <v>0.51000000000001933</v>
      </c>
      <c r="N357" s="101">
        <f>+M357/I357</f>
        <v>2.7385491059443664E-3</v>
      </c>
      <c r="O357" s="93" t="e">
        <f>L357/L370</f>
        <v>#REF!</v>
      </c>
      <c r="P357" s="32"/>
      <c r="Q357" s="11"/>
    </row>
    <row r="358" spans="2:17" ht="17.25" customHeight="1" thickBot="1" x14ac:dyDescent="0.25">
      <c r="B358" s="39"/>
      <c r="C358" s="37">
        <v>1600000</v>
      </c>
      <c r="D358" s="38" t="s">
        <v>15</v>
      </c>
      <c r="E358" s="12"/>
      <c r="F358" s="142" t="s">
        <v>61</v>
      </c>
      <c r="G358" s="140">
        <f>+C359</f>
        <v>4000</v>
      </c>
      <c r="H358" s="63">
        <f>'2013 Existing Rates'!$D$70</f>
        <v>0</v>
      </c>
      <c r="I358" s="78">
        <f>+G358*H358</f>
        <v>0</v>
      </c>
      <c r="J358" s="69">
        <f>G358</f>
        <v>4000</v>
      </c>
      <c r="K358" s="62">
        <f>'Rate Schedule '!$E$23</f>
        <v>2.198</v>
      </c>
      <c r="L358" s="82">
        <f>+J358*K358</f>
        <v>8792</v>
      </c>
      <c r="M358" s="100">
        <f t="shared" si="49"/>
        <v>8792</v>
      </c>
      <c r="N358" s="101" t="e">
        <f>+M358/I358</f>
        <v>#DIV/0!</v>
      </c>
      <c r="O358" s="93" t="e">
        <f>L358/L370</f>
        <v>#REF!</v>
      </c>
      <c r="P358" s="32"/>
      <c r="Q358" s="11"/>
    </row>
    <row r="359" spans="2:17" ht="17.25" customHeight="1" thickBot="1" x14ac:dyDescent="0.25">
      <c r="B359" s="39"/>
      <c r="C359" s="37">
        <v>4000</v>
      </c>
      <c r="D359" s="38" t="s">
        <v>16</v>
      </c>
      <c r="E359" s="12"/>
      <c r="F359" s="142" t="s">
        <v>152</v>
      </c>
      <c r="G359" s="119">
        <f>G358</f>
        <v>4000</v>
      </c>
      <c r="H359" s="143">
        <f>'2013 Existing Rates'!$D$33</f>
        <v>0</v>
      </c>
      <c r="I359" s="78">
        <f>+G359*H359</f>
        <v>0</v>
      </c>
      <c r="J359" s="69">
        <f>+C359</f>
        <v>4000</v>
      </c>
      <c r="K359" s="62">
        <f>'Rate Schedule '!$E$24</f>
        <v>0.59650000000000003</v>
      </c>
      <c r="L359" s="82">
        <f>+J359*K359</f>
        <v>2386</v>
      </c>
      <c r="M359" s="100">
        <f t="shared" si="49"/>
        <v>2386</v>
      </c>
      <c r="N359" s="101" t="e">
        <f>+M359/I359</f>
        <v>#DIV/0!</v>
      </c>
      <c r="O359" s="93" t="e">
        <f>L359/L370</f>
        <v>#REF!</v>
      </c>
      <c r="P359" s="32"/>
    </row>
    <row r="360" spans="2:17" ht="17.25" customHeight="1" x14ac:dyDescent="0.2">
      <c r="B360" s="39"/>
      <c r="C360" s="121"/>
      <c r="D360" s="132"/>
      <c r="E360" s="12"/>
      <c r="F360" s="66" t="s">
        <v>108</v>
      </c>
      <c r="G360" s="88"/>
      <c r="H360" s="87"/>
      <c r="I360" s="78">
        <f>'2013 Existing Rates'!$B$44</f>
        <v>0</v>
      </c>
      <c r="J360" s="88"/>
      <c r="K360" s="87"/>
      <c r="L360" s="78">
        <f>'2013 Existing Rates'!$B$44</f>
        <v>0</v>
      </c>
      <c r="M360" s="100">
        <f t="shared" si="49"/>
        <v>0</v>
      </c>
      <c r="N360" s="101" t="e">
        <f>+M360/I360</f>
        <v>#DIV/0!</v>
      </c>
      <c r="O360" s="93" t="e">
        <f>L360/L370</f>
        <v>#REF!</v>
      </c>
      <c r="P360" s="32"/>
    </row>
    <row r="361" spans="2:17" ht="17.25" customHeight="1" x14ac:dyDescent="0.2">
      <c r="B361" s="39"/>
      <c r="C361" s="29"/>
      <c r="D361" s="30"/>
      <c r="E361" s="12"/>
      <c r="F361" s="66" t="s">
        <v>153</v>
      </c>
      <c r="G361" s="69">
        <f>G359</f>
        <v>4000</v>
      </c>
      <c r="H361" s="63"/>
      <c r="I361" s="78">
        <f>+G361*H361</f>
        <v>0</v>
      </c>
      <c r="J361" s="69">
        <f>G361</f>
        <v>4000</v>
      </c>
      <c r="K361" s="62">
        <f>'Rate Schedule '!$E$25</f>
        <v>0</v>
      </c>
      <c r="L361" s="82">
        <f>+J361*K361</f>
        <v>0</v>
      </c>
      <c r="M361" s="100">
        <f t="shared" si="49"/>
        <v>0</v>
      </c>
      <c r="N361" s="101">
        <v>0</v>
      </c>
      <c r="O361" s="93" t="e">
        <f>L361/L370</f>
        <v>#REF!</v>
      </c>
      <c r="P361" s="32"/>
    </row>
    <row r="362" spans="2:17" ht="17.25" customHeight="1" thickBot="1" x14ac:dyDescent="0.25">
      <c r="B362" s="39"/>
      <c r="C362" s="12"/>
      <c r="D362" s="12"/>
      <c r="E362" s="12"/>
      <c r="F362" s="67" t="s">
        <v>154</v>
      </c>
      <c r="G362" s="69">
        <f>+C359</f>
        <v>4000</v>
      </c>
      <c r="H362" s="63">
        <f>'2013 Existing Rates'!$D$21</f>
        <v>0</v>
      </c>
      <c r="I362" s="82">
        <f>+G362*H362</f>
        <v>0</v>
      </c>
      <c r="J362" s="69">
        <f>+C359</f>
        <v>4000</v>
      </c>
      <c r="K362" s="62" t="e">
        <f>'Rate Schedule '!#REF!</f>
        <v>#REF!</v>
      </c>
      <c r="L362" s="82" t="e">
        <f>+J362*K362</f>
        <v>#REF!</v>
      </c>
      <c r="M362" s="100" t="e">
        <f t="shared" si="49"/>
        <v>#REF!</v>
      </c>
      <c r="N362" s="101" t="e">
        <f t="shared" ref="N362:N370" si="50">+M362/I362</f>
        <v>#REF!</v>
      </c>
      <c r="O362" s="93" t="e">
        <f>L362/L370</f>
        <v>#REF!</v>
      </c>
      <c r="P362" s="32"/>
    </row>
    <row r="363" spans="2:17" ht="17.25" customHeight="1" thickBot="1" x14ac:dyDescent="0.25">
      <c r="B363" s="39"/>
      <c r="C363" s="12"/>
      <c r="D363" s="12"/>
      <c r="E363" s="12"/>
      <c r="F363" s="165" t="s">
        <v>149</v>
      </c>
      <c r="G363" s="449"/>
      <c r="H363" s="450"/>
      <c r="I363" s="166">
        <f>SUM(I357:I362)</f>
        <v>186.23</v>
      </c>
      <c r="J363" s="449"/>
      <c r="K363" s="450"/>
      <c r="L363" s="166" t="e">
        <f>SUM(L357:L362)</f>
        <v>#REF!</v>
      </c>
      <c r="M363" s="169" t="e">
        <f>SUM(M357:M362)</f>
        <v>#REF!</v>
      </c>
      <c r="N363" s="170" t="e">
        <f t="shared" si="50"/>
        <v>#REF!</v>
      </c>
      <c r="O363" s="171" t="e">
        <f>SUM(O357:O362)</f>
        <v>#REF!</v>
      </c>
      <c r="P363" s="32"/>
    </row>
    <row r="364" spans="2:17" ht="17.25" customHeight="1" thickBot="1" x14ac:dyDescent="0.25">
      <c r="B364" s="39"/>
      <c r="C364" s="12"/>
      <c r="D364" s="12"/>
      <c r="E364" s="12"/>
      <c r="F364" s="66" t="s">
        <v>155</v>
      </c>
      <c r="G364" s="123">
        <f>C359</f>
        <v>4000</v>
      </c>
      <c r="H364" s="124" t="e">
        <f>#REF!</f>
        <v>#REF!</v>
      </c>
      <c r="I364" s="78" t="e">
        <f>+G364*H364</f>
        <v>#REF!</v>
      </c>
      <c r="J364" s="123">
        <f>C359</f>
        <v>4000</v>
      </c>
      <c r="K364" s="124" t="e">
        <f>#REF!</f>
        <v>#REF!</v>
      </c>
      <c r="L364" s="78" t="e">
        <f>+J364*K364</f>
        <v>#REF!</v>
      </c>
      <c r="M364" s="125" t="e">
        <f t="shared" ref="M364:M369" si="51">+L364-I364</f>
        <v>#REF!</v>
      </c>
      <c r="N364" s="90" t="e">
        <f t="shared" si="50"/>
        <v>#REF!</v>
      </c>
      <c r="O364" s="93" t="e">
        <f>L364/L370</f>
        <v>#REF!</v>
      </c>
      <c r="P364" s="32"/>
    </row>
    <row r="365" spans="2:17" ht="17.25" customHeight="1" thickBot="1" x14ac:dyDescent="0.25">
      <c r="B365" s="39"/>
      <c r="C365" s="12"/>
      <c r="D365" s="12"/>
      <c r="E365" s="12"/>
      <c r="F365" s="165" t="s">
        <v>151</v>
      </c>
      <c r="G365" s="449"/>
      <c r="H365" s="450"/>
      <c r="I365" s="166" t="e">
        <f>I363+I364</f>
        <v>#REF!</v>
      </c>
      <c r="J365" s="449"/>
      <c r="K365" s="450"/>
      <c r="L365" s="166" t="e">
        <f>L363+L364</f>
        <v>#REF!</v>
      </c>
      <c r="M365" s="169" t="e">
        <f t="shared" si="51"/>
        <v>#REF!</v>
      </c>
      <c r="N365" s="170" t="e">
        <f t="shared" si="50"/>
        <v>#REF!</v>
      </c>
      <c r="O365" s="172" t="e">
        <f>L365/L370</f>
        <v>#REF!</v>
      </c>
      <c r="P365" s="32"/>
    </row>
    <row r="366" spans="2:17" ht="17.25" customHeight="1" x14ac:dyDescent="0.2">
      <c r="B366" s="39"/>
      <c r="C366" s="12"/>
      <c r="D366" s="12"/>
      <c r="E366" s="12"/>
      <c r="F366" s="64" t="s">
        <v>56</v>
      </c>
      <c r="G366" s="70" t="e">
        <f>C358*#REF!</f>
        <v>#REF!</v>
      </c>
      <c r="H366" s="71" t="e">
        <f>#REF!+#REF!</f>
        <v>#REF!</v>
      </c>
      <c r="I366" s="72" t="e">
        <f>+G366*H366</f>
        <v>#REF!</v>
      </c>
      <c r="J366" s="70" t="e">
        <f>C358*#REF!</f>
        <v>#REF!</v>
      </c>
      <c r="K366" s="71" t="e">
        <f>#REF!+#REF!</f>
        <v>#REF!</v>
      </c>
      <c r="L366" s="99" t="e">
        <f>+J366*K366</f>
        <v>#REF!</v>
      </c>
      <c r="M366" s="100" t="e">
        <f t="shared" si="51"/>
        <v>#REF!</v>
      </c>
      <c r="N366" s="101" t="e">
        <f t="shared" si="50"/>
        <v>#REF!</v>
      </c>
      <c r="O366" s="93" t="e">
        <f>L366/L370</f>
        <v>#REF!</v>
      </c>
      <c r="P366" s="32"/>
    </row>
    <row r="367" spans="2:17" ht="17.25" customHeight="1" thickBot="1" x14ac:dyDescent="0.25">
      <c r="B367" s="39"/>
      <c r="C367" s="12"/>
      <c r="D367" s="12"/>
      <c r="E367" s="12"/>
      <c r="F367" s="64" t="s">
        <v>57</v>
      </c>
      <c r="G367" s="70" t="e">
        <f>G366</f>
        <v>#REF!</v>
      </c>
      <c r="H367" s="71" t="e">
        <f>+#REF!</f>
        <v>#REF!</v>
      </c>
      <c r="I367" s="72" t="e">
        <f>+G367*H367</f>
        <v>#REF!</v>
      </c>
      <c r="J367" s="70" t="e">
        <f>J366</f>
        <v>#REF!</v>
      </c>
      <c r="K367" s="71" t="e">
        <f>#REF!</f>
        <v>#REF!</v>
      </c>
      <c r="L367" s="99" t="e">
        <f>+J367*K367</f>
        <v>#REF!</v>
      </c>
      <c r="M367" s="100" t="e">
        <f t="shared" si="51"/>
        <v>#REF!</v>
      </c>
      <c r="N367" s="101" t="e">
        <f t="shared" si="50"/>
        <v>#REF!</v>
      </c>
      <c r="O367" s="93" t="e">
        <f>L367/L370</f>
        <v>#REF!</v>
      </c>
      <c r="P367" s="32"/>
    </row>
    <row r="368" spans="2:17" ht="17.25" customHeight="1" thickBot="1" x14ac:dyDescent="0.25">
      <c r="B368" s="39"/>
      <c r="C368" s="12"/>
      <c r="D368" s="12"/>
      <c r="E368" s="12"/>
      <c r="F368" s="165" t="s">
        <v>127</v>
      </c>
      <c r="G368" s="449"/>
      <c r="H368" s="450"/>
      <c r="I368" s="166" t="e">
        <f>SUM(I365:I367)</f>
        <v>#REF!</v>
      </c>
      <c r="J368" s="449"/>
      <c r="K368" s="450"/>
      <c r="L368" s="166" t="e">
        <f>SUM(L365:L367)</f>
        <v>#REF!</v>
      </c>
      <c r="M368" s="166" t="e">
        <f t="shared" si="51"/>
        <v>#REF!</v>
      </c>
      <c r="N368" s="170" t="e">
        <f t="shared" si="50"/>
        <v>#REF!</v>
      </c>
      <c r="O368" s="172" t="e">
        <f>L368/L370</f>
        <v>#REF!</v>
      </c>
      <c r="P368" s="32"/>
    </row>
    <row r="369" spans="2:17" ht="17.25" customHeight="1" thickBot="1" x14ac:dyDescent="0.25">
      <c r="B369" s="39"/>
      <c r="C369" s="12"/>
      <c r="D369" s="12"/>
      <c r="E369" s="12"/>
      <c r="F369" s="112" t="s">
        <v>202</v>
      </c>
      <c r="G369" s="113"/>
      <c r="H369" s="117">
        <v>0.13</v>
      </c>
      <c r="I369" s="114" t="e">
        <f>I368*H369</f>
        <v>#REF!</v>
      </c>
      <c r="J369" s="113"/>
      <c r="K369" s="117">
        <v>0.13</v>
      </c>
      <c r="L369" s="115" t="e">
        <f>L368*K369</f>
        <v>#REF!</v>
      </c>
      <c r="M369" s="97" t="e">
        <f t="shared" si="51"/>
        <v>#REF!</v>
      </c>
      <c r="N369" s="98" t="e">
        <f t="shared" si="50"/>
        <v>#REF!</v>
      </c>
      <c r="O369" s="103" t="e">
        <f>L369/L370</f>
        <v>#REF!</v>
      </c>
      <c r="P369" s="32"/>
    </row>
    <row r="370" spans="2:17" ht="17.25" customHeight="1" thickBot="1" x14ac:dyDescent="0.25">
      <c r="B370" s="39"/>
      <c r="C370" s="12"/>
      <c r="D370" s="12"/>
      <c r="E370" s="16"/>
      <c r="F370" s="179" t="s">
        <v>58</v>
      </c>
      <c r="G370" s="449"/>
      <c r="H370" s="450"/>
      <c r="I370" s="166" t="e">
        <f>I368+I369</f>
        <v>#REF!</v>
      </c>
      <c r="J370" s="449"/>
      <c r="K370" s="450"/>
      <c r="L370" s="166" t="e">
        <f>L368+L369</f>
        <v>#REF!</v>
      </c>
      <c r="M370" s="166" t="e">
        <f>M368+M369</f>
        <v>#REF!</v>
      </c>
      <c r="N370" s="170" t="e">
        <f t="shared" si="50"/>
        <v>#REF!</v>
      </c>
      <c r="O370" s="171" t="e">
        <f>O368+O369</f>
        <v>#REF!</v>
      </c>
      <c r="P370" s="32"/>
    </row>
    <row r="371" spans="2:17" ht="17.25" customHeight="1" thickBot="1" x14ac:dyDescent="0.25">
      <c r="B371" s="33"/>
      <c r="C371" s="45"/>
      <c r="D371" s="45"/>
      <c r="E371" s="45"/>
      <c r="F371" s="46"/>
      <c r="G371" s="47"/>
      <c r="H371" s="48"/>
      <c r="I371" s="49"/>
      <c r="J371" s="47"/>
      <c r="K371" s="50"/>
      <c r="L371" s="49"/>
      <c r="M371" s="51"/>
      <c r="N371" s="52"/>
      <c r="O371" s="53"/>
      <c r="P371" s="34"/>
    </row>
    <row r="372" spans="2:17" ht="18" customHeight="1" thickBot="1" x14ac:dyDescent="0.25">
      <c r="B372" s="11"/>
      <c r="C372" s="12"/>
      <c r="D372" s="12"/>
      <c r="E372" s="12"/>
      <c r="F372" s="20"/>
      <c r="G372" s="21"/>
      <c r="H372" s="22"/>
      <c r="I372" s="23"/>
      <c r="J372" s="21"/>
      <c r="K372" s="24"/>
      <c r="L372" s="23"/>
      <c r="M372" s="25"/>
      <c r="N372" s="42"/>
      <c r="O372" s="43"/>
      <c r="P372" s="11"/>
    </row>
    <row r="373" spans="2:17" ht="17.25" customHeight="1" x14ac:dyDescent="0.35">
      <c r="B373" s="41"/>
      <c r="C373" s="456"/>
      <c r="D373" s="456"/>
      <c r="E373" s="456"/>
      <c r="F373" s="456"/>
      <c r="G373" s="456"/>
      <c r="H373" s="456"/>
      <c r="I373" s="456"/>
      <c r="J373" s="456"/>
      <c r="K373" s="456"/>
      <c r="L373" s="456"/>
      <c r="M373" s="456"/>
      <c r="N373" s="456"/>
      <c r="O373" s="456"/>
      <c r="P373" s="31"/>
    </row>
    <row r="374" spans="2:17" ht="23.25" x14ac:dyDescent="0.35">
      <c r="B374" s="39"/>
      <c r="C374" s="451" t="s">
        <v>157</v>
      </c>
      <c r="D374" s="451"/>
      <c r="E374" s="451"/>
      <c r="F374" s="451"/>
      <c r="G374" s="451"/>
      <c r="H374" s="451"/>
      <c r="I374" s="451"/>
      <c r="J374" s="451"/>
      <c r="K374" s="451"/>
      <c r="L374" s="451"/>
      <c r="M374" s="451"/>
      <c r="N374" s="451"/>
      <c r="O374" s="451"/>
      <c r="P374" s="32"/>
    </row>
    <row r="375" spans="2:17" ht="17.25" customHeight="1" thickBot="1" x14ac:dyDescent="0.4">
      <c r="B375" s="39"/>
      <c r="C375" s="455"/>
      <c r="D375" s="455"/>
      <c r="E375" s="455"/>
      <c r="F375" s="455"/>
      <c r="G375" s="455"/>
      <c r="H375" s="455"/>
      <c r="I375" s="455"/>
      <c r="J375" s="455"/>
      <c r="K375" s="455"/>
      <c r="L375" s="455"/>
      <c r="M375" s="455"/>
      <c r="N375" s="455"/>
      <c r="O375" s="455"/>
      <c r="P375" s="32"/>
      <c r="Q375" s="11"/>
    </row>
    <row r="376" spans="2:17" ht="17.25" customHeight="1" thickBot="1" x14ac:dyDescent="0.25">
      <c r="B376" s="39"/>
      <c r="C376" s="40"/>
      <c r="D376" s="40"/>
      <c r="E376" s="12"/>
      <c r="F376" s="13"/>
      <c r="G376" s="452" t="str">
        <f>$G$10</f>
        <v>2010 BILL</v>
      </c>
      <c r="H376" s="453"/>
      <c r="I376" s="454"/>
      <c r="J376" s="452" t="str">
        <f>$J$10</f>
        <v>2011 BILL</v>
      </c>
      <c r="K376" s="453"/>
      <c r="L376" s="454"/>
      <c r="M376" s="452" t="s">
        <v>52</v>
      </c>
      <c r="N376" s="453"/>
      <c r="O376" s="454"/>
      <c r="P376" s="32"/>
      <c r="Q376" s="11"/>
    </row>
    <row r="377" spans="2:17" ht="26.25" thickBot="1" x14ac:dyDescent="0.25">
      <c r="B377" s="39"/>
      <c r="C377" s="12"/>
      <c r="D377" s="12"/>
      <c r="E377" s="14"/>
      <c r="F377" s="15"/>
      <c r="G377" s="135" t="s">
        <v>46</v>
      </c>
      <c r="H377" s="136" t="s">
        <v>47</v>
      </c>
      <c r="I377" s="137" t="s">
        <v>48</v>
      </c>
      <c r="J377" s="138" t="s">
        <v>46</v>
      </c>
      <c r="K377" s="136" t="s">
        <v>47</v>
      </c>
      <c r="L377" s="137" t="s">
        <v>48</v>
      </c>
      <c r="M377" s="59" t="s">
        <v>53</v>
      </c>
      <c r="N377" s="60" t="s">
        <v>54</v>
      </c>
      <c r="O377" s="61" t="s">
        <v>55</v>
      </c>
      <c r="P377" s="32"/>
      <c r="Q377" s="11"/>
    </row>
    <row r="378" spans="2:17" ht="17.25" customHeight="1" thickBot="1" x14ac:dyDescent="0.25">
      <c r="B378" s="39"/>
      <c r="C378" s="459" t="s">
        <v>49</v>
      </c>
      <c r="D378" s="460"/>
      <c r="E378" s="12"/>
      <c r="F378" s="141" t="s">
        <v>50</v>
      </c>
      <c r="G378" s="139"/>
      <c r="H378" s="133"/>
      <c r="I378" s="72">
        <f>+'2013 Existing Rates'!$C$8</f>
        <v>186.23</v>
      </c>
      <c r="J378" s="70"/>
      <c r="K378" s="134"/>
      <c r="L378" s="99">
        <f>+'Rate Schedule '!$E$22</f>
        <v>186.74</v>
      </c>
      <c r="M378" s="100">
        <f t="shared" ref="M378:M383" si="52">+L378-I378</f>
        <v>0.51000000000001933</v>
      </c>
      <c r="N378" s="101">
        <f>+M378/I378</f>
        <v>2.7385491059443664E-3</v>
      </c>
      <c r="O378" s="93" t="e">
        <f>L378/L391</f>
        <v>#REF!</v>
      </c>
      <c r="P378" s="32"/>
      <c r="Q378" s="11"/>
    </row>
    <row r="379" spans="2:17" ht="17.25" customHeight="1" thickBot="1" x14ac:dyDescent="0.25">
      <c r="B379" s="39"/>
      <c r="C379" s="37">
        <v>2400000</v>
      </c>
      <c r="D379" s="38" t="s">
        <v>15</v>
      </c>
      <c r="E379" s="12"/>
      <c r="F379" s="142" t="s">
        <v>61</v>
      </c>
      <c r="G379" s="140">
        <f>+C380</f>
        <v>5400</v>
      </c>
      <c r="H379" s="63">
        <f>'2013 Existing Rates'!$D$70</f>
        <v>0</v>
      </c>
      <c r="I379" s="78">
        <f>+G379*H379</f>
        <v>0</v>
      </c>
      <c r="J379" s="69">
        <f>G379</f>
        <v>5400</v>
      </c>
      <c r="K379" s="62">
        <f>'Rate Schedule '!$E$23</f>
        <v>2.198</v>
      </c>
      <c r="L379" s="82">
        <f>+J379*K379</f>
        <v>11869.199999999999</v>
      </c>
      <c r="M379" s="100">
        <f t="shared" si="52"/>
        <v>11869.199999999999</v>
      </c>
      <c r="N379" s="101" t="e">
        <f>+M379/I379</f>
        <v>#DIV/0!</v>
      </c>
      <c r="O379" s="93" t="e">
        <f>L379/L391</f>
        <v>#REF!</v>
      </c>
      <c r="P379" s="32"/>
      <c r="Q379" s="11"/>
    </row>
    <row r="380" spans="2:17" ht="17.25" customHeight="1" thickBot="1" x14ac:dyDescent="0.25">
      <c r="B380" s="39"/>
      <c r="C380" s="37">
        <v>5400</v>
      </c>
      <c r="D380" s="38" t="s">
        <v>16</v>
      </c>
      <c r="E380" s="12"/>
      <c r="F380" s="142" t="s">
        <v>152</v>
      </c>
      <c r="G380" s="119">
        <f>G379</f>
        <v>5400</v>
      </c>
      <c r="H380" s="143">
        <f>'2013 Existing Rates'!$D$33</f>
        <v>0</v>
      </c>
      <c r="I380" s="78">
        <f>+G380*H380</f>
        <v>0</v>
      </c>
      <c r="J380" s="69">
        <f>+C380</f>
        <v>5400</v>
      </c>
      <c r="K380" s="62">
        <f>'Rate Schedule '!$E$24</f>
        <v>0.59650000000000003</v>
      </c>
      <c r="L380" s="82">
        <f>+J380*K380</f>
        <v>3221.1000000000004</v>
      </c>
      <c r="M380" s="100">
        <f t="shared" si="52"/>
        <v>3221.1000000000004</v>
      </c>
      <c r="N380" s="101" t="e">
        <f>+M380/I380</f>
        <v>#DIV/0!</v>
      </c>
      <c r="O380" s="93" t="e">
        <f>L380/L391</f>
        <v>#REF!</v>
      </c>
      <c r="P380" s="32"/>
    </row>
    <row r="381" spans="2:17" ht="17.25" customHeight="1" x14ac:dyDescent="0.2">
      <c r="B381" s="39"/>
      <c r="C381" s="121"/>
      <c r="D381" s="132"/>
      <c r="E381" s="12"/>
      <c r="F381" s="66" t="s">
        <v>108</v>
      </c>
      <c r="G381" s="88"/>
      <c r="H381" s="87"/>
      <c r="I381" s="78">
        <f>'2013 Existing Rates'!$B$44</f>
        <v>0</v>
      </c>
      <c r="J381" s="88"/>
      <c r="K381" s="87"/>
      <c r="L381" s="78">
        <f>'2013 Existing Rates'!$B$44</f>
        <v>0</v>
      </c>
      <c r="M381" s="100">
        <f t="shared" si="52"/>
        <v>0</v>
      </c>
      <c r="N381" s="101" t="e">
        <f>+M381/I381</f>
        <v>#DIV/0!</v>
      </c>
      <c r="O381" s="93" t="e">
        <f>L381/L391</f>
        <v>#REF!</v>
      </c>
      <c r="P381" s="32"/>
    </row>
    <row r="382" spans="2:17" ht="17.25" customHeight="1" x14ac:dyDescent="0.2">
      <c r="B382" s="39"/>
      <c r="C382" s="29"/>
      <c r="D382" s="30"/>
      <c r="E382" s="12"/>
      <c r="F382" s="66" t="s">
        <v>153</v>
      </c>
      <c r="G382" s="69">
        <f>G380</f>
        <v>5400</v>
      </c>
      <c r="H382" s="63"/>
      <c r="I382" s="78">
        <f>+G382*H382</f>
        <v>0</v>
      </c>
      <c r="J382" s="69">
        <f>G382</f>
        <v>5400</v>
      </c>
      <c r="K382" s="62">
        <f>'Rate Schedule '!$E$25</f>
        <v>0</v>
      </c>
      <c r="L382" s="82">
        <f>+J382*K382</f>
        <v>0</v>
      </c>
      <c r="M382" s="100">
        <f t="shared" si="52"/>
        <v>0</v>
      </c>
      <c r="N382" s="101">
        <v>0</v>
      </c>
      <c r="O382" s="93" t="e">
        <f>L382/L391</f>
        <v>#REF!</v>
      </c>
      <c r="P382" s="32"/>
    </row>
    <row r="383" spans="2:17" ht="17.25" customHeight="1" thickBot="1" x14ac:dyDescent="0.25">
      <c r="B383" s="39"/>
      <c r="C383" s="12"/>
      <c r="D383" s="12"/>
      <c r="E383" s="12"/>
      <c r="F383" s="67" t="s">
        <v>154</v>
      </c>
      <c r="G383" s="69">
        <f>+C380</f>
        <v>5400</v>
      </c>
      <c r="H383" s="63">
        <f>'2013 Existing Rates'!$D$21</f>
        <v>0</v>
      </c>
      <c r="I383" s="82">
        <f>+G383*H383</f>
        <v>0</v>
      </c>
      <c r="J383" s="69">
        <f>+C380</f>
        <v>5400</v>
      </c>
      <c r="K383" s="62" t="e">
        <f>'Rate Schedule '!#REF!</f>
        <v>#REF!</v>
      </c>
      <c r="L383" s="82" t="e">
        <f>+J383*K383</f>
        <v>#REF!</v>
      </c>
      <c r="M383" s="100" t="e">
        <f t="shared" si="52"/>
        <v>#REF!</v>
      </c>
      <c r="N383" s="101" t="e">
        <f t="shared" ref="N383:N391" si="53">+M383/I383</f>
        <v>#REF!</v>
      </c>
      <c r="O383" s="93" t="e">
        <f>L383/L391</f>
        <v>#REF!</v>
      </c>
      <c r="P383" s="32"/>
    </row>
    <row r="384" spans="2:17" ht="17.25" customHeight="1" thickBot="1" x14ac:dyDescent="0.25">
      <c r="B384" s="39"/>
      <c r="C384" s="12"/>
      <c r="D384" s="12"/>
      <c r="E384" s="12"/>
      <c r="F384" s="165" t="s">
        <v>149</v>
      </c>
      <c r="G384" s="449"/>
      <c r="H384" s="450"/>
      <c r="I384" s="166">
        <f>SUM(I378:I383)</f>
        <v>186.23</v>
      </c>
      <c r="J384" s="449"/>
      <c r="K384" s="450"/>
      <c r="L384" s="166" t="e">
        <f>SUM(L378:L383)</f>
        <v>#REF!</v>
      </c>
      <c r="M384" s="169" t="e">
        <f>SUM(M378:M383)</f>
        <v>#REF!</v>
      </c>
      <c r="N384" s="170" t="e">
        <f t="shared" si="53"/>
        <v>#REF!</v>
      </c>
      <c r="O384" s="171" t="e">
        <f>SUM(O378:O383)</f>
        <v>#REF!</v>
      </c>
      <c r="P384" s="32"/>
    </row>
    <row r="385" spans="2:17" ht="17.25" customHeight="1" thickBot="1" x14ac:dyDescent="0.25">
      <c r="B385" s="39"/>
      <c r="C385" s="12"/>
      <c r="D385" s="12"/>
      <c r="E385" s="12"/>
      <c r="F385" s="66" t="s">
        <v>155</v>
      </c>
      <c r="G385" s="123">
        <f>C380</f>
        <v>5400</v>
      </c>
      <c r="H385" s="124" t="e">
        <f>#REF!</f>
        <v>#REF!</v>
      </c>
      <c r="I385" s="78" t="e">
        <f>+G385*H385</f>
        <v>#REF!</v>
      </c>
      <c r="J385" s="123">
        <f>C380</f>
        <v>5400</v>
      </c>
      <c r="K385" s="124" t="e">
        <f>#REF!</f>
        <v>#REF!</v>
      </c>
      <c r="L385" s="78" t="e">
        <f>+J385*K385</f>
        <v>#REF!</v>
      </c>
      <c r="M385" s="125" t="e">
        <f t="shared" ref="M385:M390" si="54">+L385-I385</f>
        <v>#REF!</v>
      </c>
      <c r="N385" s="90" t="e">
        <f t="shared" si="53"/>
        <v>#REF!</v>
      </c>
      <c r="O385" s="93" t="e">
        <f>L385/L391</f>
        <v>#REF!</v>
      </c>
      <c r="P385" s="32"/>
    </row>
    <row r="386" spans="2:17" ht="17.25" customHeight="1" thickBot="1" x14ac:dyDescent="0.25">
      <c r="B386" s="39"/>
      <c r="C386" s="12"/>
      <c r="D386" s="12"/>
      <c r="E386" s="12"/>
      <c r="F386" s="165" t="s">
        <v>151</v>
      </c>
      <c r="G386" s="449"/>
      <c r="H386" s="450"/>
      <c r="I386" s="166" t="e">
        <f>I384+I385</f>
        <v>#REF!</v>
      </c>
      <c r="J386" s="449"/>
      <c r="K386" s="450"/>
      <c r="L386" s="166" t="e">
        <f>L384+L385</f>
        <v>#REF!</v>
      </c>
      <c r="M386" s="169" t="e">
        <f t="shared" si="54"/>
        <v>#REF!</v>
      </c>
      <c r="N386" s="170" t="e">
        <f t="shared" si="53"/>
        <v>#REF!</v>
      </c>
      <c r="O386" s="172" t="e">
        <f>L386/L391</f>
        <v>#REF!</v>
      </c>
      <c r="P386" s="32"/>
    </row>
    <row r="387" spans="2:17" ht="17.25" customHeight="1" x14ac:dyDescent="0.2">
      <c r="B387" s="39"/>
      <c r="C387" s="12"/>
      <c r="D387" s="12"/>
      <c r="E387" s="12"/>
      <c r="F387" s="64" t="s">
        <v>56</v>
      </c>
      <c r="G387" s="70" t="e">
        <f>C379*#REF!</f>
        <v>#REF!</v>
      </c>
      <c r="H387" s="71" t="e">
        <f>#REF!+#REF!</f>
        <v>#REF!</v>
      </c>
      <c r="I387" s="72" t="e">
        <f>+G387*H387</f>
        <v>#REF!</v>
      </c>
      <c r="J387" s="70" t="e">
        <f>C379*#REF!</f>
        <v>#REF!</v>
      </c>
      <c r="K387" s="71" t="e">
        <f>#REF!+#REF!</f>
        <v>#REF!</v>
      </c>
      <c r="L387" s="99" t="e">
        <f>+J387*K387</f>
        <v>#REF!</v>
      </c>
      <c r="M387" s="100" t="e">
        <f t="shared" si="54"/>
        <v>#REF!</v>
      </c>
      <c r="N387" s="101" t="e">
        <f t="shared" si="53"/>
        <v>#REF!</v>
      </c>
      <c r="O387" s="93" t="e">
        <f>L387/L391</f>
        <v>#REF!</v>
      </c>
      <c r="P387" s="32"/>
    </row>
    <row r="388" spans="2:17" ht="17.25" customHeight="1" thickBot="1" x14ac:dyDescent="0.25">
      <c r="B388" s="39"/>
      <c r="C388" s="12"/>
      <c r="D388" s="12"/>
      <c r="E388" s="12"/>
      <c r="F388" s="64" t="s">
        <v>57</v>
      </c>
      <c r="G388" s="70" t="e">
        <f>G387</f>
        <v>#REF!</v>
      </c>
      <c r="H388" s="71" t="e">
        <f>+#REF!</f>
        <v>#REF!</v>
      </c>
      <c r="I388" s="72" t="e">
        <f>+G388*H388</f>
        <v>#REF!</v>
      </c>
      <c r="J388" s="70" t="e">
        <f>J387</f>
        <v>#REF!</v>
      </c>
      <c r="K388" s="71" t="e">
        <f>#REF!</f>
        <v>#REF!</v>
      </c>
      <c r="L388" s="99" t="e">
        <f>+J388*K388</f>
        <v>#REF!</v>
      </c>
      <c r="M388" s="100" t="e">
        <f t="shared" si="54"/>
        <v>#REF!</v>
      </c>
      <c r="N388" s="101" t="e">
        <f t="shared" si="53"/>
        <v>#REF!</v>
      </c>
      <c r="O388" s="93" t="e">
        <f>L388/L391</f>
        <v>#REF!</v>
      </c>
      <c r="P388" s="32"/>
    </row>
    <row r="389" spans="2:17" ht="17.25" customHeight="1" thickBot="1" x14ac:dyDescent="0.25">
      <c r="B389" s="39"/>
      <c r="C389" s="12"/>
      <c r="D389" s="12"/>
      <c r="E389" s="12"/>
      <c r="F389" s="165" t="s">
        <v>127</v>
      </c>
      <c r="G389" s="449"/>
      <c r="H389" s="450"/>
      <c r="I389" s="166" t="e">
        <f>SUM(I386:I388)</f>
        <v>#REF!</v>
      </c>
      <c r="J389" s="449"/>
      <c r="K389" s="450"/>
      <c r="L389" s="166" t="e">
        <f>SUM(L386:L388)</f>
        <v>#REF!</v>
      </c>
      <c r="M389" s="166" t="e">
        <f t="shared" si="54"/>
        <v>#REF!</v>
      </c>
      <c r="N389" s="170" t="e">
        <f t="shared" si="53"/>
        <v>#REF!</v>
      </c>
      <c r="O389" s="172" t="e">
        <f>L389/L391</f>
        <v>#REF!</v>
      </c>
      <c r="P389" s="32"/>
    </row>
    <row r="390" spans="2:17" ht="17.25" customHeight="1" thickBot="1" x14ac:dyDescent="0.25">
      <c r="B390" s="39"/>
      <c r="C390" s="12"/>
      <c r="D390" s="12"/>
      <c r="E390" s="12"/>
      <c r="F390" s="112" t="s">
        <v>202</v>
      </c>
      <c r="G390" s="113"/>
      <c r="H390" s="117">
        <v>0.13</v>
      </c>
      <c r="I390" s="114" t="e">
        <f>I389*H390</f>
        <v>#REF!</v>
      </c>
      <c r="J390" s="113"/>
      <c r="K390" s="117">
        <v>0.13</v>
      </c>
      <c r="L390" s="115" t="e">
        <f>L389*K390</f>
        <v>#REF!</v>
      </c>
      <c r="M390" s="97" t="e">
        <f t="shared" si="54"/>
        <v>#REF!</v>
      </c>
      <c r="N390" s="98" t="e">
        <f t="shared" si="53"/>
        <v>#REF!</v>
      </c>
      <c r="O390" s="103" t="e">
        <f>L390/L391</f>
        <v>#REF!</v>
      </c>
      <c r="P390" s="32"/>
    </row>
    <row r="391" spans="2:17" ht="17.25" customHeight="1" thickBot="1" x14ac:dyDescent="0.25">
      <c r="B391" s="39"/>
      <c r="C391" s="12"/>
      <c r="D391" s="12"/>
      <c r="E391" s="16"/>
      <c r="F391" s="179" t="s">
        <v>58</v>
      </c>
      <c r="G391" s="449"/>
      <c r="H391" s="450"/>
      <c r="I391" s="166" t="e">
        <f>I389+I390</f>
        <v>#REF!</v>
      </c>
      <c r="J391" s="449"/>
      <c r="K391" s="450"/>
      <c r="L391" s="166" t="e">
        <f>L389+L390</f>
        <v>#REF!</v>
      </c>
      <c r="M391" s="166" t="e">
        <f>M389+M390</f>
        <v>#REF!</v>
      </c>
      <c r="N391" s="170" t="e">
        <f t="shared" si="53"/>
        <v>#REF!</v>
      </c>
      <c r="O391" s="171" t="e">
        <f>O389+O390</f>
        <v>#REF!</v>
      </c>
      <c r="P391" s="32"/>
    </row>
    <row r="392" spans="2:17" ht="17.25" customHeight="1" thickBot="1" x14ac:dyDescent="0.25">
      <c r="B392" s="33"/>
      <c r="C392" s="45"/>
      <c r="D392" s="45"/>
      <c r="E392" s="45"/>
      <c r="F392" s="46"/>
      <c r="G392" s="47"/>
      <c r="H392" s="48"/>
      <c r="I392" s="49"/>
      <c r="J392" s="47"/>
      <c r="K392" s="50"/>
      <c r="L392" s="49"/>
      <c r="M392" s="51"/>
      <c r="N392" s="52"/>
      <c r="O392" s="53"/>
      <c r="P392" s="34"/>
    </row>
    <row r="393" spans="2:17" ht="17.25" customHeight="1" thickBot="1" x14ac:dyDescent="0.25">
      <c r="B393" s="11"/>
      <c r="C393" s="12"/>
      <c r="D393" s="12"/>
      <c r="E393" s="12"/>
      <c r="F393" s="20"/>
      <c r="G393" s="21"/>
      <c r="H393" s="22"/>
      <c r="I393" s="23"/>
      <c r="J393" s="21"/>
      <c r="K393" s="24"/>
      <c r="L393" s="23"/>
      <c r="M393" s="25"/>
      <c r="N393" s="42"/>
      <c r="O393" s="43"/>
      <c r="P393" s="11"/>
    </row>
    <row r="394" spans="2:17" ht="17.25" customHeight="1" x14ac:dyDescent="0.35">
      <c r="B394" s="41"/>
      <c r="C394" s="456"/>
      <c r="D394" s="456"/>
      <c r="E394" s="456"/>
      <c r="F394" s="456"/>
      <c r="G394" s="456"/>
      <c r="H394" s="456"/>
      <c r="I394" s="456"/>
      <c r="J394" s="456"/>
      <c r="K394" s="456"/>
      <c r="L394" s="456"/>
      <c r="M394" s="456"/>
      <c r="N394" s="456"/>
      <c r="O394" s="456"/>
      <c r="P394" s="31"/>
    </row>
    <row r="395" spans="2:17" ht="23.25" x14ac:dyDescent="0.35">
      <c r="B395" s="39"/>
      <c r="C395" s="451" t="s">
        <v>158</v>
      </c>
      <c r="D395" s="451"/>
      <c r="E395" s="451"/>
      <c r="F395" s="451"/>
      <c r="G395" s="451"/>
      <c r="H395" s="451"/>
      <c r="I395" s="451"/>
      <c r="J395" s="451"/>
      <c r="K395" s="451"/>
      <c r="L395" s="451"/>
      <c r="M395" s="451"/>
      <c r="N395" s="451"/>
      <c r="O395" s="451"/>
      <c r="P395" s="32"/>
    </row>
    <row r="396" spans="2:17" ht="17.25" customHeight="1" thickBot="1" x14ac:dyDescent="0.4">
      <c r="B396" s="39"/>
      <c r="C396" s="455"/>
      <c r="D396" s="455"/>
      <c r="E396" s="455"/>
      <c r="F396" s="455"/>
      <c r="G396" s="455"/>
      <c r="H396" s="455"/>
      <c r="I396" s="455"/>
      <c r="J396" s="455"/>
      <c r="K396" s="455"/>
      <c r="L396" s="455"/>
      <c r="M396" s="455"/>
      <c r="N396" s="455"/>
      <c r="O396" s="455"/>
      <c r="P396" s="32"/>
    </row>
    <row r="397" spans="2:17" ht="17.25" customHeight="1" thickBot="1" x14ac:dyDescent="0.25">
      <c r="B397" s="39"/>
      <c r="C397" s="40"/>
      <c r="D397" s="40"/>
      <c r="E397" s="12"/>
      <c r="F397" s="13"/>
      <c r="G397" s="452" t="str">
        <f>$G$10</f>
        <v>2010 BILL</v>
      </c>
      <c r="H397" s="453"/>
      <c r="I397" s="454"/>
      <c r="J397" s="452" t="str">
        <f>$J$10</f>
        <v>2011 BILL</v>
      </c>
      <c r="K397" s="453"/>
      <c r="L397" s="454"/>
      <c r="M397" s="452" t="s">
        <v>52</v>
      </c>
      <c r="N397" s="453"/>
      <c r="O397" s="454"/>
      <c r="P397" s="32"/>
    </row>
    <row r="398" spans="2:17" ht="17.25" customHeight="1" thickBot="1" x14ac:dyDescent="0.25">
      <c r="B398" s="39"/>
      <c r="C398" s="12"/>
      <c r="D398" s="12"/>
      <c r="E398" s="14"/>
      <c r="F398" s="15"/>
      <c r="G398" s="135" t="s">
        <v>46</v>
      </c>
      <c r="H398" s="136" t="s">
        <v>47</v>
      </c>
      <c r="I398" s="137" t="s">
        <v>48</v>
      </c>
      <c r="J398" s="138" t="s">
        <v>46</v>
      </c>
      <c r="K398" s="136" t="s">
        <v>47</v>
      </c>
      <c r="L398" s="137" t="s">
        <v>48</v>
      </c>
      <c r="M398" s="59" t="s">
        <v>53</v>
      </c>
      <c r="N398" s="60" t="s">
        <v>54</v>
      </c>
      <c r="O398" s="61" t="s">
        <v>55</v>
      </c>
      <c r="P398" s="32"/>
    </row>
    <row r="399" spans="2:17" ht="17.25" customHeight="1" thickBot="1" x14ac:dyDescent="0.25">
      <c r="B399" s="39"/>
      <c r="C399" s="459" t="s">
        <v>49</v>
      </c>
      <c r="D399" s="460"/>
      <c r="E399" s="12"/>
      <c r="F399" s="141" t="s">
        <v>50</v>
      </c>
      <c r="G399" s="139"/>
      <c r="H399" s="133"/>
      <c r="I399" s="72">
        <f>+'2013 Existing Rates'!$C$9</f>
        <v>0</v>
      </c>
      <c r="J399" s="70"/>
      <c r="K399" s="134"/>
      <c r="L399" s="99">
        <f>+'Rate Schedule '!$E$28</f>
        <v>0</v>
      </c>
      <c r="M399" s="100">
        <f t="shared" ref="M399:M404" si="55">+L399-I399</f>
        <v>0</v>
      </c>
      <c r="N399" s="101" t="e">
        <f t="shared" ref="N399:N407" si="56">+M399/I399</f>
        <v>#DIV/0!</v>
      </c>
      <c r="O399" s="93" t="e">
        <f>L399/L412</f>
        <v>#REF!</v>
      </c>
      <c r="P399" s="131"/>
      <c r="Q399" s="11"/>
    </row>
    <row r="400" spans="2:17" ht="17.25" customHeight="1" thickBot="1" x14ac:dyDescent="0.25">
      <c r="B400" s="39"/>
      <c r="C400" s="37">
        <v>30000</v>
      </c>
      <c r="D400" s="38" t="s">
        <v>15</v>
      </c>
      <c r="E400" s="12"/>
      <c r="F400" s="142" t="s">
        <v>61</v>
      </c>
      <c r="G400" s="140">
        <f>+C401</f>
        <v>60</v>
      </c>
      <c r="H400" s="63">
        <f>'2013 Existing Rates'!$D$71</f>
        <v>0</v>
      </c>
      <c r="I400" s="78">
        <f>+G400*H400</f>
        <v>0</v>
      </c>
      <c r="J400" s="69">
        <f>G400</f>
        <v>60</v>
      </c>
      <c r="K400" s="62">
        <f>'Rate Schedule '!$E$29</f>
        <v>0</v>
      </c>
      <c r="L400" s="82">
        <f>+J400*K400</f>
        <v>0</v>
      </c>
      <c r="M400" s="100">
        <f t="shared" si="55"/>
        <v>0</v>
      </c>
      <c r="N400" s="101" t="e">
        <f t="shared" si="56"/>
        <v>#DIV/0!</v>
      </c>
      <c r="O400" s="93" t="e">
        <f>L400/L412</f>
        <v>#REF!</v>
      </c>
      <c r="P400" s="32"/>
    </row>
    <row r="401" spans="2:16" ht="17.25" customHeight="1" thickBot="1" x14ac:dyDescent="0.25">
      <c r="B401" s="39"/>
      <c r="C401" s="37">
        <v>60</v>
      </c>
      <c r="D401" s="38" t="s">
        <v>16</v>
      </c>
      <c r="E401" s="12"/>
      <c r="F401" s="142" t="s">
        <v>152</v>
      </c>
      <c r="G401" s="119">
        <f>G400</f>
        <v>60</v>
      </c>
      <c r="H401" s="143">
        <f>'2013 Existing Rates'!$D$34</f>
        <v>0</v>
      </c>
      <c r="I401" s="78">
        <f>+G401*H401</f>
        <v>0</v>
      </c>
      <c r="J401" s="69">
        <f>+C401</f>
        <v>60</v>
      </c>
      <c r="K401" s="62">
        <f>'Rate Schedule '!$E$30</f>
        <v>0</v>
      </c>
      <c r="L401" s="82">
        <f>+J401*K401</f>
        <v>0</v>
      </c>
      <c r="M401" s="100">
        <f t="shared" si="55"/>
        <v>0</v>
      </c>
      <c r="N401" s="101" t="e">
        <f t="shared" si="56"/>
        <v>#DIV/0!</v>
      </c>
      <c r="O401" s="93" t="e">
        <f>L401/L412</f>
        <v>#REF!</v>
      </c>
      <c r="P401" s="32"/>
    </row>
    <row r="402" spans="2:16" ht="17.25" customHeight="1" x14ac:dyDescent="0.2">
      <c r="B402" s="39"/>
      <c r="C402" s="121"/>
      <c r="D402" s="132"/>
      <c r="E402" s="12"/>
      <c r="F402" s="66" t="s">
        <v>108</v>
      </c>
      <c r="G402" s="88"/>
      <c r="H402" s="87"/>
      <c r="I402" s="78">
        <f>'2013 Existing Rates'!$B$45</f>
        <v>0</v>
      </c>
      <c r="J402" s="88"/>
      <c r="K402" s="87"/>
      <c r="L402" s="78">
        <f>'2013 Existing Rates'!$B$45</f>
        <v>0</v>
      </c>
      <c r="M402" s="100">
        <f t="shared" si="55"/>
        <v>0</v>
      </c>
      <c r="N402" s="101" t="e">
        <f t="shared" si="56"/>
        <v>#DIV/0!</v>
      </c>
      <c r="O402" s="93" t="e">
        <f>L402/L412</f>
        <v>#REF!</v>
      </c>
      <c r="P402" s="32"/>
    </row>
    <row r="403" spans="2:16" ht="17.25" customHeight="1" x14ac:dyDescent="0.2">
      <c r="B403" s="39"/>
      <c r="C403" s="29"/>
      <c r="D403" s="30"/>
      <c r="E403" s="12"/>
      <c r="F403" s="66" t="s">
        <v>153</v>
      </c>
      <c r="G403" s="69">
        <f>G401</f>
        <v>60</v>
      </c>
      <c r="H403" s="63"/>
      <c r="I403" s="78">
        <f>+G403*H403</f>
        <v>0</v>
      </c>
      <c r="J403" s="69">
        <f>G403</f>
        <v>60</v>
      </c>
      <c r="K403" s="62">
        <f>'Rate Schedule '!$E$31</f>
        <v>0</v>
      </c>
      <c r="L403" s="82">
        <f>+J403*K403</f>
        <v>0</v>
      </c>
      <c r="M403" s="100">
        <f t="shared" si="55"/>
        <v>0</v>
      </c>
      <c r="N403" s="101">
        <v>0</v>
      </c>
      <c r="O403" s="93" t="e">
        <f>L403/L412</f>
        <v>#REF!</v>
      </c>
      <c r="P403" s="32"/>
    </row>
    <row r="404" spans="2:16" ht="17.25" customHeight="1" thickBot="1" x14ac:dyDescent="0.25">
      <c r="B404" s="39"/>
      <c r="C404" s="12"/>
      <c r="D404" s="12"/>
      <c r="E404" s="12"/>
      <c r="F404" s="67" t="s">
        <v>154</v>
      </c>
      <c r="G404" s="69">
        <f>+C401</f>
        <v>60</v>
      </c>
      <c r="H404" s="63">
        <f>'2013 Existing Rates'!$D$22</f>
        <v>0</v>
      </c>
      <c r="I404" s="82">
        <f>+G404*H404</f>
        <v>0</v>
      </c>
      <c r="J404" s="69">
        <f>+C401</f>
        <v>60</v>
      </c>
      <c r="K404" s="62" t="e">
        <f>'Rate Schedule '!#REF!</f>
        <v>#REF!</v>
      </c>
      <c r="L404" s="82" t="e">
        <f>+J404*K404</f>
        <v>#REF!</v>
      </c>
      <c r="M404" s="100" t="e">
        <f t="shared" si="55"/>
        <v>#REF!</v>
      </c>
      <c r="N404" s="101" t="e">
        <f t="shared" si="56"/>
        <v>#REF!</v>
      </c>
      <c r="O404" s="93" t="e">
        <f>L404/L412</f>
        <v>#REF!</v>
      </c>
      <c r="P404" s="32"/>
    </row>
    <row r="405" spans="2:16" ht="17.25" customHeight="1" thickBot="1" x14ac:dyDescent="0.25">
      <c r="B405" s="39"/>
      <c r="C405" s="12"/>
      <c r="D405" s="12"/>
      <c r="E405" s="12"/>
      <c r="F405" s="165" t="s">
        <v>149</v>
      </c>
      <c r="G405" s="449"/>
      <c r="H405" s="450"/>
      <c r="I405" s="166">
        <f>SUM(I399:I404)</f>
        <v>0</v>
      </c>
      <c r="J405" s="449"/>
      <c r="K405" s="450"/>
      <c r="L405" s="166" t="e">
        <f>SUM(L399:L404)</f>
        <v>#REF!</v>
      </c>
      <c r="M405" s="169" t="e">
        <f>SUM(M399:M404)</f>
        <v>#REF!</v>
      </c>
      <c r="N405" s="170" t="e">
        <f t="shared" si="56"/>
        <v>#REF!</v>
      </c>
      <c r="O405" s="171" t="e">
        <f>SUM(O399:O404)</f>
        <v>#REF!</v>
      </c>
      <c r="P405" s="32"/>
    </row>
    <row r="406" spans="2:16" ht="17.25" customHeight="1" thickBot="1" x14ac:dyDescent="0.25">
      <c r="B406" s="39"/>
      <c r="C406" s="12"/>
      <c r="D406" s="12"/>
      <c r="E406" s="12"/>
      <c r="F406" s="66" t="s">
        <v>155</v>
      </c>
      <c r="G406" s="123">
        <f>C401</f>
        <v>60</v>
      </c>
      <c r="H406" s="124" t="e">
        <f>#REF!</f>
        <v>#REF!</v>
      </c>
      <c r="I406" s="78" t="e">
        <f>+G406*H406</f>
        <v>#REF!</v>
      </c>
      <c r="J406" s="123">
        <f>C401</f>
        <v>60</v>
      </c>
      <c r="K406" s="124" t="e">
        <f>#REF!</f>
        <v>#REF!</v>
      </c>
      <c r="L406" s="78" t="e">
        <f>+J406*K406</f>
        <v>#REF!</v>
      </c>
      <c r="M406" s="125" t="e">
        <f t="shared" ref="M406:M412" si="57">+L406-I406</f>
        <v>#REF!</v>
      </c>
      <c r="N406" s="90" t="e">
        <f t="shared" si="56"/>
        <v>#REF!</v>
      </c>
      <c r="O406" s="93" t="e">
        <f>L406/L412</f>
        <v>#REF!</v>
      </c>
      <c r="P406" s="32"/>
    </row>
    <row r="407" spans="2:16" ht="17.25" customHeight="1" thickBot="1" x14ac:dyDescent="0.25">
      <c r="B407" s="39"/>
      <c r="C407" s="12"/>
      <c r="D407" s="12"/>
      <c r="E407" s="12"/>
      <c r="F407" s="165" t="s">
        <v>151</v>
      </c>
      <c r="G407" s="449"/>
      <c r="H407" s="450"/>
      <c r="I407" s="166" t="e">
        <f>I405+I406</f>
        <v>#REF!</v>
      </c>
      <c r="J407" s="449"/>
      <c r="K407" s="450"/>
      <c r="L407" s="166" t="e">
        <f>L405+L406</f>
        <v>#REF!</v>
      </c>
      <c r="M407" s="169" t="e">
        <f t="shared" si="57"/>
        <v>#REF!</v>
      </c>
      <c r="N407" s="170" t="e">
        <f t="shared" si="56"/>
        <v>#REF!</v>
      </c>
      <c r="O407" s="172" t="e">
        <f>L407/L412</f>
        <v>#REF!</v>
      </c>
      <c r="P407" s="32"/>
    </row>
    <row r="408" spans="2:16" ht="17.25" customHeight="1" x14ac:dyDescent="0.2">
      <c r="B408" s="39"/>
      <c r="C408" s="12"/>
      <c r="D408" s="12"/>
      <c r="E408" s="12"/>
      <c r="F408" s="64" t="s">
        <v>56</v>
      </c>
      <c r="G408" s="70" t="e">
        <f>C400*#REF!</f>
        <v>#REF!</v>
      </c>
      <c r="H408" s="71" t="e">
        <f>#REF!+#REF!</f>
        <v>#REF!</v>
      </c>
      <c r="I408" s="72" t="e">
        <f>+G408*H408</f>
        <v>#REF!</v>
      </c>
      <c r="J408" s="70" t="e">
        <f>C400*#REF!</f>
        <v>#REF!</v>
      </c>
      <c r="K408" s="71" t="e">
        <f>#REF!+#REF!</f>
        <v>#REF!</v>
      </c>
      <c r="L408" s="99" t="e">
        <f>+J408*K408</f>
        <v>#REF!</v>
      </c>
      <c r="M408" s="100" t="e">
        <f t="shared" si="57"/>
        <v>#REF!</v>
      </c>
      <c r="N408" s="101" t="e">
        <f>+M408/I408</f>
        <v>#REF!</v>
      </c>
      <c r="O408" s="93" t="e">
        <f>L408/L412</f>
        <v>#REF!</v>
      </c>
      <c r="P408" s="32"/>
    </row>
    <row r="409" spans="2:16" ht="17.25" customHeight="1" thickBot="1" x14ac:dyDescent="0.25">
      <c r="B409" s="39"/>
      <c r="C409" s="12"/>
      <c r="D409" s="12"/>
      <c r="E409" s="12"/>
      <c r="F409" s="64" t="s">
        <v>57</v>
      </c>
      <c r="G409" s="70" t="e">
        <f>G408</f>
        <v>#REF!</v>
      </c>
      <c r="H409" s="71" t="e">
        <f>+#REF!</f>
        <v>#REF!</v>
      </c>
      <c r="I409" s="72" t="e">
        <f>+G409*H409</f>
        <v>#REF!</v>
      </c>
      <c r="J409" s="70" t="e">
        <f>J408</f>
        <v>#REF!</v>
      </c>
      <c r="K409" s="71" t="e">
        <f>#REF!</f>
        <v>#REF!</v>
      </c>
      <c r="L409" s="99" t="e">
        <f>+J409*K409</f>
        <v>#REF!</v>
      </c>
      <c r="M409" s="100" t="e">
        <f t="shared" si="57"/>
        <v>#REF!</v>
      </c>
      <c r="N409" s="101" t="e">
        <f>+M409/I409</f>
        <v>#REF!</v>
      </c>
      <c r="O409" s="93" t="e">
        <f>L409/L412</f>
        <v>#REF!</v>
      </c>
      <c r="P409" s="32"/>
    </row>
    <row r="410" spans="2:16" ht="17.25" customHeight="1" thickBot="1" x14ac:dyDescent="0.25">
      <c r="B410" s="39"/>
      <c r="C410" s="12"/>
      <c r="D410" s="12"/>
      <c r="E410" s="12"/>
      <c r="F410" s="165" t="s">
        <v>127</v>
      </c>
      <c r="G410" s="449"/>
      <c r="H410" s="450"/>
      <c r="I410" s="166" t="e">
        <f>SUM(I407:I409)</f>
        <v>#REF!</v>
      </c>
      <c r="J410" s="449"/>
      <c r="K410" s="450"/>
      <c r="L410" s="166" t="e">
        <f>SUM(L407:L409)</f>
        <v>#REF!</v>
      </c>
      <c r="M410" s="166" t="e">
        <f t="shared" si="57"/>
        <v>#REF!</v>
      </c>
      <c r="N410" s="170" t="e">
        <f>+M410/I410</f>
        <v>#REF!</v>
      </c>
      <c r="O410" s="172" t="e">
        <f>L410/L412</f>
        <v>#REF!</v>
      </c>
      <c r="P410" s="32"/>
    </row>
    <row r="411" spans="2:16" ht="17.25" customHeight="1" thickBot="1" x14ac:dyDescent="0.25">
      <c r="B411" s="39"/>
      <c r="C411" s="12"/>
      <c r="D411" s="12"/>
      <c r="E411" s="12"/>
      <c r="F411" s="112" t="s">
        <v>202</v>
      </c>
      <c r="G411" s="113"/>
      <c r="H411" s="117">
        <v>0.13</v>
      </c>
      <c r="I411" s="114" t="e">
        <f>I410*H411</f>
        <v>#REF!</v>
      </c>
      <c r="J411" s="113"/>
      <c r="K411" s="117">
        <v>0.13</v>
      </c>
      <c r="L411" s="115" t="e">
        <f>L410*K411</f>
        <v>#REF!</v>
      </c>
      <c r="M411" s="97" t="e">
        <f t="shared" si="57"/>
        <v>#REF!</v>
      </c>
      <c r="N411" s="98" t="e">
        <f>+M411/I411</f>
        <v>#REF!</v>
      </c>
      <c r="O411" s="103" t="e">
        <f>L411/L412</f>
        <v>#REF!</v>
      </c>
      <c r="P411" s="32"/>
    </row>
    <row r="412" spans="2:16" ht="17.25" customHeight="1" thickBot="1" x14ac:dyDescent="0.25">
      <c r="B412" s="39"/>
      <c r="C412" s="12"/>
      <c r="D412" s="12"/>
      <c r="E412" s="16"/>
      <c r="F412" s="179" t="s">
        <v>58</v>
      </c>
      <c r="G412" s="449"/>
      <c r="H412" s="450"/>
      <c r="I412" s="166" t="e">
        <f>I410+I411</f>
        <v>#REF!</v>
      </c>
      <c r="J412" s="449"/>
      <c r="K412" s="450"/>
      <c r="L412" s="166" t="e">
        <f>L410+L411</f>
        <v>#REF!</v>
      </c>
      <c r="M412" s="166" t="e">
        <f t="shared" si="57"/>
        <v>#REF!</v>
      </c>
      <c r="N412" s="170" t="e">
        <f>+M412/I412</f>
        <v>#REF!</v>
      </c>
      <c r="O412" s="171" t="e">
        <f>O410+O411</f>
        <v>#REF!</v>
      </c>
      <c r="P412" s="32"/>
    </row>
    <row r="413" spans="2:16" ht="17.25" customHeight="1" thickBot="1" x14ac:dyDescent="0.25">
      <c r="B413" s="33"/>
      <c r="C413" s="45"/>
      <c r="D413" s="45"/>
      <c r="E413" s="45"/>
      <c r="F413" s="46"/>
      <c r="G413" s="47"/>
      <c r="H413" s="48"/>
      <c r="I413" s="49"/>
      <c r="J413" s="47"/>
      <c r="K413" s="50"/>
      <c r="L413" s="49"/>
      <c r="M413" s="51"/>
      <c r="N413" s="52"/>
      <c r="O413" s="53"/>
      <c r="P413" s="34"/>
    </row>
    <row r="414" spans="2:16" ht="17.25" customHeight="1" thickBot="1" x14ac:dyDescent="0.25">
      <c r="B414" s="11"/>
      <c r="C414" s="12"/>
      <c r="D414" s="12"/>
      <c r="E414" s="12"/>
      <c r="F414" s="20"/>
      <c r="G414" s="21"/>
      <c r="H414" s="22"/>
      <c r="I414" s="23"/>
      <c r="J414" s="21"/>
      <c r="K414" s="24"/>
      <c r="L414" s="23"/>
      <c r="M414" s="25"/>
      <c r="N414" s="42"/>
      <c r="O414" s="43"/>
      <c r="P414" s="11"/>
    </row>
    <row r="415" spans="2:16" ht="17.25" customHeight="1" x14ac:dyDescent="0.35">
      <c r="B415" s="41"/>
      <c r="C415" s="456"/>
      <c r="D415" s="456"/>
      <c r="E415" s="456"/>
      <c r="F415" s="456"/>
      <c r="G415" s="456"/>
      <c r="H415" s="456"/>
      <c r="I415" s="456"/>
      <c r="J415" s="456"/>
      <c r="K415" s="456"/>
      <c r="L415" s="456"/>
      <c r="M415" s="456"/>
      <c r="N415" s="456"/>
      <c r="O415" s="456"/>
      <c r="P415" s="31"/>
    </row>
    <row r="416" spans="2:16" ht="23.25" x14ac:dyDescent="0.35">
      <c r="B416" s="39"/>
      <c r="C416" s="451" t="s">
        <v>158</v>
      </c>
      <c r="D416" s="451"/>
      <c r="E416" s="451"/>
      <c r="F416" s="451"/>
      <c r="G416" s="451"/>
      <c r="H416" s="451"/>
      <c r="I416" s="451"/>
      <c r="J416" s="451"/>
      <c r="K416" s="451"/>
      <c r="L416" s="451"/>
      <c r="M416" s="451"/>
      <c r="N416" s="451"/>
      <c r="O416" s="451"/>
      <c r="P416" s="32"/>
    </row>
    <row r="417" spans="2:17" ht="17.25" customHeight="1" thickBot="1" x14ac:dyDescent="0.4">
      <c r="B417" s="39"/>
      <c r="C417" s="455"/>
      <c r="D417" s="455"/>
      <c r="E417" s="455"/>
      <c r="F417" s="455"/>
      <c r="G417" s="455"/>
      <c r="H417" s="455"/>
      <c r="I417" s="455"/>
      <c r="J417" s="455"/>
      <c r="K417" s="455"/>
      <c r="L417" s="455"/>
      <c r="M417" s="455"/>
      <c r="N417" s="455"/>
      <c r="O417" s="455"/>
      <c r="P417" s="32"/>
      <c r="Q417" s="11"/>
    </row>
    <row r="418" spans="2:17" ht="17.25" customHeight="1" thickBot="1" x14ac:dyDescent="0.25">
      <c r="B418" s="39"/>
      <c r="C418" s="40"/>
      <c r="D418" s="40"/>
      <c r="E418" s="12"/>
      <c r="F418" s="13"/>
      <c r="G418" s="452" t="str">
        <f>$G$10</f>
        <v>2010 BILL</v>
      </c>
      <c r="H418" s="453"/>
      <c r="I418" s="454"/>
      <c r="J418" s="452" t="str">
        <f>$J$10</f>
        <v>2011 BILL</v>
      </c>
      <c r="K418" s="453"/>
      <c r="L418" s="454"/>
      <c r="M418" s="452" t="s">
        <v>52</v>
      </c>
      <c r="N418" s="453"/>
      <c r="O418" s="454"/>
      <c r="P418" s="32"/>
      <c r="Q418" s="11"/>
    </row>
    <row r="419" spans="2:17" ht="26.25" thickBot="1" x14ac:dyDescent="0.25">
      <c r="B419" s="39"/>
      <c r="C419" s="12"/>
      <c r="D419" s="12"/>
      <c r="E419" s="14"/>
      <c r="F419" s="15"/>
      <c r="G419" s="135" t="s">
        <v>46</v>
      </c>
      <c r="H419" s="136" t="s">
        <v>47</v>
      </c>
      <c r="I419" s="137" t="s">
        <v>48</v>
      </c>
      <c r="J419" s="138" t="s">
        <v>46</v>
      </c>
      <c r="K419" s="136" t="s">
        <v>47</v>
      </c>
      <c r="L419" s="137" t="s">
        <v>48</v>
      </c>
      <c r="M419" s="59" t="s">
        <v>53</v>
      </c>
      <c r="N419" s="60" t="s">
        <v>54</v>
      </c>
      <c r="O419" s="61" t="s">
        <v>55</v>
      </c>
      <c r="P419" s="32"/>
      <c r="Q419" s="11"/>
    </row>
    <row r="420" spans="2:17" ht="17.25" customHeight="1" thickBot="1" x14ac:dyDescent="0.25">
      <c r="B420" s="39"/>
      <c r="C420" s="459" t="s">
        <v>49</v>
      </c>
      <c r="D420" s="460"/>
      <c r="E420" s="12"/>
      <c r="F420" s="141" t="s">
        <v>50</v>
      </c>
      <c r="G420" s="139"/>
      <c r="H420" s="133"/>
      <c r="I420" s="72">
        <f>+'2013 Existing Rates'!$C$9</f>
        <v>0</v>
      </c>
      <c r="J420" s="70"/>
      <c r="K420" s="134"/>
      <c r="L420" s="99">
        <f>+'Rate Schedule '!$E$28</f>
        <v>0</v>
      </c>
      <c r="M420" s="100">
        <f t="shared" ref="M420:M425" si="58">+L420-I420</f>
        <v>0</v>
      </c>
      <c r="N420" s="101" t="e">
        <f>+M420/I420</f>
        <v>#DIV/0!</v>
      </c>
      <c r="O420" s="93" t="e">
        <f>L420/L433</f>
        <v>#REF!</v>
      </c>
      <c r="P420" s="32"/>
      <c r="Q420" s="11"/>
    </row>
    <row r="421" spans="2:17" ht="17.25" customHeight="1" thickBot="1" x14ac:dyDescent="0.25">
      <c r="B421" s="39"/>
      <c r="C421" s="37">
        <v>75000</v>
      </c>
      <c r="D421" s="38" t="s">
        <v>15</v>
      </c>
      <c r="E421" s="12"/>
      <c r="F421" s="142" t="s">
        <v>61</v>
      </c>
      <c r="G421" s="140">
        <f>+C422</f>
        <v>100</v>
      </c>
      <c r="H421" s="63">
        <f>'2013 Existing Rates'!$D$71</f>
        <v>0</v>
      </c>
      <c r="I421" s="78">
        <f>+G421*H421</f>
        <v>0</v>
      </c>
      <c r="J421" s="69">
        <f>G421</f>
        <v>100</v>
      </c>
      <c r="K421" s="62">
        <f>'Rate Schedule '!$E$29</f>
        <v>0</v>
      </c>
      <c r="L421" s="82">
        <f>+J421*K421</f>
        <v>0</v>
      </c>
      <c r="M421" s="100">
        <f t="shared" si="58"/>
        <v>0</v>
      </c>
      <c r="N421" s="101" t="e">
        <f>+M421/I421</f>
        <v>#DIV/0!</v>
      </c>
      <c r="O421" s="93" t="e">
        <f>L421/L433</f>
        <v>#REF!</v>
      </c>
      <c r="P421" s="32"/>
      <c r="Q421" s="11"/>
    </row>
    <row r="422" spans="2:17" ht="17.25" customHeight="1" thickBot="1" x14ac:dyDescent="0.25">
      <c r="B422" s="39"/>
      <c r="C422" s="37">
        <v>100</v>
      </c>
      <c r="D422" s="38" t="s">
        <v>16</v>
      </c>
      <c r="E422" s="12"/>
      <c r="F422" s="142" t="s">
        <v>152</v>
      </c>
      <c r="G422" s="119">
        <f>G421</f>
        <v>100</v>
      </c>
      <c r="H422" s="143">
        <f>'2013 Existing Rates'!$D$34</f>
        <v>0</v>
      </c>
      <c r="I422" s="78">
        <f>+G422*H422</f>
        <v>0</v>
      </c>
      <c r="J422" s="69">
        <f>+C422</f>
        <v>100</v>
      </c>
      <c r="K422" s="62">
        <f>'Rate Schedule '!$E$30</f>
        <v>0</v>
      </c>
      <c r="L422" s="82">
        <f>+J422*K422</f>
        <v>0</v>
      </c>
      <c r="M422" s="100">
        <f t="shared" si="58"/>
        <v>0</v>
      </c>
      <c r="N422" s="101" t="e">
        <f>+M422/I422</f>
        <v>#DIV/0!</v>
      </c>
      <c r="O422" s="93" t="e">
        <f>L422/L433</f>
        <v>#REF!</v>
      </c>
      <c r="P422" s="32"/>
    </row>
    <row r="423" spans="2:17" ht="17.25" customHeight="1" x14ac:dyDescent="0.2">
      <c r="B423" s="39"/>
      <c r="C423" s="121"/>
      <c r="D423" s="132"/>
      <c r="E423" s="12"/>
      <c r="F423" s="66" t="s">
        <v>108</v>
      </c>
      <c r="G423" s="88"/>
      <c r="H423" s="87"/>
      <c r="I423" s="78">
        <f>'2013 Existing Rates'!$B$45</f>
        <v>0</v>
      </c>
      <c r="J423" s="88"/>
      <c r="K423" s="87"/>
      <c r="L423" s="78">
        <f>'2013 Existing Rates'!$B$45</f>
        <v>0</v>
      </c>
      <c r="M423" s="100">
        <f t="shared" si="58"/>
        <v>0</v>
      </c>
      <c r="N423" s="101" t="e">
        <f>+M423/I423</f>
        <v>#DIV/0!</v>
      </c>
      <c r="O423" s="93" t="e">
        <f>L423/L433</f>
        <v>#REF!</v>
      </c>
      <c r="P423" s="32"/>
    </row>
    <row r="424" spans="2:17" ht="17.25" customHeight="1" x14ac:dyDescent="0.2">
      <c r="B424" s="39"/>
      <c r="C424" s="29"/>
      <c r="D424" s="30"/>
      <c r="E424" s="12"/>
      <c r="F424" s="66" t="s">
        <v>153</v>
      </c>
      <c r="G424" s="69">
        <f>G422</f>
        <v>100</v>
      </c>
      <c r="H424" s="63"/>
      <c r="I424" s="78">
        <f>+G424*H424</f>
        <v>0</v>
      </c>
      <c r="J424" s="69">
        <f>G424</f>
        <v>100</v>
      </c>
      <c r="K424" s="62">
        <f>'Rate Schedule '!$E$31</f>
        <v>0</v>
      </c>
      <c r="L424" s="82">
        <f>+J424*K424</f>
        <v>0</v>
      </c>
      <c r="M424" s="100">
        <f t="shared" si="58"/>
        <v>0</v>
      </c>
      <c r="N424" s="101">
        <v>0</v>
      </c>
      <c r="O424" s="93" t="e">
        <f>L424/L433</f>
        <v>#REF!</v>
      </c>
      <c r="P424" s="32"/>
    </row>
    <row r="425" spans="2:17" ht="17.25" customHeight="1" thickBot="1" x14ac:dyDescent="0.25">
      <c r="B425" s="39"/>
      <c r="C425" s="12"/>
      <c r="D425" s="12"/>
      <c r="E425" s="12"/>
      <c r="F425" s="67" t="s">
        <v>154</v>
      </c>
      <c r="G425" s="69">
        <f>+C422</f>
        <v>100</v>
      </c>
      <c r="H425" s="63">
        <f>'2013 Existing Rates'!$D$22</f>
        <v>0</v>
      </c>
      <c r="I425" s="82">
        <f>+G425*H425</f>
        <v>0</v>
      </c>
      <c r="J425" s="69">
        <f>+C422</f>
        <v>100</v>
      </c>
      <c r="K425" s="62" t="e">
        <f>'Rate Schedule '!#REF!</f>
        <v>#REF!</v>
      </c>
      <c r="L425" s="82" t="e">
        <f>+J425*K425</f>
        <v>#REF!</v>
      </c>
      <c r="M425" s="100" t="e">
        <f t="shared" si="58"/>
        <v>#REF!</v>
      </c>
      <c r="N425" s="101" t="e">
        <f t="shared" ref="N425:N433" si="59">+M425/I425</f>
        <v>#REF!</v>
      </c>
      <c r="O425" s="93" t="e">
        <f>L425/L433</f>
        <v>#REF!</v>
      </c>
      <c r="P425" s="32"/>
    </row>
    <row r="426" spans="2:17" ht="17.25" customHeight="1" thickBot="1" x14ac:dyDescent="0.25">
      <c r="B426" s="39"/>
      <c r="C426" s="12"/>
      <c r="D426" s="12"/>
      <c r="E426" s="12"/>
      <c r="F426" s="165" t="s">
        <v>149</v>
      </c>
      <c r="G426" s="449"/>
      <c r="H426" s="450"/>
      <c r="I426" s="166">
        <f>SUM(I420:I425)</f>
        <v>0</v>
      </c>
      <c r="J426" s="449"/>
      <c r="K426" s="450"/>
      <c r="L426" s="166" t="e">
        <f>SUM(L420:L425)</f>
        <v>#REF!</v>
      </c>
      <c r="M426" s="169" t="e">
        <f>SUM(M420:M425)</f>
        <v>#REF!</v>
      </c>
      <c r="N426" s="170" t="e">
        <f t="shared" si="59"/>
        <v>#REF!</v>
      </c>
      <c r="O426" s="171" t="e">
        <f>SUM(O420:O425)</f>
        <v>#REF!</v>
      </c>
      <c r="P426" s="32"/>
    </row>
    <row r="427" spans="2:17" ht="17.25" customHeight="1" thickBot="1" x14ac:dyDescent="0.25">
      <c r="B427" s="39"/>
      <c r="C427" s="12"/>
      <c r="D427" s="12"/>
      <c r="E427" s="12"/>
      <c r="F427" s="66" t="s">
        <v>155</v>
      </c>
      <c r="G427" s="123">
        <f>C422</f>
        <v>100</v>
      </c>
      <c r="H427" s="124" t="e">
        <f>#REF!</f>
        <v>#REF!</v>
      </c>
      <c r="I427" s="78" t="e">
        <f>+G427*H427</f>
        <v>#REF!</v>
      </c>
      <c r="J427" s="123">
        <f>C422</f>
        <v>100</v>
      </c>
      <c r="K427" s="124" t="e">
        <f>#REF!</f>
        <v>#REF!</v>
      </c>
      <c r="L427" s="78" t="e">
        <f>+J427*K427</f>
        <v>#REF!</v>
      </c>
      <c r="M427" s="125" t="e">
        <f t="shared" ref="M427:M433" si="60">+L427-I427</f>
        <v>#REF!</v>
      </c>
      <c r="N427" s="90" t="e">
        <f t="shared" si="59"/>
        <v>#REF!</v>
      </c>
      <c r="O427" s="93" t="e">
        <f>L427/L433</f>
        <v>#REF!</v>
      </c>
      <c r="P427" s="32"/>
    </row>
    <row r="428" spans="2:17" ht="17.25" customHeight="1" thickBot="1" x14ac:dyDescent="0.25">
      <c r="B428" s="39"/>
      <c r="C428" s="12"/>
      <c r="D428" s="12"/>
      <c r="E428" s="12"/>
      <c r="F428" s="165" t="s">
        <v>151</v>
      </c>
      <c r="G428" s="449"/>
      <c r="H428" s="450"/>
      <c r="I428" s="166" t="e">
        <f>I426+I427</f>
        <v>#REF!</v>
      </c>
      <c r="J428" s="449"/>
      <c r="K428" s="450"/>
      <c r="L428" s="166" t="e">
        <f>L426+L427</f>
        <v>#REF!</v>
      </c>
      <c r="M428" s="169" t="e">
        <f t="shared" si="60"/>
        <v>#REF!</v>
      </c>
      <c r="N428" s="170" t="e">
        <f t="shared" si="59"/>
        <v>#REF!</v>
      </c>
      <c r="O428" s="172" t="e">
        <f>L428/L433</f>
        <v>#REF!</v>
      </c>
      <c r="P428" s="32"/>
    </row>
    <row r="429" spans="2:17" ht="17.25" customHeight="1" x14ac:dyDescent="0.2">
      <c r="B429" s="39"/>
      <c r="C429" s="12"/>
      <c r="D429" s="12"/>
      <c r="E429" s="12"/>
      <c r="F429" s="64" t="s">
        <v>56</v>
      </c>
      <c r="G429" s="70" t="e">
        <f>C421*#REF!</f>
        <v>#REF!</v>
      </c>
      <c r="H429" s="71" t="e">
        <f>#REF!+#REF!</f>
        <v>#REF!</v>
      </c>
      <c r="I429" s="72" t="e">
        <f>+G429*H429</f>
        <v>#REF!</v>
      </c>
      <c r="J429" s="70" t="e">
        <f>C421*#REF!</f>
        <v>#REF!</v>
      </c>
      <c r="K429" s="71" t="e">
        <f>#REF!+#REF!</f>
        <v>#REF!</v>
      </c>
      <c r="L429" s="99" t="e">
        <f>+J429*K429</f>
        <v>#REF!</v>
      </c>
      <c r="M429" s="100" t="e">
        <f t="shared" si="60"/>
        <v>#REF!</v>
      </c>
      <c r="N429" s="101" t="e">
        <f t="shared" si="59"/>
        <v>#REF!</v>
      </c>
      <c r="O429" s="93" t="e">
        <f>L429/L433</f>
        <v>#REF!</v>
      </c>
      <c r="P429" s="32"/>
    </row>
    <row r="430" spans="2:17" ht="17.25" customHeight="1" thickBot="1" x14ac:dyDescent="0.25">
      <c r="B430" s="39"/>
      <c r="C430" s="12"/>
      <c r="D430" s="12"/>
      <c r="E430" s="12"/>
      <c r="F430" s="64" t="s">
        <v>57</v>
      </c>
      <c r="G430" s="70" t="e">
        <f>G429</f>
        <v>#REF!</v>
      </c>
      <c r="H430" s="71" t="e">
        <f>+#REF!</f>
        <v>#REF!</v>
      </c>
      <c r="I430" s="72" t="e">
        <f>+G430*H430</f>
        <v>#REF!</v>
      </c>
      <c r="J430" s="70" t="e">
        <f>J429</f>
        <v>#REF!</v>
      </c>
      <c r="K430" s="71" t="e">
        <f>#REF!</f>
        <v>#REF!</v>
      </c>
      <c r="L430" s="99" t="e">
        <f>+J430*K430</f>
        <v>#REF!</v>
      </c>
      <c r="M430" s="100" t="e">
        <f t="shared" si="60"/>
        <v>#REF!</v>
      </c>
      <c r="N430" s="101" t="e">
        <f t="shared" si="59"/>
        <v>#REF!</v>
      </c>
      <c r="O430" s="93" t="e">
        <f>L430/L433</f>
        <v>#REF!</v>
      </c>
      <c r="P430" s="32"/>
    </row>
    <row r="431" spans="2:17" ht="17.25" customHeight="1" thickBot="1" x14ac:dyDescent="0.25">
      <c r="B431" s="39"/>
      <c r="C431" s="12"/>
      <c r="D431" s="12"/>
      <c r="E431" s="12"/>
      <c r="F431" s="165" t="s">
        <v>127</v>
      </c>
      <c r="G431" s="449"/>
      <c r="H431" s="450"/>
      <c r="I431" s="166" t="e">
        <f>SUM(I428:I430)</f>
        <v>#REF!</v>
      </c>
      <c r="J431" s="449"/>
      <c r="K431" s="450"/>
      <c r="L431" s="166" t="e">
        <f>SUM(L428:L430)</f>
        <v>#REF!</v>
      </c>
      <c r="M431" s="166" t="e">
        <f t="shared" si="60"/>
        <v>#REF!</v>
      </c>
      <c r="N431" s="170" t="e">
        <f t="shared" si="59"/>
        <v>#REF!</v>
      </c>
      <c r="O431" s="172" t="e">
        <f>L431/L433</f>
        <v>#REF!</v>
      </c>
      <c r="P431" s="32"/>
    </row>
    <row r="432" spans="2:17" ht="17.25" customHeight="1" thickBot="1" x14ac:dyDescent="0.25">
      <c r="B432" s="39"/>
      <c r="C432" s="12"/>
      <c r="D432" s="12"/>
      <c r="E432" s="12"/>
      <c r="F432" s="112" t="s">
        <v>202</v>
      </c>
      <c r="G432" s="113"/>
      <c r="H432" s="117">
        <v>0.13</v>
      </c>
      <c r="I432" s="114" t="e">
        <f>I431*H432</f>
        <v>#REF!</v>
      </c>
      <c r="J432" s="113"/>
      <c r="K432" s="117">
        <v>0.13</v>
      </c>
      <c r="L432" s="115" t="e">
        <f>L431*K432</f>
        <v>#REF!</v>
      </c>
      <c r="M432" s="97" t="e">
        <f t="shared" si="60"/>
        <v>#REF!</v>
      </c>
      <c r="N432" s="98" t="e">
        <f t="shared" si="59"/>
        <v>#REF!</v>
      </c>
      <c r="O432" s="103" t="e">
        <f>L432/L433</f>
        <v>#REF!</v>
      </c>
      <c r="P432" s="32"/>
    </row>
    <row r="433" spans="2:17" ht="17.25" customHeight="1" thickBot="1" x14ac:dyDescent="0.25">
      <c r="B433" s="39"/>
      <c r="C433" s="12"/>
      <c r="D433" s="12"/>
      <c r="E433" s="16"/>
      <c r="F433" s="179" t="s">
        <v>58</v>
      </c>
      <c r="G433" s="449"/>
      <c r="H433" s="450"/>
      <c r="I433" s="166" t="e">
        <f>I431+I432</f>
        <v>#REF!</v>
      </c>
      <c r="J433" s="449"/>
      <c r="K433" s="450"/>
      <c r="L433" s="166" t="e">
        <f>L431+L432</f>
        <v>#REF!</v>
      </c>
      <c r="M433" s="166" t="e">
        <f t="shared" si="60"/>
        <v>#REF!</v>
      </c>
      <c r="N433" s="170" t="e">
        <f t="shared" si="59"/>
        <v>#REF!</v>
      </c>
      <c r="O433" s="171" t="e">
        <f>O431+O432</f>
        <v>#REF!</v>
      </c>
      <c r="P433" s="32"/>
    </row>
    <row r="434" spans="2:17" ht="17.25" customHeight="1" thickBot="1" x14ac:dyDescent="0.25">
      <c r="B434" s="33"/>
      <c r="C434" s="45"/>
      <c r="D434" s="45"/>
      <c r="E434" s="45"/>
      <c r="F434" s="46"/>
      <c r="G434" s="47"/>
      <c r="H434" s="48"/>
      <c r="I434" s="49"/>
      <c r="J434" s="47"/>
      <c r="K434" s="50"/>
      <c r="L434" s="49"/>
      <c r="M434" s="51"/>
      <c r="N434" s="52"/>
      <c r="O434" s="53"/>
      <c r="P434" s="34"/>
    </row>
    <row r="435" spans="2:17" ht="17.25" customHeight="1" thickBot="1" x14ac:dyDescent="0.25">
      <c r="B435" s="11"/>
      <c r="C435" s="12"/>
      <c r="D435" s="12"/>
      <c r="E435" s="12"/>
      <c r="F435" s="20"/>
      <c r="G435" s="21"/>
      <c r="H435" s="22"/>
      <c r="I435" s="23"/>
      <c r="J435" s="21"/>
      <c r="K435" s="24"/>
      <c r="L435" s="23"/>
      <c r="M435" s="25"/>
      <c r="N435" s="42"/>
      <c r="O435" s="43"/>
      <c r="P435" s="11"/>
    </row>
    <row r="436" spans="2:17" ht="17.25" customHeight="1" x14ac:dyDescent="0.35">
      <c r="B436" s="41"/>
      <c r="C436" s="456"/>
      <c r="D436" s="456"/>
      <c r="E436" s="456"/>
      <c r="F436" s="456"/>
      <c r="G436" s="456"/>
      <c r="H436" s="456"/>
      <c r="I436" s="456"/>
      <c r="J436" s="456"/>
      <c r="K436" s="456"/>
      <c r="L436" s="456"/>
      <c r="M436" s="456"/>
      <c r="N436" s="456"/>
      <c r="O436" s="456"/>
      <c r="P436" s="31"/>
    </row>
    <row r="437" spans="2:17" ht="23.25" x14ac:dyDescent="0.35">
      <c r="B437" s="39"/>
      <c r="C437" s="451" t="s">
        <v>158</v>
      </c>
      <c r="D437" s="451"/>
      <c r="E437" s="451"/>
      <c r="F437" s="451"/>
      <c r="G437" s="451"/>
      <c r="H437" s="451"/>
      <c r="I437" s="451"/>
      <c r="J437" s="451"/>
      <c r="K437" s="451"/>
      <c r="L437" s="451"/>
      <c r="M437" s="451"/>
      <c r="N437" s="451"/>
      <c r="O437" s="451"/>
      <c r="P437" s="32"/>
    </row>
    <row r="438" spans="2:17" ht="17.25" customHeight="1" thickBot="1" x14ac:dyDescent="0.4">
      <c r="B438" s="39"/>
      <c r="C438" s="455"/>
      <c r="D438" s="455"/>
      <c r="E438" s="455"/>
      <c r="F438" s="455"/>
      <c r="G438" s="455"/>
      <c r="H438" s="455"/>
      <c r="I438" s="455"/>
      <c r="J438" s="455"/>
      <c r="K438" s="455"/>
      <c r="L438" s="455"/>
      <c r="M438" s="455"/>
      <c r="N438" s="455"/>
      <c r="O438" s="455"/>
      <c r="P438" s="32"/>
      <c r="Q438" s="11"/>
    </row>
    <row r="439" spans="2:17" ht="17.25" customHeight="1" thickBot="1" x14ac:dyDescent="0.25">
      <c r="B439" s="39"/>
      <c r="C439" s="40"/>
      <c r="D439" s="40"/>
      <c r="E439" s="12"/>
      <c r="F439" s="13"/>
      <c r="G439" s="452" t="str">
        <f>$G$10</f>
        <v>2010 BILL</v>
      </c>
      <c r="H439" s="453"/>
      <c r="I439" s="454"/>
      <c r="J439" s="452" t="str">
        <f>$J$10</f>
        <v>2011 BILL</v>
      </c>
      <c r="K439" s="453"/>
      <c r="L439" s="454"/>
      <c r="M439" s="452" t="s">
        <v>52</v>
      </c>
      <c r="N439" s="453"/>
      <c r="O439" s="454"/>
      <c r="P439" s="32"/>
      <c r="Q439" s="11"/>
    </row>
    <row r="440" spans="2:17" ht="26.25" thickBot="1" x14ac:dyDescent="0.25">
      <c r="B440" s="39"/>
      <c r="C440" s="12"/>
      <c r="D440" s="12"/>
      <c r="E440" s="14"/>
      <c r="F440" s="15"/>
      <c r="G440" s="135" t="s">
        <v>46</v>
      </c>
      <c r="H440" s="136" t="s">
        <v>47</v>
      </c>
      <c r="I440" s="137" t="s">
        <v>48</v>
      </c>
      <c r="J440" s="138" t="s">
        <v>46</v>
      </c>
      <c r="K440" s="136" t="s">
        <v>47</v>
      </c>
      <c r="L440" s="137" t="s">
        <v>48</v>
      </c>
      <c r="M440" s="59" t="s">
        <v>53</v>
      </c>
      <c r="N440" s="60" t="s">
        <v>54</v>
      </c>
      <c r="O440" s="61" t="s">
        <v>55</v>
      </c>
      <c r="P440" s="32"/>
      <c r="Q440" s="11"/>
    </row>
    <row r="441" spans="2:17" ht="17.25" customHeight="1" thickBot="1" x14ac:dyDescent="0.25">
      <c r="B441" s="39"/>
      <c r="C441" s="459" t="s">
        <v>49</v>
      </c>
      <c r="D441" s="460"/>
      <c r="E441" s="12"/>
      <c r="F441" s="141" t="s">
        <v>50</v>
      </c>
      <c r="G441" s="139"/>
      <c r="H441" s="133"/>
      <c r="I441" s="72">
        <f>+'2013 Existing Rates'!$C$9</f>
        <v>0</v>
      </c>
      <c r="J441" s="70"/>
      <c r="K441" s="134"/>
      <c r="L441" s="99">
        <f>+'Rate Schedule '!$E$28</f>
        <v>0</v>
      </c>
      <c r="M441" s="100">
        <f t="shared" ref="M441:M446" si="61">+L441-I441</f>
        <v>0</v>
      </c>
      <c r="N441" s="101" t="e">
        <f>+M441/I441</f>
        <v>#DIV/0!</v>
      </c>
      <c r="O441" s="93" t="e">
        <f>L441/L454</f>
        <v>#REF!</v>
      </c>
      <c r="P441" s="32"/>
      <c r="Q441" s="11"/>
    </row>
    <row r="442" spans="2:17" ht="17.25" customHeight="1" thickBot="1" x14ac:dyDescent="0.25">
      <c r="B442" s="39"/>
      <c r="C442" s="37">
        <v>200000</v>
      </c>
      <c r="D442" s="38" t="s">
        <v>15</v>
      </c>
      <c r="E442" s="12"/>
      <c r="F442" s="142" t="s">
        <v>61</v>
      </c>
      <c r="G442" s="140">
        <f>+C443</f>
        <v>500</v>
      </c>
      <c r="H442" s="63">
        <f>'2013 Existing Rates'!$D$71</f>
        <v>0</v>
      </c>
      <c r="I442" s="78">
        <f>+G442*H442</f>
        <v>0</v>
      </c>
      <c r="J442" s="69">
        <f>G442</f>
        <v>500</v>
      </c>
      <c r="K442" s="62">
        <f>'Rate Schedule '!$E$29</f>
        <v>0</v>
      </c>
      <c r="L442" s="82">
        <f>+J442*K442</f>
        <v>0</v>
      </c>
      <c r="M442" s="100">
        <f t="shared" si="61"/>
        <v>0</v>
      </c>
      <c r="N442" s="101" t="e">
        <f>+M442/I442</f>
        <v>#DIV/0!</v>
      </c>
      <c r="O442" s="93" t="e">
        <f>L442/L454</f>
        <v>#REF!</v>
      </c>
      <c r="P442" s="32"/>
      <c r="Q442" s="11"/>
    </row>
    <row r="443" spans="2:17" ht="17.25" customHeight="1" thickBot="1" x14ac:dyDescent="0.25">
      <c r="B443" s="39"/>
      <c r="C443" s="37">
        <v>500</v>
      </c>
      <c r="D443" s="38" t="s">
        <v>16</v>
      </c>
      <c r="E443" s="12"/>
      <c r="F443" s="142" t="s">
        <v>152</v>
      </c>
      <c r="G443" s="119">
        <f>G442</f>
        <v>500</v>
      </c>
      <c r="H443" s="143">
        <f>'2013 Existing Rates'!$D$34</f>
        <v>0</v>
      </c>
      <c r="I443" s="78">
        <f>+G443*H443</f>
        <v>0</v>
      </c>
      <c r="J443" s="69">
        <f>+C443</f>
        <v>500</v>
      </c>
      <c r="K443" s="62">
        <f>'Rate Schedule '!$E$30</f>
        <v>0</v>
      </c>
      <c r="L443" s="82">
        <f>+J443*K443</f>
        <v>0</v>
      </c>
      <c r="M443" s="100">
        <f t="shared" si="61"/>
        <v>0</v>
      </c>
      <c r="N443" s="101" t="e">
        <f>+M443/I443</f>
        <v>#DIV/0!</v>
      </c>
      <c r="O443" s="93" t="e">
        <f>L443/L454</f>
        <v>#REF!</v>
      </c>
      <c r="P443" s="32"/>
    </row>
    <row r="444" spans="2:17" ht="17.25" customHeight="1" x14ac:dyDescent="0.2">
      <c r="B444" s="39"/>
      <c r="C444" s="121"/>
      <c r="D444" s="132"/>
      <c r="E444" s="12"/>
      <c r="F444" s="66" t="s">
        <v>108</v>
      </c>
      <c r="G444" s="88"/>
      <c r="H444" s="87"/>
      <c r="I444" s="78">
        <f>'2013 Existing Rates'!$B$45</f>
        <v>0</v>
      </c>
      <c r="J444" s="88"/>
      <c r="K444" s="87"/>
      <c r="L444" s="78">
        <f>'2013 Existing Rates'!$B$45</f>
        <v>0</v>
      </c>
      <c r="M444" s="100">
        <f t="shared" si="61"/>
        <v>0</v>
      </c>
      <c r="N444" s="101" t="e">
        <f>+M444/I444</f>
        <v>#DIV/0!</v>
      </c>
      <c r="O444" s="93" t="e">
        <f>L444/L454</f>
        <v>#REF!</v>
      </c>
      <c r="P444" s="32"/>
    </row>
    <row r="445" spans="2:17" ht="17.25" customHeight="1" x14ac:dyDescent="0.2">
      <c r="B445" s="39"/>
      <c r="C445" s="29"/>
      <c r="D445" s="30"/>
      <c r="E445" s="12"/>
      <c r="F445" s="66" t="s">
        <v>153</v>
      </c>
      <c r="G445" s="69">
        <f>G443</f>
        <v>500</v>
      </c>
      <c r="H445" s="63"/>
      <c r="I445" s="78">
        <f>+G445*H445</f>
        <v>0</v>
      </c>
      <c r="J445" s="69">
        <f>G445</f>
        <v>500</v>
      </c>
      <c r="K445" s="62">
        <f>'Rate Schedule '!$E$31</f>
        <v>0</v>
      </c>
      <c r="L445" s="82">
        <f>+J445*K445</f>
        <v>0</v>
      </c>
      <c r="M445" s="100">
        <f t="shared" si="61"/>
        <v>0</v>
      </c>
      <c r="N445" s="101">
        <v>0</v>
      </c>
      <c r="O445" s="93" t="e">
        <f>L445/L454</f>
        <v>#REF!</v>
      </c>
      <c r="P445" s="32"/>
    </row>
    <row r="446" spans="2:17" ht="17.25" customHeight="1" thickBot="1" x14ac:dyDescent="0.25">
      <c r="B446" s="39"/>
      <c r="C446" s="12"/>
      <c r="D446" s="12"/>
      <c r="E446" s="12"/>
      <c r="F446" s="67" t="s">
        <v>154</v>
      </c>
      <c r="G446" s="69">
        <f>+C443</f>
        <v>500</v>
      </c>
      <c r="H446" s="63">
        <f>'2013 Existing Rates'!$D$22</f>
        <v>0</v>
      </c>
      <c r="I446" s="82">
        <f>+G446*H446</f>
        <v>0</v>
      </c>
      <c r="J446" s="69">
        <f>+C443</f>
        <v>500</v>
      </c>
      <c r="K446" s="62" t="e">
        <f>'Rate Schedule '!#REF!</f>
        <v>#REF!</v>
      </c>
      <c r="L446" s="82" t="e">
        <f>+J446*K446</f>
        <v>#REF!</v>
      </c>
      <c r="M446" s="100" t="e">
        <f t="shared" si="61"/>
        <v>#REF!</v>
      </c>
      <c r="N446" s="101" t="e">
        <f t="shared" ref="N446:N454" si="62">+M446/I446</f>
        <v>#REF!</v>
      </c>
      <c r="O446" s="93" t="e">
        <f>L446/L454</f>
        <v>#REF!</v>
      </c>
      <c r="P446" s="32"/>
    </row>
    <row r="447" spans="2:17" ht="17.25" customHeight="1" thickBot="1" x14ac:dyDescent="0.25">
      <c r="B447" s="39"/>
      <c r="C447" s="12"/>
      <c r="D447" s="12"/>
      <c r="E447" s="12"/>
      <c r="F447" s="165" t="s">
        <v>149</v>
      </c>
      <c r="G447" s="449"/>
      <c r="H447" s="450"/>
      <c r="I447" s="166">
        <f>SUM(I441:I446)</f>
        <v>0</v>
      </c>
      <c r="J447" s="449"/>
      <c r="K447" s="450"/>
      <c r="L447" s="166" t="e">
        <f>SUM(L441:L446)</f>
        <v>#REF!</v>
      </c>
      <c r="M447" s="169" t="e">
        <f>SUM(M441:M446)</f>
        <v>#REF!</v>
      </c>
      <c r="N447" s="170" t="e">
        <f t="shared" si="62"/>
        <v>#REF!</v>
      </c>
      <c r="O447" s="171" t="e">
        <f>SUM(O441:O446)</f>
        <v>#REF!</v>
      </c>
      <c r="P447" s="32"/>
    </row>
    <row r="448" spans="2:17" ht="17.25" customHeight="1" thickBot="1" x14ac:dyDescent="0.25">
      <c r="B448" s="39"/>
      <c r="C448" s="12"/>
      <c r="D448" s="12"/>
      <c r="E448" s="12"/>
      <c r="F448" s="66" t="s">
        <v>155</v>
      </c>
      <c r="G448" s="123">
        <f>C443</f>
        <v>500</v>
      </c>
      <c r="H448" s="124" t="e">
        <f>#REF!</f>
        <v>#REF!</v>
      </c>
      <c r="I448" s="78" t="e">
        <f>+G448*H448</f>
        <v>#REF!</v>
      </c>
      <c r="J448" s="123">
        <f>C443</f>
        <v>500</v>
      </c>
      <c r="K448" s="124" t="e">
        <f>#REF!</f>
        <v>#REF!</v>
      </c>
      <c r="L448" s="78" t="e">
        <f>+J448*K448</f>
        <v>#REF!</v>
      </c>
      <c r="M448" s="125" t="e">
        <f t="shared" ref="M448:M454" si="63">+L448-I448</f>
        <v>#REF!</v>
      </c>
      <c r="N448" s="90" t="e">
        <f t="shared" si="62"/>
        <v>#REF!</v>
      </c>
      <c r="O448" s="93" t="e">
        <f>L448/L454</f>
        <v>#REF!</v>
      </c>
      <c r="P448" s="32"/>
    </row>
    <row r="449" spans="2:17" ht="17.25" customHeight="1" thickBot="1" x14ac:dyDescent="0.25">
      <c r="B449" s="39"/>
      <c r="C449" s="12"/>
      <c r="D449" s="12"/>
      <c r="E449" s="12"/>
      <c r="F449" s="165" t="s">
        <v>151</v>
      </c>
      <c r="G449" s="449"/>
      <c r="H449" s="450"/>
      <c r="I449" s="166" t="e">
        <f>I447+I448</f>
        <v>#REF!</v>
      </c>
      <c r="J449" s="449"/>
      <c r="K449" s="450"/>
      <c r="L449" s="166" t="e">
        <f>L447+L448</f>
        <v>#REF!</v>
      </c>
      <c r="M449" s="169" t="e">
        <f t="shared" si="63"/>
        <v>#REF!</v>
      </c>
      <c r="N449" s="170" t="e">
        <f t="shared" si="62"/>
        <v>#REF!</v>
      </c>
      <c r="O449" s="172" t="e">
        <f>L449/L454</f>
        <v>#REF!</v>
      </c>
      <c r="P449" s="32"/>
    </row>
    <row r="450" spans="2:17" ht="17.25" customHeight="1" x14ac:dyDescent="0.2">
      <c r="B450" s="39"/>
      <c r="C450" s="12"/>
      <c r="D450" s="12"/>
      <c r="E450" s="12"/>
      <c r="F450" s="64" t="s">
        <v>56</v>
      </c>
      <c r="G450" s="70" t="e">
        <f>C442*#REF!</f>
        <v>#REF!</v>
      </c>
      <c r="H450" s="71" t="e">
        <f>#REF!+#REF!</f>
        <v>#REF!</v>
      </c>
      <c r="I450" s="72" t="e">
        <f>+G450*H450</f>
        <v>#REF!</v>
      </c>
      <c r="J450" s="70" t="e">
        <f>C442*#REF!</f>
        <v>#REF!</v>
      </c>
      <c r="K450" s="71" t="e">
        <f>#REF!+#REF!</f>
        <v>#REF!</v>
      </c>
      <c r="L450" s="99" t="e">
        <f>+J450*K450</f>
        <v>#REF!</v>
      </c>
      <c r="M450" s="100" t="e">
        <f t="shared" si="63"/>
        <v>#REF!</v>
      </c>
      <c r="N450" s="101" t="e">
        <f t="shared" si="62"/>
        <v>#REF!</v>
      </c>
      <c r="O450" s="93" t="e">
        <f>L450/L454</f>
        <v>#REF!</v>
      </c>
      <c r="P450" s="32"/>
    </row>
    <row r="451" spans="2:17" ht="17.25" customHeight="1" thickBot="1" x14ac:dyDescent="0.25">
      <c r="B451" s="39"/>
      <c r="C451" s="12"/>
      <c r="D451" s="12"/>
      <c r="E451" s="12"/>
      <c r="F451" s="64" t="s">
        <v>57</v>
      </c>
      <c r="G451" s="70" t="e">
        <f>G450</f>
        <v>#REF!</v>
      </c>
      <c r="H451" s="71" t="e">
        <f>+#REF!</f>
        <v>#REF!</v>
      </c>
      <c r="I451" s="72" t="e">
        <f>+G451*H451</f>
        <v>#REF!</v>
      </c>
      <c r="J451" s="70" t="e">
        <f>J450</f>
        <v>#REF!</v>
      </c>
      <c r="K451" s="71" t="e">
        <f>#REF!</f>
        <v>#REF!</v>
      </c>
      <c r="L451" s="99" t="e">
        <f>+J451*K451</f>
        <v>#REF!</v>
      </c>
      <c r="M451" s="100" t="e">
        <f t="shared" si="63"/>
        <v>#REF!</v>
      </c>
      <c r="N451" s="101" t="e">
        <f t="shared" si="62"/>
        <v>#REF!</v>
      </c>
      <c r="O451" s="93" t="e">
        <f>L451/L454</f>
        <v>#REF!</v>
      </c>
      <c r="P451" s="32"/>
    </row>
    <row r="452" spans="2:17" ht="17.25" customHeight="1" thickBot="1" x14ac:dyDescent="0.25">
      <c r="B452" s="39"/>
      <c r="C452" s="12"/>
      <c r="D452" s="12"/>
      <c r="E452" s="12"/>
      <c r="F452" s="165" t="s">
        <v>127</v>
      </c>
      <c r="G452" s="449"/>
      <c r="H452" s="450"/>
      <c r="I452" s="166" t="e">
        <f>SUM(I449:I451)</f>
        <v>#REF!</v>
      </c>
      <c r="J452" s="449"/>
      <c r="K452" s="450"/>
      <c r="L452" s="166" t="e">
        <f>SUM(L449:L451)</f>
        <v>#REF!</v>
      </c>
      <c r="M452" s="166" t="e">
        <f t="shared" si="63"/>
        <v>#REF!</v>
      </c>
      <c r="N452" s="170" t="e">
        <f t="shared" si="62"/>
        <v>#REF!</v>
      </c>
      <c r="O452" s="172" t="e">
        <f>L452/L454</f>
        <v>#REF!</v>
      </c>
      <c r="P452" s="32"/>
    </row>
    <row r="453" spans="2:17" ht="17.25" customHeight="1" thickBot="1" x14ac:dyDescent="0.25">
      <c r="B453" s="39"/>
      <c r="C453" s="12"/>
      <c r="D453" s="12"/>
      <c r="E453" s="12"/>
      <c r="F453" s="112" t="s">
        <v>202</v>
      </c>
      <c r="G453" s="113"/>
      <c r="H453" s="117">
        <v>0.13</v>
      </c>
      <c r="I453" s="114" t="e">
        <f>I452*H453</f>
        <v>#REF!</v>
      </c>
      <c r="J453" s="113"/>
      <c r="K453" s="117">
        <v>0.13</v>
      </c>
      <c r="L453" s="115" t="e">
        <f>L452*K453</f>
        <v>#REF!</v>
      </c>
      <c r="M453" s="97" t="e">
        <f t="shared" si="63"/>
        <v>#REF!</v>
      </c>
      <c r="N453" s="98" t="e">
        <f t="shared" si="62"/>
        <v>#REF!</v>
      </c>
      <c r="O453" s="103" t="e">
        <f>L453/L454</f>
        <v>#REF!</v>
      </c>
      <c r="P453" s="32"/>
    </row>
    <row r="454" spans="2:17" ht="17.25" customHeight="1" thickBot="1" x14ac:dyDescent="0.25">
      <c r="B454" s="39"/>
      <c r="C454" s="12"/>
      <c r="D454" s="12"/>
      <c r="E454" s="16"/>
      <c r="F454" s="179" t="s">
        <v>58</v>
      </c>
      <c r="G454" s="449"/>
      <c r="H454" s="450"/>
      <c r="I454" s="166" t="e">
        <f>I452+I453</f>
        <v>#REF!</v>
      </c>
      <c r="J454" s="449"/>
      <c r="K454" s="450"/>
      <c r="L454" s="166" t="e">
        <f>L452+L453</f>
        <v>#REF!</v>
      </c>
      <c r="M454" s="166" t="e">
        <f t="shared" si="63"/>
        <v>#REF!</v>
      </c>
      <c r="N454" s="170" t="e">
        <f t="shared" si="62"/>
        <v>#REF!</v>
      </c>
      <c r="O454" s="171" t="e">
        <f>O452+O453</f>
        <v>#REF!</v>
      </c>
      <c r="P454" s="32"/>
    </row>
    <row r="455" spans="2:17" ht="17.25" customHeight="1" thickBot="1" x14ac:dyDescent="0.25">
      <c r="B455" s="33"/>
      <c r="C455" s="45"/>
      <c r="D455" s="45"/>
      <c r="E455" s="45"/>
      <c r="F455" s="46"/>
      <c r="G455" s="47"/>
      <c r="H455" s="48"/>
      <c r="I455" s="49"/>
      <c r="J455" s="47"/>
      <c r="K455" s="50"/>
      <c r="L455" s="49"/>
      <c r="M455" s="51"/>
      <c r="N455" s="52"/>
      <c r="O455" s="53"/>
      <c r="P455" s="34"/>
    </row>
    <row r="456" spans="2:17" ht="17.25" customHeight="1" thickBot="1" x14ac:dyDescent="0.25">
      <c r="B456" s="11"/>
      <c r="C456" s="12"/>
      <c r="D456" s="12"/>
      <c r="E456" s="12"/>
      <c r="F456" s="20"/>
      <c r="G456" s="21"/>
      <c r="H456" s="22"/>
      <c r="I456" s="23"/>
      <c r="J456" s="21"/>
      <c r="K456" s="24"/>
      <c r="L456" s="23"/>
      <c r="M456" s="25"/>
      <c r="N456" s="42"/>
      <c r="O456" s="43"/>
      <c r="P456" s="11"/>
    </row>
    <row r="457" spans="2:17" ht="17.25" customHeight="1" x14ac:dyDescent="0.35">
      <c r="B457" s="41"/>
      <c r="C457" s="456"/>
      <c r="D457" s="456"/>
      <c r="E457" s="456"/>
      <c r="F457" s="456"/>
      <c r="G457" s="456"/>
      <c r="H457" s="456"/>
      <c r="I457" s="456"/>
      <c r="J457" s="456"/>
      <c r="K457" s="456"/>
      <c r="L457" s="456"/>
      <c r="M457" s="456"/>
      <c r="N457" s="456"/>
      <c r="O457" s="456"/>
      <c r="P457" s="31"/>
    </row>
    <row r="458" spans="2:17" ht="23.25" x14ac:dyDescent="0.35">
      <c r="B458" s="39"/>
      <c r="C458" s="451" t="s">
        <v>158</v>
      </c>
      <c r="D458" s="451"/>
      <c r="E458" s="451"/>
      <c r="F458" s="451"/>
      <c r="G458" s="451"/>
      <c r="H458" s="451"/>
      <c r="I458" s="451"/>
      <c r="J458" s="451"/>
      <c r="K458" s="451"/>
      <c r="L458" s="451"/>
      <c r="M458" s="451"/>
      <c r="N458" s="451"/>
      <c r="O458" s="451"/>
      <c r="P458" s="32"/>
    </row>
    <row r="459" spans="2:17" ht="17.25" customHeight="1" thickBot="1" x14ac:dyDescent="0.4">
      <c r="B459" s="39"/>
      <c r="C459" s="455"/>
      <c r="D459" s="455"/>
      <c r="E459" s="455"/>
      <c r="F459" s="455"/>
      <c r="G459" s="455"/>
      <c r="H459" s="455"/>
      <c r="I459" s="455"/>
      <c r="J459" s="455"/>
      <c r="K459" s="455"/>
      <c r="L459" s="455"/>
      <c r="M459" s="455"/>
      <c r="N459" s="455"/>
      <c r="O459" s="455"/>
      <c r="P459" s="32"/>
      <c r="Q459" s="11"/>
    </row>
    <row r="460" spans="2:17" ht="17.25" customHeight="1" thickBot="1" x14ac:dyDescent="0.25">
      <c r="B460" s="39"/>
      <c r="C460" s="40"/>
      <c r="D460" s="40"/>
      <c r="E460" s="12"/>
      <c r="F460" s="13"/>
      <c r="G460" s="452" t="str">
        <f>$G$10</f>
        <v>2010 BILL</v>
      </c>
      <c r="H460" s="453"/>
      <c r="I460" s="454"/>
      <c r="J460" s="452" t="str">
        <f>$J$10</f>
        <v>2011 BILL</v>
      </c>
      <c r="K460" s="453"/>
      <c r="L460" s="454"/>
      <c r="M460" s="452" t="s">
        <v>52</v>
      </c>
      <c r="N460" s="453"/>
      <c r="O460" s="454"/>
      <c r="P460" s="32"/>
      <c r="Q460" s="11"/>
    </row>
    <row r="461" spans="2:17" ht="26.25" thickBot="1" x14ac:dyDescent="0.25">
      <c r="B461" s="39"/>
      <c r="C461" s="12"/>
      <c r="D461" s="12"/>
      <c r="E461" s="14"/>
      <c r="F461" s="15"/>
      <c r="G461" s="135" t="s">
        <v>46</v>
      </c>
      <c r="H461" s="136" t="s">
        <v>47</v>
      </c>
      <c r="I461" s="137" t="s">
        <v>48</v>
      </c>
      <c r="J461" s="138" t="s">
        <v>46</v>
      </c>
      <c r="K461" s="136" t="s">
        <v>47</v>
      </c>
      <c r="L461" s="137" t="s">
        <v>48</v>
      </c>
      <c r="M461" s="59" t="s">
        <v>53</v>
      </c>
      <c r="N461" s="60" t="s">
        <v>54</v>
      </c>
      <c r="O461" s="61" t="s">
        <v>55</v>
      </c>
      <c r="P461" s="32"/>
      <c r="Q461" s="11"/>
    </row>
    <row r="462" spans="2:17" ht="17.25" customHeight="1" thickBot="1" x14ac:dyDescent="0.25">
      <c r="B462" s="39"/>
      <c r="C462" s="459" t="s">
        <v>49</v>
      </c>
      <c r="D462" s="460"/>
      <c r="E462" s="12"/>
      <c r="F462" s="141" t="s">
        <v>50</v>
      </c>
      <c r="G462" s="139"/>
      <c r="H462" s="133"/>
      <c r="I462" s="72">
        <f>+'2013 Existing Rates'!$C$9</f>
        <v>0</v>
      </c>
      <c r="J462" s="70"/>
      <c r="K462" s="134"/>
      <c r="L462" s="99">
        <f>+'Rate Schedule '!$E$28</f>
        <v>0</v>
      </c>
      <c r="M462" s="100">
        <f t="shared" ref="M462:M467" si="64">+L462-I462</f>
        <v>0</v>
      </c>
      <c r="N462" s="101" t="e">
        <f>+M462/I462</f>
        <v>#DIV/0!</v>
      </c>
      <c r="O462" s="93" t="e">
        <f>L462/L475</f>
        <v>#REF!</v>
      </c>
      <c r="P462" s="32"/>
      <c r="Q462" s="11"/>
    </row>
    <row r="463" spans="2:17" ht="17.25" customHeight="1" thickBot="1" x14ac:dyDescent="0.25">
      <c r="B463" s="39"/>
      <c r="C463" s="37">
        <v>800000</v>
      </c>
      <c r="D463" s="38" t="s">
        <v>15</v>
      </c>
      <c r="E463" s="12"/>
      <c r="F463" s="142" t="s">
        <v>61</v>
      </c>
      <c r="G463" s="140">
        <f>+C464</f>
        <v>1000</v>
      </c>
      <c r="H463" s="63">
        <f>'2013 Existing Rates'!$D$71</f>
        <v>0</v>
      </c>
      <c r="I463" s="78">
        <f>+G463*H463</f>
        <v>0</v>
      </c>
      <c r="J463" s="69">
        <f>G463</f>
        <v>1000</v>
      </c>
      <c r="K463" s="62">
        <f>'Rate Schedule '!$E$29</f>
        <v>0</v>
      </c>
      <c r="L463" s="82">
        <f>+J463*K463</f>
        <v>0</v>
      </c>
      <c r="M463" s="100">
        <f t="shared" si="64"/>
        <v>0</v>
      </c>
      <c r="N463" s="101" t="e">
        <f>+M463/I463</f>
        <v>#DIV/0!</v>
      </c>
      <c r="O463" s="93" t="e">
        <f>L463/L475</f>
        <v>#REF!</v>
      </c>
      <c r="P463" s="32"/>
      <c r="Q463" s="11"/>
    </row>
    <row r="464" spans="2:17" ht="17.25" customHeight="1" thickBot="1" x14ac:dyDescent="0.25">
      <c r="B464" s="39"/>
      <c r="C464" s="37">
        <v>1000</v>
      </c>
      <c r="D464" s="38" t="s">
        <v>16</v>
      </c>
      <c r="E464" s="12"/>
      <c r="F464" s="142" t="s">
        <v>152</v>
      </c>
      <c r="G464" s="119">
        <f>G463</f>
        <v>1000</v>
      </c>
      <c r="H464" s="143">
        <f>'2013 Existing Rates'!$D$34</f>
        <v>0</v>
      </c>
      <c r="I464" s="78">
        <f>+G464*H464</f>
        <v>0</v>
      </c>
      <c r="J464" s="69">
        <f>+C464</f>
        <v>1000</v>
      </c>
      <c r="K464" s="62">
        <f>'Rate Schedule '!$E$30</f>
        <v>0</v>
      </c>
      <c r="L464" s="82">
        <f>+J464*K464</f>
        <v>0</v>
      </c>
      <c r="M464" s="100">
        <f t="shared" si="64"/>
        <v>0</v>
      </c>
      <c r="N464" s="101" t="e">
        <f>+M464/I464</f>
        <v>#DIV/0!</v>
      </c>
      <c r="O464" s="93" t="e">
        <f>L464/L475</f>
        <v>#REF!</v>
      </c>
      <c r="P464" s="32"/>
    </row>
    <row r="465" spans="2:17" ht="17.25" customHeight="1" x14ac:dyDescent="0.2">
      <c r="B465" s="39"/>
      <c r="C465" s="121"/>
      <c r="D465" s="132"/>
      <c r="E465" s="12"/>
      <c r="F465" s="66" t="s">
        <v>108</v>
      </c>
      <c r="G465" s="88"/>
      <c r="H465" s="87"/>
      <c r="I465" s="78">
        <f>'2013 Existing Rates'!$B$45</f>
        <v>0</v>
      </c>
      <c r="J465" s="88"/>
      <c r="K465" s="87"/>
      <c r="L465" s="78">
        <f>'2013 Existing Rates'!$B$45</f>
        <v>0</v>
      </c>
      <c r="M465" s="100">
        <f t="shared" si="64"/>
        <v>0</v>
      </c>
      <c r="N465" s="101" t="e">
        <f>+M465/I465</f>
        <v>#DIV/0!</v>
      </c>
      <c r="O465" s="93" t="e">
        <f>L465/L475</f>
        <v>#REF!</v>
      </c>
      <c r="P465" s="32"/>
    </row>
    <row r="466" spans="2:17" ht="17.25" customHeight="1" x14ac:dyDescent="0.2">
      <c r="B466" s="39"/>
      <c r="C466" s="29"/>
      <c r="D466" s="30"/>
      <c r="E466" s="12"/>
      <c r="F466" s="66" t="s">
        <v>153</v>
      </c>
      <c r="G466" s="69">
        <f>G464</f>
        <v>1000</v>
      </c>
      <c r="H466" s="63"/>
      <c r="I466" s="78">
        <f>+G466*H466</f>
        <v>0</v>
      </c>
      <c r="J466" s="69">
        <f>G466</f>
        <v>1000</v>
      </c>
      <c r="K466" s="62">
        <f>'Rate Schedule '!$E$31</f>
        <v>0</v>
      </c>
      <c r="L466" s="82">
        <f>+J466*K466</f>
        <v>0</v>
      </c>
      <c r="M466" s="100">
        <f t="shared" si="64"/>
        <v>0</v>
      </c>
      <c r="N466" s="101">
        <v>0</v>
      </c>
      <c r="O466" s="93" t="e">
        <f>L466/L475</f>
        <v>#REF!</v>
      </c>
      <c r="P466" s="32"/>
    </row>
    <row r="467" spans="2:17" ht="17.25" customHeight="1" thickBot="1" x14ac:dyDescent="0.25">
      <c r="B467" s="39"/>
      <c r="C467" s="12"/>
      <c r="D467" s="12"/>
      <c r="E467" s="12"/>
      <c r="F467" s="67" t="s">
        <v>154</v>
      </c>
      <c r="G467" s="69">
        <f>+C464</f>
        <v>1000</v>
      </c>
      <c r="H467" s="63">
        <f>'2013 Existing Rates'!$D$22</f>
        <v>0</v>
      </c>
      <c r="I467" s="82">
        <f>+G467*H467</f>
        <v>0</v>
      </c>
      <c r="J467" s="69">
        <f>+C464</f>
        <v>1000</v>
      </c>
      <c r="K467" s="62" t="e">
        <f>'Rate Schedule '!#REF!</f>
        <v>#REF!</v>
      </c>
      <c r="L467" s="82" t="e">
        <f>+J467*K467</f>
        <v>#REF!</v>
      </c>
      <c r="M467" s="100" t="e">
        <f t="shared" si="64"/>
        <v>#REF!</v>
      </c>
      <c r="N467" s="101" t="e">
        <f t="shared" ref="N467:N475" si="65">+M467/I467</f>
        <v>#REF!</v>
      </c>
      <c r="O467" s="93" t="e">
        <f>L467/L475</f>
        <v>#REF!</v>
      </c>
      <c r="P467" s="32"/>
    </row>
    <row r="468" spans="2:17" ht="17.25" customHeight="1" thickBot="1" x14ac:dyDescent="0.25">
      <c r="B468" s="39"/>
      <c r="C468" s="12"/>
      <c r="D468" s="12"/>
      <c r="E468" s="12"/>
      <c r="F468" s="165" t="s">
        <v>149</v>
      </c>
      <c r="G468" s="449"/>
      <c r="H468" s="450"/>
      <c r="I468" s="166">
        <f>SUM(I462:I467)</f>
        <v>0</v>
      </c>
      <c r="J468" s="449"/>
      <c r="K468" s="450"/>
      <c r="L468" s="166" t="e">
        <f>SUM(L462:L467)</f>
        <v>#REF!</v>
      </c>
      <c r="M468" s="169" t="e">
        <f>SUM(M462:M467)</f>
        <v>#REF!</v>
      </c>
      <c r="N468" s="170" t="e">
        <f t="shared" si="65"/>
        <v>#REF!</v>
      </c>
      <c r="O468" s="171" t="e">
        <f>SUM(O462:O467)</f>
        <v>#REF!</v>
      </c>
      <c r="P468" s="32"/>
    </row>
    <row r="469" spans="2:17" ht="17.25" customHeight="1" thickBot="1" x14ac:dyDescent="0.25">
      <c r="B469" s="39"/>
      <c r="C469" s="12"/>
      <c r="D469" s="12"/>
      <c r="E469" s="12"/>
      <c r="F469" s="66" t="s">
        <v>155</v>
      </c>
      <c r="G469" s="123">
        <f>C464</f>
        <v>1000</v>
      </c>
      <c r="H469" s="124" t="e">
        <f>#REF!</f>
        <v>#REF!</v>
      </c>
      <c r="I469" s="78" t="e">
        <f>+G469*H469</f>
        <v>#REF!</v>
      </c>
      <c r="J469" s="123">
        <f>C464</f>
        <v>1000</v>
      </c>
      <c r="K469" s="124" t="e">
        <f>#REF!</f>
        <v>#REF!</v>
      </c>
      <c r="L469" s="78" t="e">
        <f>+J469*K469</f>
        <v>#REF!</v>
      </c>
      <c r="M469" s="125" t="e">
        <f t="shared" ref="M469:M475" si="66">+L469-I469</f>
        <v>#REF!</v>
      </c>
      <c r="N469" s="90" t="e">
        <f t="shared" si="65"/>
        <v>#REF!</v>
      </c>
      <c r="O469" s="93" t="e">
        <f>L469/L475</f>
        <v>#REF!</v>
      </c>
      <c r="P469" s="32"/>
    </row>
    <row r="470" spans="2:17" ht="17.25" customHeight="1" thickBot="1" x14ac:dyDescent="0.25">
      <c r="B470" s="39"/>
      <c r="C470" s="12"/>
      <c r="D470" s="12"/>
      <c r="E470" s="12"/>
      <c r="F470" s="165" t="s">
        <v>151</v>
      </c>
      <c r="G470" s="449"/>
      <c r="H470" s="450"/>
      <c r="I470" s="166" t="e">
        <f>I468+I469</f>
        <v>#REF!</v>
      </c>
      <c r="J470" s="449"/>
      <c r="K470" s="450"/>
      <c r="L470" s="166" t="e">
        <f>L468+L469</f>
        <v>#REF!</v>
      </c>
      <c r="M470" s="169" t="e">
        <f t="shared" si="66"/>
        <v>#REF!</v>
      </c>
      <c r="N470" s="170" t="e">
        <f t="shared" si="65"/>
        <v>#REF!</v>
      </c>
      <c r="O470" s="172" t="e">
        <f>L470/L475</f>
        <v>#REF!</v>
      </c>
      <c r="P470" s="32"/>
    </row>
    <row r="471" spans="2:17" ht="17.25" customHeight="1" x14ac:dyDescent="0.2">
      <c r="B471" s="39"/>
      <c r="C471" s="12"/>
      <c r="D471" s="12"/>
      <c r="E471" s="12"/>
      <c r="F471" s="64" t="s">
        <v>56</v>
      </c>
      <c r="G471" s="70" t="e">
        <f>C463*#REF!</f>
        <v>#REF!</v>
      </c>
      <c r="H471" s="71" t="e">
        <f>#REF!+#REF!</f>
        <v>#REF!</v>
      </c>
      <c r="I471" s="72" t="e">
        <f>+G471*H471</f>
        <v>#REF!</v>
      </c>
      <c r="J471" s="70" t="e">
        <f>C463*#REF!</f>
        <v>#REF!</v>
      </c>
      <c r="K471" s="71" t="e">
        <f>#REF!+#REF!</f>
        <v>#REF!</v>
      </c>
      <c r="L471" s="99" t="e">
        <f>+J471*K471</f>
        <v>#REF!</v>
      </c>
      <c r="M471" s="100" t="e">
        <f t="shared" si="66"/>
        <v>#REF!</v>
      </c>
      <c r="N471" s="101" t="e">
        <f t="shared" si="65"/>
        <v>#REF!</v>
      </c>
      <c r="O471" s="93" t="e">
        <f>L471/L475</f>
        <v>#REF!</v>
      </c>
      <c r="P471" s="32"/>
    </row>
    <row r="472" spans="2:17" ht="17.25" customHeight="1" thickBot="1" x14ac:dyDescent="0.25">
      <c r="B472" s="39"/>
      <c r="C472" s="12"/>
      <c r="D472" s="12"/>
      <c r="E472" s="12"/>
      <c r="F472" s="64" t="s">
        <v>57</v>
      </c>
      <c r="G472" s="70" t="e">
        <f>G471</f>
        <v>#REF!</v>
      </c>
      <c r="H472" s="71" t="e">
        <f>+#REF!</f>
        <v>#REF!</v>
      </c>
      <c r="I472" s="72" t="e">
        <f>+G472*H472</f>
        <v>#REF!</v>
      </c>
      <c r="J472" s="70" t="e">
        <f>J471</f>
        <v>#REF!</v>
      </c>
      <c r="K472" s="71" t="e">
        <f>#REF!</f>
        <v>#REF!</v>
      </c>
      <c r="L472" s="99" t="e">
        <f>+J472*K472</f>
        <v>#REF!</v>
      </c>
      <c r="M472" s="100" t="e">
        <f t="shared" si="66"/>
        <v>#REF!</v>
      </c>
      <c r="N472" s="101" t="e">
        <f t="shared" si="65"/>
        <v>#REF!</v>
      </c>
      <c r="O472" s="93" t="e">
        <f>L472/L475</f>
        <v>#REF!</v>
      </c>
      <c r="P472" s="32"/>
    </row>
    <row r="473" spans="2:17" ht="17.25" customHeight="1" thickBot="1" x14ac:dyDescent="0.25">
      <c r="B473" s="39"/>
      <c r="C473" s="12"/>
      <c r="D473" s="12"/>
      <c r="E473" s="12"/>
      <c r="F473" s="165" t="s">
        <v>127</v>
      </c>
      <c r="G473" s="449"/>
      <c r="H473" s="450"/>
      <c r="I473" s="166" t="e">
        <f>SUM(I470:I472)</f>
        <v>#REF!</v>
      </c>
      <c r="J473" s="449"/>
      <c r="K473" s="450"/>
      <c r="L473" s="166" t="e">
        <f>SUM(L470:L472)</f>
        <v>#REF!</v>
      </c>
      <c r="M473" s="166" t="e">
        <f t="shared" si="66"/>
        <v>#REF!</v>
      </c>
      <c r="N473" s="170" t="e">
        <f t="shared" si="65"/>
        <v>#REF!</v>
      </c>
      <c r="O473" s="172" t="e">
        <f>L473/L475</f>
        <v>#REF!</v>
      </c>
      <c r="P473" s="32"/>
    </row>
    <row r="474" spans="2:17" ht="17.25" customHeight="1" thickBot="1" x14ac:dyDescent="0.25">
      <c r="B474" s="39"/>
      <c r="C474" s="12"/>
      <c r="D474" s="12"/>
      <c r="E474" s="12"/>
      <c r="F474" s="112" t="s">
        <v>202</v>
      </c>
      <c r="G474" s="113"/>
      <c r="H474" s="117">
        <v>0.13</v>
      </c>
      <c r="I474" s="114" t="e">
        <f>I473*H474</f>
        <v>#REF!</v>
      </c>
      <c r="J474" s="113"/>
      <c r="K474" s="117">
        <v>0.13</v>
      </c>
      <c r="L474" s="115" t="e">
        <f>L473*K474</f>
        <v>#REF!</v>
      </c>
      <c r="M474" s="97" t="e">
        <f t="shared" si="66"/>
        <v>#REF!</v>
      </c>
      <c r="N474" s="98" t="e">
        <f t="shared" si="65"/>
        <v>#REF!</v>
      </c>
      <c r="O474" s="103" t="e">
        <f>L474/L475</f>
        <v>#REF!</v>
      </c>
      <c r="P474" s="32"/>
    </row>
    <row r="475" spans="2:17" ht="17.25" customHeight="1" thickBot="1" x14ac:dyDescent="0.25">
      <c r="B475" s="39"/>
      <c r="C475" s="12"/>
      <c r="D475" s="12"/>
      <c r="E475" s="16"/>
      <c r="F475" s="179" t="s">
        <v>58</v>
      </c>
      <c r="G475" s="449"/>
      <c r="H475" s="450"/>
      <c r="I475" s="166" t="e">
        <f>I473+I474</f>
        <v>#REF!</v>
      </c>
      <c r="J475" s="449"/>
      <c r="K475" s="450"/>
      <c r="L475" s="166" t="e">
        <f>L473+L474</f>
        <v>#REF!</v>
      </c>
      <c r="M475" s="166" t="e">
        <f t="shared" si="66"/>
        <v>#REF!</v>
      </c>
      <c r="N475" s="170" t="e">
        <f t="shared" si="65"/>
        <v>#REF!</v>
      </c>
      <c r="O475" s="171" t="e">
        <f>O473+O474</f>
        <v>#REF!</v>
      </c>
      <c r="P475" s="32"/>
    </row>
    <row r="476" spans="2:17" ht="17.25" customHeight="1" thickBot="1" x14ac:dyDescent="0.25">
      <c r="B476" s="33"/>
      <c r="C476" s="45"/>
      <c r="D476" s="45"/>
      <c r="E476" s="45"/>
      <c r="F476" s="46"/>
      <c r="G476" s="47"/>
      <c r="H476" s="48"/>
      <c r="I476" s="49"/>
      <c r="J476" s="47"/>
      <c r="K476" s="50"/>
      <c r="L476" s="49"/>
      <c r="M476" s="51"/>
      <c r="N476" s="52"/>
      <c r="O476" s="53"/>
      <c r="P476" s="34"/>
    </row>
    <row r="477" spans="2:17" ht="17.25" customHeight="1" thickBot="1" x14ac:dyDescent="0.25">
      <c r="B477" s="11"/>
      <c r="C477" s="12"/>
      <c r="D477" s="12"/>
      <c r="E477" s="12"/>
      <c r="F477" s="20"/>
      <c r="G477" s="21"/>
      <c r="H477" s="22"/>
      <c r="I477" s="23"/>
      <c r="J477" s="21"/>
      <c r="K477" s="24"/>
      <c r="L477" s="23"/>
      <c r="M477" s="25"/>
      <c r="N477" s="42"/>
      <c r="O477" s="43"/>
      <c r="P477" s="11"/>
    </row>
    <row r="478" spans="2:17" ht="17.25" customHeight="1" x14ac:dyDescent="0.35">
      <c r="B478" s="41"/>
      <c r="C478" s="456"/>
      <c r="D478" s="456"/>
      <c r="E478" s="456"/>
      <c r="F478" s="456"/>
      <c r="G478" s="456"/>
      <c r="H478" s="456"/>
      <c r="I478" s="456"/>
      <c r="J478" s="456"/>
      <c r="K478" s="456"/>
      <c r="L478" s="456"/>
      <c r="M478" s="456"/>
      <c r="N478" s="456"/>
      <c r="O478" s="456"/>
      <c r="P478" s="31"/>
    </row>
    <row r="479" spans="2:17" ht="23.25" x14ac:dyDescent="0.35">
      <c r="B479" s="39"/>
      <c r="C479" s="451" t="s">
        <v>158</v>
      </c>
      <c r="D479" s="451"/>
      <c r="E479" s="451"/>
      <c r="F479" s="451"/>
      <c r="G479" s="451"/>
      <c r="H479" s="451"/>
      <c r="I479" s="451"/>
      <c r="J479" s="451"/>
      <c r="K479" s="451"/>
      <c r="L479" s="451"/>
      <c r="M479" s="451"/>
      <c r="N479" s="451"/>
      <c r="O479" s="451"/>
      <c r="P479" s="32"/>
    </row>
    <row r="480" spans="2:17" ht="17.25" customHeight="1" thickBot="1" x14ac:dyDescent="0.4">
      <c r="B480" s="39"/>
      <c r="C480" s="455"/>
      <c r="D480" s="455"/>
      <c r="E480" s="455"/>
      <c r="F480" s="455"/>
      <c r="G480" s="455"/>
      <c r="H480" s="455"/>
      <c r="I480" s="455"/>
      <c r="J480" s="455"/>
      <c r="K480" s="455"/>
      <c r="L480" s="455"/>
      <c r="M480" s="455"/>
      <c r="N480" s="455"/>
      <c r="O480" s="455"/>
      <c r="P480" s="32"/>
      <c r="Q480" s="11"/>
    </row>
    <row r="481" spans="2:17" ht="17.25" customHeight="1" thickBot="1" x14ac:dyDescent="0.25">
      <c r="B481" s="39"/>
      <c r="C481" s="40"/>
      <c r="D481" s="40"/>
      <c r="E481" s="12"/>
      <c r="F481" s="13"/>
      <c r="G481" s="452" t="str">
        <f>$G$10</f>
        <v>2010 BILL</v>
      </c>
      <c r="H481" s="453"/>
      <c r="I481" s="454"/>
      <c r="J481" s="452" t="str">
        <f>$J$10</f>
        <v>2011 BILL</v>
      </c>
      <c r="K481" s="453"/>
      <c r="L481" s="454"/>
      <c r="M481" s="452" t="s">
        <v>52</v>
      </c>
      <c r="N481" s="453"/>
      <c r="O481" s="454"/>
      <c r="P481" s="32"/>
      <c r="Q481" s="11"/>
    </row>
    <row r="482" spans="2:17" ht="26.25" thickBot="1" x14ac:dyDescent="0.25">
      <c r="B482" s="39"/>
      <c r="C482" s="12"/>
      <c r="D482" s="12"/>
      <c r="E482" s="14"/>
      <c r="F482" s="15"/>
      <c r="G482" s="135" t="s">
        <v>46</v>
      </c>
      <c r="H482" s="136" t="s">
        <v>47</v>
      </c>
      <c r="I482" s="137" t="s">
        <v>48</v>
      </c>
      <c r="J482" s="138" t="s">
        <v>46</v>
      </c>
      <c r="K482" s="136" t="s">
        <v>47</v>
      </c>
      <c r="L482" s="137" t="s">
        <v>48</v>
      </c>
      <c r="M482" s="59" t="s">
        <v>53</v>
      </c>
      <c r="N482" s="60" t="s">
        <v>54</v>
      </c>
      <c r="O482" s="61" t="s">
        <v>55</v>
      </c>
      <c r="P482" s="32"/>
      <c r="Q482" s="11"/>
    </row>
    <row r="483" spans="2:17" ht="17.25" customHeight="1" thickBot="1" x14ac:dyDescent="0.25">
      <c r="B483" s="39"/>
      <c r="C483" s="459" t="s">
        <v>49</v>
      </c>
      <c r="D483" s="460"/>
      <c r="E483" s="12"/>
      <c r="F483" s="141" t="s">
        <v>50</v>
      </c>
      <c r="G483" s="139"/>
      <c r="H483" s="133"/>
      <c r="I483" s="72">
        <f>+'2013 Existing Rates'!$C$9</f>
        <v>0</v>
      </c>
      <c r="J483" s="70"/>
      <c r="K483" s="134"/>
      <c r="L483" s="99">
        <f>+'Rate Schedule '!$E$28</f>
        <v>0</v>
      </c>
      <c r="M483" s="100">
        <f t="shared" ref="M483:M488" si="67">+L483-I483</f>
        <v>0</v>
      </c>
      <c r="N483" s="101" t="e">
        <f>+M483/I483</f>
        <v>#DIV/0!</v>
      </c>
      <c r="O483" s="93" t="e">
        <f>L483/L496</f>
        <v>#REF!</v>
      </c>
      <c r="P483" s="32"/>
      <c r="Q483" s="11"/>
    </row>
    <row r="484" spans="2:17" ht="17.25" customHeight="1" thickBot="1" x14ac:dyDescent="0.25">
      <c r="B484" s="39"/>
      <c r="C484" s="37">
        <v>1600000</v>
      </c>
      <c r="D484" s="38" t="s">
        <v>15</v>
      </c>
      <c r="E484" s="12"/>
      <c r="F484" s="142" t="s">
        <v>61</v>
      </c>
      <c r="G484" s="140">
        <f>+C485</f>
        <v>4000</v>
      </c>
      <c r="H484" s="63">
        <f>'2013 Existing Rates'!$D$71</f>
        <v>0</v>
      </c>
      <c r="I484" s="78">
        <f>+G484*H484</f>
        <v>0</v>
      </c>
      <c r="J484" s="69">
        <f>G484</f>
        <v>4000</v>
      </c>
      <c r="K484" s="62">
        <f>'Rate Schedule '!$E$29</f>
        <v>0</v>
      </c>
      <c r="L484" s="82">
        <f>+J484*K484</f>
        <v>0</v>
      </c>
      <c r="M484" s="100">
        <f t="shared" si="67"/>
        <v>0</v>
      </c>
      <c r="N484" s="101" t="e">
        <f>+M484/I484</f>
        <v>#DIV/0!</v>
      </c>
      <c r="O484" s="93" t="e">
        <f>L484/L496</f>
        <v>#REF!</v>
      </c>
      <c r="P484" s="32"/>
      <c r="Q484" s="11"/>
    </row>
    <row r="485" spans="2:17" ht="17.25" customHeight="1" thickBot="1" x14ac:dyDescent="0.25">
      <c r="B485" s="39"/>
      <c r="C485" s="37">
        <v>4000</v>
      </c>
      <c r="D485" s="38" t="s">
        <v>16</v>
      </c>
      <c r="E485" s="12"/>
      <c r="F485" s="142" t="s">
        <v>152</v>
      </c>
      <c r="G485" s="119">
        <f>G484</f>
        <v>4000</v>
      </c>
      <c r="H485" s="143">
        <f>'2013 Existing Rates'!$D$34</f>
        <v>0</v>
      </c>
      <c r="I485" s="78">
        <f>+G485*H485</f>
        <v>0</v>
      </c>
      <c r="J485" s="69">
        <f>+C485</f>
        <v>4000</v>
      </c>
      <c r="K485" s="62">
        <f>'Rate Schedule '!$E$30</f>
        <v>0</v>
      </c>
      <c r="L485" s="82">
        <f>+J485*K485</f>
        <v>0</v>
      </c>
      <c r="M485" s="100">
        <f t="shared" si="67"/>
        <v>0</v>
      </c>
      <c r="N485" s="101" t="e">
        <f>+M485/I485</f>
        <v>#DIV/0!</v>
      </c>
      <c r="O485" s="93" t="e">
        <f>L485/L496</f>
        <v>#REF!</v>
      </c>
      <c r="P485" s="32"/>
    </row>
    <row r="486" spans="2:17" ht="17.25" customHeight="1" x14ac:dyDescent="0.2">
      <c r="B486" s="39"/>
      <c r="C486" s="121"/>
      <c r="D486" s="132"/>
      <c r="E486" s="12"/>
      <c r="F486" s="66" t="s">
        <v>108</v>
      </c>
      <c r="G486" s="88"/>
      <c r="H486" s="87"/>
      <c r="I486" s="78">
        <f>'2013 Existing Rates'!$B$45</f>
        <v>0</v>
      </c>
      <c r="J486" s="88"/>
      <c r="K486" s="87"/>
      <c r="L486" s="78">
        <f>'2013 Existing Rates'!$B$45</f>
        <v>0</v>
      </c>
      <c r="M486" s="100">
        <f t="shared" si="67"/>
        <v>0</v>
      </c>
      <c r="N486" s="101" t="e">
        <f>+M486/I486</f>
        <v>#DIV/0!</v>
      </c>
      <c r="O486" s="93" t="e">
        <f>L486/L496</f>
        <v>#REF!</v>
      </c>
      <c r="P486" s="32"/>
    </row>
    <row r="487" spans="2:17" ht="17.25" customHeight="1" x14ac:dyDescent="0.2">
      <c r="B487" s="39"/>
      <c r="C487" s="29"/>
      <c r="D487" s="30"/>
      <c r="E487" s="12"/>
      <c r="F487" s="66" t="s">
        <v>153</v>
      </c>
      <c r="G487" s="69">
        <f>G485</f>
        <v>4000</v>
      </c>
      <c r="H487" s="63"/>
      <c r="I487" s="78">
        <f>+G487*H487</f>
        <v>0</v>
      </c>
      <c r="J487" s="69">
        <f>G487</f>
        <v>4000</v>
      </c>
      <c r="K487" s="62">
        <f>'Rate Schedule '!$E$31</f>
        <v>0</v>
      </c>
      <c r="L487" s="82">
        <f>+J487*K487</f>
        <v>0</v>
      </c>
      <c r="M487" s="100">
        <f t="shared" si="67"/>
        <v>0</v>
      </c>
      <c r="N487" s="101">
        <v>0</v>
      </c>
      <c r="O487" s="93" t="e">
        <f>L487/L496</f>
        <v>#REF!</v>
      </c>
      <c r="P487" s="32"/>
    </row>
    <row r="488" spans="2:17" ht="17.25" customHeight="1" thickBot="1" x14ac:dyDescent="0.25">
      <c r="B488" s="39"/>
      <c r="C488" s="12"/>
      <c r="D488" s="12"/>
      <c r="E488" s="12"/>
      <c r="F488" s="67" t="s">
        <v>154</v>
      </c>
      <c r="G488" s="69">
        <f>+C485</f>
        <v>4000</v>
      </c>
      <c r="H488" s="63">
        <f>'2013 Existing Rates'!$D$22</f>
        <v>0</v>
      </c>
      <c r="I488" s="82">
        <f>+G488*H488</f>
        <v>0</v>
      </c>
      <c r="J488" s="69">
        <f>+C485</f>
        <v>4000</v>
      </c>
      <c r="K488" s="62" t="e">
        <f>'Rate Schedule '!#REF!</f>
        <v>#REF!</v>
      </c>
      <c r="L488" s="82" t="e">
        <f>+J488*K488</f>
        <v>#REF!</v>
      </c>
      <c r="M488" s="100" t="e">
        <f t="shared" si="67"/>
        <v>#REF!</v>
      </c>
      <c r="N488" s="101" t="e">
        <f t="shared" ref="N488:N496" si="68">+M488/I488</f>
        <v>#REF!</v>
      </c>
      <c r="O488" s="93" t="e">
        <f>L488/L496</f>
        <v>#REF!</v>
      </c>
      <c r="P488" s="32"/>
    </row>
    <row r="489" spans="2:17" ht="17.25" customHeight="1" thickBot="1" x14ac:dyDescent="0.25">
      <c r="B489" s="39"/>
      <c r="C489" s="12"/>
      <c r="D489" s="12"/>
      <c r="E489" s="12"/>
      <c r="F489" s="165" t="s">
        <v>149</v>
      </c>
      <c r="G489" s="449"/>
      <c r="H489" s="450"/>
      <c r="I489" s="166">
        <f>SUM(I483:I488)</f>
        <v>0</v>
      </c>
      <c r="J489" s="449"/>
      <c r="K489" s="450"/>
      <c r="L489" s="166" t="e">
        <f>SUM(L483:L488)</f>
        <v>#REF!</v>
      </c>
      <c r="M489" s="169" t="e">
        <f>SUM(M483:M488)</f>
        <v>#REF!</v>
      </c>
      <c r="N489" s="170" t="e">
        <f t="shared" si="68"/>
        <v>#REF!</v>
      </c>
      <c r="O489" s="171" t="e">
        <f>SUM(O483:O488)</f>
        <v>#REF!</v>
      </c>
      <c r="P489" s="32"/>
    </row>
    <row r="490" spans="2:17" ht="17.25" customHeight="1" thickBot="1" x14ac:dyDescent="0.25">
      <c r="B490" s="39"/>
      <c r="C490" s="12"/>
      <c r="D490" s="12"/>
      <c r="E490" s="12"/>
      <c r="F490" s="66" t="s">
        <v>155</v>
      </c>
      <c r="G490" s="123">
        <f>C485</f>
        <v>4000</v>
      </c>
      <c r="H490" s="124" t="e">
        <f>#REF!</f>
        <v>#REF!</v>
      </c>
      <c r="I490" s="78" t="e">
        <f>+G490*H490</f>
        <v>#REF!</v>
      </c>
      <c r="J490" s="123">
        <f>C485</f>
        <v>4000</v>
      </c>
      <c r="K490" s="124" t="e">
        <f>#REF!</f>
        <v>#REF!</v>
      </c>
      <c r="L490" s="78" t="e">
        <f>+J490*K490</f>
        <v>#REF!</v>
      </c>
      <c r="M490" s="125" t="e">
        <f t="shared" ref="M490:M496" si="69">+L490-I490</f>
        <v>#REF!</v>
      </c>
      <c r="N490" s="90" t="e">
        <f t="shared" si="68"/>
        <v>#REF!</v>
      </c>
      <c r="O490" s="93" t="e">
        <f>L490/L496</f>
        <v>#REF!</v>
      </c>
      <c r="P490" s="32"/>
    </row>
    <row r="491" spans="2:17" ht="17.25" customHeight="1" thickBot="1" x14ac:dyDescent="0.25">
      <c r="B491" s="39"/>
      <c r="C491" s="12"/>
      <c r="D491" s="12"/>
      <c r="E491" s="12"/>
      <c r="F491" s="165" t="s">
        <v>151</v>
      </c>
      <c r="G491" s="449"/>
      <c r="H491" s="450"/>
      <c r="I491" s="166" t="e">
        <f>I489+I490</f>
        <v>#REF!</v>
      </c>
      <c r="J491" s="449"/>
      <c r="K491" s="450"/>
      <c r="L491" s="166" t="e">
        <f>L489+L490</f>
        <v>#REF!</v>
      </c>
      <c r="M491" s="169" t="e">
        <f t="shared" si="69"/>
        <v>#REF!</v>
      </c>
      <c r="N491" s="170" t="e">
        <f t="shared" si="68"/>
        <v>#REF!</v>
      </c>
      <c r="O491" s="172" t="e">
        <f>L491/L496</f>
        <v>#REF!</v>
      </c>
      <c r="P491" s="32"/>
    </row>
    <row r="492" spans="2:17" ht="17.25" customHeight="1" x14ac:dyDescent="0.2">
      <c r="B492" s="39"/>
      <c r="C492" s="12"/>
      <c r="D492" s="12"/>
      <c r="E492" s="12"/>
      <c r="F492" s="64" t="s">
        <v>56</v>
      </c>
      <c r="G492" s="70" t="e">
        <f>C484*#REF!</f>
        <v>#REF!</v>
      </c>
      <c r="H492" s="71" t="e">
        <f>#REF!+#REF!</f>
        <v>#REF!</v>
      </c>
      <c r="I492" s="72" t="e">
        <f>+G492*H492</f>
        <v>#REF!</v>
      </c>
      <c r="J492" s="70" t="e">
        <f>C484*#REF!</f>
        <v>#REF!</v>
      </c>
      <c r="K492" s="71" t="e">
        <f>#REF!+#REF!</f>
        <v>#REF!</v>
      </c>
      <c r="L492" s="99" t="e">
        <f>+J492*K492</f>
        <v>#REF!</v>
      </c>
      <c r="M492" s="100" t="e">
        <f t="shared" si="69"/>
        <v>#REF!</v>
      </c>
      <c r="N492" s="101" t="e">
        <f t="shared" si="68"/>
        <v>#REF!</v>
      </c>
      <c r="O492" s="93" t="e">
        <f>L492/L496</f>
        <v>#REF!</v>
      </c>
      <c r="P492" s="32"/>
    </row>
    <row r="493" spans="2:17" ht="17.25" customHeight="1" thickBot="1" x14ac:dyDescent="0.25">
      <c r="B493" s="39"/>
      <c r="C493" s="12"/>
      <c r="D493" s="12"/>
      <c r="E493" s="12"/>
      <c r="F493" s="64" t="s">
        <v>57</v>
      </c>
      <c r="G493" s="70" t="e">
        <f>G492</f>
        <v>#REF!</v>
      </c>
      <c r="H493" s="71" t="e">
        <f>+#REF!</f>
        <v>#REF!</v>
      </c>
      <c r="I493" s="72" t="e">
        <f>+G493*H493</f>
        <v>#REF!</v>
      </c>
      <c r="J493" s="70" t="e">
        <f>J492</f>
        <v>#REF!</v>
      </c>
      <c r="K493" s="71" t="e">
        <f>#REF!</f>
        <v>#REF!</v>
      </c>
      <c r="L493" s="99" t="e">
        <f>+J493*K493</f>
        <v>#REF!</v>
      </c>
      <c r="M493" s="100" t="e">
        <f t="shared" si="69"/>
        <v>#REF!</v>
      </c>
      <c r="N493" s="101" t="e">
        <f t="shared" si="68"/>
        <v>#REF!</v>
      </c>
      <c r="O493" s="93" t="e">
        <f>L493/L496</f>
        <v>#REF!</v>
      </c>
      <c r="P493" s="32"/>
    </row>
    <row r="494" spans="2:17" ht="17.25" customHeight="1" thickBot="1" x14ac:dyDescent="0.25">
      <c r="B494" s="39"/>
      <c r="C494" s="12"/>
      <c r="D494" s="12"/>
      <c r="E494" s="12"/>
      <c r="F494" s="165" t="s">
        <v>127</v>
      </c>
      <c r="G494" s="449"/>
      <c r="H494" s="450"/>
      <c r="I494" s="166" t="e">
        <f>SUM(I491:I493)</f>
        <v>#REF!</v>
      </c>
      <c r="J494" s="449"/>
      <c r="K494" s="450"/>
      <c r="L494" s="166" t="e">
        <f>SUM(L491:L493)</f>
        <v>#REF!</v>
      </c>
      <c r="M494" s="166" t="e">
        <f t="shared" si="69"/>
        <v>#REF!</v>
      </c>
      <c r="N494" s="170" t="e">
        <f t="shared" si="68"/>
        <v>#REF!</v>
      </c>
      <c r="O494" s="172" t="e">
        <f>L494/L496</f>
        <v>#REF!</v>
      </c>
      <c r="P494" s="32"/>
    </row>
    <row r="495" spans="2:17" ht="17.25" customHeight="1" thickBot="1" x14ac:dyDescent="0.25">
      <c r="B495" s="39"/>
      <c r="C495" s="12"/>
      <c r="D495" s="12"/>
      <c r="E495" s="12"/>
      <c r="F495" s="112" t="s">
        <v>202</v>
      </c>
      <c r="G495" s="113"/>
      <c r="H495" s="117">
        <v>0.13</v>
      </c>
      <c r="I495" s="114" t="e">
        <f>I494*H495</f>
        <v>#REF!</v>
      </c>
      <c r="J495" s="113"/>
      <c r="K495" s="117">
        <v>0.13</v>
      </c>
      <c r="L495" s="115" t="e">
        <f>L494*K495</f>
        <v>#REF!</v>
      </c>
      <c r="M495" s="97" t="e">
        <f t="shared" si="69"/>
        <v>#REF!</v>
      </c>
      <c r="N495" s="98" t="e">
        <f t="shared" si="68"/>
        <v>#REF!</v>
      </c>
      <c r="O495" s="103" t="e">
        <f>L495/L496</f>
        <v>#REF!</v>
      </c>
      <c r="P495" s="32"/>
    </row>
    <row r="496" spans="2:17" ht="17.25" customHeight="1" thickBot="1" x14ac:dyDescent="0.25">
      <c r="B496" s="39"/>
      <c r="C496" s="12"/>
      <c r="D496" s="12"/>
      <c r="E496" s="16"/>
      <c r="F496" s="179" t="s">
        <v>58</v>
      </c>
      <c r="G496" s="449"/>
      <c r="H496" s="450"/>
      <c r="I496" s="166" t="e">
        <f>I494+I495</f>
        <v>#REF!</v>
      </c>
      <c r="J496" s="449"/>
      <c r="K496" s="450"/>
      <c r="L496" s="166" t="e">
        <f>L494+L495</f>
        <v>#REF!</v>
      </c>
      <c r="M496" s="166" t="e">
        <f t="shared" si="69"/>
        <v>#REF!</v>
      </c>
      <c r="N496" s="170" t="e">
        <f t="shared" si="68"/>
        <v>#REF!</v>
      </c>
      <c r="O496" s="171" t="e">
        <f>O494+O495</f>
        <v>#REF!</v>
      </c>
      <c r="P496" s="32"/>
    </row>
    <row r="497" spans="2:17" ht="17.25" customHeight="1" thickBot="1" x14ac:dyDescent="0.25">
      <c r="B497" s="33"/>
      <c r="C497" s="45"/>
      <c r="D497" s="45"/>
      <c r="E497" s="45"/>
      <c r="F497" s="46"/>
      <c r="G497" s="47"/>
      <c r="H497" s="48"/>
      <c r="I497" s="49"/>
      <c r="J497" s="47"/>
      <c r="K497" s="50"/>
      <c r="L497" s="49"/>
      <c r="M497" s="51"/>
      <c r="N497" s="52"/>
      <c r="O497" s="53"/>
      <c r="P497" s="34"/>
    </row>
    <row r="498" spans="2:17" ht="18" customHeight="1" thickBot="1" x14ac:dyDescent="0.25">
      <c r="B498" s="11"/>
      <c r="C498" s="12"/>
      <c r="D498" s="12"/>
      <c r="E498" s="12"/>
      <c r="F498" s="20"/>
      <c r="G498" s="21"/>
      <c r="H498" s="22"/>
      <c r="I498" s="23"/>
      <c r="J498" s="21"/>
      <c r="K498" s="24"/>
      <c r="L498" s="23"/>
      <c r="M498" s="25"/>
      <c r="N498" s="42"/>
      <c r="O498" s="43"/>
      <c r="P498" s="11"/>
    </row>
    <row r="499" spans="2:17" ht="17.25" customHeight="1" x14ac:dyDescent="0.35">
      <c r="B499" s="41"/>
      <c r="C499" s="456"/>
      <c r="D499" s="456"/>
      <c r="E499" s="456"/>
      <c r="F499" s="456"/>
      <c r="G499" s="456"/>
      <c r="H499" s="456"/>
      <c r="I499" s="456"/>
      <c r="J499" s="456"/>
      <c r="K499" s="456"/>
      <c r="L499" s="456"/>
      <c r="M499" s="456"/>
      <c r="N499" s="456"/>
      <c r="O499" s="456"/>
      <c r="P499" s="31"/>
    </row>
    <row r="500" spans="2:17" ht="23.25" x14ac:dyDescent="0.35">
      <c r="B500" s="39"/>
      <c r="C500" s="451" t="s">
        <v>158</v>
      </c>
      <c r="D500" s="451"/>
      <c r="E500" s="451"/>
      <c r="F500" s="451"/>
      <c r="G500" s="451"/>
      <c r="H500" s="451"/>
      <c r="I500" s="451"/>
      <c r="J500" s="451"/>
      <c r="K500" s="451"/>
      <c r="L500" s="451"/>
      <c r="M500" s="451"/>
      <c r="N500" s="451"/>
      <c r="O500" s="451"/>
      <c r="P500" s="32"/>
    </row>
    <row r="501" spans="2:17" ht="17.25" customHeight="1" thickBot="1" x14ac:dyDescent="0.4">
      <c r="B501" s="39"/>
      <c r="C501" s="455"/>
      <c r="D501" s="455"/>
      <c r="E501" s="455"/>
      <c r="F501" s="455"/>
      <c r="G501" s="455"/>
      <c r="H501" s="455"/>
      <c r="I501" s="455"/>
      <c r="J501" s="455"/>
      <c r="K501" s="455"/>
      <c r="L501" s="455"/>
      <c r="M501" s="455"/>
      <c r="N501" s="455"/>
      <c r="O501" s="455"/>
      <c r="P501" s="32"/>
      <c r="Q501" s="11"/>
    </row>
    <row r="502" spans="2:17" ht="17.25" customHeight="1" thickBot="1" x14ac:dyDescent="0.25">
      <c r="B502" s="39"/>
      <c r="C502" s="40"/>
      <c r="D502" s="40"/>
      <c r="E502" s="12"/>
      <c r="F502" s="13"/>
      <c r="G502" s="452" t="str">
        <f>$G$10</f>
        <v>2010 BILL</v>
      </c>
      <c r="H502" s="453"/>
      <c r="I502" s="454"/>
      <c r="J502" s="452" t="str">
        <f>$J$10</f>
        <v>2011 BILL</v>
      </c>
      <c r="K502" s="453"/>
      <c r="L502" s="454"/>
      <c r="M502" s="452" t="s">
        <v>52</v>
      </c>
      <c r="N502" s="453"/>
      <c r="O502" s="454"/>
      <c r="P502" s="32"/>
      <c r="Q502" s="11"/>
    </row>
    <row r="503" spans="2:17" ht="26.25" thickBot="1" x14ac:dyDescent="0.25">
      <c r="B503" s="39"/>
      <c r="C503" s="12"/>
      <c r="D503" s="12"/>
      <c r="E503" s="14"/>
      <c r="F503" s="15"/>
      <c r="G503" s="135" t="s">
        <v>46</v>
      </c>
      <c r="H503" s="136" t="s">
        <v>47</v>
      </c>
      <c r="I503" s="137" t="s">
        <v>48</v>
      </c>
      <c r="J503" s="138" t="s">
        <v>46</v>
      </c>
      <c r="K503" s="136" t="s">
        <v>47</v>
      </c>
      <c r="L503" s="137" t="s">
        <v>48</v>
      </c>
      <c r="M503" s="59" t="s">
        <v>53</v>
      </c>
      <c r="N503" s="60" t="s">
        <v>54</v>
      </c>
      <c r="O503" s="61" t="s">
        <v>55</v>
      </c>
      <c r="P503" s="32"/>
      <c r="Q503" s="11"/>
    </row>
    <row r="504" spans="2:17" ht="17.25" customHeight="1" thickBot="1" x14ac:dyDescent="0.25">
      <c r="B504" s="39"/>
      <c r="C504" s="459" t="s">
        <v>49</v>
      </c>
      <c r="D504" s="460"/>
      <c r="E504" s="12"/>
      <c r="F504" s="141" t="s">
        <v>50</v>
      </c>
      <c r="G504" s="139"/>
      <c r="H504" s="133"/>
      <c r="I504" s="72">
        <f>+'2013 Existing Rates'!$C$9</f>
        <v>0</v>
      </c>
      <c r="J504" s="70"/>
      <c r="K504" s="134"/>
      <c r="L504" s="99">
        <f>+'Rate Schedule '!$E$28</f>
        <v>0</v>
      </c>
      <c r="M504" s="100">
        <f t="shared" ref="M504:M509" si="70">+L504-I504</f>
        <v>0</v>
      </c>
      <c r="N504" s="101" t="e">
        <f>+M504/I504</f>
        <v>#DIV/0!</v>
      </c>
      <c r="O504" s="93" t="e">
        <f>L504/L517</f>
        <v>#REF!</v>
      </c>
      <c r="P504" s="32"/>
      <c r="Q504" s="11"/>
    </row>
    <row r="505" spans="2:17" ht="17.25" customHeight="1" thickBot="1" x14ac:dyDescent="0.25">
      <c r="B505" s="39"/>
      <c r="C505" s="37">
        <v>2400000</v>
      </c>
      <c r="D505" s="38" t="s">
        <v>15</v>
      </c>
      <c r="E505" s="12"/>
      <c r="F505" s="142" t="s">
        <v>61</v>
      </c>
      <c r="G505" s="140">
        <f>+C506</f>
        <v>5400</v>
      </c>
      <c r="H505" s="63">
        <f>'2013 Existing Rates'!$D$71</f>
        <v>0</v>
      </c>
      <c r="I505" s="78">
        <f>+G505*H505</f>
        <v>0</v>
      </c>
      <c r="J505" s="69">
        <f>G505</f>
        <v>5400</v>
      </c>
      <c r="K505" s="62">
        <f>'Rate Schedule '!$E$29</f>
        <v>0</v>
      </c>
      <c r="L505" s="82">
        <f>+J505*K505</f>
        <v>0</v>
      </c>
      <c r="M505" s="100">
        <f t="shared" si="70"/>
        <v>0</v>
      </c>
      <c r="N505" s="101" t="e">
        <f>+M505/I505</f>
        <v>#DIV/0!</v>
      </c>
      <c r="O505" s="93" t="e">
        <f>L505/L517</f>
        <v>#REF!</v>
      </c>
      <c r="P505" s="32"/>
      <c r="Q505" s="11"/>
    </row>
    <row r="506" spans="2:17" ht="17.25" customHeight="1" thickBot="1" x14ac:dyDescent="0.25">
      <c r="B506" s="39"/>
      <c r="C506" s="37">
        <v>5400</v>
      </c>
      <c r="D506" s="38" t="s">
        <v>16</v>
      </c>
      <c r="E506" s="12"/>
      <c r="F506" s="142" t="s">
        <v>152</v>
      </c>
      <c r="G506" s="119">
        <f>G505</f>
        <v>5400</v>
      </c>
      <c r="H506" s="143">
        <f>'2013 Existing Rates'!$D$34</f>
        <v>0</v>
      </c>
      <c r="I506" s="78">
        <f>+G506*H506</f>
        <v>0</v>
      </c>
      <c r="J506" s="69">
        <f>+C506</f>
        <v>5400</v>
      </c>
      <c r="K506" s="62">
        <f>'Rate Schedule '!$E$30</f>
        <v>0</v>
      </c>
      <c r="L506" s="82">
        <f>+J506*K506</f>
        <v>0</v>
      </c>
      <c r="M506" s="100">
        <f t="shared" si="70"/>
        <v>0</v>
      </c>
      <c r="N506" s="101" t="e">
        <f>+M506/I506</f>
        <v>#DIV/0!</v>
      </c>
      <c r="O506" s="93" t="e">
        <f>L506/L517</f>
        <v>#REF!</v>
      </c>
      <c r="P506" s="32"/>
    </row>
    <row r="507" spans="2:17" ht="17.25" customHeight="1" x14ac:dyDescent="0.2">
      <c r="B507" s="39"/>
      <c r="C507" s="121"/>
      <c r="D507" s="132"/>
      <c r="E507" s="12"/>
      <c r="F507" s="66" t="s">
        <v>108</v>
      </c>
      <c r="G507" s="88"/>
      <c r="H507" s="87"/>
      <c r="I507" s="78">
        <f>'2013 Existing Rates'!$B$45</f>
        <v>0</v>
      </c>
      <c r="J507" s="88"/>
      <c r="K507" s="87"/>
      <c r="L507" s="78">
        <f>'2013 Existing Rates'!$B$45</f>
        <v>0</v>
      </c>
      <c r="M507" s="100">
        <f t="shared" si="70"/>
        <v>0</v>
      </c>
      <c r="N507" s="101" t="e">
        <f>+M507/I507</f>
        <v>#DIV/0!</v>
      </c>
      <c r="O507" s="93" t="e">
        <f>L507/L517</f>
        <v>#REF!</v>
      </c>
      <c r="P507" s="32"/>
    </row>
    <row r="508" spans="2:17" ht="17.25" customHeight="1" x14ac:dyDescent="0.2">
      <c r="B508" s="39"/>
      <c r="C508" s="29"/>
      <c r="D508" s="30"/>
      <c r="E508" s="12"/>
      <c r="F508" s="66" t="s">
        <v>153</v>
      </c>
      <c r="G508" s="69">
        <f>G506</f>
        <v>5400</v>
      </c>
      <c r="H508" s="63"/>
      <c r="I508" s="78">
        <f>+G508*H508</f>
        <v>0</v>
      </c>
      <c r="J508" s="69">
        <f>G508</f>
        <v>5400</v>
      </c>
      <c r="K508" s="62">
        <f>'Rate Schedule '!$E$31</f>
        <v>0</v>
      </c>
      <c r="L508" s="82">
        <f>+J508*K508</f>
        <v>0</v>
      </c>
      <c r="M508" s="100">
        <f t="shared" si="70"/>
        <v>0</v>
      </c>
      <c r="N508" s="101">
        <v>0</v>
      </c>
      <c r="O508" s="93" t="e">
        <f>L508/L517</f>
        <v>#REF!</v>
      </c>
      <c r="P508" s="32"/>
    </row>
    <row r="509" spans="2:17" ht="17.25" customHeight="1" thickBot="1" x14ac:dyDescent="0.25">
      <c r="B509" s="39"/>
      <c r="C509" s="12"/>
      <c r="D509" s="12"/>
      <c r="E509" s="12"/>
      <c r="F509" s="67" t="s">
        <v>154</v>
      </c>
      <c r="G509" s="69">
        <f>+C506</f>
        <v>5400</v>
      </c>
      <c r="H509" s="63">
        <f>'2013 Existing Rates'!$D$22</f>
        <v>0</v>
      </c>
      <c r="I509" s="82">
        <f>+G509*H509</f>
        <v>0</v>
      </c>
      <c r="J509" s="69">
        <f>+C506</f>
        <v>5400</v>
      </c>
      <c r="K509" s="62" t="e">
        <f>'Rate Schedule '!#REF!</f>
        <v>#REF!</v>
      </c>
      <c r="L509" s="82" t="e">
        <f>+J509*K509</f>
        <v>#REF!</v>
      </c>
      <c r="M509" s="100" t="e">
        <f t="shared" si="70"/>
        <v>#REF!</v>
      </c>
      <c r="N509" s="101" t="e">
        <f t="shared" ref="N509:N517" si="71">+M509/I509</f>
        <v>#REF!</v>
      </c>
      <c r="O509" s="93" t="e">
        <f>L509/L517</f>
        <v>#REF!</v>
      </c>
      <c r="P509" s="32"/>
    </row>
    <row r="510" spans="2:17" ht="17.25" customHeight="1" thickBot="1" x14ac:dyDescent="0.25">
      <c r="B510" s="39"/>
      <c r="C510" s="12"/>
      <c r="D510" s="12"/>
      <c r="E510" s="12"/>
      <c r="F510" s="165" t="s">
        <v>149</v>
      </c>
      <c r="G510" s="449"/>
      <c r="H510" s="450"/>
      <c r="I510" s="166">
        <f>SUM(I504:I509)</f>
        <v>0</v>
      </c>
      <c r="J510" s="449"/>
      <c r="K510" s="450"/>
      <c r="L510" s="166" t="e">
        <f>SUM(L504:L509)</f>
        <v>#REF!</v>
      </c>
      <c r="M510" s="169" t="e">
        <f>SUM(M504:M509)</f>
        <v>#REF!</v>
      </c>
      <c r="N510" s="170" t="e">
        <f t="shared" si="71"/>
        <v>#REF!</v>
      </c>
      <c r="O510" s="171" t="e">
        <f>SUM(O504:O509)</f>
        <v>#REF!</v>
      </c>
      <c r="P510" s="32"/>
    </row>
    <row r="511" spans="2:17" ht="17.25" customHeight="1" thickBot="1" x14ac:dyDescent="0.25">
      <c r="B511" s="39"/>
      <c r="C511" s="12"/>
      <c r="D511" s="12"/>
      <c r="E511" s="12"/>
      <c r="F511" s="66" t="s">
        <v>155</v>
      </c>
      <c r="G511" s="123">
        <f>C506</f>
        <v>5400</v>
      </c>
      <c r="H511" s="124" t="e">
        <f>#REF!</f>
        <v>#REF!</v>
      </c>
      <c r="I511" s="78" t="e">
        <f>+G511*H511</f>
        <v>#REF!</v>
      </c>
      <c r="J511" s="123">
        <f>C506</f>
        <v>5400</v>
      </c>
      <c r="K511" s="124" t="e">
        <f>#REF!</f>
        <v>#REF!</v>
      </c>
      <c r="L511" s="78" t="e">
        <f>+J511*K511</f>
        <v>#REF!</v>
      </c>
      <c r="M511" s="125" t="e">
        <f t="shared" ref="M511:M517" si="72">+L511-I511</f>
        <v>#REF!</v>
      </c>
      <c r="N511" s="90" t="e">
        <f t="shared" si="71"/>
        <v>#REF!</v>
      </c>
      <c r="O511" s="93" t="e">
        <f>L511/L517</f>
        <v>#REF!</v>
      </c>
      <c r="P511" s="32"/>
    </row>
    <row r="512" spans="2:17" ht="17.25" customHeight="1" thickBot="1" x14ac:dyDescent="0.25">
      <c r="B512" s="39"/>
      <c r="C512" s="12"/>
      <c r="D512" s="12"/>
      <c r="E512" s="12"/>
      <c r="F512" s="165" t="s">
        <v>151</v>
      </c>
      <c r="G512" s="449"/>
      <c r="H512" s="450"/>
      <c r="I512" s="166" t="e">
        <f>I510+I511</f>
        <v>#REF!</v>
      </c>
      <c r="J512" s="449"/>
      <c r="K512" s="450"/>
      <c r="L512" s="166" t="e">
        <f>L510+L511</f>
        <v>#REF!</v>
      </c>
      <c r="M512" s="169" t="e">
        <f t="shared" si="72"/>
        <v>#REF!</v>
      </c>
      <c r="N512" s="170" t="e">
        <f t="shared" si="71"/>
        <v>#REF!</v>
      </c>
      <c r="O512" s="172" t="e">
        <f>L512/L517</f>
        <v>#REF!</v>
      </c>
      <c r="P512" s="32"/>
    </row>
    <row r="513" spans="2:17" ht="17.25" customHeight="1" x14ac:dyDescent="0.2">
      <c r="B513" s="39"/>
      <c r="C513" s="12"/>
      <c r="D513" s="12"/>
      <c r="E513" s="12"/>
      <c r="F513" s="64" t="s">
        <v>56</v>
      </c>
      <c r="G513" s="70" t="e">
        <f>C505*#REF!</f>
        <v>#REF!</v>
      </c>
      <c r="H513" s="71" t="e">
        <f>#REF!+#REF!</f>
        <v>#REF!</v>
      </c>
      <c r="I513" s="72" t="e">
        <f>+G513*H513</f>
        <v>#REF!</v>
      </c>
      <c r="J513" s="70" t="e">
        <f>C505*#REF!</f>
        <v>#REF!</v>
      </c>
      <c r="K513" s="71" t="e">
        <f>#REF!+#REF!</f>
        <v>#REF!</v>
      </c>
      <c r="L513" s="99" t="e">
        <f>+J513*K513</f>
        <v>#REF!</v>
      </c>
      <c r="M513" s="100" t="e">
        <f t="shared" si="72"/>
        <v>#REF!</v>
      </c>
      <c r="N513" s="101" t="e">
        <f t="shared" si="71"/>
        <v>#REF!</v>
      </c>
      <c r="O513" s="93" t="e">
        <f>L513/L517</f>
        <v>#REF!</v>
      </c>
      <c r="P513" s="32"/>
    </row>
    <row r="514" spans="2:17" ht="17.25" customHeight="1" thickBot="1" x14ac:dyDescent="0.25">
      <c r="B514" s="39"/>
      <c r="C514" s="12"/>
      <c r="D514" s="12"/>
      <c r="E514" s="12"/>
      <c r="F514" s="64" t="s">
        <v>57</v>
      </c>
      <c r="G514" s="70" t="e">
        <f>G513</f>
        <v>#REF!</v>
      </c>
      <c r="H514" s="71" t="e">
        <f>+#REF!</f>
        <v>#REF!</v>
      </c>
      <c r="I514" s="72" t="e">
        <f>+G514*H514</f>
        <v>#REF!</v>
      </c>
      <c r="J514" s="70" t="e">
        <f>J513</f>
        <v>#REF!</v>
      </c>
      <c r="K514" s="71" t="e">
        <f>#REF!</f>
        <v>#REF!</v>
      </c>
      <c r="L514" s="99" t="e">
        <f>+J514*K514</f>
        <v>#REF!</v>
      </c>
      <c r="M514" s="100" t="e">
        <f t="shared" si="72"/>
        <v>#REF!</v>
      </c>
      <c r="N514" s="101" t="e">
        <f t="shared" si="71"/>
        <v>#REF!</v>
      </c>
      <c r="O514" s="93" t="e">
        <f>L514/L517</f>
        <v>#REF!</v>
      </c>
      <c r="P514" s="32"/>
    </row>
    <row r="515" spans="2:17" ht="17.25" customHeight="1" thickBot="1" x14ac:dyDescent="0.25">
      <c r="B515" s="39"/>
      <c r="C515" s="12"/>
      <c r="D515" s="12"/>
      <c r="E515" s="12"/>
      <c r="F515" s="165" t="s">
        <v>127</v>
      </c>
      <c r="G515" s="449"/>
      <c r="H515" s="450"/>
      <c r="I515" s="166" t="e">
        <f>SUM(I512:I514)</f>
        <v>#REF!</v>
      </c>
      <c r="J515" s="449"/>
      <c r="K515" s="450"/>
      <c r="L515" s="166" t="e">
        <f>SUM(L512:L514)</f>
        <v>#REF!</v>
      </c>
      <c r="M515" s="166" t="e">
        <f t="shared" si="72"/>
        <v>#REF!</v>
      </c>
      <c r="N515" s="170" t="e">
        <f t="shared" si="71"/>
        <v>#REF!</v>
      </c>
      <c r="O515" s="172" t="e">
        <f>L515/L517</f>
        <v>#REF!</v>
      </c>
      <c r="P515" s="32"/>
    </row>
    <row r="516" spans="2:17" ht="17.25" customHeight="1" thickBot="1" x14ac:dyDescent="0.25">
      <c r="B516" s="39"/>
      <c r="C516" s="12"/>
      <c r="D516" s="12"/>
      <c r="E516" s="12"/>
      <c r="F516" s="112" t="s">
        <v>202</v>
      </c>
      <c r="G516" s="113"/>
      <c r="H516" s="117">
        <v>0.13</v>
      </c>
      <c r="I516" s="114" t="e">
        <f>I515*H516</f>
        <v>#REF!</v>
      </c>
      <c r="J516" s="113"/>
      <c r="K516" s="117">
        <v>0.13</v>
      </c>
      <c r="L516" s="115" t="e">
        <f>L515*K516</f>
        <v>#REF!</v>
      </c>
      <c r="M516" s="97" t="e">
        <f t="shared" si="72"/>
        <v>#REF!</v>
      </c>
      <c r="N516" s="98" t="e">
        <f t="shared" si="71"/>
        <v>#REF!</v>
      </c>
      <c r="O516" s="103" t="e">
        <f>L516/L517</f>
        <v>#REF!</v>
      </c>
      <c r="P516" s="32"/>
    </row>
    <row r="517" spans="2:17" ht="17.25" customHeight="1" thickBot="1" x14ac:dyDescent="0.25">
      <c r="B517" s="39"/>
      <c r="C517" s="12"/>
      <c r="D517" s="12"/>
      <c r="E517" s="16"/>
      <c r="F517" s="179" t="s">
        <v>58</v>
      </c>
      <c r="G517" s="449"/>
      <c r="H517" s="450"/>
      <c r="I517" s="166" t="e">
        <f>I515+I516</f>
        <v>#REF!</v>
      </c>
      <c r="J517" s="449"/>
      <c r="K517" s="450"/>
      <c r="L517" s="166" t="e">
        <f>L515+L516</f>
        <v>#REF!</v>
      </c>
      <c r="M517" s="166" t="e">
        <f t="shared" si="72"/>
        <v>#REF!</v>
      </c>
      <c r="N517" s="170" t="e">
        <f t="shared" si="71"/>
        <v>#REF!</v>
      </c>
      <c r="O517" s="171" t="e">
        <f>O515+O516</f>
        <v>#REF!</v>
      </c>
      <c r="P517" s="32"/>
    </row>
    <row r="518" spans="2:17" ht="17.25" customHeight="1" thickBot="1" x14ac:dyDescent="0.25">
      <c r="B518" s="33"/>
      <c r="C518" s="45"/>
      <c r="D518" s="45"/>
      <c r="E518" s="45"/>
      <c r="F518" s="46"/>
      <c r="G518" s="47"/>
      <c r="H518" s="48"/>
      <c r="I518" s="49"/>
      <c r="J518" s="47"/>
      <c r="K518" s="50"/>
      <c r="L518" s="49"/>
      <c r="M518" s="51"/>
      <c r="N518" s="52"/>
      <c r="O518" s="53"/>
      <c r="P518" s="34"/>
    </row>
    <row r="519" spans="2:17" ht="17.25" customHeight="1" x14ac:dyDescent="0.35">
      <c r="B519" s="41"/>
      <c r="C519" s="456"/>
      <c r="D519" s="456"/>
      <c r="E519" s="456"/>
      <c r="F519" s="456"/>
      <c r="G519" s="456"/>
      <c r="H519" s="456"/>
      <c r="I519" s="456"/>
      <c r="J519" s="456"/>
      <c r="K519" s="456"/>
      <c r="L519" s="456"/>
      <c r="M519" s="456"/>
      <c r="N519" s="456"/>
      <c r="O519" s="456"/>
      <c r="P519" s="31"/>
    </row>
    <row r="520" spans="2:17" ht="23.25" x14ac:dyDescent="0.35">
      <c r="B520" s="39"/>
      <c r="C520" s="451" t="s">
        <v>64</v>
      </c>
      <c r="D520" s="451"/>
      <c r="E520" s="451"/>
      <c r="F520" s="451"/>
      <c r="G520" s="451"/>
      <c r="H520" s="451"/>
      <c r="I520" s="451"/>
      <c r="J520" s="451"/>
      <c r="K520" s="451"/>
      <c r="L520" s="451"/>
      <c r="M520" s="451"/>
      <c r="N520" s="451"/>
      <c r="O520" s="451"/>
      <c r="P520" s="32"/>
    </row>
    <row r="521" spans="2:17" ht="17.25" customHeight="1" thickBot="1" x14ac:dyDescent="0.4">
      <c r="B521" s="39"/>
      <c r="C521" s="455"/>
      <c r="D521" s="455"/>
      <c r="E521" s="455"/>
      <c r="F521" s="455"/>
      <c r="G521" s="455"/>
      <c r="H521" s="455"/>
      <c r="I521" s="455"/>
      <c r="J521" s="455"/>
      <c r="K521" s="455"/>
      <c r="L521" s="455"/>
      <c r="M521" s="455"/>
      <c r="N521" s="455"/>
      <c r="O521" s="455"/>
      <c r="P521" s="32"/>
      <c r="Q521" s="11"/>
    </row>
    <row r="522" spans="2:17" ht="17.25" customHeight="1" thickBot="1" x14ac:dyDescent="0.25">
      <c r="B522" s="39"/>
      <c r="C522" s="40"/>
      <c r="D522" s="40"/>
      <c r="E522" s="12"/>
      <c r="F522" s="13"/>
      <c r="G522" s="452" t="str">
        <f>$G$10</f>
        <v>2010 BILL</v>
      </c>
      <c r="H522" s="453"/>
      <c r="I522" s="454"/>
      <c r="J522" s="452" t="str">
        <f>$J$10</f>
        <v>2011 BILL</v>
      </c>
      <c r="K522" s="453"/>
      <c r="L522" s="454"/>
      <c r="M522" s="452" t="s">
        <v>52</v>
      </c>
      <c r="N522" s="453"/>
      <c r="O522" s="454"/>
      <c r="P522" s="32"/>
      <c r="Q522" s="11"/>
    </row>
    <row r="523" spans="2:17" ht="26.25" thickBot="1" x14ac:dyDescent="0.25">
      <c r="B523" s="39"/>
      <c r="C523" s="12"/>
      <c r="D523" s="12"/>
      <c r="E523" s="14"/>
      <c r="F523" s="15"/>
      <c r="G523" s="135" t="s">
        <v>46</v>
      </c>
      <c r="H523" s="136" t="s">
        <v>47</v>
      </c>
      <c r="I523" s="137" t="s">
        <v>48</v>
      </c>
      <c r="J523" s="138" t="s">
        <v>46</v>
      </c>
      <c r="K523" s="136" t="s">
        <v>47</v>
      </c>
      <c r="L523" s="137" t="s">
        <v>48</v>
      </c>
      <c r="M523" s="59" t="s">
        <v>53</v>
      </c>
      <c r="N523" s="60" t="s">
        <v>54</v>
      </c>
      <c r="O523" s="61" t="s">
        <v>55</v>
      </c>
      <c r="P523" s="32"/>
      <c r="Q523" s="11"/>
    </row>
    <row r="524" spans="2:17" ht="17.25" customHeight="1" thickBot="1" x14ac:dyDescent="0.25">
      <c r="B524" s="39"/>
      <c r="C524" s="459" t="s">
        <v>49</v>
      </c>
      <c r="D524" s="460"/>
      <c r="E524" s="12"/>
      <c r="F524" s="141" t="s">
        <v>50</v>
      </c>
      <c r="G524" s="139"/>
      <c r="H524" s="133"/>
      <c r="I524" s="72">
        <f>+'2013 Existing Rates'!$C$10</f>
        <v>0</v>
      </c>
      <c r="J524" s="70"/>
      <c r="K524" s="134"/>
      <c r="L524" s="99">
        <f>'Rate Schedule '!$E$34</f>
        <v>0</v>
      </c>
      <c r="M524" s="100">
        <f t="shared" ref="M524:M529" si="73">+L524-I524</f>
        <v>0</v>
      </c>
      <c r="N524" s="101" t="e">
        <f t="shared" ref="N524:N537" si="74">+M524/I524</f>
        <v>#DIV/0!</v>
      </c>
      <c r="O524" s="93" t="e">
        <f>L524/L537</f>
        <v>#REF!</v>
      </c>
      <c r="P524" s="32"/>
      <c r="Q524" s="11"/>
    </row>
    <row r="525" spans="2:17" ht="17.25" customHeight="1" thickBot="1" x14ac:dyDescent="0.25">
      <c r="B525" s="39"/>
      <c r="C525" s="37">
        <v>2400000</v>
      </c>
      <c r="D525" s="38" t="s">
        <v>15</v>
      </c>
      <c r="E525" s="12"/>
      <c r="F525" s="142" t="s">
        <v>61</v>
      </c>
      <c r="G525" s="140">
        <f>+C526</f>
        <v>5400</v>
      </c>
      <c r="H525" s="63">
        <f>'2013 Existing Rates'!$D$72</f>
        <v>0</v>
      </c>
      <c r="I525" s="78">
        <f>+G525*H525</f>
        <v>0</v>
      </c>
      <c r="J525" s="69">
        <f>G525</f>
        <v>5400</v>
      </c>
      <c r="K525" s="62">
        <f>'Rate Schedule '!$E$35</f>
        <v>0</v>
      </c>
      <c r="L525" s="82">
        <f>+J525*K525</f>
        <v>0</v>
      </c>
      <c r="M525" s="100">
        <f t="shared" si="73"/>
        <v>0</v>
      </c>
      <c r="N525" s="101" t="e">
        <f t="shared" si="74"/>
        <v>#DIV/0!</v>
      </c>
      <c r="O525" s="93" t="e">
        <f>L525/L537</f>
        <v>#REF!</v>
      </c>
      <c r="P525" s="32"/>
      <c r="Q525" s="11"/>
    </row>
    <row r="526" spans="2:17" ht="17.25" customHeight="1" thickBot="1" x14ac:dyDescent="0.25">
      <c r="B526" s="39"/>
      <c r="C526" s="37">
        <v>5400</v>
      </c>
      <c r="D526" s="38" t="s">
        <v>16</v>
      </c>
      <c r="E526" s="12"/>
      <c r="F526" s="142" t="s">
        <v>152</v>
      </c>
      <c r="G526" s="119">
        <f>G525</f>
        <v>5400</v>
      </c>
      <c r="H526" s="143">
        <f>'2013 Existing Rates'!$D$35</f>
        <v>0</v>
      </c>
      <c r="I526" s="78">
        <f>+G526*H526</f>
        <v>0</v>
      </c>
      <c r="J526" s="69">
        <f>+C526</f>
        <v>5400</v>
      </c>
      <c r="K526" s="62">
        <f>'Rate Schedule '!$E$36</f>
        <v>0</v>
      </c>
      <c r="L526" s="82">
        <f>+J526*K526</f>
        <v>0</v>
      </c>
      <c r="M526" s="100">
        <f t="shared" si="73"/>
        <v>0</v>
      </c>
      <c r="N526" s="101" t="e">
        <f t="shared" si="74"/>
        <v>#DIV/0!</v>
      </c>
      <c r="O526" s="93" t="e">
        <f>L526/L537</f>
        <v>#REF!</v>
      </c>
      <c r="P526" s="32"/>
    </row>
    <row r="527" spans="2:17" ht="17.25" customHeight="1" x14ac:dyDescent="0.2">
      <c r="B527" s="39"/>
      <c r="C527" s="121"/>
      <c r="D527" s="132"/>
      <c r="E527" s="12"/>
      <c r="F527" s="66" t="s">
        <v>108</v>
      </c>
      <c r="G527" s="88"/>
      <c r="H527" s="87"/>
      <c r="I527" s="78">
        <f>'2013 Existing Rates'!$B$47</f>
        <v>0</v>
      </c>
      <c r="J527" s="88"/>
      <c r="K527" s="87"/>
      <c r="L527" s="78" t="e">
        <f>'Rate Schedule '!#REF!</f>
        <v>#REF!</v>
      </c>
      <c r="M527" s="100" t="e">
        <f t="shared" si="73"/>
        <v>#REF!</v>
      </c>
      <c r="N527" s="101" t="e">
        <f t="shared" si="74"/>
        <v>#REF!</v>
      </c>
      <c r="O527" s="93" t="e">
        <f>L527/L537</f>
        <v>#REF!</v>
      </c>
      <c r="P527" s="32"/>
    </row>
    <row r="528" spans="2:17" ht="17.25" customHeight="1" x14ac:dyDescent="0.2">
      <c r="B528" s="39"/>
      <c r="C528" s="29"/>
      <c r="D528" s="30"/>
      <c r="E528" s="12"/>
      <c r="F528" s="66" t="s">
        <v>153</v>
      </c>
      <c r="G528" s="69">
        <f>G526</f>
        <v>5400</v>
      </c>
      <c r="H528" s="63"/>
      <c r="I528" s="78">
        <f>+G528*H528</f>
        <v>0</v>
      </c>
      <c r="J528" s="69">
        <f>G528</f>
        <v>5400</v>
      </c>
      <c r="K528" s="62">
        <f>'Rate Schedule '!$E$37</f>
        <v>0</v>
      </c>
      <c r="L528" s="82">
        <f>+J528*K528</f>
        <v>0</v>
      </c>
      <c r="M528" s="100">
        <f t="shared" si="73"/>
        <v>0</v>
      </c>
      <c r="N528" s="101">
        <v>0</v>
      </c>
      <c r="O528" s="93" t="e">
        <f>L528/L537</f>
        <v>#REF!</v>
      </c>
      <c r="P528" s="32"/>
    </row>
    <row r="529" spans="2:17" ht="17.25" customHeight="1" thickBot="1" x14ac:dyDescent="0.25">
      <c r="B529" s="39"/>
      <c r="C529" s="12"/>
      <c r="D529" s="12"/>
      <c r="E529" s="12"/>
      <c r="F529" s="67" t="s">
        <v>154</v>
      </c>
      <c r="G529" s="69">
        <f>+C526</f>
        <v>5400</v>
      </c>
      <c r="H529" s="63">
        <f>'2013 Existing Rates'!$D$23</f>
        <v>0</v>
      </c>
      <c r="I529" s="82">
        <f>+G529*H529</f>
        <v>0</v>
      </c>
      <c r="J529" s="69">
        <f>+C526</f>
        <v>5400</v>
      </c>
      <c r="K529" s="62" t="e">
        <f>'Rate Schedule '!#REF!</f>
        <v>#REF!</v>
      </c>
      <c r="L529" s="82" t="e">
        <f>+J529*K529</f>
        <v>#REF!</v>
      </c>
      <c r="M529" s="100" t="e">
        <f t="shared" si="73"/>
        <v>#REF!</v>
      </c>
      <c r="N529" s="101" t="e">
        <f t="shared" si="74"/>
        <v>#REF!</v>
      </c>
      <c r="O529" s="93" t="e">
        <f>L529/L537</f>
        <v>#REF!</v>
      </c>
      <c r="P529" s="32"/>
    </row>
    <row r="530" spans="2:17" ht="17.25" customHeight="1" thickBot="1" x14ac:dyDescent="0.25">
      <c r="B530" s="39"/>
      <c r="C530" s="12"/>
      <c r="D530" s="12"/>
      <c r="E530" s="12"/>
      <c r="F530" s="165" t="s">
        <v>149</v>
      </c>
      <c r="G530" s="449"/>
      <c r="H530" s="450"/>
      <c r="I530" s="166">
        <f>SUM(I524:I529)</f>
        <v>0</v>
      </c>
      <c r="J530" s="449"/>
      <c r="K530" s="450"/>
      <c r="L530" s="166" t="e">
        <f>SUM(L524:L529)</f>
        <v>#REF!</v>
      </c>
      <c r="M530" s="169" t="e">
        <f t="shared" ref="M530:M537" si="75">+L530-I530</f>
        <v>#REF!</v>
      </c>
      <c r="N530" s="170" t="e">
        <f t="shared" si="74"/>
        <v>#REF!</v>
      </c>
      <c r="O530" s="171" t="e">
        <f>SUM(O524:O529)</f>
        <v>#REF!</v>
      </c>
      <c r="P530" s="32"/>
    </row>
    <row r="531" spans="2:17" ht="17.25" customHeight="1" thickBot="1" x14ac:dyDescent="0.25">
      <c r="B531" s="39"/>
      <c r="C531" s="12"/>
      <c r="D531" s="12"/>
      <c r="E531" s="12"/>
      <c r="F531" s="66" t="s">
        <v>155</v>
      </c>
      <c r="G531" s="123">
        <f>C526</f>
        <v>5400</v>
      </c>
      <c r="H531" s="124" t="e">
        <f>#REF!</f>
        <v>#REF!</v>
      </c>
      <c r="I531" s="78" t="e">
        <f>+G531*H531</f>
        <v>#REF!</v>
      </c>
      <c r="J531" s="123">
        <f>C526</f>
        <v>5400</v>
      </c>
      <c r="K531" s="124" t="e">
        <f>#REF!</f>
        <v>#REF!</v>
      </c>
      <c r="L531" s="78" t="e">
        <f>+J531*K531</f>
        <v>#REF!</v>
      </c>
      <c r="M531" s="125" t="e">
        <f t="shared" si="75"/>
        <v>#REF!</v>
      </c>
      <c r="N531" s="90" t="e">
        <f t="shared" si="74"/>
        <v>#REF!</v>
      </c>
      <c r="O531" s="93" t="e">
        <f>L531/L537</f>
        <v>#REF!</v>
      </c>
      <c r="P531" s="32"/>
    </row>
    <row r="532" spans="2:17" ht="17.25" customHeight="1" thickBot="1" x14ac:dyDescent="0.25">
      <c r="B532" s="39"/>
      <c r="C532" s="12"/>
      <c r="D532" s="12"/>
      <c r="E532" s="12"/>
      <c r="F532" s="165" t="s">
        <v>151</v>
      </c>
      <c r="G532" s="449"/>
      <c r="H532" s="450"/>
      <c r="I532" s="166" t="e">
        <f>I530+I531</f>
        <v>#REF!</v>
      </c>
      <c r="J532" s="449"/>
      <c r="K532" s="450"/>
      <c r="L532" s="166" t="e">
        <f>L530+L531</f>
        <v>#REF!</v>
      </c>
      <c r="M532" s="169" t="e">
        <f t="shared" si="75"/>
        <v>#REF!</v>
      </c>
      <c r="N532" s="170" t="e">
        <f t="shared" si="74"/>
        <v>#REF!</v>
      </c>
      <c r="O532" s="172" t="e">
        <f>L532/L537</f>
        <v>#REF!</v>
      </c>
      <c r="P532" s="32"/>
    </row>
    <row r="533" spans="2:17" ht="17.25" customHeight="1" x14ac:dyDescent="0.2">
      <c r="B533" s="39"/>
      <c r="C533" s="12"/>
      <c r="D533" s="12"/>
      <c r="E533" s="12"/>
      <c r="F533" s="64" t="s">
        <v>56</v>
      </c>
      <c r="G533" s="70" t="e">
        <f>C525*#REF!</f>
        <v>#REF!</v>
      </c>
      <c r="H533" s="71" t="e">
        <f>#REF!+#REF!</f>
        <v>#REF!</v>
      </c>
      <c r="I533" s="72" t="e">
        <f>+G533*H533</f>
        <v>#REF!</v>
      </c>
      <c r="J533" s="70" t="e">
        <f>C525*#REF!</f>
        <v>#REF!</v>
      </c>
      <c r="K533" s="71" t="e">
        <f>#REF!+#REF!</f>
        <v>#REF!</v>
      </c>
      <c r="L533" s="99" t="e">
        <f>+J533*K533</f>
        <v>#REF!</v>
      </c>
      <c r="M533" s="100" t="e">
        <f t="shared" si="75"/>
        <v>#REF!</v>
      </c>
      <c r="N533" s="101" t="e">
        <f t="shared" si="74"/>
        <v>#REF!</v>
      </c>
      <c r="O533" s="93" t="e">
        <f>L533/L537</f>
        <v>#REF!</v>
      </c>
      <c r="P533" s="32"/>
    </row>
    <row r="534" spans="2:17" ht="17.25" customHeight="1" thickBot="1" x14ac:dyDescent="0.25">
      <c r="B534" s="39"/>
      <c r="C534" s="12"/>
      <c r="D534" s="12"/>
      <c r="E534" s="12"/>
      <c r="F534" s="64" t="s">
        <v>57</v>
      </c>
      <c r="G534" s="70" t="e">
        <f>G533</f>
        <v>#REF!</v>
      </c>
      <c r="H534" s="71" t="e">
        <f>#REF!</f>
        <v>#REF!</v>
      </c>
      <c r="I534" s="72" t="e">
        <f>+G534*H534</f>
        <v>#REF!</v>
      </c>
      <c r="J534" s="70" t="e">
        <f>J533</f>
        <v>#REF!</v>
      </c>
      <c r="K534" s="71" t="e">
        <f>#REF!</f>
        <v>#REF!</v>
      </c>
      <c r="L534" s="99" t="e">
        <f>+J534*K534</f>
        <v>#REF!</v>
      </c>
      <c r="M534" s="100" t="e">
        <f t="shared" si="75"/>
        <v>#REF!</v>
      </c>
      <c r="N534" s="101" t="e">
        <f t="shared" si="74"/>
        <v>#REF!</v>
      </c>
      <c r="O534" s="93" t="e">
        <f>L534/L537</f>
        <v>#REF!</v>
      </c>
      <c r="P534" s="32"/>
    </row>
    <row r="535" spans="2:17" ht="17.25" customHeight="1" thickBot="1" x14ac:dyDescent="0.25">
      <c r="B535" s="39"/>
      <c r="C535" s="12"/>
      <c r="D535" s="12"/>
      <c r="E535" s="12"/>
      <c r="F535" s="165" t="s">
        <v>127</v>
      </c>
      <c r="G535" s="449"/>
      <c r="H535" s="450"/>
      <c r="I535" s="166" t="e">
        <f>SUM(I532:I534)</f>
        <v>#REF!</v>
      </c>
      <c r="J535" s="449"/>
      <c r="K535" s="450"/>
      <c r="L535" s="166" t="e">
        <f>SUM(L532:L534)</f>
        <v>#REF!</v>
      </c>
      <c r="M535" s="166" t="e">
        <f t="shared" si="75"/>
        <v>#REF!</v>
      </c>
      <c r="N535" s="170" t="e">
        <f t="shared" si="74"/>
        <v>#REF!</v>
      </c>
      <c r="O535" s="172" t="e">
        <f>L535/L537</f>
        <v>#REF!</v>
      </c>
      <c r="P535" s="32"/>
    </row>
    <row r="536" spans="2:17" ht="17.25" customHeight="1" thickBot="1" x14ac:dyDescent="0.25">
      <c r="B536" s="39"/>
      <c r="C536" s="12"/>
      <c r="D536" s="12"/>
      <c r="E536" s="12"/>
      <c r="F536" s="112" t="s">
        <v>202</v>
      </c>
      <c r="G536" s="113"/>
      <c r="H536" s="117">
        <v>0.13</v>
      </c>
      <c r="I536" s="114" t="e">
        <f>I535*H536</f>
        <v>#REF!</v>
      </c>
      <c r="J536" s="113"/>
      <c r="K536" s="117">
        <v>0.13</v>
      </c>
      <c r="L536" s="115" t="e">
        <f>L535*K536</f>
        <v>#REF!</v>
      </c>
      <c r="M536" s="97" t="e">
        <f t="shared" si="75"/>
        <v>#REF!</v>
      </c>
      <c r="N536" s="98" t="e">
        <f t="shared" si="74"/>
        <v>#REF!</v>
      </c>
      <c r="O536" s="103" t="e">
        <f>L536/L537</f>
        <v>#REF!</v>
      </c>
      <c r="P536" s="32"/>
    </row>
    <row r="537" spans="2:17" ht="17.25" customHeight="1" thickBot="1" x14ac:dyDescent="0.25">
      <c r="B537" s="39"/>
      <c r="C537" s="12"/>
      <c r="D537" s="12"/>
      <c r="E537" s="16"/>
      <c r="F537" s="179" t="s">
        <v>58</v>
      </c>
      <c r="G537" s="449"/>
      <c r="H537" s="450"/>
      <c r="I537" s="166" t="e">
        <f>I535+I536</f>
        <v>#REF!</v>
      </c>
      <c r="J537" s="449"/>
      <c r="K537" s="450"/>
      <c r="L537" s="166" t="e">
        <f>L535+L536</f>
        <v>#REF!</v>
      </c>
      <c r="M537" s="166" t="e">
        <f t="shared" si="75"/>
        <v>#REF!</v>
      </c>
      <c r="N537" s="170" t="e">
        <f t="shared" si="74"/>
        <v>#REF!</v>
      </c>
      <c r="O537" s="171" t="e">
        <f>O535+O536</f>
        <v>#REF!</v>
      </c>
      <c r="P537" s="32"/>
    </row>
    <row r="538" spans="2:17" ht="17.25" customHeight="1" thickBot="1" x14ac:dyDescent="0.25">
      <c r="B538" s="33"/>
      <c r="C538" s="45"/>
      <c r="D538" s="45"/>
      <c r="E538" s="45"/>
      <c r="F538" s="46"/>
      <c r="G538" s="47"/>
      <c r="H538" s="48"/>
      <c r="I538" s="49"/>
      <c r="J538" s="47"/>
      <c r="K538" s="50"/>
      <c r="L538" s="49"/>
      <c r="M538" s="51"/>
      <c r="N538" s="52"/>
      <c r="O538" s="53"/>
      <c r="P538" s="34"/>
    </row>
    <row r="539" spans="2:17" ht="17.25" customHeight="1" thickBot="1" x14ac:dyDescent="0.25">
      <c r="B539" s="11"/>
      <c r="C539" s="12"/>
      <c r="D539" s="12"/>
      <c r="E539" s="12"/>
      <c r="F539" s="20"/>
      <c r="G539" s="21"/>
      <c r="H539" s="22"/>
      <c r="I539" s="23"/>
      <c r="J539" s="21"/>
      <c r="K539" s="24"/>
      <c r="L539" s="23"/>
      <c r="M539" s="25"/>
      <c r="N539" s="42"/>
      <c r="O539" s="43"/>
      <c r="P539" s="11"/>
    </row>
    <row r="540" spans="2:17" ht="17.25" customHeight="1" x14ac:dyDescent="0.35">
      <c r="B540" s="41"/>
      <c r="C540" s="456"/>
      <c r="D540" s="456"/>
      <c r="E540" s="456"/>
      <c r="F540" s="456"/>
      <c r="G540" s="456"/>
      <c r="H540" s="456"/>
      <c r="I540" s="456"/>
      <c r="J540" s="456"/>
      <c r="K540" s="456"/>
      <c r="L540" s="456"/>
      <c r="M540" s="456"/>
      <c r="N540" s="456"/>
      <c r="O540" s="456"/>
      <c r="P540" s="31"/>
    </row>
    <row r="541" spans="2:17" ht="23.25" x14ac:dyDescent="0.35">
      <c r="B541" s="39"/>
      <c r="C541" s="451" t="s">
        <v>64</v>
      </c>
      <c r="D541" s="451"/>
      <c r="E541" s="451"/>
      <c r="F541" s="451"/>
      <c r="G541" s="451"/>
      <c r="H541" s="451"/>
      <c r="I541" s="451"/>
      <c r="J541" s="451"/>
      <c r="K541" s="451"/>
      <c r="L541" s="451"/>
      <c r="M541" s="451"/>
      <c r="N541" s="451"/>
      <c r="O541" s="451"/>
      <c r="P541" s="32"/>
    </row>
    <row r="542" spans="2:17" ht="17.25" customHeight="1" thickBot="1" x14ac:dyDescent="0.4">
      <c r="B542" s="39"/>
      <c r="C542" s="455"/>
      <c r="D542" s="455"/>
      <c r="E542" s="455"/>
      <c r="F542" s="455"/>
      <c r="G542" s="455"/>
      <c r="H542" s="455"/>
      <c r="I542" s="455"/>
      <c r="J542" s="455"/>
      <c r="K542" s="455"/>
      <c r="L542" s="455"/>
      <c r="M542" s="455"/>
      <c r="N542" s="455"/>
      <c r="O542" s="455"/>
      <c r="P542" s="32"/>
      <c r="Q542" s="11"/>
    </row>
    <row r="543" spans="2:17" ht="17.25" customHeight="1" thickBot="1" x14ac:dyDescent="0.25">
      <c r="B543" s="39"/>
      <c r="C543" s="40"/>
      <c r="D543" s="40"/>
      <c r="E543" s="12"/>
      <c r="F543" s="13"/>
      <c r="G543" s="452" t="str">
        <f>$G$10</f>
        <v>2010 BILL</v>
      </c>
      <c r="H543" s="453"/>
      <c r="I543" s="454"/>
      <c r="J543" s="452" t="str">
        <f>$J$10</f>
        <v>2011 BILL</v>
      </c>
      <c r="K543" s="453"/>
      <c r="L543" s="454"/>
      <c r="M543" s="452" t="s">
        <v>52</v>
      </c>
      <c r="N543" s="453"/>
      <c r="O543" s="454"/>
      <c r="P543" s="32"/>
      <c r="Q543" s="11"/>
    </row>
    <row r="544" spans="2:17" ht="26.25" thickBot="1" x14ac:dyDescent="0.25">
      <c r="B544" s="39"/>
      <c r="C544" s="12"/>
      <c r="D544" s="12"/>
      <c r="E544" s="14"/>
      <c r="F544" s="15"/>
      <c r="G544" s="135" t="s">
        <v>46</v>
      </c>
      <c r="H544" s="136" t="s">
        <v>47</v>
      </c>
      <c r="I544" s="137" t="s">
        <v>48</v>
      </c>
      <c r="J544" s="138" t="s">
        <v>46</v>
      </c>
      <c r="K544" s="136" t="s">
        <v>47</v>
      </c>
      <c r="L544" s="137" t="s">
        <v>48</v>
      </c>
      <c r="M544" s="59" t="s">
        <v>53</v>
      </c>
      <c r="N544" s="60" t="s">
        <v>54</v>
      </c>
      <c r="O544" s="61" t="s">
        <v>55</v>
      </c>
      <c r="P544" s="32"/>
      <c r="Q544" s="11"/>
    </row>
    <row r="545" spans="2:17" ht="17.25" customHeight="1" thickBot="1" x14ac:dyDescent="0.25">
      <c r="B545" s="39"/>
      <c r="C545" s="459" t="s">
        <v>49</v>
      </c>
      <c r="D545" s="460"/>
      <c r="E545" s="12"/>
      <c r="F545" s="141" t="s">
        <v>50</v>
      </c>
      <c r="G545" s="139"/>
      <c r="H545" s="133"/>
      <c r="I545" s="72">
        <f>+'2013 Existing Rates'!$C$10</f>
        <v>0</v>
      </c>
      <c r="J545" s="70"/>
      <c r="K545" s="134"/>
      <c r="L545" s="99">
        <f>'Rate Schedule '!$E$34</f>
        <v>0</v>
      </c>
      <c r="M545" s="100">
        <f t="shared" ref="M545:M550" si="76">+L545-I545</f>
        <v>0</v>
      </c>
      <c r="N545" s="101" t="e">
        <f>+M545/I545</f>
        <v>#DIV/0!</v>
      </c>
      <c r="O545" s="93" t="e">
        <f>L545/L558</f>
        <v>#REF!</v>
      </c>
      <c r="P545" s="32"/>
      <c r="Q545" s="11"/>
    </row>
    <row r="546" spans="2:17" ht="17.25" customHeight="1" thickBot="1" x14ac:dyDescent="0.25">
      <c r="B546" s="39"/>
      <c r="C546" s="37">
        <v>3100000</v>
      </c>
      <c r="D546" s="38" t="s">
        <v>15</v>
      </c>
      <c r="E546" s="12"/>
      <c r="F546" s="142" t="s">
        <v>61</v>
      </c>
      <c r="G546" s="140">
        <f>+C547</f>
        <v>7500</v>
      </c>
      <c r="H546" s="63">
        <f>'2013 Existing Rates'!$D$72</f>
        <v>0</v>
      </c>
      <c r="I546" s="78">
        <f>+G546*H546</f>
        <v>0</v>
      </c>
      <c r="J546" s="69">
        <f>G546</f>
        <v>7500</v>
      </c>
      <c r="K546" s="62">
        <f>'Rate Schedule '!$E$35</f>
        <v>0</v>
      </c>
      <c r="L546" s="82">
        <f>+J546*K546</f>
        <v>0</v>
      </c>
      <c r="M546" s="100">
        <f t="shared" si="76"/>
        <v>0</v>
      </c>
      <c r="N546" s="101" t="e">
        <f>+M546/I546</f>
        <v>#DIV/0!</v>
      </c>
      <c r="O546" s="93" t="e">
        <f>L546/L558</f>
        <v>#REF!</v>
      </c>
      <c r="P546" s="32"/>
      <c r="Q546" s="11"/>
    </row>
    <row r="547" spans="2:17" ht="17.25" customHeight="1" thickBot="1" x14ac:dyDescent="0.25">
      <c r="B547" s="39"/>
      <c r="C547" s="37">
        <v>7500</v>
      </c>
      <c r="D547" s="38" t="s">
        <v>16</v>
      </c>
      <c r="E547" s="12"/>
      <c r="F547" s="142" t="s">
        <v>152</v>
      </c>
      <c r="G547" s="119">
        <f>G546</f>
        <v>7500</v>
      </c>
      <c r="H547" s="143">
        <f>'2013 Existing Rates'!$D$35</f>
        <v>0</v>
      </c>
      <c r="I547" s="78">
        <f>+G547*H547</f>
        <v>0</v>
      </c>
      <c r="J547" s="69">
        <f>+C547</f>
        <v>7500</v>
      </c>
      <c r="K547" s="62">
        <f>'Rate Schedule '!$E$36</f>
        <v>0</v>
      </c>
      <c r="L547" s="82">
        <f>+J547*K547</f>
        <v>0</v>
      </c>
      <c r="M547" s="100">
        <f t="shared" si="76"/>
        <v>0</v>
      </c>
      <c r="N547" s="101" t="e">
        <f>+M547/I547</f>
        <v>#DIV/0!</v>
      </c>
      <c r="O547" s="93" t="e">
        <f>L547/L558</f>
        <v>#REF!</v>
      </c>
      <c r="P547" s="32"/>
    </row>
    <row r="548" spans="2:17" ht="17.25" customHeight="1" x14ac:dyDescent="0.2">
      <c r="B548" s="39"/>
      <c r="C548" s="121"/>
      <c r="D548" s="132"/>
      <c r="E548" s="12"/>
      <c r="F548" s="66" t="s">
        <v>108</v>
      </c>
      <c r="G548" s="88"/>
      <c r="H548" s="87"/>
      <c r="I548" s="78">
        <f>'2013 Existing Rates'!$B$47</f>
        <v>0</v>
      </c>
      <c r="J548" s="88"/>
      <c r="K548" s="87"/>
      <c r="L548" s="78" t="e">
        <f>'Rate Schedule '!#REF!</f>
        <v>#REF!</v>
      </c>
      <c r="M548" s="100" t="e">
        <f t="shared" si="76"/>
        <v>#REF!</v>
      </c>
      <c r="N548" s="101" t="e">
        <f>+M548/I548</f>
        <v>#REF!</v>
      </c>
      <c r="O548" s="93" t="e">
        <f>L548/L558</f>
        <v>#REF!</v>
      </c>
      <c r="P548" s="32"/>
    </row>
    <row r="549" spans="2:17" ht="17.25" customHeight="1" x14ac:dyDescent="0.2">
      <c r="B549" s="39"/>
      <c r="C549" s="29"/>
      <c r="D549" s="30"/>
      <c r="E549" s="12"/>
      <c r="F549" s="66" t="s">
        <v>153</v>
      </c>
      <c r="G549" s="69">
        <f>G547</f>
        <v>7500</v>
      </c>
      <c r="H549" s="63"/>
      <c r="I549" s="78">
        <f>+G549*H549</f>
        <v>0</v>
      </c>
      <c r="J549" s="69">
        <f>G549</f>
        <v>7500</v>
      </c>
      <c r="K549" s="62">
        <f>'Rate Schedule '!$E$37</f>
        <v>0</v>
      </c>
      <c r="L549" s="82">
        <f>+J549*K549</f>
        <v>0</v>
      </c>
      <c r="M549" s="100">
        <f t="shared" si="76"/>
        <v>0</v>
      </c>
      <c r="N549" s="101">
        <v>0</v>
      </c>
      <c r="O549" s="93" t="e">
        <f>L549/L558</f>
        <v>#REF!</v>
      </c>
      <c r="P549" s="32"/>
    </row>
    <row r="550" spans="2:17" ht="17.25" customHeight="1" thickBot="1" x14ac:dyDescent="0.25">
      <c r="B550" s="39"/>
      <c r="C550" s="12"/>
      <c r="D550" s="12"/>
      <c r="E550" s="12"/>
      <c r="F550" s="67" t="s">
        <v>154</v>
      </c>
      <c r="G550" s="69">
        <f>+C547</f>
        <v>7500</v>
      </c>
      <c r="H550" s="63">
        <f>'2013 Existing Rates'!$D$23</f>
        <v>0</v>
      </c>
      <c r="I550" s="82">
        <f>+G550*H550</f>
        <v>0</v>
      </c>
      <c r="J550" s="69">
        <f>+C547</f>
        <v>7500</v>
      </c>
      <c r="K550" s="62" t="e">
        <f>'Rate Schedule '!#REF!</f>
        <v>#REF!</v>
      </c>
      <c r="L550" s="82" t="e">
        <f>+J550*K550</f>
        <v>#REF!</v>
      </c>
      <c r="M550" s="100" t="e">
        <f t="shared" si="76"/>
        <v>#REF!</v>
      </c>
      <c r="N550" s="101" t="e">
        <f t="shared" ref="N550:N558" si="77">+M550/I550</f>
        <v>#REF!</v>
      </c>
      <c r="O550" s="93" t="e">
        <f>L550/L558</f>
        <v>#REF!</v>
      </c>
      <c r="P550" s="32"/>
    </row>
    <row r="551" spans="2:17" ht="17.25" customHeight="1" thickBot="1" x14ac:dyDescent="0.25">
      <c r="B551" s="39"/>
      <c r="C551" s="12"/>
      <c r="D551" s="12"/>
      <c r="E551" s="12"/>
      <c r="F551" s="165" t="s">
        <v>149</v>
      </c>
      <c r="G551" s="449"/>
      <c r="H551" s="450"/>
      <c r="I551" s="166">
        <f>SUM(I545:I550)</f>
        <v>0</v>
      </c>
      <c r="J551" s="449"/>
      <c r="K551" s="450"/>
      <c r="L551" s="166" t="e">
        <f>SUM(L545:L550)</f>
        <v>#REF!</v>
      </c>
      <c r="M551" s="169" t="e">
        <f t="shared" ref="M551:M558" si="78">+L551-I551</f>
        <v>#REF!</v>
      </c>
      <c r="N551" s="170" t="e">
        <f t="shared" si="77"/>
        <v>#REF!</v>
      </c>
      <c r="O551" s="171" t="e">
        <f>SUM(O545:O550)</f>
        <v>#REF!</v>
      </c>
      <c r="P551" s="32"/>
    </row>
    <row r="552" spans="2:17" ht="17.25" customHeight="1" thickBot="1" x14ac:dyDescent="0.25">
      <c r="B552" s="39"/>
      <c r="C552" s="12"/>
      <c r="D552" s="12"/>
      <c r="E552" s="12"/>
      <c r="F552" s="66" t="s">
        <v>155</v>
      </c>
      <c r="G552" s="123">
        <f>C547</f>
        <v>7500</v>
      </c>
      <c r="H552" s="124" t="e">
        <f>#REF!</f>
        <v>#REF!</v>
      </c>
      <c r="I552" s="78" t="e">
        <f>+G552*H552</f>
        <v>#REF!</v>
      </c>
      <c r="J552" s="123">
        <f>C547</f>
        <v>7500</v>
      </c>
      <c r="K552" s="124" t="e">
        <f>#REF!</f>
        <v>#REF!</v>
      </c>
      <c r="L552" s="78" t="e">
        <f>+J552*K552</f>
        <v>#REF!</v>
      </c>
      <c r="M552" s="125" t="e">
        <f t="shared" si="78"/>
        <v>#REF!</v>
      </c>
      <c r="N552" s="90" t="e">
        <f t="shared" si="77"/>
        <v>#REF!</v>
      </c>
      <c r="O552" s="93" t="e">
        <f>L552/L558</f>
        <v>#REF!</v>
      </c>
      <c r="P552" s="32"/>
    </row>
    <row r="553" spans="2:17" ht="17.25" customHeight="1" thickBot="1" x14ac:dyDescent="0.25">
      <c r="B553" s="39"/>
      <c r="C553" s="12"/>
      <c r="D553" s="12"/>
      <c r="E553" s="12"/>
      <c r="F553" s="165" t="s">
        <v>151</v>
      </c>
      <c r="G553" s="449"/>
      <c r="H553" s="450"/>
      <c r="I553" s="166" t="e">
        <f>I551+I552</f>
        <v>#REF!</v>
      </c>
      <c r="J553" s="449"/>
      <c r="K553" s="450"/>
      <c r="L553" s="166" t="e">
        <f>L551+L552</f>
        <v>#REF!</v>
      </c>
      <c r="M553" s="169" t="e">
        <f t="shared" si="78"/>
        <v>#REF!</v>
      </c>
      <c r="N553" s="170" t="e">
        <f t="shared" si="77"/>
        <v>#REF!</v>
      </c>
      <c r="O553" s="172" t="e">
        <f>L553/L558</f>
        <v>#REF!</v>
      </c>
      <c r="P553" s="32"/>
    </row>
    <row r="554" spans="2:17" ht="17.25" customHeight="1" x14ac:dyDescent="0.2">
      <c r="B554" s="39"/>
      <c r="C554" s="12"/>
      <c r="D554" s="12"/>
      <c r="E554" s="12"/>
      <c r="F554" s="64" t="s">
        <v>56</v>
      </c>
      <c r="G554" s="70" t="e">
        <f>C546*#REF!</f>
        <v>#REF!</v>
      </c>
      <c r="H554" s="71" t="e">
        <f>#REF!+#REF!</f>
        <v>#REF!</v>
      </c>
      <c r="I554" s="72" t="e">
        <f>+G554*H554</f>
        <v>#REF!</v>
      </c>
      <c r="J554" s="70" t="e">
        <f>C546*#REF!</f>
        <v>#REF!</v>
      </c>
      <c r="K554" s="71" t="e">
        <f>#REF!+#REF!</f>
        <v>#REF!</v>
      </c>
      <c r="L554" s="99" t="e">
        <f>+J554*K554</f>
        <v>#REF!</v>
      </c>
      <c r="M554" s="100" t="e">
        <f t="shared" si="78"/>
        <v>#REF!</v>
      </c>
      <c r="N554" s="101" t="e">
        <f t="shared" si="77"/>
        <v>#REF!</v>
      </c>
      <c r="O554" s="93" t="e">
        <f>L554/L558</f>
        <v>#REF!</v>
      </c>
      <c r="P554" s="32"/>
    </row>
    <row r="555" spans="2:17" ht="17.25" customHeight="1" thickBot="1" x14ac:dyDescent="0.25">
      <c r="B555" s="39"/>
      <c r="C555" s="12"/>
      <c r="D555" s="12"/>
      <c r="E555" s="12"/>
      <c r="F555" s="64" t="s">
        <v>57</v>
      </c>
      <c r="G555" s="70" t="e">
        <f>G554</f>
        <v>#REF!</v>
      </c>
      <c r="H555" s="71" t="e">
        <f>#REF!</f>
        <v>#REF!</v>
      </c>
      <c r="I555" s="72" t="e">
        <f>+G555*H555</f>
        <v>#REF!</v>
      </c>
      <c r="J555" s="70" t="e">
        <f>J554</f>
        <v>#REF!</v>
      </c>
      <c r="K555" s="71" t="e">
        <f>#REF!</f>
        <v>#REF!</v>
      </c>
      <c r="L555" s="99" t="e">
        <f>+J555*K555</f>
        <v>#REF!</v>
      </c>
      <c r="M555" s="100" t="e">
        <f t="shared" si="78"/>
        <v>#REF!</v>
      </c>
      <c r="N555" s="101" t="e">
        <f t="shared" si="77"/>
        <v>#REF!</v>
      </c>
      <c r="O555" s="93" t="e">
        <f>L555/L558</f>
        <v>#REF!</v>
      </c>
      <c r="P555" s="32"/>
    </row>
    <row r="556" spans="2:17" ht="17.25" customHeight="1" thickBot="1" x14ac:dyDescent="0.25">
      <c r="B556" s="39"/>
      <c r="C556" s="12"/>
      <c r="D556" s="12"/>
      <c r="E556" s="12"/>
      <c r="F556" s="165" t="s">
        <v>127</v>
      </c>
      <c r="G556" s="449"/>
      <c r="H556" s="450"/>
      <c r="I556" s="166" t="e">
        <f>SUM(I553:I555)</f>
        <v>#REF!</v>
      </c>
      <c r="J556" s="449"/>
      <c r="K556" s="450"/>
      <c r="L556" s="166" t="e">
        <f>SUM(L553:L555)</f>
        <v>#REF!</v>
      </c>
      <c r="M556" s="166" t="e">
        <f t="shared" si="78"/>
        <v>#REF!</v>
      </c>
      <c r="N556" s="170" t="e">
        <f t="shared" si="77"/>
        <v>#REF!</v>
      </c>
      <c r="O556" s="172" t="e">
        <f>L556/L558</f>
        <v>#REF!</v>
      </c>
      <c r="P556" s="32"/>
    </row>
    <row r="557" spans="2:17" ht="17.25" customHeight="1" thickBot="1" x14ac:dyDescent="0.25">
      <c r="B557" s="39"/>
      <c r="C557" s="12"/>
      <c r="D557" s="12"/>
      <c r="E557" s="12"/>
      <c r="F557" s="112" t="s">
        <v>202</v>
      </c>
      <c r="G557" s="113"/>
      <c r="H557" s="117">
        <v>0.13</v>
      </c>
      <c r="I557" s="114" t="e">
        <f>I556*H557</f>
        <v>#REF!</v>
      </c>
      <c r="J557" s="113"/>
      <c r="K557" s="117">
        <v>0.13</v>
      </c>
      <c r="L557" s="115" t="e">
        <f>L556*K557</f>
        <v>#REF!</v>
      </c>
      <c r="M557" s="97" t="e">
        <f t="shared" si="78"/>
        <v>#REF!</v>
      </c>
      <c r="N557" s="98" t="e">
        <f t="shared" si="77"/>
        <v>#REF!</v>
      </c>
      <c r="O557" s="103" t="e">
        <f>L557/L558</f>
        <v>#REF!</v>
      </c>
      <c r="P557" s="32"/>
    </row>
    <row r="558" spans="2:17" ht="17.25" customHeight="1" thickBot="1" x14ac:dyDescent="0.25">
      <c r="B558" s="39"/>
      <c r="C558" s="12"/>
      <c r="D558" s="12"/>
      <c r="E558" s="16"/>
      <c r="F558" s="179" t="s">
        <v>58</v>
      </c>
      <c r="G558" s="449"/>
      <c r="H558" s="450"/>
      <c r="I558" s="166" t="e">
        <f>I556+I557</f>
        <v>#REF!</v>
      </c>
      <c r="J558" s="449"/>
      <c r="K558" s="450"/>
      <c r="L558" s="166" t="e">
        <f>L556+L557</f>
        <v>#REF!</v>
      </c>
      <c r="M558" s="166" t="e">
        <f t="shared" si="78"/>
        <v>#REF!</v>
      </c>
      <c r="N558" s="170" t="e">
        <f t="shared" si="77"/>
        <v>#REF!</v>
      </c>
      <c r="O558" s="171" t="e">
        <f>O556+O557</f>
        <v>#REF!</v>
      </c>
      <c r="P558" s="32"/>
    </row>
    <row r="559" spans="2:17" ht="17.25" customHeight="1" thickBot="1" x14ac:dyDescent="0.25">
      <c r="B559" s="33"/>
      <c r="C559" s="45"/>
      <c r="D559" s="45"/>
      <c r="E559" s="45"/>
      <c r="F559" s="46"/>
      <c r="G559" s="47"/>
      <c r="H559" s="48"/>
      <c r="I559" s="49"/>
      <c r="J559" s="47"/>
      <c r="K559" s="50"/>
      <c r="L559" s="49"/>
      <c r="M559" s="51"/>
      <c r="N559" s="52"/>
      <c r="O559" s="53"/>
      <c r="P559" s="34"/>
    </row>
    <row r="560" spans="2:17" ht="17.25" customHeight="1" thickBot="1" x14ac:dyDescent="0.25">
      <c r="B560" s="11"/>
      <c r="C560" s="12"/>
      <c r="D560" s="12"/>
      <c r="E560" s="12"/>
      <c r="F560" s="20"/>
      <c r="G560" s="21"/>
      <c r="H560" s="22"/>
      <c r="I560" s="23"/>
      <c r="J560" s="21"/>
      <c r="K560" s="24"/>
      <c r="L560" s="23"/>
      <c r="M560" s="25"/>
      <c r="N560" s="42"/>
      <c r="O560" s="43"/>
      <c r="P560" s="11"/>
    </row>
    <row r="561" spans="2:17" ht="17.25" customHeight="1" x14ac:dyDescent="0.35">
      <c r="B561" s="41"/>
      <c r="C561" s="456"/>
      <c r="D561" s="456"/>
      <c r="E561" s="456"/>
      <c r="F561" s="456"/>
      <c r="G561" s="456"/>
      <c r="H561" s="456"/>
      <c r="I561" s="456"/>
      <c r="J561" s="456"/>
      <c r="K561" s="456"/>
      <c r="L561" s="456"/>
      <c r="M561" s="456"/>
      <c r="N561" s="456"/>
      <c r="O561" s="456"/>
      <c r="P561" s="31"/>
    </row>
    <row r="562" spans="2:17" ht="23.25" x14ac:dyDescent="0.35">
      <c r="B562" s="39"/>
      <c r="C562" s="451" t="s">
        <v>64</v>
      </c>
      <c r="D562" s="451"/>
      <c r="E562" s="451"/>
      <c r="F562" s="451"/>
      <c r="G562" s="451"/>
      <c r="H562" s="451"/>
      <c r="I562" s="451"/>
      <c r="J562" s="451"/>
      <c r="K562" s="451"/>
      <c r="L562" s="451"/>
      <c r="M562" s="451"/>
      <c r="N562" s="451"/>
      <c r="O562" s="451"/>
      <c r="P562" s="32"/>
    </row>
    <row r="563" spans="2:17" ht="17.25" customHeight="1" thickBot="1" x14ac:dyDescent="0.4">
      <c r="B563" s="39"/>
      <c r="C563" s="455"/>
      <c r="D563" s="455"/>
      <c r="E563" s="455"/>
      <c r="F563" s="455"/>
      <c r="G563" s="455"/>
      <c r="H563" s="455"/>
      <c r="I563" s="455"/>
      <c r="J563" s="455"/>
      <c r="K563" s="455"/>
      <c r="L563" s="455"/>
      <c r="M563" s="455"/>
      <c r="N563" s="455"/>
      <c r="O563" s="455"/>
      <c r="P563" s="32"/>
      <c r="Q563" s="11"/>
    </row>
    <row r="564" spans="2:17" ht="17.25" customHeight="1" thickBot="1" x14ac:dyDescent="0.25">
      <c r="B564" s="39"/>
      <c r="C564" s="40"/>
      <c r="D564" s="40"/>
      <c r="E564" s="12"/>
      <c r="F564" s="13"/>
      <c r="G564" s="452" t="str">
        <f>$G$10</f>
        <v>2010 BILL</v>
      </c>
      <c r="H564" s="453"/>
      <c r="I564" s="454"/>
      <c r="J564" s="452" t="str">
        <f>$J$10</f>
        <v>2011 BILL</v>
      </c>
      <c r="K564" s="453"/>
      <c r="L564" s="454"/>
      <c r="M564" s="452" t="s">
        <v>52</v>
      </c>
      <c r="N564" s="453"/>
      <c r="O564" s="454"/>
      <c r="P564" s="32"/>
      <c r="Q564" s="11"/>
    </row>
    <row r="565" spans="2:17" ht="26.25" thickBot="1" x14ac:dyDescent="0.25">
      <c r="B565" s="39"/>
      <c r="C565" s="12"/>
      <c r="D565" s="12"/>
      <c r="E565" s="14"/>
      <c r="F565" s="15"/>
      <c r="G565" s="135" t="s">
        <v>46</v>
      </c>
      <c r="H565" s="136" t="s">
        <v>47</v>
      </c>
      <c r="I565" s="137" t="s">
        <v>48</v>
      </c>
      <c r="J565" s="138" t="s">
        <v>46</v>
      </c>
      <c r="K565" s="136" t="s">
        <v>47</v>
      </c>
      <c r="L565" s="137" t="s">
        <v>48</v>
      </c>
      <c r="M565" s="59" t="s">
        <v>53</v>
      </c>
      <c r="N565" s="60" t="s">
        <v>54</v>
      </c>
      <c r="O565" s="61" t="s">
        <v>55</v>
      </c>
      <c r="P565" s="32"/>
      <c r="Q565" s="11"/>
    </row>
    <row r="566" spans="2:17" ht="17.25" customHeight="1" thickBot="1" x14ac:dyDescent="0.25">
      <c r="B566" s="39"/>
      <c r="C566" s="459" t="s">
        <v>49</v>
      </c>
      <c r="D566" s="460"/>
      <c r="E566" s="12"/>
      <c r="F566" s="141" t="s">
        <v>50</v>
      </c>
      <c r="G566" s="139"/>
      <c r="H566" s="133"/>
      <c r="I566" s="72">
        <f>+'2013 Existing Rates'!$C$10</f>
        <v>0</v>
      </c>
      <c r="J566" s="70"/>
      <c r="K566" s="134"/>
      <c r="L566" s="99">
        <f>'Rate Schedule '!$E$34</f>
        <v>0</v>
      </c>
      <c r="M566" s="100">
        <f t="shared" ref="M566:M571" si="79">+L566-I566</f>
        <v>0</v>
      </c>
      <c r="N566" s="101" t="e">
        <f>+M566/I566</f>
        <v>#DIV/0!</v>
      </c>
      <c r="O566" s="93" t="e">
        <f>L566/L579</f>
        <v>#REF!</v>
      </c>
      <c r="P566" s="32"/>
      <c r="Q566" s="11"/>
    </row>
    <row r="567" spans="2:17" ht="17.25" customHeight="1" thickBot="1" x14ac:dyDescent="0.25">
      <c r="B567" s="39"/>
      <c r="C567" s="37">
        <v>4200000</v>
      </c>
      <c r="D567" s="38" t="s">
        <v>15</v>
      </c>
      <c r="E567" s="12"/>
      <c r="F567" s="142" t="s">
        <v>61</v>
      </c>
      <c r="G567" s="140">
        <f>+C568</f>
        <v>10000</v>
      </c>
      <c r="H567" s="63">
        <f>'2013 Existing Rates'!$D$72</f>
        <v>0</v>
      </c>
      <c r="I567" s="78">
        <f>+G567*H567</f>
        <v>0</v>
      </c>
      <c r="J567" s="69">
        <f>G567</f>
        <v>10000</v>
      </c>
      <c r="K567" s="62">
        <f>'Rate Schedule '!$E$35</f>
        <v>0</v>
      </c>
      <c r="L567" s="82">
        <f>+J567*K567</f>
        <v>0</v>
      </c>
      <c r="M567" s="100">
        <f t="shared" si="79"/>
        <v>0</v>
      </c>
      <c r="N567" s="101" t="e">
        <f>+M567/I567</f>
        <v>#DIV/0!</v>
      </c>
      <c r="O567" s="93" t="e">
        <f>L567/L579</f>
        <v>#REF!</v>
      </c>
      <c r="P567" s="32"/>
      <c r="Q567" s="11"/>
    </row>
    <row r="568" spans="2:17" ht="17.25" customHeight="1" thickBot="1" x14ac:dyDescent="0.25">
      <c r="B568" s="39"/>
      <c r="C568" s="37">
        <v>10000</v>
      </c>
      <c r="D568" s="38" t="s">
        <v>16</v>
      </c>
      <c r="E568" s="12"/>
      <c r="F568" s="142" t="s">
        <v>152</v>
      </c>
      <c r="G568" s="119">
        <f>G567</f>
        <v>10000</v>
      </c>
      <c r="H568" s="143">
        <f>'2013 Existing Rates'!$D$35</f>
        <v>0</v>
      </c>
      <c r="I568" s="78">
        <f>+G568*H568</f>
        <v>0</v>
      </c>
      <c r="J568" s="69">
        <f>+C568</f>
        <v>10000</v>
      </c>
      <c r="K568" s="62">
        <f>'Rate Schedule '!$E$36</f>
        <v>0</v>
      </c>
      <c r="L568" s="82">
        <f>+J568*K568</f>
        <v>0</v>
      </c>
      <c r="M568" s="100">
        <f t="shared" si="79"/>
        <v>0</v>
      </c>
      <c r="N568" s="101" t="e">
        <f>+M568/I568</f>
        <v>#DIV/0!</v>
      </c>
      <c r="O568" s="93" t="e">
        <f>L568/L579</f>
        <v>#REF!</v>
      </c>
      <c r="P568" s="32"/>
    </row>
    <row r="569" spans="2:17" ht="17.25" customHeight="1" x14ac:dyDescent="0.2">
      <c r="B569" s="39"/>
      <c r="C569" s="121"/>
      <c r="D569" s="132"/>
      <c r="E569" s="12"/>
      <c r="F569" s="66" t="s">
        <v>108</v>
      </c>
      <c r="G569" s="88"/>
      <c r="H569" s="87"/>
      <c r="I569" s="78">
        <f>'2013 Existing Rates'!$B$47</f>
        <v>0</v>
      </c>
      <c r="J569" s="88"/>
      <c r="K569" s="87"/>
      <c r="L569" s="78" t="e">
        <f>'Rate Schedule '!#REF!</f>
        <v>#REF!</v>
      </c>
      <c r="M569" s="100" t="e">
        <f t="shared" si="79"/>
        <v>#REF!</v>
      </c>
      <c r="N569" s="101" t="e">
        <f>+M569/I569</f>
        <v>#REF!</v>
      </c>
      <c r="O569" s="93" t="e">
        <f>L569/L579</f>
        <v>#REF!</v>
      </c>
      <c r="P569" s="32"/>
    </row>
    <row r="570" spans="2:17" ht="17.25" customHeight="1" x14ac:dyDescent="0.2">
      <c r="B570" s="39"/>
      <c r="C570" s="29"/>
      <c r="D570" s="30"/>
      <c r="E570" s="12"/>
      <c r="F570" s="66" t="s">
        <v>153</v>
      </c>
      <c r="G570" s="69">
        <f>G568</f>
        <v>10000</v>
      </c>
      <c r="H570" s="63"/>
      <c r="I570" s="78">
        <f>+G570*H570</f>
        <v>0</v>
      </c>
      <c r="J570" s="69">
        <f>G570</f>
        <v>10000</v>
      </c>
      <c r="K570" s="62">
        <f>'Rate Schedule '!$E$37</f>
        <v>0</v>
      </c>
      <c r="L570" s="82">
        <f>+J570*K570</f>
        <v>0</v>
      </c>
      <c r="M570" s="100">
        <f t="shared" si="79"/>
        <v>0</v>
      </c>
      <c r="N570" s="101">
        <v>0</v>
      </c>
      <c r="O570" s="93" t="e">
        <f>L570/L579</f>
        <v>#REF!</v>
      </c>
      <c r="P570" s="32"/>
    </row>
    <row r="571" spans="2:17" ht="17.25" customHeight="1" thickBot="1" x14ac:dyDescent="0.25">
      <c r="B571" s="39"/>
      <c r="C571" s="12"/>
      <c r="D571" s="12"/>
      <c r="E571" s="12"/>
      <c r="F571" s="67" t="s">
        <v>154</v>
      </c>
      <c r="G571" s="69">
        <f>+C568</f>
        <v>10000</v>
      </c>
      <c r="H571" s="63">
        <f>'2013 Existing Rates'!$D$23</f>
        <v>0</v>
      </c>
      <c r="I571" s="82">
        <f>+G571*H571</f>
        <v>0</v>
      </c>
      <c r="J571" s="69">
        <f>+C568</f>
        <v>10000</v>
      </c>
      <c r="K571" s="62" t="e">
        <f>'Rate Schedule '!#REF!</f>
        <v>#REF!</v>
      </c>
      <c r="L571" s="82" t="e">
        <f>+J571*K571</f>
        <v>#REF!</v>
      </c>
      <c r="M571" s="100" t="e">
        <f t="shared" si="79"/>
        <v>#REF!</v>
      </c>
      <c r="N571" s="101" t="e">
        <f t="shared" ref="N571:N579" si="80">+M571/I571</f>
        <v>#REF!</v>
      </c>
      <c r="O571" s="93" t="e">
        <f>L571/L579</f>
        <v>#REF!</v>
      </c>
      <c r="P571" s="32"/>
    </row>
    <row r="572" spans="2:17" ht="17.25" customHeight="1" thickBot="1" x14ac:dyDescent="0.25">
      <c r="B572" s="39"/>
      <c r="C572" s="12"/>
      <c r="D572" s="12"/>
      <c r="E572" s="12"/>
      <c r="F572" s="165" t="s">
        <v>149</v>
      </c>
      <c r="G572" s="449"/>
      <c r="H572" s="450"/>
      <c r="I572" s="166">
        <f>SUM(I566:I571)</f>
        <v>0</v>
      </c>
      <c r="J572" s="449"/>
      <c r="K572" s="450"/>
      <c r="L572" s="166" t="e">
        <f>SUM(L566:L571)</f>
        <v>#REF!</v>
      </c>
      <c r="M572" s="169" t="e">
        <f t="shared" ref="M572:M579" si="81">+L572-I572</f>
        <v>#REF!</v>
      </c>
      <c r="N572" s="170" t="e">
        <f t="shared" si="80"/>
        <v>#REF!</v>
      </c>
      <c r="O572" s="171" t="e">
        <f>SUM(O566:O571)</f>
        <v>#REF!</v>
      </c>
      <c r="P572" s="32"/>
    </row>
    <row r="573" spans="2:17" ht="17.25" customHeight="1" thickBot="1" x14ac:dyDescent="0.25">
      <c r="B573" s="39"/>
      <c r="C573" s="12"/>
      <c r="D573" s="12"/>
      <c r="E573" s="12"/>
      <c r="F573" s="66" t="s">
        <v>155</v>
      </c>
      <c r="G573" s="123">
        <f>C568</f>
        <v>10000</v>
      </c>
      <c r="H573" s="124" t="e">
        <f>#REF!</f>
        <v>#REF!</v>
      </c>
      <c r="I573" s="78" t="e">
        <f>+G573*H573</f>
        <v>#REF!</v>
      </c>
      <c r="J573" s="123">
        <f>C568</f>
        <v>10000</v>
      </c>
      <c r="K573" s="124" t="e">
        <f>#REF!</f>
        <v>#REF!</v>
      </c>
      <c r="L573" s="78" t="e">
        <f>+J573*K573</f>
        <v>#REF!</v>
      </c>
      <c r="M573" s="125" t="e">
        <f t="shared" si="81"/>
        <v>#REF!</v>
      </c>
      <c r="N573" s="90" t="e">
        <f t="shared" si="80"/>
        <v>#REF!</v>
      </c>
      <c r="O573" s="93" t="e">
        <f>L573/L579</f>
        <v>#REF!</v>
      </c>
      <c r="P573" s="32"/>
    </row>
    <row r="574" spans="2:17" ht="17.25" customHeight="1" thickBot="1" x14ac:dyDescent="0.25">
      <c r="B574" s="39"/>
      <c r="C574" s="12"/>
      <c r="D574" s="12"/>
      <c r="E574" s="12"/>
      <c r="F574" s="165" t="s">
        <v>151</v>
      </c>
      <c r="G574" s="449"/>
      <c r="H574" s="450"/>
      <c r="I574" s="166" t="e">
        <f>I572+I573</f>
        <v>#REF!</v>
      </c>
      <c r="J574" s="449"/>
      <c r="K574" s="450"/>
      <c r="L574" s="166" t="e">
        <f>L572+L573</f>
        <v>#REF!</v>
      </c>
      <c r="M574" s="169" t="e">
        <f t="shared" si="81"/>
        <v>#REF!</v>
      </c>
      <c r="N574" s="170" t="e">
        <f t="shared" si="80"/>
        <v>#REF!</v>
      </c>
      <c r="O574" s="172" t="e">
        <f>L574/L579</f>
        <v>#REF!</v>
      </c>
      <c r="P574" s="32"/>
    </row>
    <row r="575" spans="2:17" ht="17.25" customHeight="1" x14ac:dyDescent="0.2">
      <c r="B575" s="39"/>
      <c r="C575" s="12"/>
      <c r="D575" s="12"/>
      <c r="E575" s="12"/>
      <c r="F575" s="64" t="s">
        <v>56</v>
      </c>
      <c r="G575" s="70" t="e">
        <f>C567*#REF!</f>
        <v>#REF!</v>
      </c>
      <c r="H575" s="71" t="e">
        <f>#REF!+#REF!</f>
        <v>#REF!</v>
      </c>
      <c r="I575" s="72" t="e">
        <f>+G575*H575</f>
        <v>#REF!</v>
      </c>
      <c r="J575" s="70" t="e">
        <f>C567*#REF!</f>
        <v>#REF!</v>
      </c>
      <c r="K575" s="71" t="e">
        <f>#REF!+#REF!</f>
        <v>#REF!</v>
      </c>
      <c r="L575" s="99" t="e">
        <f>+J575*K575</f>
        <v>#REF!</v>
      </c>
      <c r="M575" s="100" t="e">
        <f t="shared" si="81"/>
        <v>#REF!</v>
      </c>
      <c r="N575" s="101" t="e">
        <f t="shared" si="80"/>
        <v>#REF!</v>
      </c>
      <c r="O575" s="93" t="e">
        <f>L575/L579</f>
        <v>#REF!</v>
      </c>
      <c r="P575" s="32"/>
    </row>
    <row r="576" spans="2:17" ht="17.25" customHeight="1" thickBot="1" x14ac:dyDescent="0.25">
      <c r="B576" s="39"/>
      <c r="C576" s="12"/>
      <c r="D576" s="12"/>
      <c r="E576" s="12"/>
      <c r="F576" s="64" t="s">
        <v>57</v>
      </c>
      <c r="G576" s="70" t="e">
        <f>G575</f>
        <v>#REF!</v>
      </c>
      <c r="H576" s="71" t="e">
        <f>#REF!</f>
        <v>#REF!</v>
      </c>
      <c r="I576" s="72" t="e">
        <f>+G576*H576</f>
        <v>#REF!</v>
      </c>
      <c r="J576" s="70" t="e">
        <f>J575</f>
        <v>#REF!</v>
      </c>
      <c r="K576" s="71" t="e">
        <f>#REF!</f>
        <v>#REF!</v>
      </c>
      <c r="L576" s="99" t="e">
        <f>+J576*K576</f>
        <v>#REF!</v>
      </c>
      <c r="M576" s="100" t="e">
        <f t="shared" si="81"/>
        <v>#REF!</v>
      </c>
      <c r="N576" s="101" t="e">
        <f t="shared" si="80"/>
        <v>#REF!</v>
      </c>
      <c r="O576" s="93" t="e">
        <f>L576/L579</f>
        <v>#REF!</v>
      </c>
      <c r="P576" s="32"/>
    </row>
    <row r="577" spans="2:17" ht="17.25" customHeight="1" thickBot="1" x14ac:dyDescent="0.25">
      <c r="B577" s="39"/>
      <c r="C577" s="12"/>
      <c r="D577" s="12"/>
      <c r="E577" s="12"/>
      <c r="F577" s="165" t="s">
        <v>127</v>
      </c>
      <c r="G577" s="449"/>
      <c r="H577" s="450"/>
      <c r="I577" s="166" t="e">
        <f>SUM(I574:I576)</f>
        <v>#REF!</v>
      </c>
      <c r="J577" s="449"/>
      <c r="K577" s="450"/>
      <c r="L577" s="166" t="e">
        <f>SUM(L574:L576)</f>
        <v>#REF!</v>
      </c>
      <c r="M577" s="166" t="e">
        <f t="shared" si="81"/>
        <v>#REF!</v>
      </c>
      <c r="N577" s="170" t="e">
        <f t="shared" si="80"/>
        <v>#REF!</v>
      </c>
      <c r="O577" s="172" t="e">
        <f>L577/L579</f>
        <v>#REF!</v>
      </c>
      <c r="P577" s="32"/>
    </row>
    <row r="578" spans="2:17" ht="17.25" customHeight="1" thickBot="1" x14ac:dyDescent="0.25">
      <c r="B578" s="39"/>
      <c r="C578" s="12"/>
      <c r="D578" s="12"/>
      <c r="E578" s="12"/>
      <c r="F578" s="112" t="s">
        <v>202</v>
      </c>
      <c r="G578" s="113"/>
      <c r="H578" s="117">
        <v>0.13</v>
      </c>
      <c r="I578" s="114" t="e">
        <f>I577*H578</f>
        <v>#REF!</v>
      </c>
      <c r="J578" s="113"/>
      <c r="K578" s="117">
        <v>0.13</v>
      </c>
      <c r="L578" s="115" t="e">
        <f>L577*K578</f>
        <v>#REF!</v>
      </c>
      <c r="M578" s="97" t="e">
        <f t="shared" si="81"/>
        <v>#REF!</v>
      </c>
      <c r="N578" s="98" t="e">
        <f t="shared" si="80"/>
        <v>#REF!</v>
      </c>
      <c r="O578" s="103" t="e">
        <f>L578/L579</f>
        <v>#REF!</v>
      </c>
      <c r="P578" s="32"/>
    </row>
    <row r="579" spans="2:17" ht="17.25" customHeight="1" thickBot="1" x14ac:dyDescent="0.25">
      <c r="B579" s="39"/>
      <c r="C579" s="12"/>
      <c r="D579" s="12"/>
      <c r="E579" s="16"/>
      <c r="F579" s="179" t="s">
        <v>58</v>
      </c>
      <c r="G579" s="449"/>
      <c r="H579" s="450"/>
      <c r="I579" s="166" t="e">
        <f>I577+I578</f>
        <v>#REF!</v>
      </c>
      <c r="J579" s="449"/>
      <c r="K579" s="450"/>
      <c r="L579" s="166" t="e">
        <f>L577+L578</f>
        <v>#REF!</v>
      </c>
      <c r="M579" s="166" t="e">
        <f t="shared" si="81"/>
        <v>#REF!</v>
      </c>
      <c r="N579" s="170" t="e">
        <f t="shared" si="80"/>
        <v>#REF!</v>
      </c>
      <c r="O579" s="171" t="e">
        <f>O577+O578</f>
        <v>#REF!</v>
      </c>
      <c r="P579" s="32"/>
    </row>
    <row r="580" spans="2:17" ht="17.25" customHeight="1" thickBot="1" x14ac:dyDescent="0.25">
      <c r="B580" s="33"/>
      <c r="C580" s="45"/>
      <c r="D580" s="45"/>
      <c r="E580" s="45"/>
      <c r="F580" s="46"/>
      <c r="G580" s="47"/>
      <c r="H580" s="48"/>
      <c r="I580" s="49"/>
      <c r="J580" s="47"/>
      <c r="K580" s="50"/>
      <c r="L580" s="49"/>
      <c r="M580" s="51"/>
      <c r="N580" s="52"/>
      <c r="O580" s="53"/>
      <c r="P580" s="34"/>
    </row>
    <row r="581" spans="2:17" ht="17.25" customHeight="1" thickBot="1" x14ac:dyDescent="0.25">
      <c r="B581" s="11"/>
      <c r="C581" s="12"/>
      <c r="D581" s="12"/>
      <c r="E581" s="12"/>
      <c r="F581" s="20"/>
      <c r="G581" s="21"/>
      <c r="H581" s="22"/>
      <c r="I581" s="23"/>
      <c r="J581" s="21"/>
      <c r="K581" s="24"/>
      <c r="L581" s="23"/>
      <c r="M581" s="25"/>
      <c r="N581" s="42"/>
      <c r="O581" s="43"/>
      <c r="P581" s="11"/>
    </row>
    <row r="582" spans="2:17" ht="17.25" customHeight="1" x14ac:dyDescent="0.35">
      <c r="B582" s="41"/>
      <c r="C582" s="456"/>
      <c r="D582" s="456"/>
      <c r="E582" s="456"/>
      <c r="F582" s="456"/>
      <c r="G582" s="456"/>
      <c r="H582" s="456"/>
      <c r="I582" s="456"/>
      <c r="J582" s="456"/>
      <c r="K582" s="456"/>
      <c r="L582" s="456"/>
      <c r="M582" s="456"/>
      <c r="N582" s="456"/>
      <c r="O582" s="456"/>
      <c r="P582" s="31"/>
    </row>
    <row r="583" spans="2:17" ht="23.25" x14ac:dyDescent="0.35">
      <c r="B583" s="39"/>
      <c r="C583" s="451" t="s">
        <v>64</v>
      </c>
      <c r="D583" s="451"/>
      <c r="E583" s="451"/>
      <c r="F583" s="451"/>
      <c r="G583" s="451"/>
      <c r="H583" s="451"/>
      <c r="I583" s="451"/>
      <c r="J583" s="451"/>
      <c r="K583" s="451"/>
      <c r="L583" s="451"/>
      <c r="M583" s="451"/>
      <c r="N583" s="451"/>
      <c r="O583" s="451"/>
      <c r="P583" s="32"/>
    </row>
    <row r="584" spans="2:17" ht="17.25" customHeight="1" thickBot="1" x14ac:dyDescent="0.4">
      <c r="B584" s="39"/>
      <c r="C584" s="455"/>
      <c r="D584" s="455"/>
      <c r="E584" s="455"/>
      <c r="F584" s="455"/>
      <c r="G584" s="455"/>
      <c r="H584" s="455"/>
      <c r="I584" s="455"/>
      <c r="J584" s="455"/>
      <c r="K584" s="455"/>
      <c r="L584" s="455"/>
      <c r="M584" s="455"/>
      <c r="N584" s="455"/>
      <c r="O584" s="455"/>
      <c r="P584" s="32"/>
      <c r="Q584" s="11"/>
    </row>
    <row r="585" spans="2:17" ht="17.25" customHeight="1" thickBot="1" x14ac:dyDescent="0.25">
      <c r="B585" s="39"/>
      <c r="C585" s="40"/>
      <c r="D585" s="40"/>
      <c r="E585" s="12"/>
      <c r="F585" s="13"/>
      <c r="G585" s="452" t="str">
        <f>$G$10</f>
        <v>2010 BILL</v>
      </c>
      <c r="H585" s="453"/>
      <c r="I585" s="454"/>
      <c r="J585" s="452" t="str">
        <f>$J$10</f>
        <v>2011 BILL</v>
      </c>
      <c r="K585" s="453"/>
      <c r="L585" s="454"/>
      <c r="M585" s="452" t="s">
        <v>52</v>
      </c>
      <c r="N585" s="453"/>
      <c r="O585" s="454"/>
      <c r="P585" s="32"/>
      <c r="Q585" s="11"/>
    </row>
    <row r="586" spans="2:17" ht="26.25" thickBot="1" x14ac:dyDescent="0.25">
      <c r="B586" s="39"/>
      <c r="C586" s="12"/>
      <c r="D586" s="12"/>
      <c r="E586" s="14"/>
      <c r="F586" s="15"/>
      <c r="G586" s="135" t="s">
        <v>46</v>
      </c>
      <c r="H586" s="136" t="s">
        <v>47</v>
      </c>
      <c r="I586" s="137" t="s">
        <v>48</v>
      </c>
      <c r="J586" s="138" t="s">
        <v>46</v>
      </c>
      <c r="K586" s="136" t="s">
        <v>47</v>
      </c>
      <c r="L586" s="137" t="s">
        <v>48</v>
      </c>
      <c r="M586" s="59" t="s">
        <v>53</v>
      </c>
      <c r="N586" s="60" t="s">
        <v>54</v>
      </c>
      <c r="O586" s="61" t="s">
        <v>55</v>
      </c>
      <c r="P586" s="32"/>
      <c r="Q586" s="11"/>
    </row>
    <row r="587" spans="2:17" ht="17.25" customHeight="1" thickBot="1" x14ac:dyDescent="0.25">
      <c r="B587" s="39"/>
      <c r="C587" s="459" t="s">
        <v>49</v>
      </c>
      <c r="D587" s="460"/>
      <c r="E587" s="12"/>
      <c r="F587" s="141" t="s">
        <v>50</v>
      </c>
      <c r="G587" s="139"/>
      <c r="H587" s="133"/>
      <c r="I587" s="72">
        <f>+'2013 Existing Rates'!$C$10</f>
        <v>0</v>
      </c>
      <c r="J587" s="70"/>
      <c r="K587" s="134"/>
      <c r="L587" s="99">
        <f>'Rate Schedule '!$E$34</f>
        <v>0</v>
      </c>
      <c r="M587" s="100">
        <f t="shared" ref="M587:M592" si="82">+L587-I587</f>
        <v>0</v>
      </c>
      <c r="N587" s="101" t="e">
        <f>+M587/I587</f>
        <v>#DIV/0!</v>
      </c>
      <c r="O587" s="93" t="e">
        <f>L587/L600</f>
        <v>#REF!</v>
      </c>
      <c r="P587" s="32"/>
      <c r="Q587" s="11"/>
    </row>
    <row r="588" spans="2:17" ht="17.25" customHeight="1" thickBot="1" x14ac:dyDescent="0.25">
      <c r="B588" s="39"/>
      <c r="C588" s="37">
        <v>4700000</v>
      </c>
      <c r="D588" s="38" t="s">
        <v>15</v>
      </c>
      <c r="E588" s="12"/>
      <c r="F588" s="142" t="s">
        <v>61</v>
      </c>
      <c r="G588" s="140">
        <f>+C589</f>
        <v>13900</v>
      </c>
      <c r="H588" s="63">
        <f>'2013 Existing Rates'!$D$72</f>
        <v>0</v>
      </c>
      <c r="I588" s="78">
        <f>+G588*H588</f>
        <v>0</v>
      </c>
      <c r="J588" s="69">
        <f>G588</f>
        <v>13900</v>
      </c>
      <c r="K588" s="62">
        <f>'Rate Schedule '!$E$35</f>
        <v>0</v>
      </c>
      <c r="L588" s="82">
        <f>+J588*K588</f>
        <v>0</v>
      </c>
      <c r="M588" s="100">
        <f t="shared" si="82"/>
        <v>0</v>
      </c>
      <c r="N588" s="101" t="e">
        <f>+M588/I588</f>
        <v>#DIV/0!</v>
      </c>
      <c r="O588" s="93" t="e">
        <f>L588/L600</f>
        <v>#REF!</v>
      </c>
      <c r="P588" s="32"/>
      <c r="Q588" s="11"/>
    </row>
    <row r="589" spans="2:17" ht="17.25" customHeight="1" thickBot="1" x14ac:dyDescent="0.25">
      <c r="B589" s="39"/>
      <c r="C589" s="37">
        <v>13900</v>
      </c>
      <c r="D589" s="38" t="s">
        <v>16</v>
      </c>
      <c r="E589" s="12"/>
      <c r="F589" s="142" t="s">
        <v>152</v>
      </c>
      <c r="G589" s="119">
        <f>G588</f>
        <v>13900</v>
      </c>
      <c r="H589" s="143">
        <f>'2013 Existing Rates'!$D$35</f>
        <v>0</v>
      </c>
      <c r="I589" s="78">
        <f>+G589*H589</f>
        <v>0</v>
      </c>
      <c r="J589" s="69">
        <f>+C589</f>
        <v>13900</v>
      </c>
      <c r="K589" s="62">
        <f>'Rate Schedule '!$E$36</f>
        <v>0</v>
      </c>
      <c r="L589" s="82">
        <f>+J589*K589</f>
        <v>0</v>
      </c>
      <c r="M589" s="100">
        <f t="shared" si="82"/>
        <v>0</v>
      </c>
      <c r="N589" s="101" t="e">
        <f>+M589/I589</f>
        <v>#DIV/0!</v>
      </c>
      <c r="O589" s="93" t="e">
        <f>L589/L600</f>
        <v>#REF!</v>
      </c>
      <c r="P589" s="32"/>
    </row>
    <row r="590" spans="2:17" ht="17.25" customHeight="1" x14ac:dyDescent="0.2">
      <c r="B590" s="39"/>
      <c r="C590" s="121"/>
      <c r="D590" s="132"/>
      <c r="E590" s="12"/>
      <c r="F590" s="66" t="s">
        <v>108</v>
      </c>
      <c r="G590" s="88"/>
      <c r="H590" s="87"/>
      <c r="I590" s="78">
        <f>'2013 Existing Rates'!$B$47</f>
        <v>0</v>
      </c>
      <c r="J590" s="88"/>
      <c r="K590" s="87"/>
      <c r="L590" s="78" t="e">
        <f>'Rate Schedule '!#REF!</f>
        <v>#REF!</v>
      </c>
      <c r="M590" s="100" t="e">
        <f t="shared" si="82"/>
        <v>#REF!</v>
      </c>
      <c r="N590" s="101" t="e">
        <f>+M590/I590</f>
        <v>#REF!</v>
      </c>
      <c r="O590" s="93" t="e">
        <f>L590/L600</f>
        <v>#REF!</v>
      </c>
      <c r="P590" s="32"/>
    </row>
    <row r="591" spans="2:17" ht="17.25" customHeight="1" x14ac:dyDescent="0.2">
      <c r="B591" s="39"/>
      <c r="C591" s="29"/>
      <c r="D591" s="30"/>
      <c r="E591" s="12"/>
      <c r="F591" s="66" t="s">
        <v>153</v>
      </c>
      <c r="G591" s="69">
        <f>G589</f>
        <v>13900</v>
      </c>
      <c r="H591" s="63"/>
      <c r="I591" s="78">
        <f>+G591*H591</f>
        <v>0</v>
      </c>
      <c r="J591" s="69">
        <f>G591</f>
        <v>13900</v>
      </c>
      <c r="K591" s="62">
        <f>'Rate Schedule '!$E$37</f>
        <v>0</v>
      </c>
      <c r="L591" s="82">
        <f>+J591*K591</f>
        <v>0</v>
      </c>
      <c r="M591" s="100">
        <f t="shared" si="82"/>
        <v>0</v>
      </c>
      <c r="N591" s="101">
        <v>0</v>
      </c>
      <c r="O591" s="93" t="e">
        <f>L591/L600</f>
        <v>#REF!</v>
      </c>
      <c r="P591" s="32"/>
    </row>
    <row r="592" spans="2:17" ht="17.25" customHeight="1" thickBot="1" x14ac:dyDescent="0.25">
      <c r="B592" s="39"/>
      <c r="C592" s="12"/>
      <c r="D592" s="12"/>
      <c r="E592" s="12"/>
      <c r="F592" s="67" t="s">
        <v>154</v>
      </c>
      <c r="G592" s="69">
        <f>+C589</f>
        <v>13900</v>
      </c>
      <c r="H592" s="63">
        <f>'2013 Existing Rates'!$D$23</f>
        <v>0</v>
      </c>
      <c r="I592" s="82">
        <f>+G592*H592</f>
        <v>0</v>
      </c>
      <c r="J592" s="69">
        <f>+C589</f>
        <v>13900</v>
      </c>
      <c r="K592" s="62" t="e">
        <f>'Rate Schedule '!#REF!</f>
        <v>#REF!</v>
      </c>
      <c r="L592" s="82" t="e">
        <f>+J592*K592</f>
        <v>#REF!</v>
      </c>
      <c r="M592" s="100" t="e">
        <f t="shared" si="82"/>
        <v>#REF!</v>
      </c>
      <c r="N592" s="101" t="e">
        <f t="shared" ref="N592:N600" si="83">+M592/I592</f>
        <v>#REF!</v>
      </c>
      <c r="O592" s="93" t="e">
        <f>L592/L600</f>
        <v>#REF!</v>
      </c>
      <c r="P592" s="32"/>
    </row>
    <row r="593" spans="2:18" ht="17.25" customHeight="1" thickBot="1" x14ac:dyDescent="0.25">
      <c r="B593" s="39"/>
      <c r="C593" s="12"/>
      <c r="D593" s="12"/>
      <c r="E593" s="12"/>
      <c r="F593" s="165" t="s">
        <v>149</v>
      </c>
      <c r="G593" s="449"/>
      <c r="H593" s="450"/>
      <c r="I593" s="166">
        <f>SUM(I587:I592)</f>
        <v>0</v>
      </c>
      <c r="J593" s="449"/>
      <c r="K593" s="450"/>
      <c r="L593" s="166" t="e">
        <f>SUM(L587:L592)</f>
        <v>#REF!</v>
      </c>
      <c r="M593" s="169" t="e">
        <f t="shared" ref="M593:M600" si="84">+L593-I593</f>
        <v>#REF!</v>
      </c>
      <c r="N593" s="170" t="e">
        <f t="shared" si="83"/>
        <v>#REF!</v>
      </c>
      <c r="O593" s="171" t="e">
        <f>SUM(O587:O592)</f>
        <v>#REF!</v>
      </c>
      <c r="P593" s="32"/>
    </row>
    <row r="594" spans="2:18" ht="17.25" customHeight="1" thickBot="1" x14ac:dyDescent="0.25">
      <c r="B594" s="39"/>
      <c r="C594" s="12"/>
      <c r="D594" s="12"/>
      <c r="E594" s="12"/>
      <c r="F594" s="66" t="s">
        <v>155</v>
      </c>
      <c r="G594" s="123">
        <f>C589</f>
        <v>13900</v>
      </c>
      <c r="H594" s="124" t="e">
        <f>#REF!</f>
        <v>#REF!</v>
      </c>
      <c r="I594" s="78" t="e">
        <f>+G594*H594</f>
        <v>#REF!</v>
      </c>
      <c r="J594" s="123">
        <f>C589</f>
        <v>13900</v>
      </c>
      <c r="K594" s="124" t="e">
        <f>#REF!</f>
        <v>#REF!</v>
      </c>
      <c r="L594" s="78" t="e">
        <f>+J594*K594</f>
        <v>#REF!</v>
      </c>
      <c r="M594" s="125" t="e">
        <f t="shared" si="84"/>
        <v>#REF!</v>
      </c>
      <c r="N594" s="90" t="e">
        <f t="shared" si="83"/>
        <v>#REF!</v>
      </c>
      <c r="O594" s="93" t="e">
        <f>L594/L600</f>
        <v>#REF!</v>
      </c>
      <c r="P594" s="32"/>
    </row>
    <row r="595" spans="2:18" ht="17.25" customHeight="1" thickBot="1" x14ac:dyDescent="0.25">
      <c r="B595" s="39"/>
      <c r="C595" s="12"/>
      <c r="D595" s="12"/>
      <c r="E595" s="12"/>
      <c r="F595" s="165" t="s">
        <v>151</v>
      </c>
      <c r="G595" s="449"/>
      <c r="H595" s="450"/>
      <c r="I595" s="166" t="e">
        <f>I593+I594</f>
        <v>#REF!</v>
      </c>
      <c r="J595" s="449"/>
      <c r="K595" s="450"/>
      <c r="L595" s="166" t="e">
        <f>L593+L594</f>
        <v>#REF!</v>
      </c>
      <c r="M595" s="169" t="e">
        <f t="shared" si="84"/>
        <v>#REF!</v>
      </c>
      <c r="N595" s="170" t="e">
        <f t="shared" si="83"/>
        <v>#REF!</v>
      </c>
      <c r="O595" s="172" t="e">
        <f>L595/L600</f>
        <v>#REF!</v>
      </c>
      <c r="P595" s="32"/>
    </row>
    <row r="596" spans="2:18" ht="17.25" customHeight="1" x14ac:dyDescent="0.2">
      <c r="B596" s="39"/>
      <c r="C596" s="12"/>
      <c r="D596" s="12"/>
      <c r="E596" s="12"/>
      <c r="F596" s="64" t="s">
        <v>56</v>
      </c>
      <c r="G596" s="70" t="e">
        <f>C588*#REF!</f>
        <v>#REF!</v>
      </c>
      <c r="H596" s="71" t="e">
        <f>#REF!+#REF!</f>
        <v>#REF!</v>
      </c>
      <c r="I596" s="72" t="e">
        <f>+G596*H596</f>
        <v>#REF!</v>
      </c>
      <c r="J596" s="70" t="e">
        <f>C588*#REF!</f>
        <v>#REF!</v>
      </c>
      <c r="K596" s="71" t="e">
        <f>#REF!+#REF!</f>
        <v>#REF!</v>
      </c>
      <c r="L596" s="99" t="e">
        <f>+J596*K596</f>
        <v>#REF!</v>
      </c>
      <c r="M596" s="100" t="e">
        <f t="shared" si="84"/>
        <v>#REF!</v>
      </c>
      <c r="N596" s="101" t="e">
        <f t="shared" si="83"/>
        <v>#REF!</v>
      </c>
      <c r="O596" s="93" t="e">
        <f>L596/L600</f>
        <v>#REF!</v>
      </c>
      <c r="P596" s="32"/>
    </row>
    <row r="597" spans="2:18" ht="17.25" customHeight="1" thickBot="1" x14ac:dyDescent="0.25">
      <c r="B597" s="39"/>
      <c r="C597" s="12"/>
      <c r="D597" s="12"/>
      <c r="E597" s="12"/>
      <c r="F597" s="64" t="s">
        <v>57</v>
      </c>
      <c r="G597" s="70" t="e">
        <f>G596</f>
        <v>#REF!</v>
      </c>
      <c r="H597" s="71" t="e">
        <f>#REF!</f>
        <v>#REF!</v>
      </c>
      <c r="I597" s="72" t="e">
        <f>+G597*H597</f>
        <v>#REF!</v>
      </c>
      <c r="J597" s="70" t="e">
        <f>J596</f>
        <v>#REF!</v>
      </c>
      <c r="K597" s="71" t="e">
        <f>#REF!</f>
        <v>#REF!</v>
      </c>
      <c r="L597" s="99" t="e">
        <f>+J597*K597</f>
        <v>#REF!</v>
      </c>
      <c r="M597" s="100" t="e">
        <f t="shared" si="84"/>
        <v>#REF!</v>
      </c>
      <c r="N597" s="101" t="e">
        <f t="shared" si="83"/>
        <v>#REF!</v>
      </c>
      <c r="O597" s="93" t="e">
        <f>L597/L600</f>
        <v>#REF!</v>
      </c>
      <c r="P597" s="32"/>
    </row>
    <row r="598" spans="2:18" ht="17.25" customHeight="1" thickBot="1" x14ac:dyDescent="0.25">
      <c r="B598" s="39"/>
      <c r="C598" s="12"/>
      <c r="D598" s="12"/>
      <c r="E598" s="12"/>
      <c r="F598" s="165" t="s">
        <v>127</v>
      </c>
      <c r="G598" s="449"/>
      <c r="H598" s="450"/>
      <c r="I598" s="166" t="e">
        <f>SUM(I595:I597)</f>
        <v>#REF!</v>
      </c>
      <c r="J598" s="449"/>
      <c r="K598" s="450"/>
      <c r="L598" s="166" t="e">
        <f>SUM(L595:L597)</f>
        <v>#REF!</v>
      </c>
      <c r="M598" s="166" t="e">
        <f t="shared" si="84"/>
        <v>#REF!</v>
      </c>
      <c r="N598" s="170" t="e">
        <f t="shared" si="83"/>
        <v>#REF!</v>
      </c>
      <c r="O598" s="172" t="e">
        <f>L598/L600</f>
        <v>#REF!</v>
      </c>
      <c r="P598" s="32"/>
    </row>
    <row r="599" spans="2:18" ht="17.25" customHeight="1" thickBot="1" x14ac:dyDescent="0.25">
      <c r="B599" s="39"/>
      <c r="C599" s="12"/>
      <c r="D599" s="12"/>
      <c r="E599" s="12"/>
      <c r="F599" s="112" t="s">
        <v>202</v>
      </c>
      <c r="G599" s="113"/>
      <c r="H599" s="117">
        <v>0.13</v>
      </c>
      <c r="I599" s="114" t="e">
        <f>I598*H599</f>
        <v>#REF!</v>
      </c>
      <c r="J599" s="113"/>
      <c r="K599" s="117">
        <v>0.13</v>
      </c>
      <c r="L599" s="115" t="e">
        <f>L598*K599</f>
        <v>#REF!</v>
      </c>
      <c r="M599" s="97" t="e">
        <f t="shared" si="84"/>
        <v>#REF!</v>
      </c>
      <c r="N599" s="98" t="e">
        <f t="shared" si="83"/>
        <v>#REF!</v>
      </c>
      <c r="O599" s="103" t="e">
        <f>L599/L600</f>
        <v>#REF!</v>
      </c>
      <c r="P599" s="32"/>
    </row>
    <row r="600" spans="2:18" ht="17.25" customHeight="1" thickBot="1" x14ac:dyDescent="0.25">
      <c r="B600" s="39"/>
      <c r="C600" s="12"/>
      <c r="D600" s="12"/>
      <c r="E600" s="16"/>
      <c r="F600" s="179" t="s">
        <v>58</v>
      </c>
      <c r="G600" s="449"/>
      <c r="H600" s="450"/>
      <c r="I600" s="166" t="e">
        <f>I598+I599</f>
        <v>#REF!</v>
      </c>
      <c r="J600" s="449"/>
      <c r="K600" s="450"/>
      <c r="L600" s="166" t="e">
        <f>L598+L599</f>
        <v>#REF!</v>
      </c>
      <c r="M600" s="166" t="e">
        <f t="shared" si="84"/>
        <v>#REF!</v>
      </c>
      <c r="N600" s="170" t="e">
        <f t="shared" si="83"/>
        <v>#REF!</v>
      </c>
      <c r="O600" s="171" t="e">
        <f>O598+O599</f>
        <v>#REF!</v>
      </c>
      <c r="P600" s="32"/>
    </row>
    <row r="601" spans="2:18" ht="17.25" customHeight="1" thickBot="1" x14ac:dyDescent="0.25">
      <c r="B601" s="33"/>
      <c r="C601" s="45"/>
      <c r="D601" s="45"/>
      <c r="E601" s="45"/>
      <c r="F601" s="104"/>
      <c r="G601" s="105"/>
      <c r="H601" s="106"/>
      <c r="I601" s="107"/>
      <c r="J601" s="105"/>
      <c r="K601" s="108"/>
      <c r="L601" s="107"/>
      <c r="M601" s="144"/>
      <c r="N601" s="109"/>
      <c r="O601" s="110"/>
      <c r="P601" s="34"/>
    </row>
    <row r="602" spans="2:18" s="11" customFormat="1" ht="17.25" customHeight="1" thickBot="1" x14ac:dyDescent="0.25">
      <c r="C602" s="12"/>
      <c r="D602" s="12"/>
      <c r="E602" s="12"/>
      <c r="F602" s="20"/>
      <c r="G602" s="21"/>
      <c r="H602" s="22"/>
      <c r="I602" s="23"/>
      <c r="J602" s="21"/>
      <c r="K602" s="24"/>
      <c r="L602" s="23"/>
      <c r="M602" s="25"/>
      <c r="N602" s="42"/>
      <c r="O602" s="43"/>
    </row>
    <row r="603" spans="2:18" ht="17.25" customHeight="1" x14ac:dyDescent="0.35">
      <c r="B603" s="41"/>
      <c r="C603" s="456"/>
      <c r="D603" s="456"/>
      <c r="E603" s="456"/>
      <c r="F603" s="456"/>
      <c r="G603" s="456"/>
      <c r="H603" s="456"/>
      <c r="I603" s="456"/>
      <c r="J603" s="456"/>
      <c r="K603" s="456"/>
      <c r="L603" s="456"/>
      <c r="M603" s="456"/>
      <c r="N603" s="456"/>
      <c r="O603" s="456"/>
      <c r="P603" s="31"/>
    </row>
    <row r="604" spans="2:18" ht="23.25" x14ac:dyDescent="0.35">
      <c r="B604" s="39"/>
      <c r="C604" s="451" t="s">
        <v>63</v>
      </c>
      <c r="D604" s="451"/>
      <c r="E604" s="451"/>
      <c r="F604" s="451"/>
      <c r="G604" s="451"/>
      <c r="H604" s="451"/>
      <c r="I604" s="451"/>
      <c r="J604" s="451"/>
      <c r="K604" s="451"/>
      <c r="L604" s="451"/>
      <c r="M604" s="451"/>
      <c r="N604" s="451"/>
      <c r="O604" s="451"/>
      <c r="P604" s="32"/>
    </row>
    <row r="605" spans="2:18" ht="17.25" customHeight="1" thickBot="1" x14ac:dyDescent="0.4">
      <c r="B605" s="39"/>
      <c r="C605" s="455"/>
      <c r="D605" s="455"/>
      <c r="E605" s="455"/>
      <c r="F605" s="455"/>
      <c r="G605" s="455"/>
      <c r="H605" s="455"/>
      <c r="I605" s="455"/>
      <c r="J605" s="455"/>
      <c r="K605" s="455"/>
      <c r="L605" s="455"/>
      <c r="M605" s="455"/>
      <c r="N605" s="455"/>
      <c r="O605" s="455"/>
      <c r="P605" s="32"/>
      <c r="Q605" s="11"/>
      <c r="R605" s="145" t="s">
        <v>160</v>
      </c>
    </row>
    <row r="606" spans="2:18" ht="17.25" customHeight="1" thickBot="1" x14ac:dyDescent="0.25">
      <c r="B606" s="39"/>
      <c r="C606" s="40"/>
      <c r="D606" s="40"/>
      <c r="E606" s="12"/>
      <c r="F606" s="13"/>
      <c r="G606" s="452" t="str">
        <f>$G$10</f>
        <v>2010 BILL</v>
      </c>
      <c r="H606" s="453"/>
      <c r="I606" s="454"/>
      <c r="J606" s="452" t="str">
        <f>$J$10</f>
        <v>2011 BILL</v>
      </c>
      <c r="K606" s="453"/>
      <c r="L606" s="454"/>
      <c r="M606" s="452" t="s">
        <v>52</v>
      </c>
      <c r="N606" s="453"/>
      <c r="O606" s="454"/>
      <c r="P606" s="32"/>
      <c r="Q606" s="11"/>
    </row>
    <row r="607" spans="2:18" ht="26.25" thickBot="1" x14ac:dyDescent="0.25">
      <c r="B607" s="39"/>
      <c r="C607" s="12"/>
      <c r="D607" s="12"/>
      <c r="E607" s="14"/>
      <c r="F607" s="15"/>
      <c r="G607" s="135" t="s">
        <v>46</v>
      </c>
      <c r="H607" s="136" t="s">
        <v>47</v>
      </c>
      <c r="I607" s="137" t="s">
        <v>48</v>
      </c>
      <c r="J607" s="138" t="s">
        <v>46</v>
      </c>
      <c r="K607" s="136" t="s">
        <v>47</v>
      </c>
      <c r="L607" s="137" t="s">
        <v>48</v>
      </c>
      <c r="M607" s="59" t="s">
        <v>53</v>
      </c>
      <c r="N607" s="60" t="s">
        <v>54</v>
      </c>
      <c r="O607" s="61" t="s">
        <v>55</v>
      </c>
      <c r="P607" s="32"/>
      <c r="Q607" s="11"/>
    </row>
    <row r="608" spans="2:18" ht="17.25" customHeight="1" thickBot="1" x14ac:dyDescent="0.25">
      <c r="B608" s="39"/>
      <c r="C608" s="459" t="s">
        <v>81</v>
      </c>
      <c r="D608" s="460"/>
      <c r="E608" s="12"/>
      <c r="F608" s="141" t="s">
        <v>50</v>
      </c>
      <c r="G608" s="139">
        <f>C609</f>
        <v>2869.6628833825698</v>
      </c>
      <c r="H608" s="133">
        <f>'2013 Existing Rates'!$B$12</f>
        <v>1.51</v>
      </c>
      <c r="I608" s="78">
        <f>+G608*H608</f>
        <v>4333.1909539076805</v>
      </c>
      <c r="J608" s="139">
        <f>G608</f>
        <v>2869.6628833825698</v>
      </c>
      <c r="K608" s="133">
        <f>'Rate Schedule '!$E$46</f>
        <v>1.5098</v>
      </c>
      <c r="L608" s="78">
        <f>+J608*K608</f>
        <v>4332.6170213310043</v>
      </c>
      <c r="M608" s="100">
        <f t="shared" ref="M608:M620" si="85">+L608-I608</f>
        <v>-0.5739325766762704</v>
      </c>
      <c r="N608" s="101">
        <f t="shared" ref="N608:N620" si="86">+M608/I608</f>
        <v>-1.324503311257716E-4</v>
      </c>
      <c r="O608" s="93" t="e">
        <f>L608/L620</f>
        <v>#REF!</v>
      </c>
      <c r="P608" s="32"/>
      <c r="Q608" s="11"/>
    </row>
    <row r="609" spans="2:17" ht="17.25" customHeight="1" thickBot="1" x14ac:dyDescent="0.25">
      <c r="B609" s="39"/>
      <c r="C609" s="37">
        <f>+'Forecast Data For 2014'!C21</f>
        <v>2869.6628833825698</v>
      </c>
      <c r="D609" s="38" t="s">
        <v>80</v>
      </c>
      <c r="E609" s="12"/>
      <c r="F609" s="142" t="s">
        <v>61</v>
      </c>
      <c r="G609" s="140">
        <f>C611</f>
        <v>435.8321699447668</v>
      </c>
      <c r="H609" s="63">
        <f>'2013 Existing Rates'!$D$74</f>
        <v>0</v>
      </c>
      <c r="I609" s="78">
        <f>+G609*H609</f>
        <v>0</v>
      </c>
      <c r="J609" s="69">
        <f>G609</f>
        <v>435.8321699447668</v>
      </c>
      <c r="K609" s="62">
        <f>'Rate Schedule '!$E$47</f>
        <v>8.3552999999999997</v>
      </c>
      <c r="L609" s="78">
        <f>+J609*K609</f>
        <v>3641.5085295395102</v>
      </c>
      <c r="M609" s="100">
        <f t="shared" si="85"/>
        <v>3641.5085295395102</v>
      </c>
      <c r="N609" s="101" t="e">
        <f t="shared" si="86"/>
        <v>#DIV/0!</v>
      </c>
      <c r="O609" s="93" t="e">
        <f>L609/L620</f>
        <v>#REF!</v>
      </c>
      <c r="P609" s="32"/>
      <c r="Q609" s="11"/>
    </row>
    <row r="610" spans="2:17" ht="17.25" customHeight="1" thickBot="1" x14ac:dyDescent="0.25">
      <c r="B610" s="39"/>
      <c r="C610" s="37">
        <f>+'Forecast Data For 2014'!C23/12</f>
        <v>155134.81723478751</v>
      </c>
      <c r="D610" s="38" t="s">
        <v>15</v>
      </c>
      <c r="E610" s="12"/>
      <c r="F610" s="142" t="s">
        <v>152</v>
      </c>
      <c r="G610" s="119">
        <f>G609</f>
        <v>435.8321699447668</v>
      </c>
      <c r="H610" s="143">
        <f>'2013 Existing Rates'!$D$37</f>
        <v>0</v>
      </c>
      <c r="I610" s="78">
        <f>+G610*H610</f>
        <v>0</v>
      </c>
      <c r="J610" s="69">
        <f>G610</f>
        <v>435.8321699447668</v>
      </c>
      <c r="K610" s="62">
        <f>'Rate Schedule '!$E$48</f>
        <v>0.46110000000000001</v>
      </c>
      <c r="L610" s="78">
        <f>+J610*K610</f>
        <v>200.96221356153197</v>
      </c>
      <c r="M610" s="100">
        <f t="shared" si="85"/>
        <v>200.96221356153197</v>
      </c>
      <c r="N610" s="101" t="e">
        <f t="shared" si="86"/>
        <v>#DIV/0!</v>
      </c>
      <c r="O610" s="93" t="e">
        <f>L610/L620</f>
        <v>#REF!</v>
      </c>
      <c r="P610" s="32"/>
    </row>
    <row r="611" spans="2:17" ht="17.25" customHeight="1" thickBot="1" x14ac:dyDescent="0.25">
      <c r="B611" s="39"/>
      <c r="C611" s="37">
        <f>+'Forecast Data For 2014'!C22/12</f>
        <v>435.8321699447668</v>
      </c>
      <c r="D611" s="38" t="s">
        <v>16</v>
      </c>
      <c r="E611" s="12"/>
      <c r="F611" s="66" t="s">
        <v>153</v>
      </c>
      <c r="G611" s="69">
        <f>G610</f>
        <v>435.8321699447668</v>
      </c>
      <c r="H611" s="63"/>
      <c r="I611" s="78">
        <f>+G611*H611</f>
        <v>0</v>
      </c>
      <c r="J611" s="69">
        <f>G611</f>
        <v>435.8321699447668</v>
      </c>
      <c r="K611" s="62">
        <f>'Rate Schedule '!$E$49</f>
        <v>0</v>
      </c>
      <c r="L611" s="82">
        <f>+J611*K611</f>
        <v>0</v>
      </c>
      <c r="M611" s="100">
        <f t="shared" si="85"/>
        <v>0</v>
      </c>
      <c r="N611" s="101">
        <v>0</v>
      </c>
      <c r="O611" s="93" t="e">
        <f>L611/L620</f>
        <v>#REF!</v>
      </c>
      <c r="P611" s="32"/>
    </row>
    <row r="612" spans="2:17" ht="17.25" customHeight="1" thickBot="1" x14ac:dyDescent="0.25">
      <c r="B612" s="39"/>
      <c r="C612" s="29"/>
      <c r="D612" s="30"/>
      <c r="E612" s="12"/>
      <c r="F612" s="67" t="s">
        <v>154</v>
      </c>
      <c r="G612" s="69">
        <f>G611</f>
        <v>435.8321699447668</v>
      </c>
      <c r="H612" s="63">
        <f>'2013 Existing Rates'!$D$25</f>
        <v>0</v>
      </c>
      <c r="I612" s="82">
        <f>+G612*H612</f>
        <v>0</v>
      </c>
      <c r="J612" s="69">
        <f>J611</f>
        <v>435.8321699447668</v>
      </c>
      <c r="K612" s="62" t="e">
        <f>'Rate Schedule '!#REF!</f>
        <v>#REF!</v>
      </c>
      <c r="L612" s="82" t="e">
        <f>+J612*K612</f>
        <v>#REF!</v>
      </c>
      <c r="M612" s="100" t="e">
        <f t="shared" si="85"/>
        <v>#REF!</v>
      </c>
      <c r="N612" s="101" t="e">
        <f t="shared" si="86"/>
        <v>#REF!</v>
      </c>
      <c r="O612" s="93" t="e">
        <f>L612/L620</f>
        <v>#REF!</v>
      </c>
      <c r="P612" s="32"/>
    </row>
    <row r="613" spans="2:17" ht="17.25" customHeight="1" thickBot="1" x14ac:dyDescent="0.25">
      <c r="B613" s="39"/>
      <c r="C613" s="12"/>
      <c r="D613" s="12"/>
      <c r="E613" s="12"/>
      <c r="F613" s="165" t="s">
        <v>149</v>
      </c>
      <c r="G613" s="449"/>
      <c r="H613" s="450"/>
      <c r="I613" s="166">
        <f>SUM(I608:I612)</f>
        <v>4333.1909539076805</v>
      </c>
      <c r="J613" s="449"/>
      <c r="K613" s="450"/>
      <c r="L613" s="166" t="e">
        <f>SUM(L608:L612)</f>
        <v>#REF!</v>
      </c>
      <c r="M613" s="169" t="e">
        <f t="shared" si="85"/>
        <v>#REF!</v>
      </c>
      <c r="N613" s="170" t="e">
        <f t="shared" si="86"/>
        <v>#REF!</v>
      </c>
      <c r="O613" s="171" t="e">
        <f>SUM(O608:O612)</f>
        <v>#REF!</v>
      </c>
      <c r="P613" s="32"/>
    </row>
    <row r="614" spans="2:17" ht="17.25" customHeight="1" thickBot="1" x14ac:dyDescent="0.25">
      <c r="B614" s="39"/>
      <c r="C614" s="12"/>
      <c r="D614" s="12"/>
      <c r="E614" s="12"/>
      <c r="F614" s="66" t="s">
        <v>155</v>
      </c>
      <c r="G614" s="123">
        <f>G612</f>
        <v>435.8321699447668</v>
      </c>
      <c r="H614" s="124" t="e">
        <f>#REF!</f>
        <v>#REF!</v>
      </c>
      <c r="I614" s="78" t="e">
        <f>+G614*H614</f>
        <v>#REF!</v>
      </c>
      <c r="J614" s="123">
        <f>G614</f>
        <v>435.8321699447668</v>
      </c>
      <c r="K614" s="124" t="e">
        <f>#REF!</f>
        <v>#REF!</v>
      </c>
      <c r="L614" s="78" t="e">
        <f>+J614*K614</f>
        <v>#REF!</v>
      </c>
      <c r="M614" s="125" t="e">
        <f t="shared" si="85"/>
        <v>#REF!</v>
      </c>
      <c r="N614" s="90" t="e">
        <f t="shared" si="86"/>
        <v>#REF!</v>
      </c>
      <c r="O614" s="93" t="e">
        <f>L614/L620</f>
        <v>#REF!</v>
      </c>
      <c r="P614" s="32"/>
    </row>
    <row r="615" spans="2:17" ht="17.25" customHeight="1" thickBot="1" x14ac:dyDescent="0.25">
      <c r="B615" s="39"/>
      <c r="C615" s="12"/>
      <c r="D615" s="12"/>
      <c r="E615" s="12"/>
      <c r="F615" s="165" t="s">
        <v>151</v>
      </c>
      <c r="G615" s="449"/>
      <c r="H615" s="450"/>
      <c r="I615" s="166" t="e">
        <f>I613+I614</f>
        <v>#REF!</v>
      </c>
      <c r="J615" s="449"/>
      <c r="K615" s="450"/>
      <c r="L615" s="166" t="e">
        <f>L613+L614</f>
        <v>#REF!</v>
      </c>
      <c r="M615" s="169" t="e">
        <f t="shared" si="85"/>
        <v>#REF!</v>
      </c>
      <c r="N615" s="170" t="e">
        <f t="shared" si="86"/>
        <v>#REF!</v>
      </c>
      <c r="O615" s="172" t="e">
        <f>L615/L620</f>
        <v>#REF!</v>
      </c>
      <c r="P615" s="32"/>
    </row>
    <row r="616" spans="2:17" ht="17.25" customHeight="1" x14ac:dyDescent="0.2">
      <c r="B616" s="39"/>
      <c r="C616" s="12"/>
      <c r="D616" s="12"/>
      <c r="E616" s="12"/>
      <c r="F616" s="64" t="s">
        <v>56</v>
      </c>
      <c r="G616" s="70" t="e">
        <f>C610*#REF!</f>
        <v>#REF!</v>
      </c>
      <c r="H616" s="71" t="e">
        <f>#REF!+#REF!</f>
        <v>#REF!</v>
      </c>
      <c r="I616" s="72" t="e">
        <f>+G616*H616</f>
        <v>#REF!</v>
      </c>
      <c r="J616" s="70" t="e">
        <f>C610*#REF!</f>
        <v>#REF!</v>
      </c>
      <c r="K616" s="71" t="e">
        <f>#REF!+#REF!</f>
        <v>#REF!</v>
      </c>
      <c r="L616" s="99" t="e">
        <f>+J616*K616</f>
        <v>#REF!</v>
      </c>
      <c r="M616" s="100" t="e">
        <f t="shared" si="85"/>
        <v>#REF!</v>
      </c>
      <c r="N616" s="101" t="e">
        <f t="shared" si="86"/>
        <v>#REF!</v>
      </c>
      <c r="O616" s="93" t="e">
        <f>L616/L620</f>
        <v>#REF!</v>
      </c>
      <c r="P616" s="32"/>
    </row>
    <row r="617" spans="2:17" ht="17.25" customHeight="1" thickBot="1" x14ac:dyDescent="0.25">
      <c r="B617" s="39"/>
      <c r="C617" s="12"/>
      <c r="D617" s="12"/>
      <c r="E617" s="12"/>
      <c r="F617" s="64" t="s">
        <v>57</v>
      </c>
      <c r="G617" s="70" t="e">
        <f>G616</f>
        <v>#REF!</v>
      </c>
      <c r="H617" s="71" t="e">
        <f>#REF!</f>
        <v>#REF!</v>
      </c>
      <c r="I617" s="72" t="e">
        <f>+G617*H617</f>
        <v>#REF!</v>
      </c>
      <c r="J617" s="70" t="e">
        <f>J616</f>
        <v>#REF!</v>
      </c>
      <c r="K617" s="71" t="e">
        <f>#REF!</f>
        <v>#REF!</v>
      </c>
      <c r="L617" s="99" t="e">
        <f>+J617*K617</f>
        <v>#REF!</v>
      </c>
      <c r="M617" s="100" t="e">
        <f t="shared" si="85"/>
        <v>#REF!</v>
      </c>
      <c r="N617" s="101" t="e">
        <f t="shared" si="86"/>
        <v>#REF!</v>
      </c>
      <c r="O617" s="93" t="e">
        <f>L617/L620</f>
        <v>#REF!</v>
      </c>
      <c r="P617" s="32"/>
    </row>
    <row r="618" spans="2:17" ht="17.25" customHeight="1" thickBot="1" x14ac:dyDescent="0.25">
      <c r="B618" s="39"/>
      <c r="C618" s="12"/>
      <c r="D618" s="12"/>
      <c r="E618" s="12"/>
      <c r="F618" s="165" t="s">
        <v>127</v>
      </c>
      <c r="G618" s="449"/>
      <c r="H618" s="450"/>
      <c r="I618" s="166" t="e">
        <f>SUM(I615:I617)</f>
        <v>#REF!</v>
      </c>
      <c r="J618" s="449"/>
      <c r="K618" s="450"/>
      <c r="L618" s="166" t="e">
        <f>SUM(L615:L617)</f>
        <v>#REF!</v>
      </c>
      <c r="M618" s="166" t="e">
        <f t="shared" si="85"/>
        <v>#REF!</v>
      </c>
      <c r="N618" s="170" t="e">
        <f t="shared" si="86"/>
        <v>#REF!</v>
      </c>
      <c r="O618" s="172" t="e">
        <f>L618/L620</f>
        <v>#REF!</v>
      </c>
      <c r="P618" s="32"/>
    </row>
    <row r="619" spans="2:17" ht="17.25" customHeight="1" thickBot="1" x14ac:dyDescent="0.25">
      <c r="B619" s="39"/>
      <c r="C619" s="12"/>
      <c r="D619" s="12"/>
      <c r="E619" s="12"/>
      <c r="F619" s="112" t="s">
        <v>202</v>
      </c>
      <c r="G619" s="113"/>
      <c r="H619" s="117">
        <v>0.13</v>
      </c>
      <c r="I619" s="114" t="e">
        <f>I618*H619</f>
        <v>#REF!</v>
      </c>
      <c r="J619" s="113"/>
      <c r="K619" s="117">
        <v>0.13</v>
      </c>
      <c r="L619" s="115" t="e">
        <f>L618*K619</f>
        <v>#REF!</v>
      </c>
      <c r="M619" s="97" t="e">
        <f t="shared" si="85"/>
        <v>#REF!</v>
      </c>
      <c r="N619" s="98" t="e">
        <f t="shared" si="86"/>
        <v>#REF!</v>
      </c>
      <c r="O619" s="103" t="e">
        <f>L619/L620</f>
        <v>#REF!</v>
      </c>
      <c r="P619" s="32"/>
    </row>
    <row r="620" spans="2:17" ht="17.25" customHeight="1" thickBot="1" x14ac:dyDescent="0.25">
      <c r="B620" s="39"/>
      <c r="C620" s="12"/>
      <c r="D620" s="12"/>
      <c r="E620" s="16"/>
      <c r="F620" s="180" t="s">
        <v>58</v>
      </c>
      <c r="G620" s="457"/>
      <c r="H620" s="458"/>
      <c r="I620" s="181" t="e">
        <f>SUM(I618:I619)</f>
        <v>#REF!</v>
      </c>
      <c r="J620" s="457"/>
      <c r="K620" s="458"/>
      <c r="L620" s="181" t="e">
        <f>L618+L619</f>
        <v>#REF!</v>
      </c>
      <c r="M620" s="181" t="e">
        <f t="shared" si="85"/>
        <v>#REF!</v>
      </c>
      <c r="N620" s="182" t="e">
        <f t="shared" si="86"/>
        <v>#REF!</v>
      </c>
      <c r="O620" s="183" t="e">
        <f>O618+O619</f>
        <v>#REF!</v>
      </c>
      <c r="P620" s="32"/>
    </row>
    <row r="621" spans="2:17" ht="17.25" customHeight="1" thickBot="1" x14ac:dyDescent="0.25">
      <c r="B621" s="33"/>
      <c r="C621" s="45"/>
      <c r="D621" s="45"/>
      <c r="E621" s="45"/>
      <c r="F621" s="104"/>
      <c r="G621" s="105"/>
      <c r="H621" s="106"/>
      <c r="I621" s="107"/>
      <c r="J621" s="105"/>
      <c r="K621" s="108"/>
      <c r="L621" s="108"/>
      <c r="M621" s="108"/>
      <c r="N621" s="108"/>
      <c r="O621" s="108"/>
      <c r="P621" s="34"/>
    </row>
    <row r="622" spans="2:17" ht="17.25" customHeight="1" thickBot="1" x14ac:dyDescent="0.25">
      <c r="B622" s="11"/>
      <c r="C622" s="12"/>
      <c r="D622" s="12"/>
      <c r="E622" s="12"/>
      <c r="F622" s="20"/>
      <c r="G622" s="21"/>
      <c r="H622" s="22"/>
      <c r="I622" s="23"/>
      <c r="J622" s="21"/>
      <c r="K622" s="24"/>
      <c r="L622" s="23"/>
      <c r="M622" s="25"/>
      <c r="N622" s="42"/>
      <c r="O622" s="43"/>
      <c r="P622" s="11"/>
    </row>
    <row r="623" spans="2:17" ht="17.25" customHeight="1" x14ac:dyDescent="0.35">
      <c r="B623" s="41"/>
      <c r="C623" s="456"/>
      <c r="D623" s="456"/>
      <c r="E623" s="456"/>
      <c r="F623" s="456"/>
      <c r="G623" s="456"/>
      <c r="H623" s="456"/>
      <c r="I623" s="456"/>
      <c r="J623" s="456"/>
      <c r="K623" s="456"/>
      <c r="L623" s="456"/>
      <c r="M623" s="456"/>
      <c r="N623" s="456"/>
      <c r="O623" s="456"/>
      <c r="P623" s="31"/>
    </row>
    <row r="624" spans="2:17" ht="23.25" x14ac:dyDescent="0.35">
      <c r="B624" s="39"/>
      <c r="C624" s="451" t="s">
        <v>63</v>
      </c>
      <c r="D624" s="451"/>
      <c r="E624" s="451"/>
      <c r="F624" s="451"/>
      <c r="G624" s="451"/>
      <c r="H624" s="451"/>
      <c r="I624" s="451"/>
      <c r="J624" s="451"/>
      <c r="K624" s="451"/>
      <c r="L624" s="451"/>
      <c r="M624" s="451"/>
      <c r="N624" s="451"/>
      <c r="O624" s="451"/>
      <c r="P624" s="32"/>
    </row>
    <row r="625" spans="2:17" ht="17.25" customHeight="1" thickBot="1" x14ac:dyDescent="0.4">
      <c r="B625" s="39"/>
      <c r="C625" s="455"/>
      <c r="D625" s="455"/>
      <c r="E625" s="455"/>
      <c r="F625" s="455"/>
      <c r="G625" s="455"/>
      <c r="H625" s="455"/>
      <c r="I625" s="455"/>
      <c r="J625" s="455"/>
      <c r="K625" s="455"/>
      <c r="L625" s="455"/>
      <c r="M625" s="455"/>
      <c r="N625" s="455"/>
      <c r="O625" s="455"/>
      <c r="P625" s="32"/>
      <c r="Q625" s="11"/>
    </row>
    <row r="626" spans="2:17" ht="17.25" customHeight="1" thickBot="1" x14ac:dyDescent="0.25">
      <c r="B626" s="39"/>
      <c r="C626" s="40"/>
      <c r="D626" s="40"/>
      <c r="E626" s="12"/>
      <c r="F626" s="13"/>
      <c r="G626" s="452" t="str">
        <f>$G$10</f>
        <v>2010 BILL</v>
      </c>
      <c r="H626" s="453"/>
      <c r="I626" s="454"/>
      <c r="J626" s="452" t="str">
        <f>$J$10</f>
        <v>2011 BILL</v>
      </c>
      <c r="K626" s="453"/>
      <c r="L626" s="454"/>
      <c r="M626" s="452" t="s">
        <v>52</v>
      </c>
      <c r="N626" s="453"/>
      <c r="O626" s="454"/>
      <c r="P626" s="32"/>
      <c r="Q626" s="11"/>
    </row>
    <row r="627" spans="2:17" ht="26.25" thickBot="1" x14ac:dyDescent="0.25">
      <c r="B627" s="39"/>
      <c r="C627" s="12"/>
      <c r="D627" s="12"/>
      <c r="E627" s="14"/>
      <c r="F627" s="15"/>
      <c r="G627" s="135" t="s">
        <v>46</v>
      </c>
      <c r="H627" s="136" t="s">
        <v>47</v>
      </c>
      <c r="I627" s="137" t="s">
        <v>48</v>
      </c>
      <c r="J627" s="138" t="s">
        <v>46</v>
      </c>
      <c r="K627" s="136" t="s">
        <v>47</v>
      </c>
      <c r="L627" s="137" t="s">
        <v>48</v>
      </c>
      <c r="M627" s="59" t="s">
        <v>53</v>
      </c>
      <c r="N627" s="60" t="s">
        <v>54</v>
      </c>
      <c r="O627" s="61" t="s">
        <v>55</v>
      </c>
      <c r="P627" s="32"/>
      <c r="Q627" s="11"/>
    </row>
    <row r="628" spans="2:17" ht="17.25" customHeight="1" thickBot="1" x14ac:dyDescent="0.25">
      <c r="B628" s="39"/>
      <c r="C628" s="459" t="s">
        <v>81</v>
      </c>
      <c r="D628" s="460"/>
      <c r="E628" s="12"/>
      <c r="F628" s="141" t="s">
        <v>50</v>
      </c>
      <c r="G628" s="139">
        <f>C629</f>
        <v>0</v>
      </c>
      <c r="H628" s="133">
        <f>'2013 Existing Rates'!$B$12</f>
        <v>1.51</v>
      </c>
      <c r="I628" s="78">
        <f>+G628*H628</f>
        <v>0</v>
      </c>
      <c r="J628" s="139">
        <f>G628</f>
        <v>0</v>
      </c>
      <c r="K628" s="133">
        <f>'Rate Schedule '!$E$46</f>
        <v>1.5098</v>
      </c>
      <c r="L628" s="78">
        <f>+J628*K628</f>
        <v>0</v>
      </c>
      <c r="M628" s="100">
        <f t="shared" ref="M628:M640" si="87">+L628-I628</f>
        <v>0</v>
      </c>
      <c r="N628" s="101" t="e">
        <f>+M628/I628</f>
        <v>#DIV/0!</v>
      </c>
      <c r="O628" s="93" t="e">
        <f>L628/L640</f>
        <v>#REF!</v>
      </c>
      <c r="P628" s="32"/>
      <c r="Q628" s="11"/>
    </row>
    <row r="629" spans="2:17" ht="17.25" customHeight="1" thickBot="1" x14ac:dyDescent="0.25">
      <c r="B629" s="39"/>
      <c r="C629" s="37"/>
      <c r="D629" s="38" t="s">
        <v>80</v>
      </c>
      <c r="E629" s="12"/>
      <c r="F629" s="142" t="s">
        <v>61</v>
      </c>
      <c r="G629" s="140">
        <f>C631</f>
        <v>0</v>
      </c>
      <c r="H629" s="63">
        <f>'2013 Existing Rates'!$D$74</f>
        <v>0</v>
      </c>
      <c r="I629" s="78">
        <f>+G629*H629</f>
        <v>0</v>
      </c>
      <c r="J629" s="69">
        <f>G629</f>
        <v>0</v>
      </c>
      <c r="K629" s="62">
        <f>'Rate Schedule '!$E$47</f>
        <v>8.3552999999999997</v>
      </c>
      <c r="L629" s="78">
        <f>+J629*K629</f>
        <v>0</v>
      </c>
      <c r="M629" s="100">
        <f t="shared" si="87"/>
        <v>0</v>
      </c>
      <c r="N629" s="101" t="e">
        <f>+M629/I629</f>
        <v>#DIV/0!</v>
      </c>
      <c r="O629" s="93" t="e">
        <f>L629/L640</f>
        <v>#REF!</v>
      </c>
      <c r="P629" s="32"/>
      <c r="Q629" s="11"/>
    </row>
    <row r="630" spans="2:17" ht="17.25" customHeight="1" thickBot="1" x14ac:dyDescent="0.25">
      <c r="B630" s="39"/>
      <c r="C630" s="111"/>
      <c r="D630" s="38" t="s">
        <v>15</v>
      </c>
      <c r="E630" s="12"/>
      <c r="F630" s="142" t="s">
        <v>152</v>
      </c>
      <c r="G630" s="119">
        <f>G629</f>
        <v>0</v>
      </c>
      <c r="H630" s="143">
        <f>'2013 Existing Rates'!$D$37</f>
        <v>0</v>
      </c>
      <c r="I630" s="78">
        <f>+G630*H630</f>
        <v>0</v>
      </c>
      <c r="J630" s="69">
        <f>G630</f>
        <v>0</v>
      </c>
      <c r="K630" s="62">
        <f>'Rate Schedule '!$E$48</f>
        <v>0.46110000000000001</v>
      </c>
      <c r="L630" s="78">
        <f>+J630*K630</f>
        <v>0</v>
      </c>
      <c r="M630" s="100">
        <f t="shared" si="87"/>
        <v>0</v>
      </c>
      <c r="N630" s="101" t="e">
        <f>+M630/I630</f>
        <v>#DIV/0!</v>
      </c>
      <c r="O630" s="93" t="e">
        <f>L630/L640</f>
        <v>#REF!</v>
      </c>
      <c r="P630" s="32"/>
    </row>
    <row r="631" spans="2:17" ht="17.25" customHeight="1" thickBot="1" x14ac:dyDescent="0.25">
      <c r="B631" s="39"/>
      <c r="C631" s="111"/>
      <c r="D631" s="38" t="s">
        <v>16</v>
      </c>
      <c r="E631" s="12"/>
      <c r="F631" s="66" t="s">
        <v>153</v>
      </c>
      <c r="G631" s="69">
        <f>G630</f>
        <v>0</v>
      </c>
      <c r="H631" s="63"/>
      <c r="I631" s="78">
        <f>+G631*H631</f>
        <v>0</v>
      </c>
      <c r="J631" s="69">
        <f>G631</f>
        <v>0</v>
      </c>
      <c r="K631" s="62">
        <f>'Rate Schedule '!$E$49</f>
        <v>0</v>
      </c>
      <c r="L631" s="82">
        <f>+J631*K631</f>
        <v>0</v>
      </c>
      <c r="M631" s="100">
        <f t="shared" si="87"/>
        <v>0</v>
      </c>
      <c r="N631" s="101">
        <v>0</v>
      </c>
      <c r="O631" s="93" t="e">
        <f>L631/L640</f>
        <v>#REF!</v>
      </c>
      <c r="P631" s="32"/>
    </row>
    <row r="632" spans="2:17" ht="17.25" customHeight="1" thickBot="1" x14ac:dyDescent="0.25">
      <c r="B632" s="39"/>
      <c r="C632" s="29"/>
      <c r="D632" s="30"/>
      <c r="E632" s="12"/>
      <c r="F632" s="67" t="s">
        <v>154</v>
      </c>
      <c r="G632" s="69">
        <f>G631</f>
        <v>0</v>
      </c>
      <c r="H632" s="63">
        <f>'2013 Existing Rates'!$D$25</f>
        <v>0</v>
      </c>
      <c r="I632" s="82">
        <f>+G632*H632</f>
        <v>0</v>
      </c>
      <c r="J632" s="69">
        <f>J631</f>
        <v>0</v>
      </c>
      <c r="K632" s="62" t="e">
        <f>'Rate Schedule '!#REF!</f>
        <v>#REF!</v>
      </c>
      <c r="L632" s="82" t="e">
        <f>+J632*K632</f>
        <v>#REF!</v>
      </c>
      <c r="M632" s="100" t="e">
        <f t="shared" si="87"/>
        <v>#REF!</v>
      </c>
      <c r="N632" s="101" t="e">
        <f t="shared" ref="N632:N640" si="88">+M632/I632</f>
        <v>#REF!</v>
      </c>
      <c r="O632" s="93" t="e">
        <f>L632/L640</f>
        <v>#REF!</v>
      </c>
      <c r="P632" s="32"/>
    </row>
    <row r="633" spans="2:17" ht="17.25" customHeight="1" thickBot="1" x14ac:dyDescent="0.25">
      <c r="B633" s="39"/>
      <c r="C633" s="12"/>
      <c r="D633" s="12"/>
      <c r="E633" s="12"/>
      <c r="F633" s="165" t="s">
        <v>149</v>
      </c>
      <c r="G633" s="449"/>
      <c r="H633" s="450"/>
      <c r="I633" s="166">
        <f>SUM(I628:I632)</f>
        <v>0</v>
      </c>
      <c r="J633" s="449"/>
      <c r="K633" s="450"/>
      <c r="L633" s="166" t="e">
        <f>SUM(L628:L632)</f>
        <v>#REF!</v>
      </c>
      <c r="M633" s="169" t="e">
        <f t="shared" si="87"/>
        <v>#REF!</v>
      </c>
      <c r="N633" s="170" t="e">
        <f t="shared" si="88"/>
        <v>#REF!</v>
      </c>
      <c r="O633" s="171" t="e">
        <f>SUM(O628:O632)</f>
        <v>#REF!</v>
      </c>
      <c r="P633" s="32"/>
    </row>
    <row r="634" spans="2:17" ht="17.25" customHeight="1" thickBot="1" x14ac:dyDescent="0.25">
      <c r="B634" s="39"/>
      <c r="C634" s="12"/>
      <c r="D634" s="12"/>
      <c r="E634" s="12"/>
      <c r="F634" s="66" t="s">
        <v>155</v>
      </c>
      <c r="G634" s="123">
        <f>G632</f>
        <v>0</v>
      </c>
      <c r="H634" s="124" t="e">
        <f>#REF!</f>
        <v>#REF!</v>
      </c>
      <c r="I634" s="78" t="e">
        <f>+G634*H634</f>
        <v>#REF!</v>
      </c>
      <c r="J634" s="123">
        <f>G634</f>
        <v>0</v>
      </c>
      <c r="K634" s="124" t="e">
        <f>#REF!</f>
        <v>#REF!</v>
      </c>
      <c r="L634" s="78" t="e">
        <f>+J634*K634</f>
        <v>#REF!</v>
      </c>
      <c r="M634" s="125" t="e">
        <f t="shared" si="87"/>
        <v>#REF!</v>
      </c>
      <c r="N634" s="90" t="e">
        <f t="shared" si="88"/>
        <v>#REF!</v>
      </c>
      <c r="O634" s="93" t="e">
        <f>L634/L640</f>
        <v>#REF!</v>
      </c>
      <c r="P634" s="32"/>
    </row>
    <row r="635" spans="2:17" ht="17.25" customHeight="1" thickBot="1" x14ac:dyDescent="0.25">
      <c r="B635" s="39"/>
      <c r="C635" s="12"/>
      <c r="D635" s="12"/>
      <c r="E635" s="12"/>
      <c r="F635" s="165" t="s">
        <v>151</v>
      </c>
      <c r="G635" s="449"/>
      <c r="H635" s="450"/>
      <c r="I635" s="166" t="e">
        <f>I633+I634</f>
        <v>#REF!</v>
      </c>
      <c r="J635" s="449"/>
      <c r="K635" s="450"/>
      <c r="L635" s="166" t="e">
        <f>L633+L634</f>
        <v>#REF!</v>
      </c>
      <c r="M635" s="169" t="e">
        <f t="shared" si="87"/>
        <v>#REF!</v>
      </c>
      <c r="N635" s="170" t="e">
        <f t="shared" si="88"/>
        <v>#REF!</v>
      </c>
      <c r="O635" s="172" t="e">
        <f>L635/L640</f>
        <v>#REF!</v>
      </c>
      <c r="P635" s="32"/>
    </row>
    <row r="636" spans="2:17" ht="17.25" customHeight="1" x14ac:dyDescent="0.2">
      <c r="B636" s="39"/>
      <c r="C636" s="12"/>
      <c r="D636" s="12"/>
      <c r="E636" s="12"/>
      <c r="F636" s="64" t="s">
        <v>56</v>
      </c>
      <c r="G636" s="70" t="e">
        <f>C630*#REF!</f>
        <v>#REF!</v>
      </c>
      <c r="H636" s="71" t="e">
        <f>#REF!+#REF!</f>
        <v>#REF!</v>
      </c>
      <c r="I636" s="72" t="e">
        <f>+G636*H636</f>
        <v>#REF!</v>
      </c>
      <c r="J636" s="70" t="e">
        <f>C630*#REF!</f>
        <v>#REF!</v>
      </c>
      <c r="K636" s="71" t="e">
        <f>#REF!+#REF!</f>
        <v>#REF!</v>
      </c>
      <c r="L636" s="99" t="e">
        <f>+J636*K636</f>
        <v>#REF!</v>
      </c>
      <c r="M636" s="100" t="e">
        <f t="shared" si="87"/>
        <v>#REF!</v>
      </c>
      <c r="N636" s="101" t="e">
        <f t="shared" si="88"/>
        <v>#REF!</v>
      </c>
      <c r="O636" s="93" t="e">
        <f>L636/L640</f>
        <v>#REF!</v>
      </c>
      <c r="P636" s="32"/>
    </row>
    <row r="637" spans="2:17" ht="17.25" customHeight="1" thickBot="1" x14ac:dyDescent="0.25">
      <c r="B637" s="39"/>
      <c r="C637" s="12"/>
      <c r="D637" s="12"/>
      <c r="E637" s="12"/>
      <c r="F637" s="64" t="s">
        <v>57</v>
      </c>
      <c r="G637" s="70" t="e">
        <f>G636</f>
        <v>#REF!</v>
      </c>
      <c r="H637" s="71" t="e">
        <f>#REF!</f>
        <v>#REF!</v>
      </c>
      <c r="I637" s="72" t="e">
        <f>+G637*H637</f>
        <v>#REF!</v>
      </c>
      <c r="J637" s="70" t="e">
        <f>J636</f>
        <v>#REF!</v>
      </c>
      <c r="K637" s="71" t="e">
        <f>#REF!</f>
        <v>#REF!</v>
      </c>
      <c r="L637" s="99" t="e">
        <f>+J637*K637</f>
        <v>#REF!</v>
      </c>
      <c r="M637" s="100" t="e">
        <f t="shared" si="87"/>
        <v>#REF!</v>
      </c>
      <c r="N637" s="101" t="e">
        <f t="shared" si="88"/>
        <v>#REF!</v>
      </c>
      <c r="O637" s="93" t="e">
        <f>L637/L640</f>
        <v>#REF!</v>
      </c>
      <c r="P637" s="32"/>
    </row>
    <row r="638" spans="2:17" ht="17.25" customHeight="1" thickBot="1" x14ac:dyDescent="0.25">
      <c r="B638" s="39"/>
      <c r="C638" s="12"/>
      <c r="D638" s="12"/>
      <c r="E638" s="12"/>
      <c r="F638" s="165" t="s">
        <v>127</v>
      </c>
      <c r="G638" s="449"/>
      <c r="H638" s="450"/>
      <c r="I638" s="166" t="e">
        <f>SUM(I635:I637)</f>
        <v>#REF!</v>
      </c>
      <c r="J638" s="449"/>
      <c r="K638" s="450"/>
      <c r="L638" s="166" t="e">
        <f>SUM(L635:L637)</f>
        <v>#REF!</v>
      </c>
      <c r="M638" s="166" t="e">
        <f t="shared" si="87"/>
        <v>#REF!</v>
      </c>
      <c r="N638" s="170" t="e">
        <f t="shared" si="88"/>
        <v>#REF!</v>
      </c>
      <c r="O638" s="172" t="e">
        <f>L638/L640</f>
        <v>#REF!</v>
      </c>
      <c r="P638" s="32"/>
    </row>
    <row r="639" spans="2:17" ht="17.25" customHeight="1" thickBot="1" x14ac:dyDescent="0.25">
      <c r="B639" s="39"/>
      <c r="C639" s="12"/>
      <c r="D639" s="12"/>
      <c r="E639" s="12"/>
      <c r="F639" s="112" t="s">
        <v>202</v>
      </c>
      <c r="G639" s="113"/>
      <c r="H639" s="117">
        <v>0.13</v>
      </c>
      <c r="I639" s="114" t="e">
        <f>I638*H639</f>
        <v>#REF!</v>
      </c>
      <c r="J639" s="113"/>
      <c r="K639" s="117">
        <v>0.13</v>
      </c>
      <c r="L639" s="115" t="e">
        <f>L638*K639</f>
        <v>#REF!</v>
      </c>
      <c r="M639" s="97" t="e">
        <f t="shared" si="87"/>
        <v>#REF!</v>
      </c>
      <c r="N639" s="98" t="e">
        <f t="shared" si="88"/>
        <v>#REF!</v>
      </c>
      <c r="O639" s="103" t="e">
        <f>L639/L640</f>
        <v>#REF!</v>
      </c>
      <c r="P639" s="32"/>
    </row>
    <row r="640" spans="2:17" ht="17.25" customHeight="1" thickBot="1" x14ac:dyDescent="0.25">
      <c r="B640" s="39"/>
      <c r="C640" s="12"/>
      <c r="D640" s="12"/>
      <c r="E640" s="16"/>
      <c r="F640" s="180" t="s">
        <v>58</v>
      </c>
      <c r="G640" s="457"/>
      <c r="H640" s="458"/>
      <c r="I640" s="181" t="e">
        <f>SUM(I638:I639)</f>
        <v>#REF!</v>
      </c>
      <c r="J640" s="457"/>
      <c r="K640" s="458"/>
      <c r="L640" s="181" t="e">
        <f>L638+L639</f>
        <v>#REF!</v>
      </c>
      <c r="M640" s="181" t="e">
        <f t="shared" si="87"/>
        <v>#REF!</v>
      </c>
      <c r="N640" s="182" t="e">
        <f t="shared" si="88"/>
        <v>#REF!</v>
      </c>
      <c r="O640" s="183" t="e">
        <f>O638+O639</f>
        <v>#REF!</v>
      </c>
      <c r="P640" s="32"/>
    </row>
    <row r="641" spans="2:17" ht="17.25" customHeight="1" thickBot="1" x14ac:dyDescent="0.25">
      <c r="B641" s="33"/>
      <c r="C641" s="45"/>
      <c r="D641" s="45"/>
      <c r="E641" s="45"/>
      <c r="F641" s="104"/>
      <c r="G641" s="105"/>
      <c r="H641" s="106"/>
      <c r="I641" s="107"/>
      <c r="J641" s="105"/>
      <c r="K641" s="108"/>
      <c r="L641" s="107"/>
      <c r="M641" s="144"/>
      <c r="N641" s="109"/>
      <c r="O641" s="110"/>
      <c r="P641" s="34"/>
    </row>
    <row r="642" spans="2:17" ht="17.25" customHeight="1" thickBot="1" x14ac:dyDescent="0.25"/>
    <row r="643" spans="2:17" ht="17.25" customHeight="1" x14ac:dyDescent="0.35">
      <c r="B643" s="41"/>
      <c r="C643" s="456"/>
      <c r="D643" s="456"/>
      <c r="E643" s="456"/>
      <c r="F643" s="456"/>
      <c r="G643" s="456"/>
      <c r="H643" s="456"/>
      <c r="I643" s="456"/>
      <c r="J643" s="456"/>
      <c r="K643" s="456"/>
      <c r="L643" s="456"/>
      <c r="M643" s="456"/>
      <c r="N643" s="456"/>
      <c r="O643" s="456"/>
      <c r="P643" s="31"/>
    </row>
    <row r="644" spans="2:17" ht="23.25" x14ac:dyDescent="0.35">
      <c r="B644" s="39"/>
      <c r="C644" s="451" t="s">
        <v>62</v>
      </c>
      <c r="D644" s="451"/>
      <c r="E644" s="451"/>
      <c r="F644" s="451"/>
      <c r="G644" s="451"/>
      <c r="H644" s="451"/>
      <c r="I644" s="451"/>
      <c r="J644" s="451"/>
      <c r="K644" s="451"/>
      <c r="L644" s="451"/>
      <c r="M644" s="451"/>
      <c r="N644" s="451"/>
      <c r="O644" s="451"/>
      <c r="P644" s="32"/>
    </row>
    <row r="645" spans="2:17" ht="17.25" customHeight="1" thickBot="1" x14ac:dyDescent="0.4">
      <c r="B645" s="39"/>
      <c r="C645" s="455"/>
      <c r="D645" s="455"/>
      <c r="E645" s="455"/>
      <c r="F645" s="455"/>
      <c r="G645" s="455"/>
      <c r="H645" s="455"/>
      <c r="I645" s="455"/>
      <c r="J645" s="455"/>
      <c r="K645" s="455"/>
      <c r="L645" s="455"/>
      <c r="M645" s="455"/>
      <c r="N645" s="455"/>
      <c r="O645" s="455"/>
      <c r="P645" s="32"/>
      <c r="Q645" s="11"/>
    </row>
    <row r="646" spans="2:17" ht="17.25" customHeight="1" thickBot="1" x14ac:dyDescent="0.25">
      <c r="B646" s="39"/>
      <c r="C646" s="40"/>
      <c r="D646" s="40"/>
      <c r="E646" s="12"/>
      <c r="F646" s="13"/>
      <c r="G646" s="452" t="str">
        <f>$G$10</f>
        <v>2010 BILL</v>
      </c>
      <c r="H646" s="453"/>
      <c r="I646" s="454"/>
      <c r="J646" s="452" t="str">
        <f>$J$10</f>
        <v>2011 BILL</v>
      </c>
      <c r="K646" s="453"/>
      <c r="L646" s="454"/>
      <c r="M646" s="452" t="s">
        <v>52</v>
      </c>
      <c r="N646" s="453"/>
      <c r="O646" s="454"/>
      <c r="P646" s="32"/>
      <c r="Q646" s="11"/>
    </row>
    <row r="647" spans="2:17" ht="26.25" thickBot="1" x14ac:dyDescent="0.25">
      <c r="B647" s="39"/>
      <c r="C647" s="12"/>
      <c r="D647" s="12"/>
      <c r="E647" s="14"/>
      <c r="F647" s="15"/>
      <c r="G647" s="135" t="s">
        <v>46</v>
      </c>
      <c r="H647" s="136" t="s">
        <v>47</v>
      </c>
      <c r="I647" s="137" t="s">
        <v>48</v>
      </c>
      <c r="J647" s="138" t="s">
        <v>46</v>
      </c>
      <c r="K647" s="136" t="s">
        <v>47</v>
      </c>
      <c r="L647" s="137" t="s">
        <v>48</v>
      </c>
      <c r="M647" s="59" t="s">
        <v>53</v>
      </c>
      <c r="N647" s="60" t="s">
        <v>54</v>
      </c>
      <c r="O647" s="61" t="s">
        <v>55</v>
      </c>
      <c r="P647" s="32"/>
      <c r="Q647" s="11"/>
    </row>
    <row r="648" spans="2:17" ht="17.25" customHeight="1" thickBot="1" x14ac:dyDescent="0.25">
      <c r="B648" s="39"/>
      <c r="C648" s="459" t="s">
        <v>81</v>
      </c>
      <c r="D648" s="460"/>
      <c r="E648" s="12"/>
      <c r="F648" s="141" t="s">
        <v>50</v>
      </c>
      <c r="G648" s="139">
        <f>C649</f>
        <v>1</v>
      </c>
      <c r="H648" s="133">
        <f>'2013 Existing Rates'!$B$11</f>
        <v>3.32</v>
      </c>
      <c r="I648" s="78">
        <f>+G648*H648</f>
        <v>3.32</v>
      </c>
      <c r="J648" s="139">
        <f>G648</f>
        <v>1</v>
      </c>
      <c r="K648" s="133">
        <f>'Rate Schedule '!$E$40</f>
        <v>3.3288000000000002</v>
      </c>
      <c r="L648" s="78">
        <f>+J648*K648</f>
        <v>3.3288000000000002</v>
      </c>
      <c r="M648" s="100">
        <f>+L648-I648</f>
        <v>8.8000000000003631E-3</v>
      </c>
      <c r="N648" s="101">
        <f t="shared" ref="N648:N660" si="89">+M648/I648</f>
        <v>2.6506024096386639E-3</v>
      </c>
      <c r="O648" s="93" t="e">
        <f>L648/L660</f>
        <v>#REF!</v>
      </c>
      <c r="P648" s="32"/>
      <c r="Q648" s="11"/>
    </row>
    <row r="649" spans="2:17" ht="17.25" customHeight="1" thickBot="1" x14ac:dyDescent="0.25">
      <c r="B649" s="39"/>
      <c r="C649" s="37">
        <v>1</v>
      </c>
      <c r="D649" s="38" t="s">
        <v>80</v>
      </c>
      <c r="E649" s="12"/>
      <c r="F649" s="142" t="s">
        <v>61</v>
      </c>
      <c r="G649" s="140">
        <f>C651</f>
        <v>1</v>
      </c>
      <c r="H649" s="63">
        <f>'2013 Existing Rates'!$D$73</f>
        <v>0</v>
      </c>
      <c r="I649" s="78">
        <f>+G649*H649</f>
        <v>0</v>
      </c>
      <c r="J649" s="69">
        <f>G649</f>
        <v>1</v>
      </c>
      <c r="K649" s="62">
        <f>'Rate Schedule '!$E$41</f>
        <v>12.981</v>
      </c>
      <c r="L649" s="78">
        <f>+J649*K649</f>
        <v>12.981</v>
      </c>
      <c r="M649" s="100">
        <f>+L649-I649</f>
        <v>12.981</v>
      </c>
      <c r="N649" s="101" t="e">
        <f t="shared" si="89"/>
        <v>#DIV/0!</v>
      </c>
      <c r="O649" s="93" t="e">
        <f>L649/L660</f>
        <v>#REF!</v>
      </c>
      <c r="P649" s="32"/>
      <c r="Q649" s="11"/>
    </row>
    <row r="650" spans="2:17" ht="17.25" customHeight="1" thickBot="1" x14ac:dyDescent="0.25">
      <c r="B650" s="39"/>
      <c r="C650" s="37">
        <v>50</v>
      </c>
      <c r="D650" s="38" t="s">
        <v>15</v>
      </c>
      <c r="E650" s="12"/>
      <c r="F650" s="142" t="s">
        <v>152</v>
      </c>
      <c r="G650" s="119">
        <f>G649</f>
        <v>1</v>
      </c>
      <c r="H650" s="143">
        <f>'2013 Existing Rates'!$D$36</f>
        <v>0</v>
      </c>
      <c r="I650" s="78">
        <f>+G650*H650</f>
        <v>0</v>
      </c>
      <c r="J650" s="69">
        <f>G650</f>
        <v>1</v>
      </c>
      <c r="K650" s="62">
        <f>'Rate Schedule '!$E$42</f>
        <v>0.47089999999999999</v>
      </c>
      <c r="L650" s="78">
        <f>+J650*K650</f>
        <v>0.47089999999999999</v>
      </c>
      <c r="M650" s="100">
        <f>+L650-I650</f>
        <v>0.47089999999999999</v>
      </c>
      <c r="N650" s="101" t="e">
        <f t="shared" si="89"/>
        <v>#DIV/0!</v>
      </c>
      <c r="O650" s="93" t="e">
        <f>L650/L660</f>
        <v>#REF!</v>
      </c>
      <c r="P650" s="32"/>
    </row>
    <row r="651" spans="2:17" ht="17.25" customHeight="1" thickBot="1" x14ac:dyDescent="0.25">
      <c r="B651" s="39"/>
      <c r="C651" s="37">
        <v>1</v>
      </c>
      <c r="D651" s="38" t="s">
        <v>16</v>
      </c>
      <c r="E651" s="12"/>
      <c r="F651" s="66" t="s">
        <v>153</v>
      </c>
      <c r="G651" s="69">
        <f>G650</f>
        <v>1</v>
      </c>
      <c r="H651" s="63"/>
      <c r="I651" s="78">
        <f>+G651*H651</f>
        <v>0</v>
      </c>
      <c r="J651" s="69">
        <f>G651</f>
        <v>1</v>
      </c>
      <c r="K651" s="62">
        <f>'Rate Schedule '!$E$43</f>
        <v>0</v>
      </c>
      <c r="L651" s="82">
        <f>+J651*K651</f>
        <v>0</v>
      </c>
      <c r="M651" s="100">
        <f>+L651-I651</f>
        <v>0</v>
      </c>
      <c r="N651" s="101">
        <v>0</v>
      </c>
      <c r="O651" s="93" t="e">
        <f>L651/L660</f>
        <v>#REF!</v>
      </c>
      <c r="P651" s="32"/>
    </row>
    <row r="652" spans="2:17" ht="17.25" customHeight="1" thickBot="1" x14ac:dyDescent="0.25">
      <c r="B652" s="39"/>
      <c r="C652" s="29"/>
      <c r="D652" s="30"/>
      <c r="E652" s="12"/>
      <c r="F652" s="67" t="s">
        <v>154</v>
      </c>
      <c r="G652" s="69">
        <f>G651</f>
        <v>1</v>
      </c>
      <c r="H652" s="63">
        <f>'2013 Existing Rates'!$D$24</f>
        <v>0</v>
      </c>
      <c r="I652" s="82">
        <f>+G652*H652</f>
        <v>0</v>
      </c>
      <c r="J652" s="69">
        <f>J651</f>
        <v>1</v>
      </c>
      <c r="K652" s="62" t="e">
        <f>'Rate Schedule '!#REF!</f>
        <v>#REF!</v>
      </c>
      <c r="L652" s="82" t="e">
        <f>+J652*K652</f>
        <v>#REF!</v>
      </c>
      <c r="M652" s="100" t="e">
        <f>+L652-I652</f>
        <v>#REF!</v>
      </c>
      <c r="N652" s="101" t="e">
        <f t="shared" si="89"/>
        <v>#REF!</v>
      </c>
      <c r="O652" s="93" t="e">
        <f>L652/L660</f>
        <v>#REF!</v>
      </c>
      <c r="P652" s="32"/>
    </row>
    <row r="653" spans="2:17" ht="17.25" customHeight="1" thickBot="1" x14ac:dyDescent="0.25">
      <c r="B653" s="39"/>
      <c r="C653" s="12"/>
      <c r="D653" s="12"/>
      <c r="E653" s="12"/>
      <c r="F653" s="165" t="s">
        <v>149</v>
      </c>
      <c r="G653" s="449"/>
      <c r="H653" s="450"/>
      <c r="I653" s="166">
        <f>SUM(I648:I652)</f>
        <v>3.32</v>
      </c>
      <c r="J653" s="449"/>
      <c r="K653" s="450"/>
      <c r="L653" s="166" t="e">
        <f>SUM(L648:L652)</f>
        <v>#REF!</v>
      </c>
      <c r="M653" s="169" t="e">
        <f>SUM(M648:M652)</f>
        <v>#REF!</v>
      </c>
      <c r="N653" s="170" t="e">
        <f t="shared" si="89"/>
        <v>#REF!</v>
      </c>
      <c r="O653" s="171" t="e">
        <f>SUM(O648:O652)</f>
        <v>#REF!</v>
      </c>
      <c r="P653" s="32"/>
    </row>
    <row r="654" spans="2:17" ht="17.25" customHeight="1" thickBot="1" x14ac:dyDescent="0.25">
      <c r="B654" s="39"/>
      <c r="C654" s="12"/>
      <c r="D654" s="12"/>
      <c r="E654" s="12"/>
      <c r="F654" s="66" t="s">
        <v>155</v>
      </c>
      <c r="G654" s="123">
        <f>G652</f>
        <v>1</v>
      </c>
      <c r="H654" s="124" t="e">
        <f>#REF!</f>
        <v>#REF!</v>
      </c>
      <c r="I654" s="78" t="e">
        <f>+G654*H654</f>
        <v>#REF!</v>
      </c>
      <c r="J654" s="123">
        <f>G654</f>
        <v>1</v>
      </c>
      <c r="K654" s="124" t="e">
        <f>#REF!</f>
        <v>#REF!</v>
      </c>
      <c r="L654" s="78" t="e">
        <f>+J654*K654</f>
        <v>#REF!</v>
      </c>
      <c r="M654" s="125" t="e">
        <f t="shared" ref="M654:M660" si="90">+L654-I654</f>
        <v>#REF!</v>
      </c>
      <c r="N654" s="90" t="e">
        <f t="shared" si="89"/>
        <v>#REF!</v>
      </c>
      <c r="O654" s="93" t="e">
        <f>L654/L660</f>
        <v>#REF!</v>
      </c>
      <c r="P654" s="32"/>
    </row>
    <row r="655" spans="2:17" ht="17.25" customHeight="1" thickBot="1" x14ac:dyDescent="0.25">
      <c r="B655" s="39"/>
      <c r="C655" s="12"/>
      <c r="D655" s="12"/>
      <c r="E655" s="12"/>
      <c r="F655" s="165" t="s">
        <v>151</v>
      </c>
      <c r="G655" s="449"/>
      <c r="H655" s="450"/>
      <c r="I655" s="166" t="e">
        <f>I653+I654</f>
        <v>#REF!</v>
      </c>
      <c r="J655" s="449"/>
      <c r="K655" s="450"/>
      <c r="L655" s="166" t="e">
        <f>L653+L654</f>
        <v>#REF!</v>
      </c>
      <c r="M655" s="169" t="e">
        <f t="shared" si="90"/>
        <v>#REF!</v>
      </c>
      <c r="N655" s="170" t="e">
        <f t="shared" si="89"/>
        <v>#REF!</v>
      </c>
      <c r="O655" s="172" t="e">
        <f>L655/L660</f>
        <v>#REF!</v>
      </c>
      <c r="P655" s="32"/>
    </row>
    <row r="656" spans="2:17" ht="17.25" customHeight="1" x14ac:dyDescent="0.2">
      <c r="B656" s="39"/>
      <c r="C656" s="12"/>
      <c r="D656" s="12"/>
      <c r="E656" s="12"/>
      <c r="F656" s="64" t="s">
        <v>56</v>
      </c>
      <c r="G656" s="70" t="e">
        <f>C650*#REF!</f>
        <v>#REF!</v>
      </c>
      <c r="H656" s="71" t="e">
        <f>#REF!+#REF!</f>
        <v>#REF!</v>
      </c>
      <c r="I656" s="72" t="e">
        <f>+G656*H656</f>
        <v>#REF!</v>
      </c>
      <c r="J656" s="70" t="e">
        <f>C650*#REF!</f>
        <v>#REF!</v>
      </c>
      <c r="K656" s="71" t="e">
        <f>#REF!+#REF!</f>
        <v>#REF!</v>
      </c>
      <c r="L656" s="99" t="e">
        <f>+J656*K656</f>
        <v>#REF!</v>
      </c>
      <c r="M656" s="100" t="e">
        <f t="shared" si="90"/>
        <v>#REF!</v>
      </c>
      <c r="N656" s="101" t="e">
        <f t="shared" si="89"/>
        <v>#REF!</v>
      </c>
      <c r="O656" s="93" t="e">
        <f>L656/L660</f>
        <v>#REF!</v>
      </c>
      <c r="P656" s="32"/>
    </row>
    <row r="657" spans="2:17" ht="17.25" customHeight="1" thickBot="1" x14ac:dyDescent="0.25">
      <c r="B657" s="39"/>
      <c r="C657" s="12"/>
      <c r="D657" s="12"/>
      <c r="E657" s="12"/>
      <c r="F657" s="64" t="s">
        <v>57</v>
      </c>
      <c r="G657" s="70" t="e">
        <f>G656</f>
        <v>#REF!</v>
      </c>
      <c r="H657" s="71" t="e">
        <f>#REF!</f>
        <v>#REF!</v>
      </c>
      <c r="I657" s="72" t="e">
        <f>+G657*H657</f>
        <v>#REF!</v>
      </c>
      <c r="J657" s="70" t="e">
        <f>J656</f>
        <v>#REF!</v>
      </c>
      <c r="K657" s="71" t="e">
        <f>#REF!</f>
        <v>#REF!</v>
      </c>
      <c r="L657" s="99" t="e">
        <f>+J657*K657</f>
        <v>#REF!</v>
      </c>
      <c r="M657" s="100" t="e">
        <f t="shared" si="90"/>
        <v>#REF!</v>
      </c>
      <c r="N657" s="101" t="e">
        <f t="shared" si="89"/>
        <v>#REF!</v>
      </c>
      <c r="O657" s="93" t="e">
        <f>L657/L660</f>
        <v>#REF!</v>
      </c>
      <c r="P657" s="32"/>
    </row>
    <row r="658" spans="2:17" ht="17.25" customHeight="1" thickBot="1" x14ac:dyDescent="0.25">
      <c r="B658" s="39"/>
      <c r="C658" s="12"/>
      <c r="D658" s="12"/>
      <c r="E658" s="12"/>
      <c r="F658" s="165" t="s">
        <v>127</v>
      </c>
      <c r="G658" s="449"/>
      <c r="H658" s="450"/>
      <c r="I658" s="166" t="e">
        <f>SUM(I655:I657)</f>
        <v>#REF!</v>
      </c>
      <c r="J658" s="449"/>
      <c r="K658" s="450"/>
      <c r="L658" s="166" t="e">
        <f>SUM(L655:L657)</f>
        <v>#REF!</v>
      </c>
      <c r="M658" s="166" t="e">
        <f t="shared" si="90"/>
        <v>#REF!</v>
      </c>
      <c r="N658" s="170" t="e">
        <f t="shared" si="89"/>
        <v>#REF!</v>
      </c>
      <c r="O658" s="172" t="e">
        <f>L658/L660</f>
        <v>#REF!</v>
      </c>
      <c r="P658" s="32"/>
    </row>
    <row r="659" spans="2:17" ht="17.25" customHeight="1" thickBot="1" x14ac:dyDescent="0.25">
      <c r="B659" s="39"/>
      <c r="C659" s="12"/>
      <c r="D659" s="12"/>
      <c r="E659" s="12"/>
      <c r="F659" s="112" t="s">
        <v>202</v>
      </c>
      <c r="G659" s="113"/>
      <c r="H659" s="117">
        <v>0.13</v>
      </c>
      <c r="I659" s="114" t="e">
        <f>I658*H659</f>
        <v>#REF!</v>
      </c>
      <c r="J659" s="113"/>
      <c r="K659" s="117">
        <v>0.13</v>
      </c>
      <c r="L659" s="115" t="e">
        <f>L658*K659</f>
        <v>#REF!</v>
      </c>
      <c r="M659" s="97" t="e">
        <f t="shared" si="90"/>
        <v>#REF!</v>
      </c>
      <c r="N659" s="98" t="e">
        <f t="shared" si="89"/>
        <v>#REF!</v>
      </c>
      <c r="O659" s="103" t="e">
        <f>L659/L660</f>
        <v>#REF!</v>
      </c>
      <c r="P659" s="32"/>
    </row>
    <row r="660" spans="2:17" ht="17.25" customHeight="1" thickBot="1" x14ac:dyDescent="0.25">
      <c r="B660" s="39"/>
      <c r="C660" s="12"/>
      <c r="D660" s="12"/>
      <c r="E660" s="16"/>
      <c r="F660" s="180" t="s">
        <v>58</v>
      </c>
      <c r="G660" s="457"/>
      <c r="H660" s="458"/>
      <c r="I660" s="181" t="e">
        <f>I658+I659</f>
        <v>#REF!</v>
      </c>
      <c r="J660" s="457"/>
      <c r="K660" s="458"/>
      <c r="L660" s="181" t="e">
        <f>L658+L659</f>
        <v>#REF!</v>
      </c>
      <c r="M660" s="181" t="e">
        <f t="shared" si="90"/>
        <v>#REF!</v>
      </c>
      <c r="N660" s="182" t="e">
        <f t="shared" si="89"/>
        <v>#REF!</v>
      </c>
      <c r="O660" s="183" t="e">
        <f>O658+O659</f>
        <v>#REF!</v>
      </c>
      <c r="P660" s="32"/>
    </row>
    <row r="661" spans="2:17" ht="17.25" customHeight="1" thickBot="1" x14ac:dyDescent="0.25">
      <c r="B661" s="33"/>
      <c r="C661" s="45"/>
      <c r="D661" s="45"/>
      <c r="E661" s="45"/>
      <c r="F661" s="104"/>
      <c r="G661" s="105"/>
      <c r="H661" s="106"/>
      <c r="I661" s="107"/>
      <c r="J661" s="105"/>
      <c r="K661" s="108"/>
      <c r="L661" s="107"/>
      <c r="M661" s="144"/>
      <c r="N661" s="109"/>
      <c r="O661" s="110"/>
      <c r="P661" s="34"/>
    </row>
    <row r="662" spans="2:17" ht="17.25" customHeight="1" thickBot="1" x14ac:dyDescent="0.25"/>
    <row r="663" spans="2:17" ht="17.25" customHeight="1" x14ac:dyDescent="0.35">
      <c r="B663" s="41"/>
      <c r="C663" s="456"/>
      <c r="D663" s="456"/>
      <c r="E663" s="456"/>
      <c r="F663" s="456"/>
      <c r="G663" s="456"/>
      <c r="H663" s="456"/>
      <c r="I663" s="456"/>
      <c r="J663" s="456"/>
      <c r="K663" s="456"/>
      <c r="L663" s="456"/>
      <c r="M663" s="456"/>
      <c r="N663" s="456"/>
      <c r="O663" s="456"/>
      <c r="P663" s="31"/>
    </row>
    <row r="664" spans="2:17" ht="23.25" x14ac:dyDescent="0.35">
      <c r="B664" s="39"/>
      <c r="C664" s="451" t="s">
        <v>62</v>
      </c>
      <c r="D664" s="451"/>
      <c r="E664" s="451"/>
      <c r="F664" s="451"/>
      <c r="G664" s="451"/>
      <c r="H664" s="451"/>
      <c r="I664" s="451"/>
      <c r="J664" s="451"/>
      <c r="K664" s="451"/>
      <c r="L664" s="451"/>
      <c r="M664" s="451"/>
      <c r="N664" s="451"/>
      <c r="O664" s="451"/>
      <c r="P664" s="32"/>
    </row>
    <row r="665" spans="2:17" ht="17.25" customHeight="1" thickBot="1" x14ac:dyDescent="0.4">
      <c r="B665" s="39"/>
      <c r="C665" s="455"/>
      <c r="D665" s="455"/>
      <c r="E665" s="455"/>
      <c r="F665" s="455"/>
      <c r="G665" s="455"/>
      <c r="H665" s="455"/>
      <c r="I665" s="455"/>
      <c r="J665" s="455"/>
      <c r="K665" s="455"/>
      <c r="L665" s="455"/>
      <c r="M665" s="455"/>
      <c r="N665" s="455"/>
      <c r="O665" s="455"/>
      <c r="P665" s="32"/>
      <c r="Q665" s="11"/>
    </row>
    <row r="666" spans="2:17" ht="17.25" customHeight="1" thickBot="1" x14ac:dyDescent="0.25">
      <c r="B666" s="39"/>
      <c r="C666" s="40"/>
      <c r="D666" s="40"/>
      <c r="E666" s="12"/>
      <c r="F666" s="13"/>
      <c r="G666" s="452" t="str">
        <f>$G$10</f>
        <v>2010 BILL</v>
      </c>
      <c r="H666" s="453"/>
      <c r="I666" s="454"/>
      <c r="J666" s="452" t="str">
        <f>$J$10</f>
        <v>2011 BILL</v>
      </c>
      <c r="K666" s="453"/>
      <c r="L666" s="454"/>
      <c r="M666" s="452" t="s">
        <v>52</v>
      </c>
      <c r="N666" s="453"/>
      <c r="O666" s="454"/>
      <c r="P666" s="32"/>
      <c r="Q666" s="11"/>
    </row>
    <row r="667" spans="2:17" ht="26.25" thickBot="1" x14ac:dyDescent="0.25">
      <c r="B667" s="39"/>
      <c r="C667" s="12"/>
      <c r="D667" s="12"/>
      <c r="E667" s="14"/>
      <c r="F667" s="15"/>
      <c r="G667" s="135" t="s">
        <v>46</v>
      </c>
      <c r="H667" s="136" t="s">
        <v>47</v>
      </c>
      <c r="I667" s="137" t="s">
        <v>48</v>
      </c>
      <c r="J667" s="138" t="s">
        <v>46</v>
      </c>
      <c r="K667" s="136" t="s">
        <v>47</v>
      </c>
      <c r="L667" s="137" t="s">
        <v>48</v>
      </c>
      <c r="M667" s="59" t="s">
        <v>53</v>
      </c>
      <c r="N667" s="60" t="s">
        <v>54</v>
      </c>
      <c r="O667" s="61" t="s">
        <v>55</v>
      </c>
      <c r="P667" s="32"/>
      <c r="Q667" s="11"/>
    </row>
    <row r="668" spans="2:17" ht="17.25" customHeight="1" thickBot="1" x14ac:dyDescent="0.25">
      <c r="B668" s="39"/>
      <c r="C668" s="459" t="s">
        <v>81</v>
      </c>
      <c r="D668" s="460"/>
      <c r="E668" s="12"/>
      <c r="F668" s="141" t="s">
        <v>50</v>
      </c>
      <c r="G668" s="139">
        <f>C669</f>
        <v>0</v>
      </c>
      <c r="H668" s="133">
        <f>'2013 Existing Rates'!$B$11</f>
        <v>3.32</v>
      </c>
      <c r="I668" s="78">
        <f>+G668*H668</f>
        <v>0</v>
      </c>
      <c r="J668" s="139">
        <f>G668</f>
        <v>0</v>
      </c>
      <c r="K668" s="133">
        <f>'Rate Schedule '!$E$40</f>
        <v>3.3288000000000002</v>
      </c>
      <c r="L668" s="78">
        <f>+J668*K668</f>
        <v>0</v>
      </c>
      <c r="M668" s="100">
        <f>+L668-I668</f>
        <v>0</v>
      </c>
      <c r="N668" s="101" t="e">
        <f>+M668/I668</f>
        <v>#DIV/0!</v>
      </c>
      <c r="O668" s="93" t="e">
        <f>L668/L680</f>
        <v>#REF!</v>
      </c>
      <c r="P668" s="32"/>
      <c r="Q668" s="11"/>
    </row>
    <row r="669" spans="2:17" ht="17.25" customHeight="1" thickBot="1" x14ac:dyDescent="0.25">
      <c r="B669" s="39"/>
      <c r="C669" s="37"/>
      <c r="D669" s="38" t="s">
        <v>80</v>
      </c>
      <c r="E669" s="12"/>
      <c r="F669" s="142" t="s">
        <v>61</v>
      </c>
      <c r="G669" s="140">
        <f>C671</f>
        <v>0</v>
      </c>
      <c r="H669" s="63">
        <f>'2013 Existing Rates'!$D$73</f>
        <v>0</v>
      </c>
      <c r="I669" s="78">
        <f>+G669*H669</f>
        <v>0</v>
      </c>
      <c r="J669" s="69">
        <f>G669</f>
        <v>0</v>
      </c>
      <c r="K669" s="62">
        <f>'Rate Schedule '!$E$41</f>
        <v>12.981</v>
      </c>
      <c r="L669" s="78">
        <f>+J669*K669</f>
        <v>0</v>
      </c>
      <c r="M669" s="100">
        <f>+L669-I669</f>
        <v>0</v>
      </c>
      <c r="N669" s="101" t="e">
        <f>+M669/I669</f>
        <v>#DIV/0!</v>
      </c>
      <c r="O669" s="93" t="e">
        <f>L669/L680</f>
        <v>#REF!</v>
      </c>
      <c r="P669" s="32"/>
      <c r="Q669" s="11"/>
    </row>
    <row r="670" spans="2:17" ht="17.25" customHeight="1" thickBot="1" x14ac:dyDescent="0.25">
      <c r="B670" s="39"/>
      <c r="C670" s="111"/>
      <c r="D670" s="38" t="s">
        <v>15</v>
      </c>
      <c r="E670" s="12"/>
      <c r="F670" s="142" t="s">
        <v>152</v>
      </c>
      <c r="G670" s="119">
        <f>G669</f>
        <v>0</v>
      </c>
      <c r="H670" s="143">
        <f>'2013 Existing Rates'!$D$36</f>
        <v>0</v>
      </c>
      <c r="I670" s="78">
        <f>+G670*H670</f>
        <v>0</v>
      </c>
      <c r="J670" s="69">
        <f>G670</f>
        <v>0</v>
      </c>
      <c r="K670" s="62">
        <f>'Rate Schedule '!$E$42</f>
        <v>0.47089999999999999</v>
      </c>
      <c r="L670" s="78">
        <f>+J670*K670</f>
        <v>0</v>
      </c>
      <c r="M670" s="100">
        <f>+L670-I670</f>
        <v>0</v>
      </c>
      <c r="N670" s="101" t="e">
        <f>+M670/I670</f>
        <v>#DIV/0!</v>
      </c>
      <c r="O670" s="93" t="e">
        <f>L670/L680</f>
        <v>#REF!</v>
      </c>
      <c r="P670" s="32"/>
    </row>
    <row r="671" spans="2:17" ht="17.25" customHeight="1" thickBot="1" x14ac:dyDescent="0.25">
      <c r="B671" s="39"/>
      <c r="C671" s="111"/>
      <c r="D671" s="38" t="s">
        <v>16</v>
      </c>
      <c r="E671" s="12"/>
      <c r="F671" s="66" t="s">
        <v>153</v>
      </c>
      <c r="G671" s="69">
        <f>G670</f>
        <v>0</v>
      </c>
      <c r="H671" s="63"/>
      <c r="I671" s="78">
        <f>+G671*H671</f>
        <v>0</v>
      </c>
      <c r="J671" s="69">
        <f>G671</f>
        <v>0</v>
      </c>
      <c r="K671" s="62">
        <f>'Rate Schedule '!$E$43</f>
        <v>0</v>
      </c>
      <c r="L671" s="82">
        <f>+J671*K671</f>
        <v>0</v>
      </c>
      <c r="M671" s="100">
        <f>+L671-I671</f>
        <v>0</v>
      </c>
      <c r="N671" s="101">
        <v>0</v>
      </c>
      <c r="O671" s="93" t="e">
        <f>L671/L680</f>
        <v>#REF!</v>
      </c>
      <c r="P671" s="32"/>
    </row>
    <row r="672" spans="2:17" ht="17.25" customHeight="1" thickBot="1" x14ac:dyDescent="0.25">
      <c r="B672" s="39"/>
      <c r="C672" s="29"/>
      <c r="D672" s="30"/>
      <c r="E672" s="12"/>
      <c r="F672" s="67" t="s">
        <v>154</v>
      </c>
      <c r="G672" s="69">
        <f>G671</f>
        <v>0</v>
      </c>
      <c r="H672" s="63">
        <f>'2013 Existing Rates'!$D$24</f>
        <v>0</v>
      </c>
      <c r="I672" s="82">
        <f>+G672*H672</f>
        <v>0</v>
      </c>
      <c r="J672" s="69">
        <f>J671</f>
        <v>0</v>
      </c>
      <c r="K672" s="62" t="e">
        <f>'Rate Schedule '!#REF!</f>
        <v>#REF!</v>
      </c>
      <c r="L672" s="82" t="e">
        <f>+J672*K672</f>
        <v>#REF!</v>
      </c>
      <c r="M672" s="100" t="e">
        <f>+L672-I672</f>
        <v>#REF!</v>
      </c>
      <c r="N672" s="101" t="e">
        <f t="shared" ref="N672:N680" si="91">+M672/I672</f>
        <v>#REF!</v>
      </c>
      <c r="O672" s="93" t="e">
        <f>L672/L680</f>
        <v>#REF!</v>
      </c>
      <c r="P672" s="32"/>
    </row>
    <row r="673" spans="2:16" ht="17.25" customHeight="1" thickBot="1" x14ac:dyDescent="0.25">
      <c r="B673" s="39"/>
      <c r="C673" s="12"/>
      <c r="D673" s="12"/>
      <c r="E673" s="12"/>
      <c r="F673" s="165" t="s">
        <v>149</v>
      </c>
      <c r="G673" s="449"/>
      <c r="H673" s="450"/>
      <c r="I673" s="166">
        <f>SUM(I668:I672)</f>
        <v>0</v>
      </c>
      <c r="J673" s="449"/>
      <c r="K673" s="450"/>
      <c r="L673" s="166" t="e">
        <f>SUM(L668:L672)</f>
        <v>#REF!</v>
      </c>
      <c r="M673" s="169" t="e">
        <f>SUM(M668:M672)</f>
        <v>#REF!</v>
      </c>
      <c r="N673" s="170" t="e">
        <f t="shared" si="91"/>
        <v>#REF!</v>
      </c>
      <c r="O673" s="171" t="e">
        <f>SUM(O668:O672)</f>
        <v>#REF!</v>
      </c>
      <c r="P673" s="32"/>
    </row>
    <row r="674" spans="2:16" ht="17.25" customHeight="1" thickBot="1" x14ac:dyDescent="0.25">
      <c r="B674" s="39"/>
      <c r="C674" s="12"/>
      <c r="D674" s="12"/>
      <c r="E674" s="12"/>
      <c r="F674" s="66" t="s">
        <v>155</v>
      </c>
      <c r="G674" s="123">
        <f>G672</f>
        <v>0</v>
      </c>
      <c r="H674" s="124" t="e">
        <f>#REF!</f>
        <v>#REF!</v>
      </c>
      <c r="I674" s="78" t="e">
        <f>+G674*H674</f>
        <v>#REF!</v>
      </c>
      <c r="J674" s="123">
        <f>G674</f>
        <v>0</v>
      </c>
      <c r="K674" s="124" t="e">
        <f>#REF!</f>
        <v>#REF!</v>
      </c>
      <c r="L674" s="78" t="e">
        <f>+J674*K674</f>
        <v>#REF!</v>
      </c>
      <c r="M674" s="125" t="e">
        <f t="shared" ref="M674:M680" si="92">+L674-I674</f>
        <v>#REF!</v>
      </c>
      <c r="N674" s="90" t="e">
        <f t="shared" si="91"/>
        <v>#REF!</v>
      </c>
      <c r="O674" s="93" t="e">
        <f>L674/L680</f>
        <v>#REF!</v>
      </c>
      <c r="P674" s="32"/>
    </row>
    <row r="675" spans="2:16" ht="17.25" customHeight="1" thickBot="1" x14ac:dyDescent="0.25">
      <c r="B675" s="39"/>
      <c r="C675" s="12"/>
      <c r="D675" s="12"/>
      <c r="E675" s="12"/>
      <c r="F675" s="165" t="s">
        <v>151</v>
      </c>
      <c r="G675" s="449"/>
      <c r="H675" s="450"/>
      <c r="I675" s="166" t="e">
        <f>I673+I674</f>
        <v>#REF!</v>
      </c>
      <c r="J675" s="449"/>
      <c r="K675" s="450"/>
      <c r="L675" s="166" t="e">
        <f>L673+L674</f>
        <v>#REF!</v>
      </c>
      <c r="M675" s="169" t="e">
        <f t="shared" si="92"/>
        <v>#REF!</v>
      </c>
      <c r="N675" s="170" t="e">
        <f t="shared" si="91"/>
        <v>#REF!</v>
      </c>
      <c r="O675" s="172" t="e">
        <f>L675/L680</f>
        <v>#REF!</v>
      </c>
      <c r="P675" s="32"/>
    </row>
    <row r="676" spans="2:16" ht="17.25" customHeight="1" x14ac:dyDescent="0.2">
      <c r="B676" s="39"/>
      <c r="C676" s="12"/>
      <c r="D676" s="12"/>
      <c r="E676" s="12"/>
      <c r="F676" s="64" t="s">
        <v>56</v>
      </c>
      <c r="G676" s="70" t="e">
        <f>C670*#REF!</f>
        <v>#REF!</v>
      </c>
      <c r="H676" s="71" t="e">
        <f>#REF!+#REF!</f>
        <v>#REF!</v>
      </c>
      <c r="I676" s="72" t="e">
        <f>+G676*H676</f>
        <v>#REF!</v>
      </c>
      <c r="J676" s="70" t="e">
        <f>C670*#REF!</f>
        <v>#REF!</v>
      </c>
      <c r="K676" s="71" t="e">
        <f>#REF!+#REF!</f>
        <v>#REF!</v>
      </c>
      <c r="L676" s="99" t="e">
        <f>+J676*K676</f>
        <v>#REF!</v>
      </c>
      <c r="M676" s="100" t="e">
        <f t="shared" si="92"/>
        <v>#REF!</v>
      </c>
      <c r="N676" s="101" t="e">
        <f t="shared" si="91"/>
        <v>#REF!</v>
      </c>
      <c r="O676" s="93" t="e">
        <f>L676/L680</f>
        <v>#REF!</v>
      </c>
      <c r="P676" s="32"/>
    </row>
    <row r="677" spans="2:16" ht="17.25" customHeight="1" thickBot="1" x14ac:dyDescent="0.25">
      <c r="B677" s="39"/>
      <c r="C677" s="12"/>
      <c r="D677" s="12"/>
      <c r="E677" s="12"/>
      <c r="F677" s="64" t="s">
        <v>57</v>
      </c>
      <c r="G677" s="70" t="e">
        <f>G676</f>
        <v>#REF!</v>
      </c>
      <c r="H677" s="71" t="e">
        <f>#REF!</f>
        <v>#REF!</v>
      </c>
      <c r="I677" s="72" t="e">
        <f>+G677*H677</f>
        <v>#REF!</v>
      </c>
      <c r="J677" s="70" t="e">
        <f>J676</f>
        <v>#REF!</v>
      </c>
      <c r="K677" s="71" t="e">
        <f>#REF!</f>
        <v>#REF!</v>
      </c>
      <c r="L677" s="99" t="e">
        <f>+J677*K677</f>
        <v>#REF!</v>
      </c>
      <c r="M677" s="100" t="e">
        <f t="shared" si="92"/>
        <v>#REF!</v>
      </c>
      <c r="N677" s="101" t="e">
        <f t="shared" si="91"/>
        <v>#REF!</v>
      </c>
      <c r="O677" s="93" t="e">
        <f>L677/L680</f>
        <v>#REF!</v>
      </c>
      <c r="P677" s="32"/>
    </row>
    <row r="678" spans="2:16" ht="17.25" customHeight="1" thickBot="1" x14ac:dyDescent="0.25">
      <c r="B678" s="39"/>
      <c r="C678" s="12"/>
      <c r="D678" s="12"/>
      <c r="E678" s="12"/>
      <c r="F678" s="165" t="s">
        <v>127</v>
      </c>
      <c r="G678" s="449"/>
      <c r="H678" s="450"/>
      <c r="I678" s="166" t="e">
        <f>SUM(I675:I677)</f>
        <v>#REF!</v>
      </c>
      <c r="J678" s="449"/>
      <c r="K678" s="450"/>
      <c r="L678" s="166" t="e">
        <f>SUM(L675:L677)</f>
        <v>#REF!</v>
      </c>
      <c r="M678" s="166" t="e">
        <f t="shared" si="92"/>
        <v>#REF!</v>
      </c>
      <c r="N678" s="170" t="e">
        <f t="shared" si="91"/>
        <v>#REF!</v>
      </c>
      <c r="O678" s="172" t="e">
        <f>L678/L680</f>
        <v>#REF!</v>
      </c>
      <c r="P678" s="32"/>
    </row>
    <row r="679" spans="2:16" ht="17.25" customHeight="1" thickBot="1" x14ac:dyDescent="0.25">
      <c r="B679" s="39"/>
      <c r="C679" s="12"/>
      <c r="D679" s="12"/>
      <c r="E679" s="12"/>
      <c r="F679" s="112" t="s">
        <v>202</v>
      </c>
      <c r="G679" s="113"/>
      <c r="H679" s="117">
        <v>0.13</v>
      </c>
      <c r="I679" s="114" t="e">
        <f>I678*H679</f>
        <v>#REF!</v>
      </c>
      <c r="J679" s="113"/>
      <c r="K679" s="117">
        <v>0.13</v>
      </c>
      <c r="L679" s="115" t="e">
        <f>L678*K679</f>
        <v>#REF!</v>
      </c>
      <c r="M679" s="97" t="e">
        <f t="shared" si="92"/>
        <v>#REF!</v>
      </c>
      <c r="N679" s="98" t="e">
        <f t="shared" si="91"/>
        <v>#REF!</v>
      </c>
      <c r="O679" s="103" t="e">
        <f>L679/L680</f>
        <v>#REF!</v>
      </c>
      <c r="P679" s="32"/>
    </row>
    <row r="680" spans="2:16" ht="17.25" customHeight="1" thickBot="1" x14ac:dyDescent="0.25">
      <c r="B680" s="39"/>
      <c r="C680" s="12"/>
      <c r="D680" s="12"/>
      <c r="E680" s="16"/>
      <c r="F680" s="180" t="s">
        <v>58</v>
      </c>
      <c r="G680" s="457"/>
      <c r="H680" s="458"/>
      <c r="I680" s="181" t="e">
        <f>I678+I679</f>
        <v>#REF!</v>
      </c>
      <c r="J680" s="457"/>
      <c r="K680" s="458"/>
      <c r="L680" s="181" t="e">
        <f>L678+L679</f>
        <v>#REF!</v>
      </c>
      <c r="M680" s="181" t="e">
        <f t="shared" si="92"/>
        <v>#REF!</v>
      </c>
      <c r="N680" s="182" t="e">
        <f t="shared" si="91"/>
        <v>#REF!</v>
      </c>
      <c r="O680" s="183" t="e">
        <f>O678+O679</f>
        <v>#REF!</v>
      </c>
      <c r="P680" s="32"/>
    </row>
    <row r="681" spans="2:16" ht="17.25" customHeight="1" thickBot="1" x14ac:dyDescent="0.25">
      <c r="B681" s="33"/>
      <c r="C681" s="45"/>
      <c r="D681" s="45"/>
      <c r="E681" s="45"/>
      <c r="F681" s="104"/>
      <c r="G681" s="105"/>
      <c r="H681" s="106"/>
      <c r="I681" s="107"/>
      <c r="J681" s="105"/>
      <c r="K681" s="108"/>
      <c r="L681" s="107"/>
      <c r="M681" s="144"/>
      <c r="N681" s="109"/>
      <c r="O681" s="110"/>
      <c r="P681" s="34"/>
    </row>
    <row r="682" spans="2:16" ht="18" customHeight="1" thickBot="1" x14ac:dyDescent="0.25"/>
    <row r="683" spans="2:16" ht="21.75" customHeight="1" x14ac:dyDescent="0.35">
      <c r="B683" s="41"/>
      <c r="C683" s="467" t="s">
        <v>126</v>
      </c>
      <c r="D683" s="467"/>
      <c r="E683" s="467"/>
      <c r="F683" s="467"/>
      <c r="G683" s="467"/>
      <c r="H683" s="467"/>
      <c r="I683" s="467"/>
      <c r="J683" s="467"/>
      <c r="K683" s="467"/>
      <c r="L683" s="467"/>
      <c r="M683" s="467"/>
      <c r="N683" s="467"/>
      <c r="O683" s="467"/>
      <c r="P683" s="31"/>
    </row>
    <row r="684" spans="2:16" ht="21.75" customHeight="1" thickBot="1" x14ac:dyDescent="0.3">
      <c r="B684" s="39"/>
      <c r="C684" s="463"/>
      <c r="D684" s="463"/>
      <c r="E684" s="463"/>
      <c r="F684" s="463"/>
      <c r="G684" s="463"/>
      <c r="H684" s="463"/>
      <c r="I684" s="463"/>
      <c r="J684" s="463"/>
      <c r="K684" s="463"/>
      <c r="L684" s="463"/>
      <c r="M684" s="463"/>
      <c r="N684" s="463"/>
      <c r="O684" s="463"/>
      <c r="P684" s="32"/>
    </row>
    <row r="685" spans="2:16" ht="21.75" customHeight="1" thickBot="1" x14ac:dyDescent="0.25">
      <c r="B685" s="39"/>
      <c r="C685" s="40"/>
      <c r="D685" s="40"/>
      <c r="E685" s="12"/>
      <c r="F685" s="17"/>
      <c r="G685" s="452" t="s">
        <v>128</v>
      </c>
      <c r="H685" s="453"/>
      <c r="I685" s="454"/>
      <c r="J685" s="452" t="s">
        <v>146</v>
      </c>
      <c r="K685" s="453"/>
      <c r="L685" s="454"/>
      <c r="M685" s="452" t="s">
        <v>52</v>
      </c>
      <c r="N685" s="453"/>
      <c r="O685" s="454"/>
      <c r="P685" s="32"/>
    </row>
    <row r="686" spans="2:16" ht="26.25" thickBot="1" x14ac:dyDescent="0.25">
      <c r="B686" s="39"/>
      <c r="C686" s="12"/>
      <c r="D686" s="12"/>
      <c r="E686" s="14"/>
      <c r="F686" s="18"/>
      <c r="G686" s="81" t="s">
        <v>46</v>
      </c>
      <c r="H686" s="56" t="s">
        <v>47</v>
      </c>
      <c r="I686" s="57" t="s">
        <v>48</v>
      </c>
      <c r="J686" s="81" t="s">
        <v>46</v>
      </c>
      <c r="K686" s="56" t="s">
        <v>47</v>
      </c>
      <c r="L686" s="57" t="s">
        <v>48</v>
      </c>
      <c r="M686" s="83" t="s">
        <v>53</v>
      </c>
      <c r="N686" s="84" t="s">
        <v>54</v>
      </c>
      <c r="O686" s="85" t="s">
        <v>55</v>
      </c>
      <c r="P686" s="32"/>
    </row>
    <row r="687" spans="2:16" ht="21.75" customHeight="1" thickBot="1" x14ac:dyDescent="0.25">
      <c r="B687" s="39"/>
      <c r="C687" s="459" t="s">
        <v>49</v>
      </c>
      <c r="D687" s="460"/>
      <c r="E687" s="12"/>
      <c r="F687" s="65" t="s">
        <v>50</v>
      </c>
      <c r="G687" s="190">
        <f>+C688</f>
        <v>1</v>
      </c>
      <c r="H687" s="77">
        <f>'2013 Existing Rates'!$B$13</f>
        <v>6.34</v>
      </c>
      <c r="I687" s="78">
        <f>+G687*H687</f>
        <v>6.34</v>
      </c>
      <c r="J687" s="190">
        <f>+C688</f>
        <v>1</v>
      </c>
      <c r="K687" s="80">
        <f>'Rate Schedule '!$E$52</f>
        <v>5.8673000000000002</v>
      </c>
      <c r="L687" s="82">
        <f>+J687*K687</f>
        <v>5.8673000000000002</v>
      </c>
      <c r="M687" s="89">
        <f>+L687-I687</f>
        <v>-0.47269999999999968</v>
      </c>
      <c r="N687" s="90">
        <f t="shared" ref="N687:N694" si="93">+M687/I687</f>
        <v>-7.4558359621451048E-2</v>
      </c>
      <c r="O687" s="91" t="e">
        <f>L687/L699</f>
        <v>#REF!</v>
      </c>
      <c r="P687" s="32"/>
    </row>
    <row r="688" spans="2:16" ht="21.75" customHeight="1" thickBot="1" x14ac:dyDescent="0.25">
      <c r="B688" s="39"/>
      <c r="C688" s="37">
        <v>1</v>
      </c>
      <c r="D688" s="38" t="s">
        <v>80</v>
      </c>
      <c r="E688" s="12"/>
      <c r="F688" s="66" t="s">
        <v>51</v>
      </c>
      <c r="G688" s="69">
        <f>+C689</f>
        <v>630</v>
      </c>
      <c r="H688" s="63">
        <f>'2013 Existing Rates'!$B$75</f>
        <v>0</v>
      </c>
      <c r="I688" s="78">
        <f>+G688*H688</f>
        <v>0</v>
      </c>
      <c r="J688" s="69">
        <f>+C689</f>
        <v>630</v>
      </c>
      <c r="K688" s="62">
        <f>'Rate Schedule '!$E$53</f>
        <v>8.2000000000000007E-3</v>
      </c>
      <c r="L688" s="82">
        <f>+J688*K688</f>
        <v>5.1660000000000004</v>
      </c>
      <c r="M688" s="92">
        <f>+L688-I688</f>
        <v>5.1660000000000004</v>
      </c>
      <c r="N688" s="86" t="e">
        <f t="shared" si="93"/>
        <v>#DIV/0!</v>
      </c>
      <c r="O688" s="93" t="e">
        <f>L688/L699</f>
        <v>#REF!</v>
      </c>
      <c r="P688" s="32"/>
    </row>
    <row r="689" spans="2:17" ht="21.75" customHeight="1" thickBot="1" x14ac:dyDescent="0.25">
      <c r="B689" s="39"/>
      <c r="C689" s="35">
        <v>630</v>
      </c>
      <c r="D689" s="36" t="s">
        <v>15</v>
      </c>
      <c r="E689" s="12"/>
      <c r="F689" s="66" t="s">
        <v>148</v>
      </c>
      <c r="G689" s="69">
        <f>G688</f>
        <v>630</v>
      </c>
      <c r="H689" s="63">
        <f>'2013 Existing Rates'!$B$38</f>
        <v>0</v>
      </c>
      <c r="I689" s="78">
        <f>+G689*H689</f>
        <v>0</v>
      </c>
      <c r="J689" s="69">
        <f>J688</f>
        <v>630</v>
      </c>
      <c r="K689" s="62">
        <f>'Rate Schedule '!$E$54</f>
        <v>1.5E-3</v>
      </c>
      <c r="L689" s="82">
        <f>+J689*K689</f>
        <v>0.94500000000000006</v>
      </c>
      <c r="M689" s="92">
        <f>+L689-I689</f>
        <v>0.94500000000000006</v>
      </c>
      <c r="N689" s="86" t="e">
        <f t="shared" si="93"/>
        <v>#DIV/0!</v>
      </c>
      <c r="O689" s="93" t="e">
        <f>L689/L699</f>
        <v>#REF!</v>
      </c>
      <c r="P689" s="32"/>
    </row>
    <row r="690" spans="2:17" ht="21.75" customHeight="1" x14ac:dyDescent="0.2">
      <c r="B690" s="39"/>
      <c r="C690" s="29"/>
      <c r="D690" s="30"/>
      <c r="E690" s="12"/>
      <c r="F690" s="66" t="s">
        <v>102</v>
      </c>
      <c r="G690" s="69">
        <f>C689</f>
        <v>630</v>
      </c>
      <c r="H690" s="63"/>
      <c r="I690" s="74">
        <f>+G690*H690</f>
        <v>0</v>
      </c>
      <c r="J690" s="69">
        <f>C689</f>
        <v>630</v>
      </c>
      <c r="K690" s="62">
        <f>'Rate Schedule '!$E$55</f>
        <v>0</v>
      </c>
      <c r="L690" s="82">
        <f>J690*K690</f>
        <v>0</v>
      </c>
      <c r="M690" s="92">
        <f>+L690-I690</f>
        <v>0</v>
      </c>
      <c r="N690" s="86">
        <v>0</v>
      </c>
      <c r="O690" s="93" t="e">
        <f>L690/L699</f>
        <v>#REF!</v>
      </c>
      <c r="P690" s="32"/>
    </row>
    <row r="691" spans="2:17" ht="21.75" customHeight="1" thickBot="1" x14ac:dyDescent="0.25">
      <c r="B691" s="39"/>
      <c r="C691" s="12"/>
      <c r="D691" s="12"/>
      <c r="E691" s="12"/>
      <c r="F691" s="67" t="s">
        <v>147</v>
      </c>
      <c r="G691" s="94">
        <f>+C689</f>
        <v>630</v>
      </c>
      <c r="H691" s="95">
        <f>'2013 Existing Rates'!$B$26</f>
        <v>0</v>
      </c>
      <c r="I691" s="96">
        <f>+G691*H691</f>
        <v>0</v>
      </c>
      <c r="J691" s="94">
        <f>+C689</f>
        <v>630</v>
      </c>
      <c r="K691" s="95" t="e">
        <f>'Rate Schedule '!#REF!</f>
        <v>#REF!</v>
      </c>
      <c r="L691" s="96" t="e">
        <f>+J691*K691</f>
        <v>#REF!</v>
      </c>
      <c r="M691" s="92" t="e">
        <f>+L691-I691</f>
        <v>#REF!</v>
      </c>
      <c r="N691" s="86" t="e">
        <f t="shared" si="93"/>
        <v>#REF!</v>
      </c>
      <c r="O691" s="93" t="e">
        <f>L691/L699</f>
        <v>#REF!</v>
      </c>
      <c r="P691" s="32"/>
    </row>
    <row r="692" spans="2:17" ht="21.75" customHeight="1" thickBot="1" x14ac:dyDescent="0.25">
      <c r="B692" s="39"/>
      <c r="C692" s="12"/>
      <c r="D692" s="12"/>
      <c r="E692" s="12"/>
      <c r="F692" s="165" t="s">
        <v>149</v>
      </c>
      <c r="G692" s="449"/>
      <c r="H692" s="450"/>
      <c r="I692" s="166">
        <f>SUM(I687:I691)</f>
        <v>6.34</v>
      </c>
      <c r="J692" s="449"/>
      <c r="K692" s="450"/>
      <c r="L692" s="166" t="e">
        <f>SUM(L687:L691)</f>
        <v>#REF!</v>
      </c>
      <c r="M692" s="169" t="e">
        <f>SUM(M687:M691)</f>
        <v>#REF!</v>
      </c>
      <c r="N692" s="170" t="e">
        <f t="shared" si="93"/>
        <v>#REF!</v>
      </c>
      <c r="O692" s="171" t="e">
        <f>L692/L699</f>
        <v>#REF!</v>
      </c>
      <c r="P692" s="32"/>
    </row>
    <row r="693" spans="2:17" ht="21.75" customHeight="1" thickBot="1" x14ac:dyDescent="0.25">
      <c r="B693" s="39"/>
      <c r="C693" s="12"/>
      <c r="D693" s="12"/>
      <c r="E693" s="12"/>
      <c r="F693" s="66" t="s">
        <v>150</v>
      </c>
      <c r="G693" s="123" t="e">
        <f>C689*#REF!</f>
        <v>#REF!</v>
      </c>
      <c r="H693" s="124" t="e">
        <f>#REF!</f>
        <v>#REF!</v>
      </c>
      <c r="I693" s="78" t="e">
        <f>+G693*H693</f>
        <v>#REF!</v>
      </c>
      <c r="J693" s="123" t="e">
        <f>C689*#REF!</f>
        <v>#REF!</v>
      </c>
      <c r="K693" s="124" t="e">
        <f>#REF!</f>
        <v>#REF!</v>
      </c>
      <c r="L693" s="78" t="e">
        <f>+J693*K693</f>
        <v>#REF!</v>
      </c>
      <c r="M693" s="125" t="e">
        <f t="shared" ref="M693:M699" si="94">+L693-I693</f>
        <v>#REF!</v>
      </c>
      <c r="N693" s="90" t="e">
        <f t="shared" si="93"/>
        <v>#REF!</v>
      </c>
      <c r="O693" s="91" t="e">
        <f>L693/L699</f>
        <v>#REF!</v>
      </c>
      <c r="P693" s="32"/>
    </row>
    <row r="694" spans="2:17" ht="21.75" customHeight="1" thickBot="1" x14ac:dyDescent="0.25">
      <c r="B694" s="39"/>
      <c r="C694" s="12"/>
      <c r="D694" s="12"/>
      <c r="E694" s="12"/>
      <c r="F694" s="165" t="s">
        <v>151</v>
      </c>
      <c r="G694" s="449"/>
      <c r="H694" s="450"/>
      <c r="I694" s="166" t="e">
        <f>I692+I693</f>
        <v>#REF!</v>
      </c>
      <c r="J694" s="449"/>
      <c r="K694" s="450"/>
      <c r="L694" s="166" t="e">
        <f>L692+L693</f>
        <v>#REF!</v>
      </c>
      <c r="M694" s="169" t="e">
        <f t="shared" si="94"/>
        <v>#REF!</v>
      </c>
      <c r="N694" s="170" t="e">
        <f t="shared" si="93"/>
        <v>#REF!</v>
      </c>
      <c r="O694" s="172" t="e">
        <f>L694/L699</f>
        <v>#REF!</v>
      </c>
      <c r="P694" s="32"/>
    </row>
    <row r="695" spans="2:17" ht="21.75" customHeight="1" x14ac:dyDescent="0.2">
      <c r="B695" s="39"/>
      <c r="C695" s="12"/>
      <c r="D695" s="12"/>
      <c r="E695" s="12"/>
      <c r="F695" s="68" t="s">
        <v>56</v>
      </c>
      <c r="G695" s="70" t="e">
        <f>G693</f>
        <v>#REF!</v>
      </c>
      <c r="H695" s="71" t="e">
        <f>#REF!+#REF!</f>
        <v>#REF!</v>
      </c>
      <c r="I695" s="72" t="e">
        <f>+G695*H695</f>
        <v>#REF!</v>
      </c>
      <c r="J695" s="70" t="e">
        <f>J693</f>
        <v>#REF!</v>
      </c>
      <c r="K695" s="71" t="e">
        <f>#REF!+#REF!</f>
        <v>#REF!</v>
      </c>
      <c r="L695" s="99" t="e">
        <f>+J695*K695</f>
        <v>#REF!</v>
      </c>
      <c r="M695" s="100" t="e">
        <f t="shared" si="94"/>
        <v>#REF!</v>
      </c>
      <c r="N695" s="101" t="e">
        <f>+M695/I695</f>
        <v>#REF!</v>
      </c>
      <c r="O695" s="116" t="e">
        <f>L695/L699</f>
        <v>#REF!</v>
      </c>
      <c r="P695" s="32"/>
    </row>
    <row r="696" spans="2:17" ht="21.75" customHeight="1" thickBot="1" x14ac:dyDescent="0.25">
      <c r="B696" s="39"/>
      <c r="C696" s="12"/>
      <c r="D696" s="12"/>
      <c r="E696" s="12"/>
      <c r="F696" s="66" t="s">
        <v>57</v>
      </c>
      <c r="G696" s="79" t="e">
        <f>G695</f>
        <v>#REF!</v>
      </c>
      <c r="H696" s="73" t="e">
        <f>#REF!</f>
        <v>#REF!</v>
      </c>
      <c r="I696" s="74" t="e">
        <f>+G696*H696</f>
        <v>#REF!</v>
      </c>
      <c r="J696" s="79" t="e">
        <f>J695</f>
        <v>#REF!</v>
      </c>
      <c r="K696" s="73" t="e">
        <f>#REF!</f>
        <v>#REF!</v>
      </c>
      <c r="L696" s="96" t="e">
        <f>+J696*K696</f>
        <v>#REF!</v>
      </c>
      <c r="M696" s="97" t="e">
        <f t="shared" si="94"/>
        <v>#REF!</v>
      </c>
      <c r="N696" s="98" t="e">
        <f>+M696/I696</f>
        <v>#REF!</v>
      </c>
      <c r="O696" s="103" t="e">
        <f>L696/L699</f>
        <v>#REF!</v>
      </c>
      <c r="P696" s="32"/>
    </row>
    <row r="697" spans="2:17" ht="21.75" customHeight="1" thickBot="1" x14ac:dyDescent="0.25">
      <c r="B697" s="39"/>
      <c r="C697" s="12"/>
      <c r="D697" s="12"/>
      <c r="E697" s="12"/>
      <c r="F697" s="165" t="s">
        <v>127</v>
      </c>
      <c r="G697" s="449"/>
      <c r="H697" s="450"/>
      <c r="I697" s="166" t="e">
        <f>SUM(I694:I696)</f>
        <v>#REF!</v>
      </c>
      <c r="J697" s="449"/>
      <c r="K697" s="450"/>
      <c r="L697" s="166" t="e">
        <f>SUM(L694:L696)</f>
        <v>#REF!</v>
      </c>
      <c r="M697" s="166" t="e">
        <f t="shared" si="94"/>
        <v>#REF!</v>
      </c>
      <c r="N697" s="170" t="e">
        <f>+M697/I697</f>
        <v>#REF!</v>
      </c>
      <c r="O697" s="172" t="e">
        <f>L697/L699</f>
        <v>#REF!</v>
      </c>
      <c r="P697" s="118"/>
    </row>
    <row r="698" spans="2:17" ht="21.75" customHeight="1" thickBot="1" x14ac:dyDescent="0.25">
      <c r="B698" s="39"/>
      <c r="C698" s="12"/>
      <c r="D698" s="12"/>
      <c r="E698" s="12"/>
      <c r="F698" s="112" t="s">
        <v>202</v>
      </c>
      <c r="G698" s="113"/>
      <c r="H698" s="117">
        <v>0.13</v>
      </c>
      <c r="I698" s="114" t="e">
        <f>I697*H698</f>
        <v>#REF!</v>
      </c>
      <c r="J698" s="113"/>
      <c r="K698" s="117">
        <v>0.13</v>
      </c>
      <c r="L698" s="115" t="e">
        <f>L697*K698</f>
        <v>#REF!</v>
      </c>
      <c r="M698" s="97" t="e">
        <f t="shared" si="94"/>
        <v>#REF!</v>
      </c>
      <c r="N698" s="101" t="e">
        <f>+M698/I698</f>
        <v>#REF!</v>
      </c>
      <c r="O698" s="103" t="e">
        <f>L698/L699</f>
        <v>#REF!</v>
      </c>
      <c r="P698" s="32"/>
    </row>
    <row r="699" spans="2:17" ht="21.75" customHeight="1" thickBot="1" x14ac:dyDescent="0.25">
      <c r="B699" s="126"/>
      <c r="C699" s="127"/>
      <c r="D699" s="127"/>
      <c r="E699" s="128"/>
      <c r="F699" s="167" t="s">
        <v>58</v>
      </c>
      <c r="G699" s="464"/>
      <c r="H699" s="465"/>
      <c r="I699" s="168" t="e">
        <f>I697+I698</f>
        <v>#REF!</v>
      </c>
      <c r="J699" s="464"/>
      <c r="K699" s="465"/>
      <c r="L699" s="168" t="e">
        <f>L697+L698</f>
        <v>#REF!</v>
      </c>
      <c r="M699" s="168" t="e">
        <f t="shared" si="94"/>
        <v>#REF!</v>
      </c>
      <c r="N699" s="173" t="e">
        <f>+M699/I699</f>
        <v>#REF!</v>
      </c>
      <c r="O699" s="174" t="e">
        <f>O697+O698</f>
        <v>#REF!</v>
      </c>
      <c r="P699" s="129"/>
      <c r="Q699" s="130"/>
    </row>
    <row r="700" spans="2:17" ht="10.5" customHeight="1" thickBot="1" x14ac:dyDescent="0.4">
      <c r="B700" s="33"/>
      <c r="C700" s="466"/>
      <c r="D700" s="466"/>
      <c r="E700" s="466"/>
      <c r="F700" s="466"/>
      <c r="G700" s="466"/>
      <c r="H700" s="466"/>
      <c r="I700" s="466"/>
      <c r="J700" s="466"/>
      <c r="K700" s="466"/>
      <c r="L700" s="466"/>
      <c r="M700" s="466"/>
      <c r="N700" s="466"/>
      <c r="O700" s="466"/>
      <c r="P700" s="34"/>
    </row>
    <row r="701" spans="2:17" ht="17.25" customHeight="1" thickBot="1" x14ac:dyDescent="0.25"/>
    <row r="702" spans="2:17" ht="21.75" customHeight="1" x14ac:dyDescent="0.35">
      <c r="B702" s="41"/>
      <c r="C702" s="467" t="s">
        <v>126</v>
      </c>
      <c r="D702" s="467"/>
      <c r="E702" s="467"/>
      <c r="F702" s="467"/>
      <c r="G702" s="467"/>
      <c r="H702" s="467"/>
      <c r="I702" s="467"/>
      <c r="J702" s="467"/>
      <c r="K702" s="467"/>
      <c r="L702" s="467"/>
      <c r="M702" s="467"/>
      <c r="N702" s="467"/>
      <c r="O702" s="467"/>
      <c r="P702" s="31"/>
    </row>
    <row r="703" spans="2:17" ht="21.75" customHeight="1" thickBot="1" x14ac:dyDescent="0.3">
      <c r="B703" s="39"/>
      <c r="C703" s="463"/>
      <c r="D703" s="463"/>
      <c r="E703" s="463"/>
      <c r="F703" s="463"/>
      <c r="G703" s="463"/>
      <c r="H703" s="463"/>
      <c r="I703" s="463"/>
      <c r="J703" s="463"/>
      <c r="K703" s="463"/>
      <c r="L703" s="463"/>
      <c r="M703" s="463"/>
      <c r="N703" s="463"/>
      <c r="O703" s="463"/>
      <c r="P703" s="32"/>
    </row>
    <row r="704" spans="2:17" ht="21.75" customHeight="1" thickBot="1" x14ac:dyDescent="0.25">
      <c r="B704" s="39"/>
      <c r="C704" s="40"/>
      <c r="D704" s="40"/>
      <c r="E704" s="12"/>
      <c r="F704" s="17"/>
      <c r="G704" s="452" t="s">
        <v>128</v>
      </c>
      <c r="H704" s="453"/>
      <c r="I704" s="454"/>
      <c r="J704" s="452" t="s">
        <v>146</v>
      </c>
      <c r="K704" s="453"/>
      <c r="L704" s="454"/>
      <c r="M704" s="452" t="s">
        <v>52</v>
      </c>
      <c r="N704" s="453"/>
      <c r="O704" s="454"/>
      <c r="P704" s="32"/>
    </row>
    <row r="705" spans="2:17" ht="26.25" thickBot="1" x14ac:dyDescent="0.25">
      <c r="B705" s="39"/>
      <c r="C705" s="12"/>
      <c r="D705" s="12"/>
      <c r="E705" s="14"/>
      <c r="F705" s="18"/>
      <c r="G705" s="81" t="s">
        <v>46</v>
      </c>
      <c r="H705" s="56" t="s">
        <v>47</v>
      </c>
      <c r="I705" s="57" t="s">
        <v>48</v>
      </c>
      <c r="J705" s="81" t="s">
        <v>46</v>
      </c>
      <c r="K705" s="56" t="s">
        <v>47</v>
      </c>
      <c r="L705" s="57" t="s">
        <v>48</v>
      </c>
      <c r="M705" s="83" t="s">
        <v>53</v>
      </c>
      <c r="N705" s="84" t="s">
        <v>54</v>
      </c>
      <c r="O705" s="85" t="s">
        <v>55</v>
      </c>
      <c r="P705" s="32"/>
    </row>
    <row r="706" spans="2:17" ht="21.75" customHeight="1" thickBot="1" x14ac:dyDescent="0.25">
      <c r="B706" s="39"/>
      <c r="C706" s="459" t="s">
        <v>49</v>
      </c>
      <c r="D706" s="460"/>
      <c r="E706" s="12"/>
      <c r="F706" s="65" t="s">
        <v>50</v>
      </c>
      <c r="G706" s="75"/>
      <c r="H706" s="76"/>
      <c r="I706" s="77">
        <f>'2013 Existing Rates'!$B$13</f>
        <v>6.34</v>
      </c>
      <c r="J706" s="75"/>
      <c r="K706" s="76"/>
      <c r="L706" s="80">
        <f>'Rate Schedule '!$E$52</f>
        <v>5.8673000000000002</v>
      </c>
      <c r="M706" s="89">
        <f>+L706-I706</f>
        <v>-0.47269999999999968</v>
      </c>
      <c r="N706" s="90">
        <f>+M706/I706</f>
        <v>-7.4558359621451048E-2</v>
      </c>
      <c r="O706" s="91" t="e">
        <f>L706/L718</f>
        <v>#REF!</v>
      </c>
      <c r="P706" s="32"/>
    </row>
    <row r="707" spans="2:17" ht="21.75" customHeight="1" thickBot="1" x14ac:dyDescent="0.25">
      <c r="B707" s="39"/>
      <c r="C707" s="37"/>
      <c r="D707" s="38" t="s">
        <v>80</v>
      </c>
      <c r="E707" s="12"/>
      <c r="F707" s="66" t="s">
        <v>51</v>
      </c>
      <c r="G707" s="69">
        <f>+C707</f>
        <v>0</v>
      </c>
      <c r="H707" s="63">
        <f>'2013 Existing Rates'!$B$75</f>
        <v>0</v>
      </c>
      <c r="I707" s="78">
        <f>+G707*H707</f>
        <v>0</v>
      </c>
      <c r="J707" s="69">
        <f>+C707</f>
        <v>0</v>
      </c>
      <c r="K707" s="62">
        <f>'Rate Schedule '!$E$53</f>
        <v>8.2000000000000007E-3</v>
      </c>
      <c r="L707" s="82">
        <f>+J707*K707</f>
        <v>0</v>
      </c>
      <c r="M707" s="92">
        <f>+L707-I707</f>
        <v>0</v>
      </c>
      <c r="N707" s="86" t="e">
        <f>+M707/I707</f>
        <v>#DIV/0!</v>
      </c>
      <c r="O707" s="93" t="e">
        <f>L707/L718</f>
        <v>#REF!</v>
      </c>
      <c r="P707" s="32"/>
    </row>
    <row r="708" spans="2:17" ht="21.75" customHeight="1" thickBot="1" x14ac:dyDescent="0.25">
      <c r="B708" s="39"/>
      <c r="C708" s="35"/>
      <c r="D708" s="36" t="s">
        <v>15</v>
      </c>
      <c r="E708" s="12"/>
      <c r="F708" s="66" t="s">
        <v>148</v>
      </c>
      <c r="G708" s="69">
        <f>G707</f>
        <v>0</v>
      </c>
      <c r="H708" s="63">
        <f>'2013 Existing Rates'!$B$38</f>
        <v>0</v>
      </c>
      <c r="I708" s="78">
        <f>+G708*H708</f>
        <v>0</v>
      </c>
      <c r="J708" s="69">
        <f>J707</f>
        <v>0</v>
      </c>
      <c r="K708" s="62">
        <f>'Rate Schedule '!$E$54</f>
        <v>1.5E-3</v>
      </c>
      <c r="L708" s="82">
        <f>+J708*K708</f>
        <v>0</v>
      </c>
      <c r="M708" s="92">
        <f>+L708-I708</f>
        <v>0</v>
      </c>
      <c r="N708" s="86" t="e">
        <f>+M708/I708</f>
        <v>#DIV/0!</v>
      </c>
      <c r="O708" s="93" t="e">
        <f>L708/L718</f>
        <v>#REF!</v>
      </c>
      <c r="P708" s="32"/>
    </row>
    <row r="709" spans="2:17" ht="21.75" customHeight="1" x14ac:dyDescent="0.2">
      <c r="B709" s="39"/>
      <c r="C709" s="29"/>
      <c r="D709" s="30"/>
      <c r="E709" s="12"/>
      <c r="F709" s="66" t="s">
        <v>102</v>
      </c>
      <c r="G709" s="69">
        <f>C707</f>
        <v>0</v>
      </c>
      <c r="H709" s="63"/>
      <c r="I709" s="74">
        <f>+G709*H709</f>
        <v>0</v>
      </c>
      <c r="J709" s="69">
        <f>C707</f>
        <v>0</v>
      </c>
      <c r="K709" s="62">
        <f>'Rate Schedule '!$E$55</f>
        <v>0</v>
      </c>
      <c r="L709" s="82">
        <f>J709*K709</f>
        <v>0</v>
      </c>
      <c r="M709" s="92">
        <f>+L709-I709</f>
        <v>0</v>
      </c>
      <c r="N709" s="86">
        <v>0</v>
      </c>
      <c r="O709" s="93" t="e">
        <f>L709/L718</f>
        <v>#REF!</v>
      </c>
      <c r="P709" s="32"/>
    </row>
    <row r="710" spans="2:17" ht="21.75" customHeight="1" thickBot="1" x14ac:dyDescent="0.25">
      <c r="B710" s="39"/>
      <c r="C710" s="12"/>
      <c r="D710" s="12"/>
      <c r="E710" s="12"/>
      <c r="F710" s="67" t="s">
        <v>147</v>
      </c>
      <c r="G710" s="94">
        <f>+C707</f>
        <v>0</v>
      </c>
      <c r="H710" s="95">
        <f>'2013 Existing Rates'!$B$26</f>
        <v>0</v>
      </c>
      <c r="I710" s="96">
        <f>+G710*H710</f>
        <v>0</v>
      </c>
      <c r="J710" s="94">
        <f>+C707</f>
        <v>0</v>
      </c>
      <c r="K710" s="95" t="e">
        <f>'Rate Schedule '!#REF!</f>
        <v>#REF!</v>
      </c>
      <c r="L710" s="96" t="e">
        <f>+J710*K710</f>
        <v>#REF!</v>
      </c>
      <c r="M710" s="92" t="e">
        <f>+L710-I710</f>
        <v>#REF!</v>
      </c>
      <c r="N710" s="86" t="e">
        <f t="shared" ref="N710:N718" si="95">+M710/I710</f>
        <v>#REF!</v>
      </c>
      <c r="O710" s="93" t="e">
        <f>L710/L718</f>
        <v>#REF!</v>
      </c>
      <c r="P710" s="32"/>
    </row>
    <row r="711" spans="2:17" ht="21.75" customHeight="1" thickBot="1" x14ac:dyDescent="0.25">
      <c r="B711" s="39"/>
      <c r="C711" s="12"/>
      <c r="D711" s="12"/>
      <c r="E711" s="12"/>
      <c r="F711" s="165" t="s">
        <v>149</v>
      </c>
      <c r="G711" s="449"/>
      <c r="H711" s="450"/>
      <c r="I711" s="166">
        <f>SUM(I706:I710)</f>
        <v>6.34</v>
      </c>
      <c r="J711" s="449"/>
      <c r="K711" s="450"/>
      <c r="L711" s="166" t="e">
        <f>SUM(L706:L710)</f>
        <v>#REF!</v>
      </c>
      <c r="M711" s="169" t="e">
        <f>SUM(M706:M710)</f>
        <v>#REF!</v>
      </c>
      <c r="N711" s="170" t="e">
        <f t="shared" si="95"/>
        <v>#REF!</v>
      </c>
      <c r="O711" s="171" t="e">
        <f>L711/L718</f>
        <v>#REF!</v>
      </c>
      <c r="P711" s="32"/>
    </row>
    <row r="712" spans="2:17" ht="21.75" customHeight="1" thickBot="1" x14ac:dyDescent="0.25">
      <c r="B712" s="39"/>
      <c r="C712" s="12"/>
      <c r="D712" s="12"/>
      <c r="E712" s="12"/>
      <c r="F712" s="66" t="s">
        <v>150</v>
      </c>
      <c r="G712" s="123" t="e">
        <f>C707*#REF!</f>
        <v>#REF!</v>
      </c>
      <c r="H712" s="124" t="e">
        <f>#REF!</f>
        <v>#REF!</v>
      </c>
      <c r="I712" s="78" t="e">
        <f>+G712*H712</f>
        <v>#REF!</v>
      </c>
      <c r="J712" s="123" t="e">
        <f>C707*#REF!</f>
        <v>#REF!</v>
      </c>
      <c r="K712" s="124" t="e">
        <f>#REF!</f>
        <v>#REF!</v>
      </c>
      <c r="L712" s="78" t="e">
        <f>+J712*K712</f>
        <v>#REF!</v>
      </c>
      <c r="M712" s="125" t="e">
        <f t="shared" ref="M712:M718" si="96">+L712-I712</f>
        <v>#REF!</v>
      </c>
      <c r="N712" s="90" t="e">
        <f t="shared" si="95"/>
        <v>#REF!</v>
      </c>
      <c r="O712" s="91" t="e">
        <f>L712/L718</f>
        <v>#REF!</v>
      </c>
      <c r="P712" s="32"/>
    </row>
    <row r="713" spans="2:17" ht="21.75" customHeight="1" thickBot="1" x14ac:dyDescent="0.25">
      <c r="B713" s="39"/>
      <c r="C713" s="12"/>
      <c r="D713" s="12"/>
      <c r="E713" s="12"/>
      <c r="F713" s="165" t="s">
        <v>151</v>
      </c>
      <c r="G713" s="449"/>
      <c r="H713" s="450"/>
      <c r="I713" s="166" t="e">
        <f>I711+I712</f>
        <v>#REF!</v>
      </c>
      <c r="J713" s="449"/>
      <c r="K713" s="450"/>
      <c r="L713" s="166" t="e">
        <f>L711+L712</f>
        <v>#REF!</v>
      </c>
      <c r="M713" s="169" t="e">
        <f t="shared" si="96"/>
        <v>#REF!</v>
      </c>
      <c r="N713" s="170" t="e">
        <f t="shared" si="95"/>
        <v>#REF!</v>
      </c>
      <c r="O713" s="172" t="e">
        <f>L713/L718</f>
        <v>#REF!</v>
      </c>
      <c r="P713" s="32"/>
    </row>
    <row r="714" spans="2:17" ht="21.75" customHeight="1" x14ac:dyDescent="0.2">
      <c r="B714" s="39"/>
      <c r="C714" s="12"/>
      <c r="D714" s="12"/>
      <c r="E714" s="12"/>
      <c r="F714" s="68" t="s">
        <v>56</v>
      </c>
      <c r="G714" s="70" t="e">
        <f>G712</f>
        <v>#REF!</v>
      </c>
      <c r="H714" s="71" t="e">
        <f>#REF!+#REF!</f>
        <v>#REF!</v>
      </c>
      <c r="I714" s="72" t="e">
        <f>+G714*H714</f>
        <v>#REF!</v>
      </c>
      <c r="J714" s="70" t="e">
        <f>J712</f>
        <v>#REF!</v>
      </c>
      <c r="K714" s="71" t="e">
        <f>#REF!+#REF!</f>
        <v>#REF!</v>
      </c>
      <c r="L714" s="99" t="e">
        <f>+J714*K714</f>
        <v>#REF!</v>
      </c>
      <c r="M714" s="100" t="e">
        <f t="shared" si="96"/>
        <v>#REF!</v>
      </c>
      <c r="N714" s="101" t="e">
        <f t="shared" si="95"/>
        <v>#REF!</v>
      </c>
      <c r="O714" s="116" t="e">
        <f>L714/L718</f>
        <v>#REF!</v>
      </c>
      <c r="P714" s="32"/>
    </row>
    <row r="715" spans="2:17" ht="21.75" customHeight="1" thickBot="1" x14ac:dyDescent="0.25">
      <c r="B715" s="39"/>
      <c r="C715" s="12"/>
      <c r="D715" s="12"/>
      <c r="E715" s="12"/>
      <c r="F715" s="66" t="s">
        <v>57</v>
      </c>
      <c r="G715" s="79" t="e">
        <f>G714</f>
        <v>#REF!</v>
      </c>
      <c r="H715" s="73" t="e">
        <f>#REF!</f>
        <v>#REF!</v>
      </c>
      <c r="I715" s="74" t="e">
        <f>+G715*H715</f>
        <v>#REF!</v>
      </c>
      <c r="J715" s="79" t="e">
        <f>J714</f>
        <v>#REF!</v>
      </c>
      <c r="K715" s="73" t="e">
        <f>#REF!</f>
        <v>#REF!</v>
      </c>
      <c r="L715" s="96" t="e">
        <f>+J715*K715</f>
        <v>#REF!</v>
      </c>
      <c r="M715" s="97" t="e">
        <f t="shared" si="96"/>
        <v>#REF!</v>
      </c>
      <c r="N715" s="98" t="e">
        <f t="shared" si="95"/>
        <v>#REF!</v>
      </c>
      <c r="O715" s="103" t="e">
        <f>L715/L718</f>
        <v>#REF!</v>
      </c>
      <c r="P715" s="32"/>
    </row>
    <row r="716" spans="2:17" ht="21.75" customHeight="1" thickBot="1" x14ac:dyDescent="0.25">
      <c r="B716" s="39"/>
      <c r="C716" s="12"/>
      <c r="D716" s="12"/>
      <c r="E716" s="12"/>
      <c r="F716" s="165" t="s">
        <v>127</v>
      </c>
      <c r="G716" s="449"/>
      <c r="H716" s="450"/>
      <c r="I716" s="166" t="e">
        <f>SUM(I713:I715)</f>
        <v>#REF!</v>
      </c>
      <c r="J716" s="449"/>
      <c r="K716" s="450"/>
      <c r="L716" s="166" t="e">
        <f>SUM(L713:L715)</f>
        <v>#REF!</v>
      </c>
      <c r="M716" s="166" t="e">
        <f t="shared" si="96"/>
        <v>#REF!</v>
      </c>
      <c r="N716" s="170" t="e">
        <f t="shared" si="95"/>
        <v>#REF!</v>
      </c>
      <c r="O716" s="172" t="e">
        <f>L716/L718</f>
        <v>#REF!</v>
      </c>
      <c r="P716" s="118"/>
    </row>
    <row r="717" spans="2:17" ht="21.75" customHeight="1" thickBot="1" x14ac:dyDescent="0.25">
      <c r="B717" s="39"/>
      <c r="C717" s="12"/>
      <c r="D717" s="12"/>
      <c r="E717" s="12"/>
      <c r="F717" s="112" t="s">
        <v>202</v>
      </c>
      <c r="G717" s="113"/>
      <c r="H717" s="117">
        <v>0.13</v>
      </c>
      <c r="I717" s="114" t="e">
        <f>I716*H717</f>
        <v>#REF!</v>
      </c>
      <c r="J717" s="113"/>
      <c r="K717" s="117">
        <v>0.13</v>
      </c>
      <c r="L717" s="115" t="e">
        <f>L716*K717</f>
        <v>#REF!</v>
      </c>
      <c r="M717" s="97" t="e">
        <f t="shared" si="96"/>
        <v>#REF!</v>
      </c>
      <c r="N717" s="101" t="e">
        <f t="shared" si="95"/>
        <v>#REF!</v>
      </c>
      <c r="O717" s="103" t="e">
        <f>L717/L718</f>
        <v>#REF!</v>
      </c>
      <c r="P717" s="32"/>
    </row>
    <row r="718" spans="2:17" ht="21.75" customHeight="1" thickBot="1" x14ac:dyDescent="0.25">
      <c r="B718" s="126"/>
      <c r="C718" s="127"/>
      <c r="D718" s="127"/>
      <c r="E718" s="128"/>
      <c r="F718" s="167" t="s">
        <v>58</v>
      </c>
      <c r="G718" s="464"/>
      <c r="H718" s="465"/>
      <c r="I718" s="168" t="e">
        <f>I716+I717</f>
        <v>#REF!</v>
      </c>
      <c r="J718" s="464"/>
      <c r="K718" s="465"/>
      <c r="L718" s="168" t="e">
        <f>L716+L717</f>
        <v>#REF!</v>
      </c>
      <c r="M718" s="168" t="e">
        <f t="shared" si="96"/>
        <v>#REF!</v>
      </c>
      <c r="N718" s="173" t="e">
        <f t="shared" si="95"/>
        <v>#REF!</v>
      </c>
      <c r="O718" s="174" t="e">
        <f>O716+O717</f>
        <v>#REF!</v>
      </c>
      <c r="P718" s="129"/>
      <c r="Q718" s="130"/>
    </row>
    <row r="719" spans="2:17" ht="10.5" customHeight="1" thickBot="1" x14ac:dyDescent="0.4">
      <c r="B719" s="33"/>
      <c r="C719" s="466"/>
      <c r="D719" s="466"/>
      <c r="E719" s="466"/>
      <c r="F719" s="466"/>
      <c r="G719" s="466"/>
      <c r="H719" s="466"/>
      <c r="I719" s="466"/>
      <c r="J719" s="466"/>
      <c r="K719" s="466"/>
      <c r="L719" s="466"/>
      <c r="M719" s="466"/>
      <c r="N719" s="466"/>
      <c r="O719" s="466"/>
      <c r="P719" s="34"/>
    </row>
    <row r="720" spans="2:17" ht="17.25" customHeight="1" x14ac:dyDescent="0.2"/>
    <row r="721" ht="6.95" customHeight="1" x14ac:dyDescent="0.2"/>
    <row r="722" ht="6.95" customHeight="1" x14ac:dyDescent="0.2"/>
    <row r="725" ht="6.95" customHeight="1" x14ac:dyDescent="0.2"/>
    <row r="728" ht="18" customHeight="1" x14ac:dyDescent="0.2"/>
    <row r="729" ht="18" customHeight="1" x14ac:dyDescent="0.2"/>
    <row r="730" ht="18" customHeight="1" x14ac:dyDescent="0.2"/>
    <row r="731" ht="18" customHeight="1" x14ac:dyDescent="0.2"/>
    <row r="732" ht="18" customHeight="1" x14ac:dyDescent="0.2"/>
    <row r="733" ht="18" customHeight="1" x14ac:dyDescent="0.2"/>
    <row r="734" ht="18" customHeight="1" x14ac:dyDescent="0.2"/>
    <row r="735" ht="18" customHeight="1" x14ac:dyDescent="0.2"/>
    <row r="736" ht="18" customHeight="1" x14ac:dyDescent="0.2"/>
    <row r="737" ht="6.95" customHeight="1" x14ac:dyDescent="0.2"/>
    <row r="738" ht="6.95" customHeight="1" x14ac:dyDescent="0.2"/>
    <row r="741" ht="6.95" customHeight="1" x14ac:dyDescent="0.2"/>
    <row r="744" ht="18" customHeight="1" x14ac:dyDescent="0.2"/>
    <row r="745" ht="18" customHeight="1" x14ac:dyDescent="0.2"/>
    <row r="746" ht="18" customHeight="1" x14ac:dyDescent="0.2"/>
    <row r="747" ht="18" customHeight="1" x14ac:dyDescent="0.2"/>
    <row r="748" ht="18" customHeight="1" x14ac:dyDescent="0.2"/>
    <row r="749" ht="18" customHeight="1" x14ac:dyDescent="0.2"/>
    <row r="750" ht="18" customHeight="1" x14ac:dyDescent="0.2"/>
    <row r="751" ht="18" customHeight="1" x14ac:dyDescent="0.2"/>
    <row r="752" ht="18" customHeight="1" x14ac:dyDescent="0.2"/>
    <row r="753" ht="6.95" customHeight="1" x14ac:dyDescent="0.2"/>
  </sheetData>
  <mergeCells count="517">
    <mergeCell ref="J84:K84"/>
    <mergeCell ref="G86:H86"/>
    <mergeCell ref="J86:K86"/>
    <mergeCell ref="G106:H106"/>
    <mergeCell ref="J106:K106"/>
    <mergeCell ref="C91:O91"/>
    <mergeCell ref="C92:O92"/>
    <mergeCell ref="J101:K101"/>
    <mergeCell ref="G103:H103"/>
    <mergeCell ref="J103:K103"/>
    <mergeCell ref="J125:K125"/>
    <mergeCell ref="G128:H128"/>
    <mergeCell ref="J128:K128"/>
    <mergeCell ref="G130:H130"/>
    <mergeCell ref="J130:K130"/>
    <mergeCell ref="G494:H494"/>
    <mergeCell ref="J494:K494"/>
    <mergeCell ref="G475:H475"/>
    <mergeCell ref="J475:K475"/>
    <mergeCell ref="C478:O478"/>
    <mergeCell ref="C479:O479"/>
    <mergeCell ref="C480:O480"/>
    <mergeCell ref="G481:I481"/>
    <mergeCell ref="C459:O459"/>
    <mergeCell ref="G460:I460"/>
    <mergeCell ref="J460:L460"/>
    <mergeCell ref="J489:K489"/>
    <mergeCell ref="G470:H470"/>
    <mergeCell ref="J470:K470"/>
    <mergeCell ref="G447:H447"/>
    <mergeCell ref="J447:K447"/>
    <mergeCell ref="G449:H449"/>
    <mergeCell ref="J449:K449"/>
    <mergeCell ref="G473:H473"/>
    <mergeCell ref="C457:O457"/>
    <mergeCell ref="C458:O458"/>
    <mergeCell ref="G517:H517"/>
    <mergeCell ref="J517:K517"/>
    <mergeCell ref="C504:D504"/>
    <mergeCell ref="G510:H510"/>
    <mergeCell ref="J510:K510"/>
    <mergeCell ref="G512:H512"/>
    <mergeCell ref="J512:K512"/>
    <mergeCell ref="G515:H515"/>
    <mergeCell ref="J515:K515"/>
    <mergeCell ref="G431:H431"/>
    <mergeCell ref="J431:K431"/>
    <mergeCell ref="J452:K452"/>
    <mergeCell ref="M460:O460"/>
    <mergeCell ref="C462:D462"/>
    <mergeCell ref="G468:H468"/>
    <mergeCell ref="J468:K468"/>
    <mergeCell ref="C501:O501"/>
    <mergeCell ref="G502:I502"/>
    <mergeCell ref="J502:L502"/>
    <mergeCell ref="M502:O502"/>
    <mergeCell ref="G496:H496"/>
    <mergeCell ref="J496:K496"/>
    <mergeCell ref="C499:O499"/>
    <mergeCell ref="C500:O500"/>
    <mergeCell ref="G491:H491"/>
    <mergeCell ref="J491:K491"/>
    <mergeCell ref="J481:L481"/>
    <mergeCell ref="M481:O481"/>
    <mergeCell ref="C483:D483"/>
    <mergeCell ref="G489:H489"/>
    <mergeCell ref="J473:K473"/>
    <mergeCell ref="G454:H454"/>
    <mergeCell ref="J454:K454"/>
    <mergeCell ref="G452:H452"/>
    <mergeCell ref="M418:O418"/>
    <mergeCell ref="M397:O397"/>
    <mergeCell ref="C399:D399"/>
    <mergeCell ref="G405:H405"/>
    <mergeCell ref="J405:K405"/>
    <mergeCell ref="G407:H407"/>
    <mergeCell ref="J407:K407"/>
    <mergeCell ref="C437:O437"/>
    <mergeCell ref="C438:O438"/>
    <mergeCell ref="G410:H410"/>
    <mergeCell ref="J410:K410"/>
    <mergeCell ref="G439:I439"/>
    <mergeCell ref="J439:L439"/>
    <mergeCell ref="M439:O439"/>
    <mergeCell ref="C441:D441"/>
    <mergeCell ref="C420:D420"/>
    <mergeCell ref="G426:H426"/>
    <mergeCell ref="J426:K426"/>
    <mergeCell ref="G428:H428"/>
    <mergeCell ref="J428:K428"/>
    <mergeCell ref="G433:H433"/>
    <mergeCell ref="J433:K433"/>
    <mergeCell ref="C436:O436"/>
    <mergeCell ref="C394:O394"/>
    <mergeCell ref="C395:O395"/>
    <mergeCell ref="C396:O396"/>
    <mergeCell ref="G397:I397"/>
    <mergeCell ref="J397:L397"/>
    <mergeCell ref="M543:O543"/>
    <mergeCell ref="G535:H535"/>
    <mergeCell ref="J535:K535"/>
    <mergeCell ref="G537:H537"/>
    <mergeCell ref="J537:K537"/>
    <mergeCell ref="C540:O540"/>
    <mergeCell ref="C541:O541"/>
    <mergeCell ref="C542:O542"/>
    <mergeCell ref="G543:I543"/>
    <mergeCell ref="J543:L543"/>
    <mergeCell ref="G412:H412"/>
    <mergeCell ref="J412:K412"/>
    <mergeCell ref="C415:O415"/>
    <mergeCell ref="C416:O416"/>
    <mergeCell ref="C417:O417"/>
    <mergeCell ref="G418:I418"/>
    <mergeCell ref="J418:L418"/>
    <mergeCell ref="C524:D524"/>
    <mergeCell ref="G530:H530"/>
    <mergeCell ref="G344:H344"/>
    <mergeCell ref="J344:K344"/>
    <mergeCell ref="G673:H673"/>
    <mergeCell ref="C521:O521"/>
    <mergeCell ref="G522:I522"/>
    <mergeCell ref="J522:L522"/>
    <mergeCell ref="M522:O522"/>
    <mergeCell ref="J579:K579"/>
    <mergeCell ref="C582:O582"/>
    <mergeCell ref="C583:O583"/>
    <mergeCell ref="C566:D566"/>
    <mergeCell ref="C519:O519"/>
    <mergeCell ref="G577:H577"/>
    <mergeCell ref="J558:K558"/>
    <mergeCell ref="C561:O561"/>
    <mergeCell ref="C520:O520"/>
    <mergeCell ref="G347:H347"/>
    <mergeCell ref="J347:K347"/>
    <mergeCell ref="G349:H349"/>
    <mergeCell ref="C357:D357"/>
    <mergeCell ref="G368:H368"/>
    <mergeCell ref="C643:O643"/>
    <mergeCell ref="G638:H638"/>
    <mergeCell ref="G658:H658"/>
    <mergeCell ref="J321:K321"/>
    <mergeCell ref="G323:H323"/>
    <mergeCell ref="J323:K323"/>
    <mergeCell ref="C333:O333"/>
    <mergeCell ref="J326:K326"/>
    <mergeCell ref="G321:H321"/>
    <mergeCell ref="C336:D336"/>
    <mergeCell ref="G342:H342"/>
    <mergeCell ref="J342:K342"/>
    <mergeCell ref="J284:K284"/>
    <mergeCell ref="C311:O311"/>
    <mergeCell ref="C312:O312"/>
    <mergeCell ref="G313:I313"/>
    <mergeCell ref="G302:H302"/>
    <mergeCell ref="C294:D294"/>
    <mergeCell ref="G300:H300"/>
    <mergeCell ref="M292:O292"/>
    <mergeCell ref="G286:H286"/>
    <mergeCell ref="C289:O289"/>
    <mergeCell ref="J286:K286"/>
    <mergeCell ref="G284:H284"/>
    <mergeCell ref="J305:K305"/>
    <mergeCell ref="J300:K300"/>
    <mergeCell ref="C310:O310"/>
    <mergeCell ref="J292:L292"/>
    <mergeCell ref="C291:O291"/>
    <mergeCell ref="G292:I292"/>
    <mergeCell ref="J25:K25"/>
    <mergeCell ref="G25:H25"/>
    <mergeCell ref="C273:D273"/>
    <mergeCell ref="C270:O270"/>
    <mergeCell ref="G271:I271"/>
    <mergeCell ref="G279:H279"/>
    <mergeCell ref="J279:K279"/>
    <mergeCell ref="G150:H150"/>
    <mergeCell ref="J150:K150"/>
    <mergeCell ref="C134:O134"/>
    <mergeCell ref="J152:K152"/>
    <mergeCell ref="C269:O269"/>
    <mergeCell ref="C268:O268"/>
    <mergeCell ref="M271:O271"/>
    <mergeCell ref="C156:O156"/>
    <mergeCell ref="C157:O157"/>
    <mergeCell ref="C158:O158"/>
    <mergeCell ref="J271:L271"/>
    <mergeCell ref="G58:H58"/>
    <mergeCell ref="J58:K58"/>
    <mergeCell ref="G60:H60"/>
    <mergeCell ref="J60:K60"/>
    <mergeCell ref="C49:O49"/>
    <mergeCell ref="G50:I50"/>
    <mergeCell ref="G18:H18"/>
    <mergeCell ref="J18:K18"/>
    <mergeCell ref="G23:H23"/>
    <mergeCell ref="J23:K23"/>
    <mergeCell ref="G20:H20"/>
    <mergeCell ref="J20:K20"/>
    <mergeCell ref="G147:H147"/>
    <mergeCell ref="J147:K147"/>
    <mergeCell ref="C68:O68"/>
    <mergeCell ref="C95:D95"/>
    <mergeCell ref="G101:H101"/>
    <mergeCell ref="G84:H84"/>
    <mergeCell ref="C139:D139"/>
    <mergeCell ref="G71:I71"/>
    <mergeCell ref="J81:K81"/>
    <mergeCell ref="G123:H123"/>
    <mergeCell ref="J123:K123"/>
    <mergeCell ref="G125:H125"/>
    <mergeCell ref="G108:H108"/>
    <mergeCell ref="J108:K108"/>
    <mergeCell ref="J115:L115"/>
    <mergeCell ref="M115:O115"/>
    <mergeCell ref="J79:K79"/>
    <mergeCell ref="C52:D52"/>
    <mergeCell ref="C719:O719"/>
    <mergeCell ref="C562:O562"/>
    <mergeCell ref="C563:O563"/>
    <mergeCell ref="G564:I564"/>
    <mergeCell ref="J564:L564"/>
    <mergeCell ref="M564:O564"/>
    <mergeCell ref="G598:H598"/>
    <mergeCell ref="J598:K598"/>
    <mergeCell ref="G675:H675"/>
    <mergeCell ref="C644:O644"/>
    <mergeCell ref="G711:H711"/>
    <mergeCell ref="J711:K711"/>
    <mergeCell ref="G713:H713"/>
    <mergeCell ref="J713:K713"/>
    <mergeCell ref="G718:H718"/>
    <mergeCell ref="J718:K718"/>
    <mergeCell ref="G716:H716"/>
    <mergeCell ref="J716:K716"/>
    <mergeCell ref="C665:O665"/>
    <mergeCell ref="G666:I666"/>
    <mergeCell ref="J666:L666"/>
    <mergeCell ref="M666:O666"/>
    <mergeCell ref="G694:H694"/>
    <mergeCell ref="J694:K694"/>
    <mergeCell ref="B1:O1"/>
    <mergeCell ref="B2:O2"/>
    <mergeCell ref="B3:O3"/>
    <mergeCell ref="B7:O7"/>
    <mergeCell ref="C6:O6"/>
    <mergeCell ref="C4:O4"/>
    <mergeCell ref="C5:O5"/>
    <mergeCell ref="C117:D117"/>
    <mergeCell ref="C706:D706"/>
    <mergeCell ref="C112:O112"/>
    <mergeCell ref="C113:O113"/>
    <mergeCell ref="C114:O114"/>
    <mergeCell ref="G115:I115"/>
    <mergeCell ref="C702:O702"/>
    <mergeCell ref="J307:K307"/>
    <mergeCell ref="G305:H305"/>
    <mergeCell ref="G152:H152"/>
    <mergeCell ref="J313:L313"/>
    <mergeCell ref="M71:O71"/>
    <mergeCell ref="G704:I704"/>
    <mergeCell ref="J704:L704"/>
    <mergeCell ref="M704:O704"/>
    <mergeCell ref="G678:H678"/>
    <mergeCell ref="M313:O313"/>
    <mergeCell ref="C687:D687"/>
    <mergeCell ref="G685:I685"/>
    <mergeCell ref="J685:L685"/>
    <mergeCell ref="J71:L71"/>
    <mergeCell ref="G81:H81"/>
    <mergeCell ref="C684:O684"/>
    <mergeCell ref="J680:K680"/>
    <mergeCell ref="J678:K678"/>
    <mergeCell ref="C664:O664"/>
    <mergeCell ref="J675:K675"/>
    <mergeCell ref="C668:D668"/>
    <mergeCell ref="C628:D628"/>
    <mergeCell ref="G635:H635"/>
    <mergeCell ref="J635:K635"/>
    <mergeCell ref="C645:O645"/>
    <mergeCell ref="J638:K638"/>
    <mergeCell ref="G640:H640"/>
    <mergeCell ref="J640:K640"/>
    <mergeCell ref="G556:H556"/>
    <mergeCell ref="J556:K556"/>
    <mergeCell ref="G558:H558"/>
    <mergeCell ref="J577:K577"/>
    <mergeCell ref="G579:H579"/>
    <mergeCell ref="C315:D315"/>
    <mergeCell ref="C703:O703"/>
    <mergeCell ref="G699:H699"/>
    <mergeCell ref="J699:K699"/>
    <mergeCell ref="G697:H697"/>
    <mergeCell ref="J697:K697"/>
    <mergeCell ref="C700:O700"/>
    <mergeCell ref="M685:O685"/>
    <mergeCell ref="G692:H692"/>
    <mergeCell ref="G646:I646"/>
    <mergeCell ref="J646:L646"/>
    <mergeCell ref="G680:H680"/>
    <mergeCell ref="C683:O683"/>
    <mergeCell ref="J653:K653"/>
    <mergeCell ref="G653:H653"/>
    <mergeCell ref="C663:O663"/>
    <mergeCell ref="G660:H660"/>
    <mergeCell ref="J660:K660"/>
    <mergeCell ref="J673:K673"/>
    <mergeCell ref="J658:K658"/>
    <mergeCell ref="G655:H655"/>
    <mergeCell ref="J655:K655"/>
    <mergeCell ref="M646:O646"/>
    <mergeCell ref="C648:D648"/>
    <mergeCell ref="J692:K692"/>
    <mergeCell ref="C8:O8"/>
    <mergeCell ref="C9:O9"/>
    <mergeCell ref="C12:D12"/>
    <mergeCell ref="G10:I10"/>
    <mergeCell ref="J10:L10"/>
    <mergeCell ref="M10:O10"/>
    <mergeCell ref="C290:O290"/>
    <mergeCell ref="G281:H281"/>
    <mergeCell ref="J281:K281"/>
    <mergeCell ref="G173:H173"/>
    <mergeCell ref="J173:K173"/>
    <mergeCell ref="G175:H175"/>
    <mergeCell ref="J175:K175"/>
    <mergeCell ref="C178:O178"/>
    <mergeCell ref="C179:O179"/>
    <mergeCell ref="C180:O180"/>
    <mergeCell ref="C26:O26"/>
    <mergeCell ref="C90:O90"/>
    <mergeCell ref="C73:D73"/>
    <mergeCell ref="G93:I93"/>
    <mergeCell ref="J93:L93"/>
    <mergeCell ref="M93:O93"/>
    <mergeCell ref="C69:O69"/>
    <mergeCell ref="G79:H79"/>
    <mergeCell ref="J368:K368"/>
    <mergeCell ref="G370:H370"/>
    <mergeCell ref="J370:K370"/>
    <mergeCell ref="J302:K302"/>
    <mergeCell ref="G355:I355"/>
    <mergeCell ref="J355:L355"/>
    <mergeCell ref="M355:O355"/>
    <mergeCell ref="J349:K349"/>
    <mergeCell ref="C352:O352"/>
    <mergeCell ref="C353:O353"/>
    <mergeCell ref="C354:O354"/>
    <mergeCell ref="G307:H307"/>
    <mergeCell ref="G326:H326"/>
    <mergeCell ref="G363:H363"/>
    <mergeCell ref="J363:K363"/>
    <mergeCell ref="G365:H365"/>
    <mergeCell ref="J365:K365"/>
    <mergeCell ref="G334:I334"/>
    <mergeCell ref="J334:L334"/>
    <mergeCell ref="M334:O334"/>
    <mergeCell ref="G328:H328"/>
    <mergeCell ref="J328:K328"/>
    <mergeCell ref="C331:O331"/>
    <mergeCell ref="C332:O332"/>
    <mergeCell ref="C28:O28"/>
    <mergeCell ref="G30:I30"/>
    <mergeCell ref="J30:L30"/>
    <mergeCell ref="M30:O30"/>
    <mergeCell ref="C29:O29"/>
    <mergeCell ref="C48:O48"/>
    <mergeCell ref="C46:O46"/>
    <mergeCell ref="G45:H45"/>
    <mergeCell ref="J45:K45"/>
    <mergeCell ref="C32:D32"/>
    <mergeCell ref="G159:I159"/>
    <mergeCell ref="J159:L159"/>
    <mergeCell ref="M159:O159"/>
    <mergeCell ref="G38:H38"/>
    <mergeCell ref="J38:K38"/>
    <mergeCell ref="G43:H43"/>
    <mergeCell ref="J43:K43"/>
    <mergeCell ref="G40:H40"/>
    <mergeCell ref="J40:K40"/>
    <mergeCell ref="J50:L50"/>
    <mergeCell ref="M50:O50"/>
    <mergeCell ref="C70:O70"/>
    <mergeCell ref="G63:H63"/>
    <mergeCell ref="J63:K63"/>
    <mergeCell ref="G65:H65"/>
    <mergeCell ref="J65:K65"/>
    <mergeCell ref="C66:O66"/>
    <mergeCell ref="C135:O135"/>
    <mergeCell ref="C136:O136"/>
    <mergeCell ref="M137:O137"/>
    <mergeCell ref="G137:I137"/>
    <mergeCell ref="J137:L137"/>
    <mergeCell ref="G145:H145"/>
    <mergeCell ref="J145:K145"/>
    <mergeCell ref="G181:I181"/>
    <mergeCell ref="J181:L181"/>
    <mergeCell ref="M181:O181"/>
    <mergeCell ref="G195:H195"/>
    <mergeCell ref="J195:K195"/>
    <mergeCell ref="C161:D161"/>
    <mergeCell ref="G167:H167"/>
    <mergeCell ref="J167:K167"/>
    <mergeCell ref="G169:H169"/>
    <mergeCell ref="J169:K169"/>
    <mergeCell ref="G197:H197"/>
    <mergeCell ref="J197:K197"/>
    <mergeCell ref="C183:D183"/>
    <mergeCell ref="G189:H189"/>
    <mergeCell ref="J189:K189"/>
    <mergeCell ref="G191:H191"/>
    <mergeCell ref="J191:K191"/>
    <mergeCell ref="G219:H219"/>
    <mergeCell ref="J219:K219"/>
    <mergeCell ref="C200:O200"/>
    <mergeCell ref="C201:O201"/>
    <mergeCell ref="C202:O202"/>
    <mergeCell ref="G203:I203"/>
    <mergeCell ref="J203:L203"/>
    <mergeCell ref="M203:O203"/>
    <mergeCell ref="C205:D205"/>
    <mergeCell ref="G211:H211"/>
    <mergeCell ref="J211:K211"/>
    <mergeCell ref="G213:H213"/>
    <mergeCell ref="J213:K213"/>
    <mergeCell ref="G217:H217"/>
    <mergeCell ref="J217:K217"/>
    <mergeCell ref="G241:H241"/>
    <mergeCell ref="J241:K241"/>
    <mergeCell ref="C222:O222"/>
    <mergeCell ref="C223:O223"/>
    <mergeCell ref="C224:O224"/>
    <mergeCell ref="G225:I225"/>
    <mergeCell ref="J225:L225"/>
    <mergeCell ref="M225:O225"/>
    <mergeCell ref="C227:D227"/>
    <mergeCell ref="G233:H233"/>
    <mergeCell ref="J233:K233"/>
    <mergeCell ref="G235:H235"/>
    <mergeCell ref="J235:K235"/>
    <mergeCell ref="G239:H239"/>
    <mergeCell ref="J239:K239"/>
    <mergeCell ref="J261:K261"/>
    <mergeCell ref="G263:H263"/>
    <mergeCell ref="J263:K263"/>
    <mergeCell ref="C244:O244"/>
    <mergeCell ref="C245:O245"/>
    <mergeCell ref="C246:O246"/>
    <mergeCell ref="G247:I247"/>
    <mergeCell ref="J247:L247"/>
    <mergeCell ref="M247:O247"/>
    <mergeCell ref="C249:D249"/>
    <mergeCell ref="G255:H255"/>
    <mergeCell ref="J255:K255"/>
    <mergeCell ref="G257:H257"/>
    <mergeCell ref="J257:K257"/>
    <mergeCell ref="G261:H261"/>
    <mergeCell ref="G391:H391"/>
    <mergeCell ref="J391:K391"/>
    <mergeCell ref="C373:O373"/>
    <mergeCell ref="C374:O374"/>
    <mergeCell ref="C375:O375"/>
    <mergeCell ref="G376:I376"/>
    <mergeCell ref="J376:L376"/>
    <mergeCell ref="M376:O376"/>
    <mergeCell ref="C378:D378"/>
    <mergeCell ref="G384:H384"/>
    <mergeCell ref="J384:K384"/>
    <mergeCell ref="G386:H386"/>
    <mergeCell ref="J386:K386"/>
    <mergeCell ref="G389:H389"/>
    <mergeCell ref="J389:K389"/>
    <mergeCell ref="J530:K530"/>
    <mergeCell ref="G532:H532"/>
    <mergeCell ref="J532:K532"/>
    <mergeCell ref="C584:O584"/>
    <mergeCell ref="G585:I585"/>
    <mergeCell ref="J585:L585"/>
    <mergeCell ref="M585:O585"/>
    <mergeCell ref="G572:H572"/>
    <mergeCell ref="J572:K572"/>
    <mergeCell ref="G574:H574"/>
    <mergeCell ref="J574:K574"/>
    <mergeCell ref="C545:D545"/>
    <mergeCell ref="G551:H551"/>
    <mergeCell ref="J551:K551"/>
    <mergeCell ref="G553:H553"/>
    <mergeCell ref="G615:H615"/>
    <mergeCell ref="J615:K615"/>
    <mergeCell ref="C603:O603"/>
    <mergeCell ref="C604:O604"/>
    <mergeCell ref="C605:O605"/>
    <mergeCell ref="G613:H613"/>
    <mergeCell ref="J613:K613"/>
    <mergeCell ref="M606:O606"/>
    <mergeCell ref="J553:K553"/>
    <mergeCell ref="C587:D587"/>
    <mergeCell ref="G593:H593"/>
    <mergeCell ref="J593:K593"/>
    <mergeCell ref="G595:H595"/>
    <mergeCell ref="J595:K595"/>
    <mergeCell ref="C608:D608"/>
    <mergeCell ref="G606:I606"/>
    <mergeCell ref="J606:L606"/>
    <mergeCell ref="G600:H600"/>
    <mergeCell ref="J600:K600"/>
    <mergeCell ref="J633:K633"/>
    <mergeCell ref="C624:O624"/>
    <mergeCell ref="G626:I626"/>
    <mergeCell ref="J626:L626"/>
    <mergeCell ref="M626:O626"/>
    <mergeCell ref="C625:O625"/>
    <mergeCell ref="G633:H633"/>
    <mergeCell ref="C623:O623"/>
    <mergeCell ref="G618:H618"/>
    <mergeCell ref="J618:K618"/>
    <mergeCell ref="G620:H620"/>
    <mergeCell ref="J620:K620"/>
  </mergeCells>
  <phoneticPr fontId="0" type="noConversion"/>
  <pageMargins left="0.75" right="0.75" top="1" bottom="1" header="0.5" footer="0.5"/>
  <pageSetup scale="21" fitToHeight="6" orientation="landscape" horizontalDpi="355" verticalDpi="355" r:id="rId1"/>
  <headerFooter alignWithMargins="0"/>
  <rowBreaks count="10" manualBreakCount="10">
    <brk id="66" max="15" man="1"/>
    <brk id="154" max="15" man="1"/>
    <brk id="198" max="15" man="1"/>
    <brk id="264" max="15" man="1"/>
    <brk id="329" max="15" man="1"/>
    <brk id="392" max="15" man="1"/>
    <brk id="455" max="15" man="1"/>
    <brk id="518" max="15" man="1"/>
    <brk id="601" max="15" man="1"/>
    <brk id="681" max="1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3"/>
  <sheetViews>
    <sheetView topLeftCell="A5" workbookViewId="0">
      <selection activeCell="E10" sqref="E10"/>
    </sheetView>
  </sheetViews>
  <sheetFormatPr defaultRowHeight="12.75" x14ac:dyDescent="0.2"/>
  <cols>
    <col min="1" max="1" width="2.7109375" style="199" customWidth="1"/>
    <col min="2" max="2" width="32.28515625" style="199" bestFit="1" customWidth="1"/>
    <col min="3" max="3" width="38.7109375" style="199" bestFit="1" customWidth="1"/>
    <col min="4" max="4" width="16" style="199" bestFit="1" customWidth="1"/>
    <col min="5" max="5" width="16.28515625" style="199" customWidth="1"/>
    <col min="6" max="16384" width="9.140625" style="199"/>
  </cols>
  <sheetData>
    <row r="1" spans="1:6" x14ac:dyDescent="0.2">
      <c r="A1" s="412" t="str">
        <f>+'Revenue Input'!A1</f>
        <v>Orangeville Hydro Limited  ~ EB-2013-0160</v>
      </c>
      <c r="B1" s="412"/>
      <c r="C1" s="412"/>
      <c r="D1" s="412"/>
      <c r="E1" s="412"/>
    </row>
    <row r="2" spans="1:6" ht="8.25" customHeight="1" x14ac:dyDescent="0.2">
      <c r="A2" s="421"/>
      <c r="B2" s="421"/>
      <c r="C2" s="421"/>
      <c r="D2" s="421"/>
      <c r="E2" s="421"/>
    </row>
    <row r="3" spans="1:6" ht="20.100000000000001" customHeight="1" x14ac:dyDescent="0.2">
      <c r="A3" s="439" t="s">
        <v>70</v>
      </c>
      <c r="B3" s="439"/>
      <c r="C3" s="439"/>
      <c r="D3" s="439"/>
      <c r="E3" s="439"/>
    </row>
    <row r="4" spans="1:6" ht="20.100000000000001" customHeight="1" x14ac:dyDescent="0.2">
      <c r="A4" s="476" t="s">
        <v>69</v>
      </c>
      <c r="B4" s="476"/>
      <c r="C4" s="476"/>
      <c r="D4" s="476"/>
      <c r="E4" s="476"/>
    </row>
    <row r="5" spans="1:6" ht="20.100000000000001" customHeight="1" x14ac:dyDescent="0.2">
      <c r="A5" s="476" t="s">
        <v>212</v>
      </c>
      <c r="B5" s="476"/>
      <c r="C5" s="476"/>
      <c r="D5" s="476"/>
      <c r="E5" s="476"/>
    </row>
    <row r="6" spans="1:6" ht="20.100000000000001" customHeight="1" x14ac:dyDescent="0.2">
      <c r="A6" s="429"/>
      <c r="B6" s="429"/>
      <c r="C6" s="429"/>
      <c r="D6" s="429"/>
      <c r="E6" s="429"/>
    </row>
    <row r="7" spans="1:6" ht="11.25" customHeight="1" thickBot="1" x14ac:dyDescent="0.25">
      <c r="A7" s="12"/>
      <c r="B7" s="243"/>
      <c r="C7" s="12"/>
      <c r="D7" s="12"/>
      <c r="E7" s="244"/>
      <c r="F7" s="12"/>
    </row>
    <row r="8" spans="1:6" ht="26.25" thickBot="1" x14ac:dyDescent="0.25">
      <c r="A8" s="19"/>
      <c r="B8" s="218" t="s">
        <v>0</v>
      </c>
      <c r="C8" s="218" t="s">
        <v>65</v>
      </c>
      <c r="D8" s="218" t="s">
        <v>66</v>
      </c>
      <c r="E8" s="218" t="s">
        <v>118</v>
      </c>
      <c r="F8" s="12"/>
    </row>
    <row r="9" spans="1:6" ht="15.75" x14ac:dyDescent="0.2">
      <c r="A9" s="245"/>
      <c r="B9" s="473" t="str">
        <f>'Distribution Rate Schedule'!A9</f>
        <v>Residential</v>
      </c>
      <c r="C9" s="474"/>
      <c r="D9" s="474"/>
      <c r="E9" s="475"/>
      <c r="F9" s="246"/>
    </row>
    <row r="10" spans="1:6" ht="15" x14ac:dyDescent="0.2">
      <c r="A10" s="245"/>
      <c r="B10" s="247"/>
      <c r="C10" s="248" t="s">
        <v>50</v>
      </c>
      <c r="D10" s="249" t="s">
        <v>67</v>
      </c>
      <c r="E10" s="250">
        <f>'Distribution Rate Schedule'!C9</f>
        <v>16.5</v>
      </c>
      <c r="F10" s="246"/>
    </row>
    <row r="11" spans="1:6" ht="15" x14ac:dyDescent="0.2">
      <c r="A11" s="245"/>
      <c r="B11" s="247"/>
      <c r="C11" s="248" t="s">
        <v>68</v>
      </c>
      <c r="D11" s="249" t="s">
        <v>45</v>
      </c>
      <c r="E11" s="251">
        <f>'Distribution Rate Schedule'!E9</f>
        <v>1.4217690000000002E-2</v>
      </c>
      <c r="F11" s="246"/>
    </row>
    <row r="12" spans="1:6" ht="15" x14ac:dyDescent="0.2">
      <c r="A12" s="245"/>
      <c r="B12" s="247"/>
      <c r="C12" s="248" t="s">
        <v>144</v>
      </c>
      <c r="D12" s="249" t="s">
        <v>45</v>
      </c>
      <c r="E12" s="251">
        <f>'Distribution Rate Schedule'!E20</f>
        <v>1.6999999999999999E-3</v>
      </c>
      <c r="F12" s="246"/>
    </row>
    <row r="13" spans="1:6" ht="15.75" thickBot="1" x14ac:dyDescent="0.25">
      <c r="A13" s="245"/>
      <c r="B13" s="252"/>
      <c r="C13" s="253" t="s">
        <v>103</v>
      </c>
      <c r="D13" s="254" t="s">
        <v>45</v>
      </c>
      <c r="E13" s="255">
        <f>'LRAM and SSM Rate Rider'!L7</f>
        <v>0</v>
      </c>
      <c r="F13" s="246"/>
    </row>
    <row r="14" spans="1:6" ht="6.95" customHeight="1" thickBot="1" x14ac:dyDescent="0.25">
      <c r="A14" s="245"/>
      <c r="B14" s="256"/>
      <c r="C14" s="248"/>
      <c r="D14" s="249"/>
      <c r="E14" s="257"/>
      <c r="F14" s="246"/>
    </row>
    <row r="15" spans="1:6" ht="15.75" customHeight="1" x14ac:dyDescent="0.2">
      <c r="A15" s="258"/>
      <c r="B15" s="473" t="str">
        <f>'Distribution Rate Schedule'!A10</f>
        <v>GS &lt; 50 kW</v>
      </c>
      <c r="C15" s="474"/>
      <c r="D15" s="474"/>
      <c r="E15" s="475"/>
    </row>
    <row r="16" spans="1:6" ht="15" x14ac:dyDescent="0.2">
      <c r="A16" s="258"/>
      <c r="B16" s="247"/>
      <c r="C16" s="248" t="s">
        <v>50</v>
      </c>
      <c r="D16" s="249" t="s">
        <v>67</v>
      </c>
      <c r="E16" s="250">
        <f>'Distribution Rate Schedule'!C10</f>
        <v>31.78</v>
      </c>
    </row>
    <row r="17" spans="1:5" ht="15" x14ac:dyDescent="0.2">
      <c r="A17" s="258"/>
      <c r="B17" s="247"/>
      <c r="C17" s="248" t="s">
        <v>68</v>
      </c>
      <c r="D17" s="249" t="s">
        <v>45</v>
      </c>
      <c r="E17" s="251">
        <f>'Distribution Rate Schedule'!E10</f>
        <v>9.5999999999999992E-3</v>
      </c>
    </row>
    <row r="18" spans="1:5" ht="15" x14ac:dyDescent="0.2">
      <c r="A18" s="258"/>
      <c r="B18" s="247"/>
      <c r="C18" s="248" t="s">
        <v>144</v>
      </c>
      <c r="D18" s="249" t="s">
        <v>45</v>
      </c>
      <c r="E18" s="251">
        <f>'Distribution Rate Schedule'!E21</f>
        <v>1.5E-3</v>
      </c>
    </row>
    <row r="19" spans="1:5" ht="15.75" thickBot="1" x14ac:dyDescent="0.25">
      <c r="A19" s="258"/>
      <c r="B19" s="252"/>
      <c r="C19" s="253" t="s">
        <v>103</v>
      </c>
      <c r="D19" s="254" t="s">
        <v>45</v>
      </c>
      <c r="E19" s="255">
        <f>'LRAM and SSM Rate Rider'!L8</f>
        <v>0</v>
      </c>
    </row>
    <row r="20" spans="1:5" ht="6.95" customHeight="1" thickBot="1" x14ac:dyDescent="0.25">
      <c r="A20" s="258"/>
      <c r="B20" s="256"/>
      <c r="C20" s="248"/>
      <c r="D20" s="249"/>
      <c r="E20" s="257"/>
    </row>
    <row r="21" spans="1:5" ht="15.75" customHeight="1" x14ac:dyDescent="0.2">
      <c r="A21" s="258"/>
      <c r="B21" s="473" t="str">
        <f>'Distribution Rate Schedule'!A11</f>
        <v>GS &gt;50 to 4999 kW</v>
      </c>
      <c r="C21" s="474"/>
      <c r="D21" s="474"/>
      <c r="E21" s="475"/>
    </row>
    <row r="22" spans="1:5" ht="15" x14ac:dyDescent="0.2">
      <c r="A22" s="258"/>
      <c r="B22" s="247"/>
      <c r="C22" s="248" t="s">
        <v>50</v>
      </c>
      <c r="D22" s="249" t="s">
        <v>67</v>
      </c>
      <c r="E22" s="250">
        <f>'Distribution Rate Schedule'!C11</f>
        <v>186.74</v>
      </c>
    </row>
    <row r="23" spans="1:5" ht="15" x14ac:dyDescent="0.2">
      <c r="A23" s="258"/>
      <c r="B23" s="247"/>
      <c r="C23" s="248" t="s">
        <v>68</v>
      </c>
      <c r="D23" s="249" t="s">
        <v>22</v>
      </c>
      <c r="E23" s="251">
        <f>'Distribution Rate Schedule'!D11</f>
        <v>2.198</v>
      </c>
    </row>
    <row r="24" spans="1:5" ht="15" x14ac:dyDescent="0.2">
      <c r="A24" s="258"/>
      <c r="B24" s="247"/>
      <c r="C24" s="248" t="s">
        <v>144</v>
      </c>
      <c r="D24" s="249" t="s">
        <v>22</v>
      </c>
      <c r="E24" s="251">
        <f>'Distribution Rate Schedule'!D22</f>
        <v>0.59650000000000003</v>
      </c>
    </row>
    <row r="25" spans="1:5" ht="15.75" thickBot="1" x14ac:dyDescent="0.25">
      <c r="A25" s="258"/>
      <c r="B25" s="252"/>
      <c r="C25" s="253" t="s">
        <v>103</v>
      </c>
      <c r="D25" s="254" t="s">
        <v>45</v>
      </c>
      <c r="E25" s="255">
        <f>'LRAM and SSM Rate Rider'!L9</f>
        <v>0</v>
      </c>
    </row>
    <row r="26" spans="1:5" ht="6.75" customHeight="1" thickBot="1" x14ac:dyDescent="0.25">
      <c r="A26" s="258"/>
      <c r="B26" s="256"/>
      <c r="C26" s="248"/>
      <c r="D26" s="249"/>
      <c r="E26" s="257"/>
    </row>
    <row r="27" spans="1:5" ht="15.75" hidden="1" customHeight="1" x14ac:dyDescent="0.2">
      <c r="A27" s="258"/>
      <c r="B27" s="473" t="str">
        <f>'Distribution Rate Schedule'!A12</f>
        <v>GS &gt;1000 to 4999 kW</v>
      </c>
      <c r="C27" s="474"/>
      <c r="D27" s="474"/>
      <c r="E27" s="475"/>
    </row>
    <row r="28" spans="1:5" ht="15" hidden="1" x14ac:dyDescent="0.2">
      <c r="A28" s="258"/>
      <c r="B28" s="247"/>
      <c r="C28" s="248" t="s">
        <v>50</v>
      </c>
      <c r="D28" s="249" t="s">
        <v>67</v>
      </c>
      <c r="E28" s="250">
        <f>'Distribution Rate Schedule'!C12</f>
        <v>0</v>
      </c>
    </row>
    <row r="29" spans="1:5" ht="15" hidden="1" x14ac:dyDescent="0.2">
      <c r="A29" s="258"/>
      <c r="B29" s="247"/>
      <c r="C29" s="248" t="s">
        <v>68</v>
      </c>
      <c r="D29" s="249" t="s">
        <v>22</v>
      </c>
      <c r="E29" s="251">
        <f>'Distribution Rate Schedule'!D12</f>
        <v>0</v>
      </c>
    </row>
    <row r="30" spans="1:5" ht="15" hidden="1" x14ac:dyDescent="0.2">
      <c r="A30" s="258"/>
      <c r="B30" s="247"/>
      <c r="C30" s="248" t="s">
        <v>144</v>
      </c>
      <c r="D30" s="249" t="s">
        <v>22</v>
      </c>
      <c r="E30" s="251">
        <f>'Distribution Rate Schedule'!D23</f>
        <v>0</v>
      </c>
    </row>
    <row r="31" spans="1:5" ht="15.75" hidden="1" thickBot="1" x14ac:dyDescent="0.25">
      <c r="A31" s="258"/>
      <c r="B31" s="252"/>
      <c r="C31" s="253" t="s">
        <v>103</v>
      </c>
      <c r="D31" s="254" t="s">
        <v>45</v>
      </c>
      <c r="E31" s="255">
        <f>'LRAM and SSM Rate Rider'!L10</f>
        <v>0</v>
      </c>
    </row>
    <row r="32" spans="1:5" ht="6.75" hidden="1" customHeight="1" thickBot="1" x14ac:dyDescent="0.25">
      <c r="A32" s="258"/>
      <c r="B32" s="256"/>
      <c r="C32" s="248"/>
      <c r="D32" s="249"/>
      <c r="E32" s="257"/>
    </row>
    <row r="33" spans="1:5" ht="15.75" hidden="1" customHeight="1" x14ac:dyDescent="0.2">
      <c r="A33" s="258"/>
      <c r="B33" s="473" t="str">
        <f>'Distribution Rate Schedule'!A13</f>
        <v>Large Use</v>
      </c>
      <c r="C33" s="474"/>
      <c r="D33" s="474"/>
      <c r="E33" s="475"/>
    </row>
    <row r="34" spans="1:5" ht="15" hidden="1" x14ac:dyDescent="0.2">
      <c r="A34" s="258"/>
      <c r="B34" s="247"/>
      <c r="C34" s="248" t="s">
        <v>50</v>
      </c>
      <c r="D34" s="249" t="s">
        <v>67</v>
      </c>
      <c r="E34" s="250">
        <f>'Distribution Rate Schedule'!C13</f>
        <v>0</v>
      </c>
    </row>
    <row r="35" spans="1:5" ht="15" hidden="1" x14ac:dyDescent="0.2">
      <c r="A35" s="258"/>
      <c r="B35" s="247"/>
      <c r="C35" s="248" t="s">
        <v>68</v>
      </c>
      <c r="D35" s="249" t="s">
        <v>22</v>
      </c>
      <c r="E35" s="251">
        <f>'Distribution Rate Schedule'!D13</f>
        <v>0</v>
      </c>
    </row>
    <row r="36" spans="1:5" ht="15" hidden="1" x14ac:dyDescent="0.2">
      <c r="A36" s="258"/>
      <c r="B36" s="247"/>
      <c r="C36" s="248" t="s">
        <v>144</v>
      </c>
      <c r="D36" s="249" t="s">
        <v>22</v>
      </c>
      <c r="E36" s="251">
        <f>'Distribution Rate Schedule'!D24</f>
        <v>0</v>
      </c>
    </row>
    <row r="37" spans="1:5" ht="15.75" hidden="1" thickBot="1" x14ac:dyDescent="0.25">
      <c r="A37" s="258"/>
      <c r="B37" s="252"/>
      <c r="C37" s="253" t="s">
        <v>103</v>
      </c>
      <c r="D37" s="254" t="s">
        <v>22</v>
      </c>
      <c r="E37" s="255">
        <f>'LRAM and SSM Rate Rider'!L11</f>
        <v>0</v>
      </c>
    </row>
    <row r="38" spans="1:5" ht="6.95" hidden="1" customHeight="1" thickBot="1" x14ac:dyDescent="0.25">
      <c r="A38" s="258"/>
      <c r="B38" s="256"/>
      <c r="C38" s="248"/>
      <c r="D38" s="249"/>
      <c r="E38" s="257"/>
    </row>
    <row r="39" spans="1:5" ht="15.75" x14ac:dyDescent="0.2">
      <c r="A39" s="258"/>
      <c r="B39" s="473" t="str">
        <f>'Distribution Rate Schedule'!A14</f>
        <v>Sentinel Lights</v>
      </c>
      <c r="C39" s="474"/>
      <c r="D39" s="474"/>
      <c r="E39" s="475"/>
    </row>
    <row r="40" spans="1:5" ht="15" x14ac:dyDescent="0.2">
      <c r="A40" s="258"/>
      <c r="B40" s="247"/>
      <c r="C40" s="248" t="s">
        <v>50</v>
      </c>
      <c r="D40" s="249" t="s">
        <v>239</v>
      </c>
      <c r="E40" s="250">
        <f>'Distribution Rate Schedule'!B14</f>
        <v>3.3288000000000002</v>
      </c>
    </row>
    <row r="41" spans="1:5" ht="15" x14ac:dyDescent="0.2">
      <c r="A41" s="258"/>
      <c r="B41" s="247"/>
      <c r="C41" s="248" t="s">
        <v>68</v>
      </c>
      <c r="D41" s="249" t="s">
        <v>22</v>
      </c>
      <c r="E41" s="251">
        <f>'Distribution Rate Schedule'!D14</f>
        <v>12.981</v>
      </c>
    </row>
    <row r="42" spans="1:5" ht="15" x14ac:dyDescent="0.2">
      <c r="A42" s="258"/>
      <c r="B42" s="247"/>
      <c r="C42" s="248" t="s">
        <v>144</v>
      </c>
      <c r="D42" s="249" t="s">
        <v>22</v>
      </c>
      <c r="E42" s="251">
        <f>'Distribution Rate Schedule'!D25</f>
        <v>0.47089999999999999</v>
      </c>
    </row>
    <row r="43" spans="1:5" ht="15.75" thickBot="1" x14ac:dyDescent="0.25">
      <c r="A43" s="258"/>
      <c r="B43" s="252"/>
      <c r="C43" s="253" t="s">
        <v>103</v>
      </c>
      <c r="D43" s="254" t="s">
        <v>22</v>
      </c>
      <c r="E43" s="255">
        <f>'LRAM and SSM Rate Rider'!L12</f>
        <v>0</v>
      </c>
    </row>
    <row r="44" spans="1:5" ht="6.95" customHeight="1" thickBot="1" x14ac:dyDescent="0.25">
      <c r="A44" s="258"/>
      <c r="B44" s="256"/>
      <c r="C44" s="248"/>
      <c r="D44" s="249"/>
      <c r="E44" s="257"/>
    </row>
    <row r="45" spans="1:5" ht="15.75" x14ac:dyDescent="0.2">
      <c r="A45" s="258"/>
      <c r="B45" s="473" t="str">
        <f>'Distribution Rate Schedule'!A15</f>
        <v>Street Lighting</v>
      </c>
      <c r="C45" s="474"/>
      <c r="D45" s="474"/>
      <c r="E45" s="475"/>
    </row>
    <row r="46" spans="1:5" ht="15" x14ac:dyDescent="0.2">
      <c r="A46" s="258"/>
      <c r="B46" s="247"/>
      <c r="C46" s="248" t="s">
        <v>50</v>
      </c>
      <c r="D46" s="249" t="s">
        <v>239</v>
      </c>
      <c r="E46" s="250">
        <f>'Distribution Rate Schedule'!B15</f>
        <v>1.5098</v>
      </c>
    </row>
    <row r="47" spans="1:5" ht="15" x14ac:dyDescent="0.2">
      <c r="A47" s="258"/>
      <c r="B47" s="247"/>
      <c r="C47" s="248" t="s">
        <v>68</v>
      </c>
      <c r="D47" s="249" t="s">
        <v>22</v>
      </c>
      <c r="E47" s="251">
        <f>'Distribution Rate Schedule'!D15</f>
        <v>8.3552999999999997</v>
      </c>
    </row>
    <row r="48" spans="1:5" ht="15" x14ac:dyDescent="0.2">
      <c r="A48" s="258"/>
      <c r="B48" s="247"/>
      <c r="C48" s="248" t="s">
        <v>144</v>
      </c>
      <c r="D48" s="249" t="s">
        <v>22</v>
      </c>
      <c r="E48" s="251">
        <f>'Distribution Rate Schedule'!D26</f>
        <v>0.46110000000000001</v>
      </c>
    </row>
    <row r="49" spans="1:5" ht="15.75" thickBot="1" x14ac:dyDescent="0.25">
      <c r="A49" s="258"/>
      <c r="B49" s="252"/>
      <c r="C49" s="253" t="s">
        <v>103</v>
      </c>
      <c r="D49" s="254" t="s">
        <v>22</v>
      </c>
      <c r="E49" s="255">
        <f>'LRAM and SSM Rate Rider'!L13</f>
        <v>0</v>
      </c>
    </row>
    <row r="50" spans="1:5" ht="6.95" customHeight="1" thickBot="1" x14ac:dyDescent="0.25">
      <c r="A50" s="258"/>
      <c r="B50" s="256"/>
      <c r="C50" s="248"/>
      <c r="D50" s="249"/>
      <c r="E50" s="257"/>
    </row>
    <row r="51" spans="1:5" ht="15.75" x14ac:dyDescent="0.2">
      <c r="A51" s="258"/>
      <c r="B51" s="473" t="str">
        <f>'Distribution Rate Schedule'!A16</f>
        <v>Unmetered and Scattered</v>
      </c>
      <c r="C51" s="474"/>
      <c r="D51" s="474"/>
      <c r="E51" s="475"/>
    </row>
    <row r="52" spans="1:5" ht="15" x14ac:dyDescent="0.2">
      <c r="A52" s="258"/>
      <c r="B52" s="247"/>
      <c r="C52" s="248" t="s">
        <v>50</v>
      </c>
      <c r="D52" s="249" t="s">
        <v>239</v>
      </c>
      <c r="E52" s="250">
        <f>'Distribution Rate Schedule'!B16</f>
        <v>5.8673000000000002</v>
      </c>
    </row>
    <row r="53" spans="1:5" ht="15" x14ac:dyDescent="0.2">
      <c r="A53" s="258"/>
      <c r="B53" s="247"/>
      <c r="C53" s="248" t="s">
        <v>68</v>
      </c>
      <c r="D53" s="249" t="s">
        <v>45</v>
      </c>
      <c r="E53" s="251">
        <f>'Distribution Rate Schedule'!E16</f>
        <v>8.2000000000000007E-3</v>
      </c>
    </row>
    <row r="54" spans="1:5" ht="15" x14ac:dyDescent="0.2">
      <c r="A54" s="258"/>
      <c r="B54" s="247"/>
      <c r="C54" s="248" t="s">
        <v>144</v>
      </c>
      <c r="D54" s="249" t="s">
        <v>45</v>
      </c>
      <c r="E54" s="251">
        <f>'Distribution Rate Schedule'!E27</f>
        <v>1.5E-3</v>
      </c>
    </row>
    <row r="55" spans="1:5" ht="15.75" thickBot="1" x14ac:dyDescent="0.25">
      <c r="A55" s="258"/>
      <c r="B55" s="252"/>
      <c r="C55" s="253" t="s">
        <v>103</v>
      </c>
      <c r="D55" s="254" t="s">
        <v>45</v>
      </c>
      <c r="E55" s="255">
        <f>'LRAM and SSM Rate Rider'!L14</f>
        <v>0</v>
      </c>
    </row>
    <row r="56" spans="1:5" x14ac:dyDescent="0.2">
      <c r="B56" s="12"/>
      <c r="C56" s="246"/>
      <c r="D56" s="246"/>
      <c r="E56" s="259"/>
    </row>
    <row r="57" spans="1:5" x14ac:dyDescent="0.2">
      <c r="B57" s="225"/>
    </row>
    <row r="58" spans="1:5" x14ac:dyDescent="0.2">
      <c r="B58" s="225"/>
    </row>
    <row r="59" spans="1:5" x14ac:dyDescent="0.2">
      <c r="B59" s="225"/>
    </row>
    <row r="60" spans="1:5" x14ac:dyDescent="0.2">
      <c r="B60" s="225"/>
    </row>
    <row r="61" spans="1:5" x14ac:dyDescent="0.2">
      <c r="B61" s="225"/>
    </row>
    <row r="62" spans="1:5" x14ac:dyDescent="0.2">
      <c r="B62" s="225"/>
    </row>
    <row r="63" spans="1:5" x14ac:dyDescent="0.2">
      <c r="B63" s="225"/>
    </row>
    <row r="64" spans="1:5" x14ac:dyDescent="0.2">
      <c r="B64" s="225"/>
    </row>
    <row r="65" spans="2:2" x14ac:dyDescent="0.2">
      <c r="B65" s="225"/>
    </row>
    <row r="66" spans="2:2" x14ac:dyDescent="0.2">
      <c r="B66" s="225"/>
    </row>
    <row r="67" spans="2:2" x14ac:dyDescent="0.2">
      <c r="B67" s="225"/>
    </row>
    <row r="68" spans="2:2" x14ac:dyDescent="0.2">
      <c r="B68" s="225"/>
    </row>
    <row r="69" spans="2:2" x14ac:dyDescent="0.2">
      <c r="B69" s="225"/>
    </row>
    <row r="70" spans="2:2" x14ac:dyDescent="0.2">
      <c r="B70" s="225"/>
    </row>
    <row r="71" spans="2:2" x14ac:dyDescent="0.2">
      <c r="B71" s="225"/>
    </row>
    <row r="72" spans="2:2" x14ac:dyDescent="0.2">
      <c r="B72" s="225"/>
    </row>
    <row r="73" spans="2:2" x14ac:dyDescent="0.2">
      <c r="B73" s="225"/>
    </row>
    <row r="74" spans="2:2" x14ac:dyDescent="0.2">
      <c r="B74" s="225"/>
    </row>
    <row r="75" spans="2:2" x14ac:dyDescent="0.2">
      <c r="B75" s="225"/>
    </row>
    <row r="76" spans="2:2" x14ac:dyDescent="0.2">
      <c r="B76" s="225"/>
    </row>
    <row r="77" spans="2:2" x14ac:dyDescent="0.2">
      <c r="B77" s="225"/>
    </row>
    <row r="78" spans="2:2" x14ac:dyDescent="0.2">
      <c r="B78" s="225"/>
    </row>
    <row r="79" spans="2:2" x14ac:dyDescent="0.2">
      <c r="B79" s="225"/>
    </row>
    <row r="80" spans="2:2" x14ac:dyDescent="0.2">
      <c r="B80" s="225"/>
    </row>
    <row r="81" spans="2:2" x14ac:dyDescent="0.2">
      <c r="B81" s="225"/>
    </row>
    <row r="82" spans="2:2" x14ac:dyDescent="0.2">
      <c r="B82" s="225"/>
    </row>
    <row r="83" spans="2:2" x14ac:dyDescent="0.2">
      <c r="B83" s="225"/>
    </row>
  </sheetData>
  <mergeCells count="14">
    <mergeCell ref="A1:E1"/>
    <mergeCell ref="A2:E2"/>
    <mergeCell ref="B51:E51"/>
    <mergeCell ref="B9:E9"/>
    <mergeCell ref="B15:E15"/>
    <mergeCell ref="B21:E21"/>
    <mergeCell ref="B33:E33"/>
    <mergeCell ref="B27:E27"/>
    <mergeCell ref="A5:E5"/>
    <mergeCell ref="A6:E6"/>
    <mergeCell ref="B39:E39"/>
    <mergeCell ref="B45:E45"/>
    <mergeCell ref="A3:E3"/>
    <mergeCell ref="A4:E4"/>
  </mergeCells>
  <phoneticPr fontId="0" type="noConversion"/>
  <pageMargins left="0.75" right="0.75" top="1" bottom="1" header="0.5" footer="0.5"/>
  <pageSetup scale="69" orientation="portrait" horizontalDpi="355" verticalDpi="355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workbookViewId="0">
      <selection activeCell="E18" sqref="E18"/>
    </sheetView>
  </sheetViews>
  <sheetFormatPr defaultRowHeight="12.75" x14ac:dyDescent="0.2"/>
  <cols>
    <col min="1" max="1" width="31.28515625" style="199" bestFit="1" customWidth="1"/>
    <col min="2" max="2" width="18" style="199" customWidth="1"/>
    <col min="3" max="3" width="13.7109375" style="199" customWidth="1"/>
    <col min="4" max="4" width="14" style="199" bestFit="1" customWidth="1"/>
    <col min="5" max="5" width="16" style="199" customWidth="1"/>
    <col min="6" max="6" width="15.5703125" style="199" customWidth="1"/>
    <col min="7" max="7" width="20.140625" style="199" bestFit="1" customWidth="1"/>
    <col min="8" max="8" width="14.140625" style="199" bestFit="1" customWidth="1"/>
    <col min="9" max="9" width="13.140625" style="199" bestFit="1" customWidth="1"/>
    <col min="10" max="10" width="14.140625" style="199" bestFit="1" customWidth="1"/>
    <col min="11" max="11" width="11.42578125" style="199" bestFit="1" customWidth="1"/>
    <col min="12" max="12" width="14.140625" style="199" bestFit="1" customWidth="1"/>
    <col min="13" max="16384" width="9.140625" style="199"/>
  </cols>
  <sheetData>
    <row r="1" spans="1:12" x14ac:dyDescent="0.2">
      <c r="A1" s="412" t="str">
        <f>+'Revenue Input'!A1</f>
        <v>Orangeville Hydro Limited  ~ EB-2013-0160</v>
      </c>
      <c r="B1" s="412"/>
      <c r="C1" s="412"/>
      <c r="D1" s="412"/>
      <c r="E1" s="412"/>
      <c r="F1" s="412"/>
    </row>
    <row r="2" spans="1:12" x14ac:dyDescent="0.2">
      <c r="A2" s="421"/>
      <c r="B2" s="421"/>
      <c r="C2" s="421"/>
      <c r="D2" s="421"/>
      <c r="E2" s="421"/>
      <c r="F2" s="421"/>
    </row>
    <row r="3" spans="1:12" ht="20.25" x14ac:dyDescent="0.2">
      <c r="A3" s="447" t="s">
        <v>213</v>
      </c>
      <c r="B3" s="447"/>
      <c r="C3" s="447"/>
      <c r="D3" s="447"/>
      <c r="E3" s="447"/>
      <c r="F3" s="447"/>
    </row>
    <row r="4" spans="1:12" x14ac:dyDescent="0.2">
      <c r="A4" s="442"/>
      <c r="B4" s="442"/>
      <c r="C4" s="442"/>
      <c r="D4" s="442"/>
      <c r="E4" s="442"/>
      <c r="F4" s="442"/>
    </row>
    <row r="5" spans="1:12" ht="38.25" x14ac:dyDescent="0.2">
      <c r="A5" s="214" t="s">
        <v>0</v>
      </c>
      <c r="B5" s="195" t="s">
        <v>10</v>
      </c>
      <c r="C5" s="195" t="s">
        <v>11</v>
      </c>
      <c r="D5" s="195" t="s">
        <v>30</v>
      </c>
      <c r="E5" s="195" t="s">
        <v>28</v>
      </c>
      <c r="F5" s="214" t="s">
        <v>32</v>
      </c>
      <c r="G5" s="7"/>
      <c r="H5" s="7"/>
      <c r="I5" s="7"/>
      <c r="J5" s="7"/>
      <c r="K5" s="7"/>
      <c r="L5" s="7"/>
    </row>
    <row r="6" spans="1:12" ht="20.100000000000001" customHeight="1" x14ac:dyDescent="0.2">
      <c r="A6" s="234" t="str">
        <f>'Distribution Rate Schedule'!A9</f>
        <v>Residential</v>
      </c>
      <c r="B6" s="207">
        <f>+'Distribution Rate Schedule'!C9*'Forecast Data For 2014'!C5*12</f>
        <v>2044334.5346947331</v>
      </c>
      <c r="C6" s="207">
        <f>+'Distribution Rate Schedule'!E9*'Forecast Data For 2014'!C6</f>
        <v>1275425.8011709703</v>
      </c>
      <c r="D6" s="235"/>
      <c r="E6" s="207">
        <f>+B6+C6+D6</f>
        <v>3319760.3358657034</v>
      </c>
      <c r="F6" s="207">
        <f>+'Rates By Rate Class'!I6-'Rates By Rate Class'!H6</f>
        <v>3317884.9554979242</v>
      </c>
      <c r="G6" s="236"/>
      <c r="H6" s="236"/>
      <c r="I6" s="237"/>
      <c r="J6" s="238"/>
      <c r="K6" s="238"/>
      <c r="L6" s="238"/>
    </row>
    <row r="7" spans="1:12" ht="20.100000000000001" customHeight="1" x14ac:dyDescent="0.2">
      <c r="A7" s="234" t="str">
        <f>'Distribution Rate Schedule'!A10</f>
        <v>GS &lt; 50 kW</v>
      </c>
      <c r="B7" s="207">
        <f>+'Distribution Rate Schedule'!C10*'Forecast Data For 2014'!C7*12</f>
        <v>435073.98094881896</v>
      </c>
      <c r="C7" s="207">
        <f>+'Distribution Rate Schedule'!E10*'Forecast Data For 2014'!C8</f>
        <v>353089.17893845442</v>
      </c>
      <c r="D7" s="235"/>
      <c r="E7" s="207">
        <f t="shared" ref="E7:E13" si="0">+B7+C7+D7</f>
        <v>788163.15988727333</v>
      </c>
      <c r="F7" s="207">
        <f>+'Rates By Rate Class'!I7-'Rates By Rate Class'!H7</f>
        <v>790020.5981213518</v>
      </c>
      <c r="G7" s="236"/>
      <c r="H7" s="236"/>
      <c r="I7" s="237"/>
      <c r="J7" s="238"/>
      <c r="K7" s="238"/>
      <c r="L7" s="238"/>
    </row>
    <row r="8" spans="1:12" ht="20.100000000000001" customHeight="1" x14ac:dyDescent="0.2">
      <c r="A8" s="234" t="str">
        <f>'Distribution Rate Schedule'!A11</f>
        <v>GS &gt;50 to 4999 kW</v>
      </c>
      <c r="B8" s="207">
        <f>+'Distribution Rate Schedule'!C11*'Forecast Data For 2014'!C9*12</f>
        <v>275628.24</v>
      </c>
      <c r="C8" s="207">
        <f>+'Distribution Rate Schedule'!D11*'Forecast Data For 2014'!C10</f>
        <v>636577.70656648302</v>
      </c>
      <c r="D8" s="235">
        <f>'Transformer Allowance'!C11</f>
        <v>-79730.52</v>
      </c>
      <c r="E8" s="207">
        <f>+B8+C8+D8</f>
        <v>832475.42656648299</v>
      </c>
      <c r="F8" s="207">
        <f>+'Rates By Rate Class'!I8-'Rates By Rate Class'!H8</f>
        <v>832480.18086352223</v>
      </c>
      <c r="G8" s="236"/>
      <c r="H8" s="236"/>
      <c r="I8" s="236"/>
      <c r="J8" s="238"/>
      <c r="K8" s="238"/>
      <c r="L8" s="238"/>
    </row>
    <row r="9" spans="1:12" ht="20.100000000000001" customHeight="1" x14ac:dyDescent="0.2">
      <c r="A9" s="234" t="str">
        <f>'Distribution Rate Schedule'!A12</f>
        <v>GS &gt;1000 to 4999 kW</v>
      </c>
      <c r="B9" s="207">
        <f>+'Distribution Rate Schedule'!C12*'Forecast Data For 2014'!C12*12</f>
        <v>0</v>
      </c>
      <c r="C9" s="207">
        <f>+'Distribution Rate Schedule'!D12*'Forecast Data For 2014'!C13</f>
        <v>0</v>
      </c>
      <c r="D9" s="235">
        <f>'Transformer Allowance'!C12</f>
        <v>0</v>
      </c>
      <c r="E9" s="207">
        <f>+B9+C9+D9</f>
        <v>0</v>
      </c>
      <c r="F9" s="207">
        <f>+'Rates By Rate Class'!I9-'Rates By Rate Class'!H9</f>
        <v>0</v>
      </c>
      <c r="G9" s="236"/>
      <c r="H9" s="236"/>
      <c r="I9" s="236"/>
      <c r="J9" s="238"/>
      <c r="K9" s="238"/>
      <c r="L9" s="238"/>
    </row>
    <row r="10" spans="1:12" ht="20.100000000000001" customHeight="1" x14ac:dyDescent="0.2">
      <c r="A10" s="234" t="str">
        <f>'Distribution Rate Schedule'!A13</f>
        <v>Large Use</v>
      </c>
      <c r="B10" s="207">
        <f>+'Distribution Rate Schedule'!C13*'Forecast Data For 2014'!C15*12</f>
        <v>0</v>
      </c>
      <c r="C10" s="207">
        <f>+'Distribution Rate Schedule'!D13*'Forecast Data For 2014'!C16</f>
        <v>0</v>
      </c>
      <c r="D10" s="235">
        <f>'Transformer Allowance'!C13</f>
        <v>0</v>
      </c>
      <c r="E10" s="207">
        <f>+B10+C10+D10</f>
        <v>0</v>
      </c>
      <c r="F10" s="207">
        <f>+'Rates By Rate Class'!I10-'Rates By Rate Class'!H10</f>
        <v>0</v>
      </c>
      <c r="G10" s="236"/>
      <c r="H10" s="236"/>
      <c r="I10" s="236"/>
      <c r="J10" s="238"/>
      <c r="K10" s="238"/>
      <c r="L10" s="238"/>
    </row>
    <row r="11" spans="1:12" ht="20.100000000000001" customHeight="1" x14ac:dyDescent="0.2">
      <c r="A11" s="234" t="str">
        <f>'Distribution Rate Schedule'!A14</f>
        <v>Sentinel Lights</v>
      </c>
      <c r="B11" s="207">
        <f>+'Distribution Rate Schedule'!B14*'Forecast Data For 2014'!C18*12</f>
        <v>6210.960682024277</v>
      </c>
      <c r="C11" s="207">
        <f>+'Distribution Rate Schedule'!D14*'Forecast Data For 2014'!C19</f>
        <v>4398.7645059624019</v>
      </c>
      <c r="D11" s="235"/>
      <c r="E11" s="207">
        <f t="shared" si="0"/>
        <v>10609.725187986678</v>
      </c>
      <c r="F11" s="207">
        <f>+'Rates By Rate Class'!I11-'Rates By Rate Class'!H11</f>
        <v>10609.663206249013</v>
      </c>
      <c r="G11" s="236"/>
      <c r="H11" s="236"/>
      <c r="I11" s="237"/>
      <c r="J11" s="238"/>
      <c r="K11" s="238"/>
      <c r="L11" s="238"/>
    </row>
    <row r="12" spans="1:12" ht="20.100000000000001" customHeight="1" x14ac:dyDescent="0.2">
      <c r="A12" s="234" t="str">
        <f>'Distribution Rate Schedule'!A15</f>
        <v>Street Lighting</v>
      </c>
      <c r="B12" s="207">
        <f>+'Distribution Rate Schedule'!B15*'Forecast Data For 2014'!C21*12</f>
        <v>51991.404255972055</v>
      </c>
      <c r="C12" s="207">
        <f>+'Distribution Rate Schedule'!D15*'Forecast Data For 2014'!C22</f>
        <v>43698.102354474118</v>
      </c>
      <c r="D12" s="235"/>
      <c r="E12" s="207">
        <f t="shared" si="0"/>
        <v>95689.506610446173</v>
      </c>
      <c r="F12" s="207">
        <f>+'Rates By Rate Class'!I12-'Rates By Rate Class'!H12</f>
        <v>95691.059693083895</v>
      </c>
      <c r="G12" s="236"/>
      <c r="H12" s="236"/>
      <c r="I12" s="237"/>
      <c r="J12" s="238"/>
      <c r="K12" s="238"/>
      <c r="L12" s="238"/>
    </row>
    <row r="13" spans="1:12" ht="20.100000000000001" customHeight="1" x14ac:dyDescent="0.2">
      <c r="A13" s="234" t="str">
        <f>'Distribution Rate Schedule'!A16</f>
        <v>Unmetered and Scattered</v>
      </c>
      <c r="B13" s="207">
        <f>+'Distribution Rate Schedule'!B16*'Forecast Data For 2014'!C24*12</f>
        <v>7322.3904000000002</v>
      </c>
      <c r="C13" s="207">
        <f>+'Distribution Rate Schedule'!E16*'Forecast Data For 2014'!C25</f>
        <v>2938.096659232991</v>
      </c>
      <c r="D13" s="235"/>
      <c r="E13" s="207">
        <f t="shared" si="0"/>
        <v>10260.487059232992</v>
      </c>
      <c r="F13" s="207">
        <f>+'Rates By Rate Class'!I13-'Rates By Rate Class'!H13</f>
        <v>10273.531356403068</v>
      </c>
      <c r="G13" s="236"/>
      <c r="H13" s="236"/>
      <c r="I13" s="237"/>
      <c r="J13" s="238"/>
      <c r="K13" s="238"/>
      <c r="L13" s="238"/>
    </row>
    <row r="14" spans="1:12" ht="31.5" customHeight="1" thickBot="1" x14ac:dyDescent="0.25">
      <c r="A14" s="222" t="s">
        <v>31</v>
      </c>
      <c r="B14" s="232">
        <f>SUM(B6:B13)</f>
        <v>2820561.5109815486</v>
      </c>
      <c r="C14" s="232">
        <f>SUM(C6:C13)</f>
        <v>2316127.6501955772</v>
      </c>
      <c r="D14" s="239">
        <f>SUM(D6:D13)</f>
        <v>-79730.52</v>
      </c>
      <c r="E14" s="232">
        <f>SUM(E6:E13)</f>
        <v>5056958.6411771262</v>
      </c>
      <c r="F14" s="232">
        <f>SUM(F6:F13)</f>
        <v>5056959.988738534</v>
      </c>
      <c r="G14" s="240"/>
      <c r="H14" s="240"/>
      <c r="I14" s="240"/>
      <c r="J14" s="240"/>
      <c r="K14" s="240"/>
      <c r="L14" s="240"/>
    </row>
    <row r="15" spans="1:12" ht="13.5" thickTop="1" x14ac:dyDescent="0.2">
      <c r="F15" s="233"/>
      <c r="G15" s="12"/>
      <c r="H15" s="12"/>
      <c r="I15" s="12"/>
      <c r="J15" s="12"/>
      <c r="K15" s="12"/>
      <c r="L15" s="12"/>
    </row>
    <row r="16" spans="1:12" x14ac:dyDescent="0.2">
      <c r="E16" s="477" t="s">
        <v>109</v>
      </c>
      <c r="F16" s="477"/>
      <c r="G16" s="225"/>
    </row>
    <row r="17" spans="5:6" x14ac:dyDescent="0.2">
      <c r="E17" s="241"/>
      <c r="F17" s="225"/>
    </row>
    <row r="18" spans="5:6" ht="13.5" thickBot="1" x14ac:dyDescent="0.25">
      <c r="E18" s="242">
        <f>+F14-E14</f>
        <v>1.3475614078342915</v>
      </c>
      <c r="F18" s="225"/>
    </row>
    <row r="21" spans="5:6" x14ac:dyDescent="0.2">
      <c r="E21" s="233"/>
    </row>
  </sheetData>
  <mergeCells count="5">
    <mergeCell ref="A4:F4"/>
    <mergeCell ref="E16:F16"/>
    <mergeCell ref="A3:F3"/>
    <mergeCell ref="A1:F1"/>
    <mergeCell ref="A2:F2"/>
  </mergeCells>
  <phoneticPr fontId="0" type="noConversion"/>
  <pageMargins left="0.74803149606299213" right="0.74803149606299213" top="0.98425196850393704" bottom="0.98425196850393704" header="0.51181102362204722" footer="0.51181102362204722"/>
  <pageSetup orientation="landscape" horizontalDpi="355" verticalDpi="355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workbookViewId="0">
      <selection activeCell="G6" sqref="G6"/>
    </sheetView>
  </sheetViews>
  <sheetFormatPr defaultRowHeight="12.75" x14ac:dyDescent="0.2"/>
  <cols>
    <col min="1" max="1" width="41.85546875" style="199" bestFit="1" customWidth="1"/>
    <col min="2" max="2" width="16" style="199" bestFit="1" customWidth="1"/>
    <col min="3" max="4" width="12.7109375" style="199" customWidth="1"/>
    <col min="5" max="5" width="13.140625" style="199" customWidth="1"/>
    <col min="6" max="6" width="12.28515625" style="199" customWidth="1"/>
    <col min="7" max="7" width="17" style="199" bestFit="1" customWidth="1"/>
    <col min="8" max="8" width="15.42578125" style="199" bestFit="1" customWidth="1"/>
    <col min="9" max="9" width="17" style="199" bestFit="1" customWidth="1"/>
    <col min="10" max="16384" width="9.140625" style="199"/>
  </cols>
  <sheetData>
    <row r="1" spans="1:10" x14ac:dyDescent="0.2">
      <c r="A1" s="412" t="str">
        <f>+'Revenue Input'!A1</f>
        <v>Orangeville Hydro Limited  ~ EB-2013-0160</v>
      </c>
      <c r="B1" s="412"/>
      <c r="C1" s="412"/>
      <c r="D1" s="412"/>
      <c r="E1" s="412"/>
      <c r="F1" s="412"/>
      <c r="G1" s="412"/>
      <c r="H1" s="412"/>
      <c r="I1" s="412"/>
    </row>
    <row r="2" spans="1:10" ht="7.5" customHeight="1" x14ac:dyDescent="0.2">
      <c r="A2" s="421"/>
      <c r="B2" s="421"/>
      <c r="C2" s="421"/>
      <c r="D2" s="421"/>
      <c r="E2" s="421"/>
      <c r="F2" s="421"/>
      <c r="G2" s="421"/>
      <c r="H2" s="421"/>
      <c r="I2" s="421"/>
    </row>
    <row r="3" spans="1:10" ht="15.75" x14ac:dyDescent="0.2">
      <c r="A3" s="433" t="s">
        <v>214</v>
      </c>
      <c r="B3" s="434"/>
      <c r="C3" s="434"/>
      <c r="D3" s="434"/>
      <c r="E3" s="434"/>
      <c r="F3" s="434"/>
      <c r="G3" s="434"/>
      <c r="H3" s="434"/>
      <c r="I3" s="434"/>
    </row>
    <row r="4" spans="1:10" ht="8.25" customHeight="1" x14ac:dyDescent="0.2">
      <c r="A4" s="434"/>
      <c r="B4" s="434"/>
      <c r="C4" s="434"/>
      <c r="D4" s="434"/>
      <c r="E4" s="434"/>
      <c r="F4" s="434"/>
      <c r="G4" s="434"/>
      <c r="H4" s="434"/>
      <c r="I4" s="434"/>
    </row>
    <row r="5" spans="1:10" ht="38.25" x14ac:dyDescent="0.2">
      <c r="A5" s="214" t="s">
        <v>0</v>
      </c>
      <c r="B5" s="195" t="s">
        <v>6</v>
      </c>
      <c r="C5" s="195" t="s">
        <v>7</v>
      </c>
      <c r="D5" s="195" t="s">
        <v>8</v>
      </c>
      <c r="E5" s="195" t="s">
        <v>9</v>
      </c>
      <c r="F5" s="195" t="s">
        <v>26</v>
      </c>
      <c r="G5" s="195" t="s">
        <v>10</v>
      </c>
      <c r="H5" s="195" t="s">
        <v>11</v>
      </c>
      <c r="I5" s="195" t="s">
        <v>71</v>
      </c>
    </row>
    <row r="6" spans="1:10" ht="20.100000000000001" customHeight="1" x14ac:dyDescent="0.2">
      <c r="A6" s="219" t="str">
        <f>'Dist. Rev. Reconciliation'!A6</f>
        <v>Residential</v>
      </c>
      <c r="B6" s="220">
        <f>+'Forecast Data For 2014'!$C$6</f>
        <v>89706963.731166616</v>
      </c>
      <c r="C6" s="220"/>
      <c r="D6" s="220"/>
      <c r="E6" s="220">
        <f>+'Forecast Data For 2014'!$C$5*12</f>
        <v>123899.0627087717</v>
      </c>
      <c r="F6" s="220"/>
      <c r="G6" s="221">
        <f>+E6*'2013 Existing Rates'!$C$6</f>
        <v>2014598.759644628</v>
      </c>
      <c r="H6" s="221">
        <f>+B6*('2013 Existing Rates'!$E$6)</f>
        <v>1255897.4922363327</v>
      </c>
      <c r="I6" s="221">
        <f>+G6+H6</f>
        <v>3270496.2518809605</v>
      </c>
      <c r="J6" s="200"/>
    </row>
    <row r="7" spans="1:10" ht="20.100000000000001" customHeight="1" x14ac:dyDescent="0.2">
      <c r="A7" s="219" t="str">
        <f>'Dist. Rev. Reconciliation'!A7</f>
        <v>GS &lt; 50 kW</v>
      </c>
      <c r="B7" s="220">
        <f>+'Forecast Data For 2014'!$C$8</f>
        <v>36780122.806089006</v>
      </c>
      <c r="C7" s="220"/>
      <c r="D7" s="220"/>
      <c r="E7" s="220">
        <f>+'Forecast Data For 2014'!$C$7*12</f>
        <v>13690.181905249181</v>
      </c>
      <c r="F7" s="220"/>
      <c r="G7" s="221">
        <f>+E7*'2013 Existing Rates'!$C$7</f>
        <v>455472.35198764032</v>
      </c>
      <c r="H7" s="221">
        <f>+B7*('2013 Existing Rates'!$E$7)</f>
        <v>371479.24034149892</v>
      </c>
      <c r="I7" s="221">
        <f t="shared" ref="I7:I13" si="0">+G7+H7</f>
        <v>826951.59232913924</v>
      </c>
      <c r="J7" s="200"/>
    </row>
    <row r="8" spans="1:10" ht="20.100000000000001" customHeight="1" x14ac:dyDescent="0.2">
      <c r="A8" s="219" t="str">
        <f>'Dist. Rev. Reconciliation'!A8</f>
        <v>GS &gt;50 to 4999 kW</v>
      </c>
      <c r="B8" s="220">
        <f>+'Forecast Data For 2014'!$C$11</f>
        <v>120031134.62176679</v>
      </c>
      <c r="C8" s="220">
        <f>+'Forecast Data For 2014'!$C$10</f>
        <v>289616.7909765619</v>
      </c>
      <c r="D8" s="220">
        <f>'Transformer Allowance'!B11</f>
        <v>132884.20000000001</v>
      </c>
      <c r="E8" s="220">
        <f>+'Forecast Data For 2014'!$C$9*12</f>
        <v>1476</v>
      </c>
      <c r="F8" s="220"/>
      <c r="G8" s="221">
        <f>+E8*'2013 Existing Rates'!$C$8</f>
        <v>274875.48</v>
      </c>
      <c r="H8" s="221">
        <f>+C8*('2013 Existing Rates'!$D$8)</f>
        <v>635042.73757430725</v>
      </c>
      <c r="I8" s="221">
        <f t="shared" si="0"/>
        <v>909918.21757430723</v>
      </c>
      <c r="J8" s="200"/>
    </row>
    <row r="9" spans="1:10" ht="20.100000000000001" customHeight="1" x14ac:dyDescent="0.2">
      <c r="A9" s="219" t="str">
        <f>'Dist. Rev. Reconciliation'!A9</f>
        <v>GS &gt;1000 to 4999 kW</v>
      </c>
      <c r="B9" s="220">
        <f>+'Forecast Data For 2014'!$C$14</f>
        <v>0</v>
      </c>
      <c r="C9" s="220">
        <f>+'Forecast Data For 2014'!$C$13</f>
        <v>0</v>
      </c>
      <c r="D9" s="220">
        <f>'Transformer Allowance'!B12</f>
        <v>0</v>
      </c>
      <c r="E9" s="220">
        <f>+'Forecast Data For 2014'!$C$12*12</f>
        <v>0</v>
      </c>
      <c r="F9" s="220"/>
      <c r="G9" s="221">
        <f>+E9*'2013 Existing Rates'!$C$9</f>
        <v>0</v>
      </c>
      <c r="H9" s="221">
        <f>+C9*('2013 Existing Rates'!$D$9)</f>
        <v>0</v>
      </c>
      <c r="I9" s="221">
        <f>+G9+H9</f>
        <v>0</v>
      </c>
      <c r="J9" s="200"/>
    </row>
    <row r="10" spans="1:10" ht="20.100000000000001" customHeight="1" x14ac:dyDescent="0.2">
      <c r="A10" s="219" t="str">
        <f>'Dist. Rev. Reconciliation'!A10</f>
        <v>Large Use</v>
      </c>
      <c r="B10" s="220">
        <f>'Forecast Data For 2014'!C17</f>
        <v>0</v>
      </c>
      <c r="C10" s="220">
        <f>+'Forecast Data For 2014'!$C$16</f>
        <v>0</v>
      </c>
      <c r="D10" s="220">
        <f>'Transformer Allowance'!B13</f>
        <v>0</v>
      </c>
      <c r="E10" s="220">
        <f>+'Forecast Data For 2014'!$C$15*12</f>
        <v>0</v>
      </c>
      <c r="F10" s="220"/>
      <c r="G10" s="221">
        <f>+E10*'2013 Existing Rates'!$C$10</f>
        <v>0</v>
      </c>
      <c r="H10" s="221">
        <f>+C10*('2013 Existing Rates'!$D$10)</f>
        <v>0</v>
      </c>
      <c r="I10" s="221">
        <f t="shared" si="0"/>
        <v>0</v>
      </c>
      <c r="J10" s="200"/>
    </row>
    <row r="11" spans="1:10" ht="20.100000000000001" customHeight="1" x14ac:dyDescent="0.2">
      <c r="A11" s="219" t="str">
        <f>'Dist. Rev. Reconciliation'!A11</f>
        <v>Sentinel Lights</v>
      </c>
      <c r="B11" s="220">
        <f>+'Forecast Data For 2014'!$C$20</f>
        <v>122535.77700319083</v>
      </c>
      <c r="C11" s="220">
        <f>+'Forecast Data For 2014'!$C$19</f>
        <v>338.86175995396366</v>
      </c>
      <c r="D11" s="220"/>
      <c r="E11" s="220"/>
      <c r="F11" s="220">
        <f>+'Forecast Data For 2014'!$C$18*12</f>
        <v>1865.8257275968149</v>
      </c>
      <c r="G11" s="221">
        <f>+F11*'2013 Existing Rates'!$B$11</f>
        <v>6194.5414156214247</v>
      </c>
      <c r="H11" s="221">
        <f>+C11*('2013 Existing Rates'!$D$11)</f>
        <v>4387.1754337719767</v>
      </c>
      <c r="I11" s="221">
        <f t="shared" si="0"/>
        <v>10581.7168493934</v>
      </c>
      <c r="J11" s="200"/>
    </row>
    <row r="12" spans="1:10" ht="20.100000000000001" customHeight="1" x14ac:dyDescent="0.2">
      <c r="A12" s="219" t="str">
        <f>'Dist. Rev. Reconciliation'!A12</f>
        <v>Street Lighting</v>
      </c>
      <c r="B12" s="220">
        <f>+'Forecast Data For 2014'!$C$23</f>
        <v>1861617.8068174501</v>
      </c>
      <c r="C12" s="220">
        <f>+'Forecast Data For 2014'!$C$22</f>
        <v>5229.9860393372019</v>
      </c>
      <c r="D12" s="220"/>
      <c r="E12" s="220"/>
      <c r="F12" s="220">
        <f>+'Forecast Data For 2014'!$C$21*12</f>
        <v>34435.954600590834</v>
      </c>
      <c r="G12" s="221">
        <f>+F12*'2013 Existing Rates'!$B$12</f>
        <v>51998.291446892159</v>
      </c>
      <c r="H12" s="221">
        <f>+C12*('2013 Existing Rates'!$D$12)</f>
        <v>43702.28634330559</v>
      </c>
      <c r="I12" s="221">
        <f t="shared" si="0"/>
        <v>95700.577790197742</v>
      </c>
      <c r="J12" s="200"/>
    </row>
    <row r="13" spans="1:10" ht="20.100000000000001" customHeight="1" x14ac:dyDescent="0.2">
      <c r="A13" s="219" t="str">
        <f>'Dist. Rev. Reconciliation'!A13</f>
        <v>Unmetered and Scattered</v>
      </c>
      <c r="B13" s="220">
        <f>+'Forecast Data For 2014'!$C$25</f>
        <v>358304.47063816962</v>
      </c>
      <c r="C13" s="220"/>
      <c r="D13" s="220"/>
      <c r="E13" s="220"/>
      <c r="F13" s="220">
        <f>+'Forecast Data For 2014'!$C$24*12</f>
        <v>1248</v>
      </c>
      <c r="G13" s="221">
        <f>+F13*'2013 Existing Rates'!$B$13</f>
        <v>7912.32</v>
      </c>
      <c r="H13" s="221">
        <f>+B13*('2013 Existing Rates'!$E$13)</f>
        <v>3188.9097886797094</v>
      </c>
      <c r="I13" s="221">
        <f t="shared" si="0"/>
        <v>11101.22978867971</v>
      </c>
      <c r="J13" s="200"/>
    </row>
    <row r="14" spans="1:10" ht="24.75" customHeight="1" thickBot="1" x14ac:dyDescent="0.25">
      <c r="A14" s="222" t="s">
        <v>39</v>
      </c>
      <c r="B14" s="223">
        <f t="shared" ref="B14:I14" si="1">SUM(B6:B13)</f>
        <v>248860679.21348119</v>
      </c>
      <c r="C14" s="223">
        <f t="shared" si="1"/>
        <v>295185.63877585303</v>
      </c>
      <c r="D14" s="223">
        <f t="shared" si="1"/>
        <v>132884.20000000001</v>
      </c>
      <c r="E14" s="223">
        <f t="shared" si="1"/>
        <v>139065.24461402089</v>
      </c>
      <c r="F14" s="223">
        <f t="shared" si="1"/>
        <v>37549.780328187648</v>
      </c>
      <c r="G14" s="224">
        <f t="shared" si="1"/>
        <v>2811051.7444947818</v>
      </c>
      <c r="H14" s="224">
        <f t="shared" si="1"/>
        <v>2313697.8417178961</v>
      </c>
      <c r="I14" s="224">
        <f t="shared" si="1"/>
        <v>5124749.5862126779</v>
      </c>
    </row>
    <row r="15" spans="1:10" ht="9.75" customHeight="1" thickTop="1" x14ac:dyDescent="0.2">
      <c r="A15" s="421"/>
      <c r="B15" s="421"/>
      <c r="C15" s="421"/>
      <c r="D15" s="421"/>
      <c r="E15" s="421"/>
      <c r="F15" s="421"/>
      <c r="G15" s="421"/>
      <c r="H15" s="421"/>
      <c r="I15" s="421"/>
    </row>
    <row r="16" spans="1:10" ht="18" customHeight="1" x14ac:dyDescent="0.2">
      <c r="A16" s="478" t="s">
        <v>87</v>
      </c>
      <c r="B16" s="421"/>
      <c r="C16" s="421"/>
      <c r="D16" s="421"/>
      <c r="E16" s="421"/>
      <c r="F16" s="421"/>
      <c r="G16" s="421"/>
      <c r="H16" s="421"/>
      <c r="I16" s="225"/>
    </row>
    <row r="17" spans="1:11" ht="18" customHeight="1" x14ac:dyDescent="0.2">
      <c r="A17" s="479" t="str">
        <f>A8</f>
        <v>GS &gt;50 to 4999 kW</v>
      </c>
      <c r="B17" s="421"/>
      <c r="C17" s="421"/>
      <c r="D17" s="421"/>
      <c r="E17" s="421"/>
      <c r="F17" s="421"/>
      <c r="G17" s="421"/>
      <c r="H17" s="421"/>
      <c r="I17" s="226">
        <f>'Transformer Allowance'!C11</f>
        <v>-79730.52</v>
      </c>
    </row>
    <row r="18" spans="1:11" ht="18" customHeight="1" x14ac:dyDescent="0.2">
      <c r="A18" s="227" t="str">
        <f>+A9</f>
        <v>GS &gt;1000 to 4999 kW</v>
      </c>
      <c r="B18" s="225"/>
      <c r="C18" s="225"/>
      <c r="D18" s="225"/>
      <c r="E18" s="225"/>
      <c r="F18" s="225"/>
      <c r="G18" s="225"/>
      <c r="H18" s="225"/>
      <c r="I18" s="226">
        <f>'Transformer Allowance'!C12</f>
        <v>0</v>
      </c>
    </row>
    <row r="19" spans="1:11" ht="18" customHeight="1" x14ac:dyDescent="0.2">
      <c r="A19" s="479" t="str">
        <f>A10</f>
        <v>Large Use</v>
      </c>
      <c r="B19" s="421"/>
      <c r="C19" s="421"/>
      <c r="D19" s="421"/>
      <c r="E19" s="421"/>
      <c r="F19" s="421"/>
      <c r="G19" s="421"/>
      <c r="H19" s="421"/>
      <c r="I19" s="226">
        <f>'Transformer Allowance'!C13</f>
        <v>0</v>
      </c>
    </row>
    <row r="20" spans="1:11" ht="8.1" customHeight="1" x14ac:dyDescent="0.2">
      <c r="A20" s="421"/>
      <c r="B20" s="421"/>
      <c r="C20" s="421"/>
      <c r="D20" s="421"/>
      <c r="E20" s="421"/>
      <c r="F20" s="421"/>
      <c r="G20" s="421"/>
      <c r="H20" s="421"/>
      <c r="I20" s="226"/>
    </row>
    <row r="21" spans="1:11" ht="18" customHeight="1" thickBot="1" x14ac:dyDescent="0.25">
      <c r="A21" s="423" t="s">
        <v>88</v>
      </c>
      <c r="B21" s="423"/>
      <c r="C21" s="423"/>
      <c r="D21" s="423"/>
      <c r="E21" s="423"/>
      <c r="F21" s="423"/>
      <c r="G21" s="423"/>
      <c r="H21" s="423"/>
      <c r="I21" s="228">
        <f>+I14+I17+I18+I19</f>
        <v>5045019.0662126783</v>
      </c>
    </row>
    <row r="22" spans="1:11" ht="8.1" customHeight="1" thickTop="1" x14ac:dyDescent="0.2">
      <c r="A22" s="421"/>
      <c r="B22" s="421"/>
      <c r="C22" s="421"/>
      <c r="D22" s="421"/>
      <c r="E22" s="421"/>
      <c r="F22" s="421"/>
      <c r="G22" s="421"/>
      <c r="H22" s="421"/>
      <c r="I22" s="225"/>
    </row>
    <row r="23" spans="1:11" ht="18" customHeight="1" x14ac:dyDescent="0.2">
      <c r="A23" s="442" t="s">
        <v>85</v>
      </c>
      <c r="B23" s="442"/>
      <c r="C23" s="442"/>
      <c r="D23" s="442"/>
      <c r="E23" s="442"/>
      <c r="F23" s="442"/>
      <c r="G23" s="442"/>
      <c r="H23" s="442"/>
      <c r="I23" s="229">
        <f>+'Revenue Input'!B6</f>
        <v>466087.95783670316</v>
      </c>
    </row>
    <row r="24" spans="1:11" ht="18" customHeight="1" thickBot="1" x14ac:dyDescent="0.25">
      <c r="A24" s="423" t="s">
        <v>86</v>
      </c>
      <c r="B24" s="423"/>
      <c r="C24" s="423"/>
      <c r="D24" s="423"/>
      <c r="E24" s="423"/>
      <c r="F24" s="423"/>
      <c r="G24" s="423"/>
      <c r="H24" s="423"/>
      <c r="I24" s="230">
        <f>+I21+I23</f>
        <v>5511107.0240493817</v>
      </c>
    </row>
    <row r="25" spans="1:11" ht="8.1" customHeight="1" x14ac:dyDescent="0.2">
      <c r="A25" s="421"/>
      <c r="B25" s="421"/>
      <c r="C25" s="421"/>
      <c r="D25" s="421"/>
      <c r="E25" s="421"/>
      <c r="F25" s="421"/>
      <c r="G25" s="421"/>
      <c r="H25" s="421"/>
      <c r="I25" s="225"/>
    </row>
    <row r="26" spans="1:11" ht="18" customHeight="1" thickBot="1" x14ac:dyDescent="0.25">
      <c r="A26" s="423" t="s">
        <v>83</v>
      </c>
      <c r="B26" s="423"/>
      <c r="C26" s="423"/>
      <c r="D26" s="423"/>
      <c r="E26" s="423"/>
      <c r="F26" s="423"/>
      <c r="G26" s="423"/>
      <c r="H26" s="423"/>
      <c r="I26" s="230">
        <f>+'Revenue Input'!B5</f>
        <v>5523047.9108008938</v>
      </c>
    </row>
    <row r="27" spans="1:11" ht="8.1" customHeight="1" x14ac:dyDescent="0.2">
      <c r="A27" s="421"/>
      <c r="B27" s="421"/>
      <c r="C27" s="421"/>
      <c r="D27" s="421"/>
      <c r="E27" s="421"/>
      <c r="F27" s="421"/>
      <c r="G27" s="421"/>
      <c r="H27" s="421"/>
      <c r="I27" s="231"/>
    </row>
    <row r="28" spans="1:11" ht="18" customHeight="1" thickBot="1" x14ac:dyDescent="0.25">
      <c r="A28" s="423" t="s">
        <v>84</v>
      </c>
      <c r="B28" s="423"/>
      <c r="C28" s="423"/>
      <c r="D28" s="423"/>
      <c r="E28" s="423"/>
      <c r="F28" s="423"/>
      <c r="G28" s="423"/>
      <c r="H28" s="423"/>
      <c r="I28" s="232">
        <f>+I26-I24</f>
        <v>11940.886751512066</v>
      </c>
    </row>
    <row r="29" spans="1:11" ht="13.5" thickTop="1" x14ac:dyDescent="0.2"/>
    <row r="30" spans="1:11" x14ac:dyDescent="0.2">
      <c r="G30" s="12"/>
      <c r="H30" s="12"/>
      <c r="I30" s="12"/>
      <c r="J30" s="12"/>
      <c r="K30" s="12"/>
    </row>
    <row r="31" spans="1:11" x14ac:dyDescent="0.2">
      <c r="G31" s="12"/>
      <c r="H31" s="12"/>
      <c r="I31" s="12"/>
      <c r="J31" s="12"/>
      <c r="K31" s="12"/>
    </row>
    <row r="32" spans="1:11" x14ac:dyDescent="0.2">
      <c r="I32" s="233"/>
    </row>
  </sheetData>
  <mergeCells count="17">
    <mergeCell ref="A22:H22"/>
    <mergeCell ref="A23:H23"/>
    <mergeCell ref="A28:H28"/>
    <mergeCell ref="A24:H24"/>
    <mergeCell ref="A25:H25"/>
    <mergeCell ref="A26:H26"/>
    <mergeCell ref="A27:H27"/>
    <mergeCell ref="A1:I1"/>
    <mergeCell ref="A2:I2"/>
    <mergeCell ref="A20:H20"/>
    <mergeCell ref="A21:H21"/>
    <mergeCell ref="A3:I3"/>
    <mergeCell ref="A4:I4"/>
    <mergeCell ref="A15:I15"/>
    <mergeCell ref="A16:H16"/>
    <mergeCell ref="A17:H17"/>
    <mergeCell ref="A19:H19"/>
  </mergeCells>
  <phoneticPr fontId="0" type="noConversion"/>
  <pageMargins left="0.75" right="0.75" top="1" bottom="1" header="0.5" footer="0.5"/>
  <pageSetup scale="78" orientation="landscape" horizontalDpi="355" verticalDpi="355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/>
  </sheetViews>
  <sheetFormatPr defaultRowHeight="12.75" x14ac:dyDescent="0.2"/>
  <cols>
    <col min="1" max="1" width="22.7109375" customWidth="1"/>
    <col min="2" max="2" width="15.28515625" customWidth="1"/>
    <col min="4" max="4" width="16.85546875" customWidth="1"/>
    <col min="7" max="7" width="20.7109375" bestFit="1" customWidth="1"/>
    <col min="8" max="8" width="10.85546875" bestFit="1" customWidth="1"/>
    <col min="11" max="11" width="22.85546875" customWidth="1"/>
  </cols>
  <sheetData>
    <row r="1" spans="1:5" x14ac:dyDescent="0.2">
      <c r="A1" s="145" t="s">
        <v>175</v>
      </c>
    </row>
    <row r="2" spans="1:5" x14ac:dyDescent="0.2">
      <c r="A2" s="480" t="s">
        <v>165</v>
      </c>
      <c r="B2" s="481"/>
      <c r="C2" s="481"/>
      <c r="D2" s="481"/>
      <c r="E2" s="482"/>
    </row>
    <row r="3" spans="1:5" x14ac:dyDescent="0.2">
      <c r="A3" s="483" t="s">
        <v>164</v>
      </c>
      <c r="B3" s="484"/>
      <c r="C3" s="484"/>
      <c r="D3" s="484"/>
      <c r="E3" s="485"/>
    </row>
    <row r="4" spans="1:5" ht="54" customHeight="1" x14ac:dyDescent="0.2">
      <c r="A4" s="155" t="s">
        <v>166</v>
      </c>
      <c r="B4" s="150" t="s">
        <v>204</v>
      </c>
      <c r="C4" s="150" t="s">
        <v>167</v>
      </c>
      <c r="D4" s="150" t="s">
        <v>168</v>
      </c>
      <c r="E4" s="150" t="s">
        <v>167</v>
      </c>
    </row>
    <row r="5" spans="1:5" ht="15" customHeight="1" x14ac:dyDescent="0.2">
      <c r="A5" s="148" t="s">
        <v>134</v>
      </c>
      <c r="B5" s="153">
        <v>5358896</v>
      </c>
      <c r="C5" s="154">
        <f>+B5/$B$13</f>
        <v>0.54943785848978455</v>
      </c>
      <c r="D5" s="153">
        <f>+'Cost Allocation Study'!B5</f>
        <v>3525444.9110178375</v>
      </c>
      <c r="E5" s="154">
        <f>+D5/$D$13</f>
        <v>0.63831510570883598</v>
      </c>
    </row>
    <row r="6" spans="1:5" ht="15" customHeight="1" x14ac:dyDescent="0.2">
      <c r="A6" s="148" t="s">
        <v>169</v>
      </c>
      <c r="B6" s="153">
        <v>1289836</v>
      </c>
      <c r="C6" s="154">
        <f t="shared" ref="C6:C12" si="0">+B6/$B$13</f>
        <v>0.13224453873391639</v>
      </c>
      <c r="D6" s="153">
        <f>+'Cost Allocation Study'!B6</f>
        <v>766911.47073537938</v>
      </c>
      <c r="E6" s="154">
        <f t="shared" ref="E6:E12" si="1">+D6/$D$13</f>
        <v>0.13885656672208194</v>
      </c>
    </row>
    <row r="7" spans="1:5" ht="15" customHeight="1" x14ac:dyDescent="0.2">
      <c r="A7" s="148" t="s">
        <v>170</v>
      </c>
      <c r="B7" s="153">
        <v>1708476</v>
      </c>
      <c r="C7" s="154">
        <f t="shared" si="0"/>
        <v>0.17516693638413455</v>
      </c>
      <c r="D7" s="153">
        <f>+'Cost Allocation Study'!B7</f>
        <v>1082229.9688399034</v>
      </c>
      <c r="E7" s="154">
        <f t="shared" si="1"/>
        <v>0.19594795959011879</v>
      </c>
    </row>
    <row r="8" spans="1:5" ht="15" customHeight="1" x14ac:dyDescent="0.2">
      <c r="A8" s="148" t="s">
        <v>171</v>
      </c>
      <c r="B8" s="153">
        <v>526345</v>
      </c>
      <c r="C8" s="154">
        <f t="shared" si="0"/>
        <v>5.3965195373600387E-2</v>
      </c>
      <c r="D8" s="153">
        <f>+'Cost Allocation Study'!B8</f>
        <v>0</v>
      </c>
      <c r="E8" s="154">
        <f t="shared" si="1"/>
        <v>0</v>
      </c>
    </row>
    <row r="9" spans="1:5" ht="15" customHeight="1" x14ac:dyDescent="0.2">
      <c r="A9" s="148" t="s">
        <v>172</v>
      </c>
      <c r="B9" s="153">
        <v>421280</v>
      </c>
      <c r="C9" s="154">
        <f t="shared" si="0"/>
        <v>4.3193072047783054E-2</v>
      </c>
      <c r="D9" s="153">
        <f>+'Cost Allocation Study'!B9</f>
        <v>0</v>
      </c>
      <c r="E9" s="154">
        <f t="shared" si="1"/>
        <v>0</v>
      </c>
    </row>
    <row r="10" spans="1:5" ht="15" customHeight="1" x14ac:dyDescent="0.2">
      <c r="A10" s="148" t="s">
        <v>173</v>
      </c>
      <c r="B10" s="153">
        <v>327716</v>
      </c>
      <c r="C10" s="154">
        <f t="shared" si="0"/>
        <v>3.360012533044833E-2</v>
      </c>
      <c r="D10" s="153">
        <f>+'Cost Allocation Study'!B11</f>
        <v>122729.91366294466</v>
      </c>
      <c r="E10" s="154">
        <f t="shared" si="1"/>
        <v>2.2221410287412785E-2</v>
      </c>
    </row>
    <row r="11" spans="1:5" ht="15" customHeight="1" x14ac:dyDescent="0.2">
      <c r="A11" s="148" t="s">
        <v>137</v>
      </c>
      <c r="B11" s="153">
        <v>53863</v>
      </c>
      <c r="C11" s="154">
        <f t="shared" si="0"/>
        <v>5.5224754075905306E-3</v>
      </c>
      <c r="D11" s="153">
        <f>+'Cost Allocation Study'!B10</f>
        <v>15191.469234478103</v>
      </c>
      <c r="E11" s="154">
        <f t="shared" si="1"/>
        <v>2.750559017380532E-3</v>
      </c>
    </row>
    <row r="12" spans="1:5" ht="15" customHeight="1" x14ac:dyDescent="0.2">
      <c r="A12" s="148" t="s">
        <v>174</v>
      </c>
      <c r="B12" s="153">
        <v>67004</v>
      </c>
      <c r="C12" s="154">
        <f t="shared" si="0"/>
        <v>6.8697982327422516E-3</v>
      </c>
      <c r="D12" s="153">
        <f>+'Cost Allocation Study'!B12</f>
        <v>10540.177310350573</v>
      </c>
      <c r="E12" s="154">
        <f t="shared" si="1"/>
        <v>1.9083986741701376E-3</v>
      </c>
    </row>
    <row r="13" spans="1:5" ht="15" customHeight="1" x14ac:dyDescent="0.2">
      <c r="A13" s="184" t="s">
        <v>39</v>
      </c>
      <c r="B13" s="185">
        <f>SUM(B5:B12)</f>
        <v>9753416</v>
      </c>
      <c r="C13" s="186">
        <f>SUM(C5:C12)</f>
        <v>1</v>
      </c>
      <c r="D13" s="185">
        <f>SUM(D5:D12)</f>
        <v>5523047.9108008929</v>
      </c>
      <c r="E13" s="186">
        <f>SUM(E5:E12)</f>
        <v>1</v>
      </c>
    </row>
  </sheetData>
  <mergeCells count="2">
    <mergeCell ref="A2:E2"/>
    <mergeCell ref="A3:E3"/>
  </mergeCells>
  <phoneticPr fontId="0" type="noConversion"/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opLeftCell="B1" workbookViewId="0"/>
  </sheetViews>
  <sheetFormatPr defaultRowHeight="12.75" x14ac:dyDescent="0.2"/>
  <cols>
    <col min="1" max="1" width="20.7109375" hidden="1" customWidth="1"/>
    <col min="2" max="2" width="18" customWidth="1"/>
    <col min="3" max="3" width="18.5703125" customWidth="1"/>
    <col min="4" max="4" width="16.140625" customWidth="1"/>
    <col min="5" max="5" width="21.140625" customWidth="1"/>
    <col min="7" max="7" width="20.7109375" bestFit="1" customWidth="1"/>
    <col min="10" max="10" width="12.85546875" style="1" bestFit="1" customWidth="1"/>
    <col min="11" max="11" width="10.28515625" style="1" bestFit="1" customWidth="1"/>
  </cols>
  <sheetData>
    <row r="1" spans="1:10" x14ac:dyDescent="0.2">
      <c r="A1" s="145" t="s">
        <v>176</v>
      </c>
    </row>
    <row r="2" spans="1:10" x14ac:dyDescent="0.2">
      <c r="A2" s="480" t="s">
        <v>165</v>
      </c>
      <c r="B2" s="481"/>
      <c r="C2" s="481"/>
      <c r="D2" s="481"/>
      <c r="E2" s="482"/>
    </row>
    <row r="3" spans="1:10" x14ac:dyDescent="0.2">
      <c r="A3" s="483" t="s">
        <v>177</v>
      </c>
      <c r="B3" s="484"/>
      <c r="C3" s="484"/>
      <c r="D3" s="484"/>
      <c r="E3" s="485"/>
    </row>
    <row r="4" spans="1:10" x14ac:dyDescent="0.2">
      <c r="A4" s="149"/>
      <c r="B4" s="149" t="s">
        <v>179</v>
      </c>
      <c r="C4" s="149" t="s">
        <v>180</v>
      </c>
      <c r="D4" s="149" t="s">
        <v>181</v>
      </c>
      <c r="E4" s="149" t="s">
        <v>182</v>
      </c>
    </row>
    <row r="5" spans="1:10" ht="39" customHeight="1" x14ac:dyDescent="0.2">
      <c r="A5" s="147" t="s">
        <v>166</v>
      </c>
      <c r="B5" s="146" t="s">
        <v>178</v>
      </c>
      <c r="C5" s="146" t="s">
        <v>183</v>
      </c>
      <c r="D5" s="146" t="s">
        <v>184</v>
      </c>
      <c r="E5" s="146" t="s">
        <v>185</v>
      </c>
      <c r="H5" s="2"/>
      <c r="J5" s="26"/>
    </row>
    <row r="6" spans="1:10" ht="15" customHeight="1" x14ac:dyDescent="0.2">
      <c r="A6" s="148" t="s">
        <v>134</v>
      </c>
      <c r="B6" s="156">
        <f>+'2014 Test Yr On Existing Rates'!J7</f>
        <v>3270496.2518809605</v>
      </c>
      <c r="C6" s="156">
        <f>+B6*$D$19</f>
        <v>3278237.079983375</v>
      </c>
      <c r="D6" s="156">
        <f>+'Rates By Rate Class'!F6+'Rates By Rate Class'!G6-'Rates By Rate Class'!H6+'Rates By Rate Class'!H6</f>
        <v>3317884.9554979242</v>
      </c>
      <c r="E6" s="156">
        <f>+'Cost Allocation Study'!J5</f>
        <v>313323.30285044858</v>
      </c>
      <c r="G6" s="157"/>
      <c r="H6" s="120"/>
    </row>
    <row r="7" spans="1:10" ht="15" customHeight="1" x14ac:dyDescent="0.2">
      <c r="A7" s="148" t="s">
        <v>169</v>
      </c>
      <c r="B7" s="156">
        <f>+'2014 Test Yr On Existing Rates'!J8</f>
        <v>826951.59232913924</v>
      </c>
      <c r="C7" s="156">
        <f t="shared" ref="C7:C13" si="0">+B7*$D$19</f>
        <v>828908.87637175398</v>
      </c>
      <c r="D7" s="156">
        <f>+'Rates By Rate Class'!F7+'Rates By Rate Class'!G7-'Rates By Rate Class'!H7+'Rates By Rate Class'!H7</f>
        <v>790020.5981213518</v>
      </c>
      <c r="E7" s="156">
        <f>+'Cost Allocation Study'!J6</f>
        <v>59717.311453448652</v>
      </c>
      <c r="G7" s="157"/>
      <c r="H7" s="120"/>
    </row>
    <row r="8" spans="1:10" ht="15" customHeight="1" x14ac:dyDescent="0.2">
      <c r="A8" s="148" t="s">
        <v>170</v>
      </c>
      <c r="B8" s="156">
        <f>+'2014 Test Yr On Existing Rates'!J9</f>
        <v>830187.69757430721</v>
      </c>
      <c r="C8" s="156">
        <f t="shared" si="0"/>
        <v>832152.64104610169</v>
      </c>
      <c r="D8" s="156">
        <f>+'Rates By Rate Class'!F8+'Rates By Rate Class'!G8-'Rates By Rate Class'!H8+'Rates By Rate Class'!H8</f>
        <v>832480.18086352223</v>
      </c>
      <c r="E8" s="156">
        <f>+'Cost Allocation Study'!J7</f>
        <v>78757.452899676267</v>
      </c>
      <c r="G8" s="157"/>
      <c r="H8" s="120"/>
    </row>
    <row r="9" spans="1:10" ht="15" customHeight="1" x14ac:dyDescent="0.2">
      <c r="A9" s="148" t="s">
        <v>171</v>
      </c>
      <c r="B9" s="156">
        <f>+'2014 Test Yr On Existing Rates'!J10</f>
        <v>0</v>
      </c>
      <c r="C9" s="156">
        <f>+B9*$D$19</f>
        <v>0</v>
      </c>
      <c r="D9" s="156">
        <f>+'Rates By Rate Class'!F9+'Rates By Rate Class'!G9-'Rates By Rate Class'!H9+'Rates By Rate Class'!H9</f>
        <v>0</v>
      </c>
      <c r="E9" s="156">
        <f>+'Cost Allocation Study'!J8</f>
        <v>0</v>
      </c>
      <c r="G9" s="157"/>
      <c r="H9" s="120"/>
    </row>
    <row r="10" spans="1:10" ht="15" customHeight="1" x14ac:dyDescent="0.2">
      <c r="A10" s="148" t="s">
        <v>172</v>
      </c>
      <c r="B10" s="156">
        <f>+'2014 Test Yr On Existing Rates'!J11</f>
        <v>0</v>
      </c>
      <c r="C10" s="156">
        <f t="shared" si="0"/>
        <v>0</v>
      </c>
      <c r="D10" s="156">
        <f>+'Rates By Rate Class'!F10+'Rates By Rate Class'!G10-'Rates By Rate Class'!H10+'Rates By Rate Class'!H10</f>
        <v>0</v>
      </c>
      <c r="E10" s="156">
        <f>+'Cost Allocation Study'!J9</f>
        <v>0</v>
      </c>
      <c r="G10" s="157"/>
      <c r="H10" s="120"/>
    </row>
    <row r="11" spans="1:10" ht="15" customHeight="1" x14ac:dyDescent="0.2">
      <c r="A11" s="148" t="s">
        <v>173</v>
      </c>
      <c r="B11" s="156">
        <f>+'2014 Test Yr On Existing Rates'!J13</f>
        <v>95700.577790197742</v>
      </c>
      <c r="C11" s="156">
        <f t="shared" si="0"/>
        <v>95927.088284300771</v>
      </c>
      <c r="D11" s="156">
        <f>+'Rates By Rate Class'!F12+'Rates By Rate Class'!G12-'Rates By Rate Class'!H12+'Rates By Rate Class'!H12</f>
        <v>95691.059693083895</v>
      </c>
      <c r="E11" s="156">
        <f>+'Cost Allocation Study'!J11</f>
        <v>11452.154934666796</v>
      </c>
      <c r="G11" s="157"/>
      <c r="H11" s="120"/>
    </row>
    <row r="12" spans="1:10" ht="15" customHeight="1" x14ac:dyDescent="0.2">
      <c r="A12" s="148" t="s">
        <v>137</v>
      </c>
      <c r="B12" s="156">
        <f>+'2014 Test Yr On Existing Rates'!J12</f>
        <v>10581.7168493934</v>
      </c>
      <c r="C12" s="156">
        <f t="shared" si="0"/>
        <v>10606.762360793227</v>
      </c>
      <c r="D12" s="156">
        <f>+'Rates By Rate Class'!F11+'Rates By Rate Class'!G11-'Rates By Rate Class'!H11+'Rates By Rate Class'!H11</f>
        <v>10609.663206249013</v>
      </c>
      <c r="E12" s="156">
        <f>+'Cost Allocation Study'!J10</f>
        <v>1584.5291482665589</v>
      </c>
      <c r="G12" s="157"/>
      <c r="H12" s="120"/>
    </row>
    <row r="13" spans="1:10" ht="15" customHeight="1" x14ac:dyDescent="0.2">
      <c r="A13" s="148" t="s">
        <v>174</v>
      </c>
      <c r="B13" s="156">
        <f>+'2014 Test Yr On Existing Rates'!J14</f>
        <v>11101.22978867971</v>
      </c>
      <c r="C13" s="156">
        <f t="shared" si="0"/>
        <v>11127.504917865426</v>
      </c>
      <c r="D13" s="156">
        <f>+'Rates By Rate Class'!F13+'Rates By Rate Class'!G13-'Rates By Rate Class'!H13+'Rates By Rate Class'!H13</f>
        <v>10273.531356403068</v>
      </c>
      <c r="E13" s="156">
        <f>+'Cost Allocation Study'!J12</f>
        <v>1253.2065501963182</v>
      </c>
      <c r="G13" s="157"/>
      <c r="H13" s="120"/>
    </row>
    <row r="14" spans="1:10" ht="15" customHeight="1" x14ac:dyDescent="0.2">
      <c r="A14" s="184" t="s">
        <v>39</v>
      </c>
      <c r="B14" s="185">
        <f>SUM(B6:B13)</f>
        <v>5045019.0662126783</v>
      </c>
      <c r="C14" s="185">
        <f>SUM(C6:C13)</f>
        <v>5056959.9529641904</v>
      </c>
      <c r="D14" s="185">
        <f>SUM(D6:D13)</f>
        <v>5056959.988738534</v>
      </c>
      <c r="E14" s="185">
        <f>SUM(E6:E13)</f>
        <v>466087.95783670322</v>
      </c>
      <c r="H14" s="120"/>
    </row>
    <row r="16" spans="1:10" x14ac:dyDescent="0.2">
      <c r="C16" s="161">
        <f>+D14-B14</f>
        <v>11940.922525855713</v>
      </c>
    </row>
    <row r="18" spans="1:4" x14ac:dyDescent="0.2">
      <c r="A18" s="145" t="s">
        <v>199</v>
      </c>
      <c r="D18">
        <f>+'Revenue Deficiency Analysis'!I28/'2014 Test Yr On Existing Rates'!J15</f>
        <v>2.3668665261311192E-3</v>
      </c>
    </row>
    <row r="19" spans="1:4" x14ac:dyDescent="0.2">
      <c r="A19" t="s">
        <v>205</v>
      </c>
      <c r="D19">
        <f>1+D18</f>
        <v>1.0023668665261312</v>
      </c>
    </row>
    <row r="20" spans="1:4" x14ac:dyDescent="0.2">
      <c r="C20" s="163"/>
      <c r="D20" s="162"/>
    </row>
    <row r="21" spans="1:4" x14ac:dyDescent="0.2">
      <c r="B21" s="28"/>
    </row>
    <row r="22" spans="1:4" x14ac:dyDescent="0.2">
      <c r="D22" s="162"/>
    </row>
    <row r="24" spans="1:4" x14ac:dyDescent="0.2">
      <c r="D24" s="162"/>
    </row>
  </sheetData>
  <mergeCells count="2">
    <mergeCell ref="A2:E2"/>
    <mergeCell ref="A3:E3"/>
  </mergeCells>
  <phoneticPr fontId="0" type="noConversion"/>
  <pageMargins left="0.7" right="0.7" top="0.75" bottom="0.75" header="0.3" footer="0.3"/>
  <pageSetup scale="9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/>
  </sheetViews>
  <sheetFormatPr defaultRowHeight="12.75" x14ac:dyDescent="0.2"/>
  <cols>
    <col min="1" max="1" width="20.7109375" bestFit="1" customWidth="1"/>
    <col min="2" max="2" width="20.42578125" customWidth="1"/>
    <col min="3" max="3" width="20.5703125" customWidth="1"/>
    <col min="4" max="4" width="19" customWidth="1"/>
  </cols>
  <sheetData>
    <row r="1" spans="1:4" x14ac:dyDescent="0.2">
      <c r="A1" s="145" t="s">
        <v>191</v>
      </c>
    </row>
    <row r="2" spans="1:4" x14ac:dyDescent="0.2">
      <c r="A2" s="480" t="s">
        <v>165</v>
      </c>
      <c r="B2" s="481"/>
      <c r="C2" s="481"/>
      <c r="D2" s="482"/>
    </row>
    <row r="3" spans="1:4" x14ac:dyDescent="0.2">
      <c r="A3" s="483" t="s">
        <v>201</v>
      </c>
      <c r="B3" s="484"/>
      <c r="C3" s="484"/>
      <c r="D3" s="485"/>
    </row>
    <row r="4" spans="1:4" ht="27.75" customHeight="1" x14ac:dyDescent="0.2">
      <c r="A4" s="149"/>
      <c r="B4" s="150" t="s">
        <v>186</v>
      </c>
      <c r="C4" s="149" t="s">
        <v>187</v>
      </c>
      <c r="D4" s="149" t="s">
        <v>188</v>
      </c>
    </row>
    <row r="5" spans="1:4" ht="38.25" x14ac:dyDescent="0.2">
      <c r="A5" s="147" t="s">
        <v>166</v>
      </c>
      <c r="B5" s="146" t="s">
        <v>200</v>
      </c>
      <c r="C5" s="151" t="s">
        <v>189</v>
      </c>
      <c r="D5" s="151" t="s">
        <v>190</v>
      </c>
    </row>
    <row r="6" spans="1:4" ht="15" customHeight="1" x14ac:dyDescent="0.2">
      <c r="A6" s="148" t="s">
        <v>134</v>
      </c>
      <c r="B6" s="188">
        <f>1.0225*100</f>
        <v>102.25</v>
      </c>
      <c r="C6" s="164">
        <f>(+'Appendix 2-O Table b'!C6+'Appendix 2-O Table b'!E6)/'Appendix 2-O Table a'!D5*100</f>
        <v>101.87537951903205</v>
      </c>
      <c r="D6" s="164">
        <f>+('Appendix 2-O Table b'!D6+'Appendix 2-O Table b'!E6)/'Appendix 2-O Table a'!D5*100</f>
        <v>103</v>
      </c>
    </row>
    <row r="7" spans="1:4" ht="15" customHeight="1" x14ac:dyDescent="0.2">
      <c r="A7" s="148" t="s">
        <v>169</v>
      </c>
      <c r="B7" s="164">
        <f>110.88/100*100</f>
        <v>110.88</v>
      </c>
      <c r="C7" s="164">
        <f>(+'Appendix 2-O Table b'!C7+'Appendix 2-O Table b'!E7)/'Appendix 2-O Table a'!D6*100</f>
        <v>115.8707649754036</v>
      </c>
      <c r="D7" s="164">
        <f>+('Appendix 2-O Table b'!D7+'Appendix 2-O Table b'!E7)/'Appendix 2-O Table a'!D6*100</f>
        <v>110.80000000000001</v>
      </c>
    </row>
    <row r="8" spans="1:4" ht="15" customHeight="1" x14ac:dyDescent="0.2">
      <c r="A8" s="148" t="s">
        <v>170</v>
      </c>
      <c r="B8" s="164">
        <f>79.1/100*100</f>
        <v>79.099999999999994</v>
      </c>
      <c r="C8" s="164">
        <f>(+'Appendix 2-O Table b'!C8+'Appendix 2-O Table b'!E8)/'Appendix 2-O Table a'!D7*100</f>
        <v>84.169734730431486</v>
      </c>
      <c r="D8" s="164">
        <f>+('Appendix 2-O Table b'!D8+'Appendix 2-O Table b'!E8)/'Appendix 2-O Table a'!D7*100</f>
        <v>84.199999999999989</v>
      </c>
    </row>
    <row r="9" spans="1:4" ht="15" customHeight="1" x14ac:dyDescent="0.2">
      <c r="A9" s="148" t="s">
        <v>171</v>
      </c>
      <c r="B9" s="164">
        <f>156.67/100*100</f>
        <v>156.66999999999999</v>
      </c>
      <c r="C9" s="164" t="e">
        <f>(+'Appendix 2-O Table b'!C9+'Appendix 2-O Table b'!E9)/'Appendix 2-O Table a'!D8*100</f>
        <v>#DIV/0!</v>
      </c>
      <c r="D9" s="164" t="e">
        <f>+('Appendix 2-O Table b'!D9+'Appendix 2-O Table b'!E9)/'Appendix 2-O Table a'!D8*100</f>
        <v>#DIV/0!</v>
      </c>
    </row>
    <row r="10" spans="1:4" ht="15" customHeight="1" x14ac:dyDescent="0.2">
      <c r="A10" s="148" t="s">
        <v>172</v>
      </c>
      <c r="B10" s="164">
        <f>139.79/100*100</f>
        <v>139.79</v>
      </c>
      <c r="C10" s="164" t="e">
        <f>(+'Appendix 2-O Table b'!C10+'Appendix 2-O Table b'!E10)/'Appendix 2-O Table a'!D9*100</f>
        <v>#DIV/0!</v>
      </c>
      <c r="D10" s="164" t="e">
        <f>+('Appendix 2-O Table b'!D10+'Appendix 2-O Table b'!E10)/'Appendix 2-O Table a'!D9*100</f>
        <v>#DIV/0!</v>
      </c>
    </row>
    <row r="11" spans="1:4" ht="15" customHeight="1" x14ac:dyDescent="0.2">
      <c r="A11" s="148" t="s">
        <v>173</v>
      </c>
      <c r="B11" s="164">
        <f>8.97/100*100</f>
        <v>8.9700000000000006</v>
      </c>
      <c r="C11" s="164">
        <f>(+'Appendix 2-O Table b'!C11+'Appendix 2-O Table b'!E11)/'Appendix 2-O Table a'!D10*100</f>
        <v>87.492315454458065</v>
      </c>
      <c r="D11" s="164">
        <f>+('Appendix 2-O Table b'!D11+'Appendix 2-O Table b'!E11)/'Appendix 2-O Table a'!D10*100</f>
        <v>87.3</v>
      </c>
    </row>
    <row r="12" spans="1:4" ht="15" customHeight="1" x14ac:dyDescent="0.2">
      <c r="A12" s="148" t="s">
        <v>137</v>
      </c>
      <c r="B12" s="164">
        <f>10.97/100*100</f>
        <v>10.97</v>
      </c>
      <c r="C12" s="164">
        <f>(+'Appendix 2-O Table b'!C12+'Appendix 2-O Table b'!E12)/'Appendix 2-O Table a'!D11*100</f>
        <v>80.250904773521142</v>
      </c>
      <c r="D12" s="164">
        <f>+('Appendix 2-O Table b'!D12+'Appendix 2-O Table b'!E12)/'Appendix 2-O Table a'!D11*100</f>
        <v>80.27</v>
      </c>
    </row>
    <row r="13" spans="1:4" ht="15" customHeight="1" x14ac:dyDescent="0.2">
      <c r="A13" s="148" t="s">
        <v>174</v>
      </c>
      <c r="B13" s="164">
        <f>64.78/100*100</f>
        <v>64.78</v>
      </c>
      <c r="C13" s="164">
        <f>(+'Appendix 2-O Table b'!C13+'Appendix 2-O Table b'!E13)/'Appendix 2-O Table a'!D12*100</f>
        <v>117.46207965499542</v>
      </c>
      <c r="D13" s="164">
        <f>+('Appendix 2-O Table b'!D13+'Appendix 2-O Table b'!E13)/'Appendix 2-O Table a'!D12*100</f>
        <v>109.35999999999999</v>
      </c>
    </row>
    <row r="14" spans="1:4" ht="15" hidden="1" customHeight="1" x14ac:dyDescent="0.2">
      <c r="A14" s="184"/>
      <c r="B14" s="187"/>
      <c r="C14" s="187"/>
      <c r="D14" s="187"/>
    </row>
    <row r="15" spans="1:4" ht="15" customHeight="1" x14ac:dyDescent="0.2"/>
    <row r="16" spans="1:4" ht="15" customHeight="1" x14ac:dyDescent="0.2"/>
  </sheetData>
  <mergeCells count="2">
    <mergeCell ref="A2:D2"/>
    <mergeCell ref="A3:D3"/>
  </mergeCells>
  <phoneticPr fontId="0" type="noConversion"/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workbookViewId="0"/>
  </sheetViews>
  <sheetFormatPr defaultRowHeight="12.75" x14ac:dyDescent="0.2"/>
  <cols>
    <col min="1" max="1" width="20.7109375" bestFit="1" customWidth="1"/>
    <col min="2" max="5" width="12.7109375" customWidth="1"/>
  </cols>
  <sheetData>
    <row r="1" spans="1:7" x14ac:dyDescent="0.2">
      <c r="A1" s="145" t="s">
        <v>194</v>
      </c>
    </row>
    <row r="2" spans="1:7" x14ac:dyDescent="0.2">
      <c r="A2" s="480" t="s">
        <v>165</v>
      </c>
      <c r="B2" s="481"/>
      <c r="C2" s="481"/>
      <c r="D2" s="481"/>
      <c r="E2" s="482"/>
    </row>
    <row r="3" spans="1:7" x14ac:dyDescent="0.2">
      <c r="A3" s="483" t="s">
        <v>192</v>
      </c>
      <c r="B3" s="484"/>
      <c r="C3" s="484"/>
      <c r="D3" s="484"/>
      <c r="E3" s="485"/>
      <c r="G3" s="145"/>
    </row>
    <row r="4" spans="1:7" ht="27.75" customHeight="1" x14ac:dyDescent="0.2">
      <c r="A4" s="486" t="s">
        <v>166</v>
      </c>
      <c r="B4" s="150">
        <v>2011</v>
      </c>
      <c r="C4" s="149">
        <v>2012</v>
      </c>
      <c r="D4" s="149">
        <v>2013</v>
      </c>
      <c r="E4" s="149" t="s">
        <v>193</v>
      </c>
    </row>
    <row r="5" spans="1:7" x14ac:dyDescent="0.2">
      <c r="A5" s="487"/>
      <c r="B5" s="146" t="s">
        <v>167</v>
      </c>
      <c r="C5" s="146" t="s">
        <v>167</v>
      </c>
      <c r="D5" s="146" t="s">
        <v>167</v>
      </c>
      <c r="E5" s="146" t="s">
        <v>167</v>
      </c>
    </row>
    <row r="6" spans="1:7" ht="15" customHeight="1" x14ac:dyDescent="0.2">
      <c r="A6" s="148" t="s">
        <v>134</v>
      </c>
      <c r="B6" s="158">
        <f>+'Cost Allocation Study'!H5</f>
        <v>1.03</v>
      </c>
      <c r="C6" s="158">
        <v>1.018</v>
      </c>
      <c r="D6" s="158"/>
      <c r="E6" s="152" t="s">
        <v>195</v>
      </c>
    </row>
    <row r="7" spans="1:7" ht="15" customHeight="1" x14ac:dyDescent="0.2">
      <c r="A7" s="148" t="s">
        <v>169</v>
      </c>
      <c r="B7" s="158">
        <f>+'Cost Allocation Study'!H6</f>
        <v>1.1080000000000001</v>
      </c>
      <c r="C7" s="158">
        <v>0.999</v>
      </c>
      <c r="D7" s="158"/>
      <c r="E7" s="152" t="s">
        <v>196</v>
      </c>
    </row>
    <row r="8" spans="1:7" ht="15" customHeight="1" x14ac:dyDescent="0.2">
      <c r="A8" s="148" t="s">
        <v>170</v>
      </c>
      <c r="B8" s="158">
        <f>+'Cost Allocation Study'!H7</f>
        <v>0.84199999999999997</v>
      </c>
      <c r="C8" s="158">
        <v>0.95</v>
      </c>
      <c r="D8" s="158"/>
      <c r="E8" s="152" t="s">
        <v>197</v>
      </c>
    </row>
    <row r="9" spans="1:7" ht="15" customHeight="1" x14ac:dyDescent="0.2">
      <c r="A9" s="148" t="s">
        <v>171</v>
      </c>
      <c r="B9" s="158">
        <f>+'Cost Allocation Study'!H8</f>
        <v>0</v>
      </c>
      <c r="C9" s="158">
        <v>1.05</v>
      </c>
      <c r="D9" s="158"/>
      <c r="E9" s="152" t="s">
        <v>197</v>
      </c>
    </row>
    <row r="10" spans="1:7" ht="15" customHeight="1" x14ac:dyDescent="0.2">
      <c r="A10" s="148" t="s">
        <v>172</v>
      </c>
      <c r="B10" s="158">
        <f>+'Cost Allocation Study'!H9</f>
        <v>0</v>
      </c>
      <c r="C10" s="158">
        <v>1.05</v>
      </c>
      <c r="D10" s="158"/>
      <c r="E10" s="152" t="s">
        <v>195</v>
      </c>
    </row>
    <row r="11" spans="1:7" ht="15" customHeight="1" x14ac:dyDescent="0.2">
      <c r="A11" s="148" t="s">
        <v>173</v>
      </c>
      <c r="B11" s="158">
        <f>+'Cost Allocation Study'!H11</f>
        <v>0.873</v>
      </c>
      <c r="C11" s="158">
        <v>0.7</v>
      </c>
      <c r="D11" s="158"/>
      <c r="E11" s="152" t="s">
        <v>198</v>
      </c>
    </row>
    <row r="12" spans="1:7" ht="15" customHeight="1" x14ac:dyDescent="0.2">
      <c r="A12" s="148" t="s">
        <v>137</v>
      </c>
      <c r="B12" s="158">
        <f>+'Cost Allocation Study'!H10</f>
        <v>0.80269999999999997</v>
      </c>
      <c r="C12" s="158">
        <v>0.7</v>
      </c>
      <c r="D12" s="158"/>
      <c r="E12" s="152" t="s">
        <v>198</v>
      </c>
    </row>
    <row r="13" spans="1:7" ht="15" customHeight="1" x14ac:dyDescent="0.2">
      <c r="A13" s="148" t="s">
        <v>174</v>
      </c>
      <c r="B13" s="158">
        <f>+'Cost Allocation Study'!H12</f>
        <v>1.0935999999999999</v>
      </c>
      <c r="C13" s="158">
        <v>1.05</v>
      </c>
      <c r="D13" s="158"/>
      <c r="E13" s="152" t="s">
        <v>196</v>
      </c>
    </row>
  </sheetData>
  <mergeCells count="3">
    <mergeCell ref="A2:E2"/>
    <mergeCell ref="A3:E3"/>
    <mergeCell ref="A4:A5"/>
  </mergeCells>
  <phoneticPr fontId="0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workbookViewId="0">
      <selection activeCell="C35" sqref="C35"/>
    </sheetView>
  </sheetViews>
  <sheetFormatPr defaultRowHeight="12.75" x14ac:dyDescent="0.2"/>
  <cols>
    <col min="1" max="1" width="40.85546875" style="199" customWidth="1"/>
    <col min="2" max="2" width="15.7109375" style="199" customWidth="1"/>
    <col min="3" max="3" width="17.5703125" style="199" bestFit="1" customWidth="1"/>
    <col min="4" max="4" width="15.7109375" style="199" customWidth="1"/>
    <col min="5" max="5" width="17.5703125" style="199" bestFit="1" customWidth="1"/>
    <col min="6" max="6" width="15.7109375" style="199" customWidth="1"/>
    <col min="7" max="7" width="17.5703125" style="199" bestFit="1" customWidth="1"/>
    <col min="8" max="8" width="15.7109375" style="199" customWidth="1"/>
    <col min="9" max="9" width="17.5703125" style="199" bestFit="1" customWidth="1"/>
    <col min="10" max="16384" width="9.140625" style="199"/>
  </cols>
  <sheetData>
    <row r="1" spans="1:9" x14ac:dyDescent="0.2">
      <c r="A1" s="412" t="str">
        <f>+'Revenue Input'!A1</f>
        <v>Orangeville Hydro Limited  ~ EB-2013-0160</v>
      </c>
      <c r="B1" s="412"/>
      <c r="C1" s="412"/>
    </row>
    <row r="3" spans="1:9" ht="8.25" customHeight="1" x14ac:dyDescent="0.2">
      <c r="A3" s="225"/>
      <c r="B3" s="225"/>
      <c r="C3" s="225"/>
      <c r="D3" s="225"/>
      <c r="E3" s="225"/>
      <c r="F3" s="225"/>
      <c r="G3" s="225"/>
      <c r="H3" s="225"/>
      <c r="I3" s="225"/>
    </row>
    <row r="4" spans="1:9" ht="17.25" customHeight="1" x14ac:dyDescent="0.2">
      <c r="A4" s="225"/>
      <c r="B4" s="225"/>
      <c r="C4" s="225"/>
      <c r="D4" s="225"/>
      <c r="E4" s="225"/>
      <c r="F4" s="225"/>
      <c r="G4" s="225"/>
      <c r="H4" s="225"/>
      <c r="I4" s="225"/>
    </row>
    <row r="5" spans="1:9" ht="15" customHeight="1" x14ac:dyDescent="0.2">
      <c r="A5" s="369" t="s">
        <v>37</v>
      </c>
      <c r="B5" s="369"/>
      <c r="C5" s="369"/>
    </row>
    <row r="6" spans="1:9" ht="15" customHeight="1" x14ac:dyDescent="0.2"/>
    <row r="7" spans="1:9" ht="15" customHeight="1" x14ac:dyDescent="0.2">
      <c r="A7" s="411"/>
      <c r="B7" s="411"/>
      <c r="C7" s="411"/>
    </row>
    <row r="8" spans="1:9" ht="15.75" x14ac:dyDescent="0.2">
      <c r="A8" s="413" t="s">
        <v>113</v>
      </c>
      <c r="B8" s="415" t="s">
        <v>209</v>
      </c>
      <c r="C8" s="417"/>
    </row>
    <row r="9" spans="1:9" ht="15.75" x14ac:dyDescent="0.2">
      <c r="A9" s="414"/>
      <c r="B9" s="370" t="s">
        <v>33</v>
      </c>
      <c r="C9" s="371" t="s">
        <v>36</v>
      </c>
    </row>
    <row r="10" spans="1:9" ht="15.75" x14ac:dyDescent="0.2">
      <c r="A10" s="372" t="s">
        <v>34</v>
      </c>
      <c r="B10" s="373"/>
      <c r="C10" s="374"/>
    </row>
    <row r="11" spans="1:9" ht="15.75" x14ac:dyDescent="0.2">
      <c r="A11" s="375" t="str">
        <f>+'Forecast Data For 2014'!A9</f>
        <v>GS &gt;50 to 4999 kW</v>
      </c>
      <c r="B11" s="376">
        <f>B34</f>
        <v>132884.20000000001</v>
      </c>
      <c r="C11" s="377">
        <f>+B11*$B$17</f>
        <v>-79730.52</v>
      </c>
      <c r="E11" s="269"/>
      <c r="F11" s="269"/>
      <c r="G11" s="269"/>
      <c r="H11" s="225"/>
      <c r="I11" s="225"/>
    </row>
    <row r="12" spans="1:9" ht="15.75" hidden="1" x14ac:dyDescent="0.2">
      <c r="A12" s="375" t="str">
        <f>+'Forecast Data For 2014'!A12</f>
        <v>GS &gt;1000 to 4999 kW</v>
      </c>
      <c r="B12" s="376"/>
      <c r="C12" s="377">
        <f>+B12*$B$17</f>
        <v>0</v>
      </c>
      <c r="E12" s="269"/>
      <c r="F12" s="269"/>
      <c r="G12" s="269"/>
      <c r="H12" s="225"/>
      <c r="I12" s="225"/>
    </row>
    <row r="13" spans="1:9" ht="15.75" hidden="1" x14ac:dyDescent="0.2">
      <c r="A13" s="375" t="str">
        <f>'Forecast Data For 2014'!A15</f>
        <v>Large Use</v>
      </c>
      <c r="B13" s="376"/>
      <c r="C13" s="377">
        <f>+B13*$B$17</f>
        <v>0</v>
      </c>
      <c r="E13" s="269"/>
      <c r="F13" s="269"/>
      <c r="G13" s="269"/>
      <c r="H13" s="225"/>
      <c r="I13" s="225"/>
    </row>
    <row r="14" spans="1:9" ht="15.75" hidden="1" x14ac:dyDescent="0.2">
      <c r="A14" s="375"/>
      <c r="B14" s="376"/>
      <c r="C14" s="377">
        <f>+B14*$B$17</f>
        <v>0</v>
      </c>
      <c r="E14" s="269"/>
      <c r="F14" s="269"/>
      <c r="G14" s="269"/>
      <c r="H14" s="225"/>
      <c r="I14" s="225"/>
    </row>
    <row r="15" spans="1:9" ht="15.75" x14ac:dyDescent="0.2">
      <c r="A15" s="378" t="s">
        <v>35</v>
      </c>
      <c r="B15" s="379">
        <f>SUM(B11:B14)</f>
        <v>132884.20000000001</v>
      </c>
      <c r="C15" s="377">
        <f>SUM(C11:C14)</f>
        <v>-79730.52</v>
      </c>
    </row>
    <row r="16" spans="1:9" ht="13.5" thickBot="1" x14ac:dyDescent="0.25"/>
    <row r="17" spans="1:9" ht="16.5" thickBot="1" x14ac:dyDescent="0.25">
      <c r="A17" s="380" t="s">
        <v>114</v>
      </c>
      <c r="B17" s="381">
        <v>-0.6</v>
      </c>
    </row>
    <row r="18" spans="1:9" ht="15" x14ac:dyDescent="0.2">
      <c r="A18" s="382"/>
    </row>
    <row r="19" spans="1:9" ht="15.75" x14ac:dyDescent="0.2">
      <c r="A19" s="380"/>
    </row>
    <row r="20" spans="1:9" ht="15" x14ac:dyDescent="0.2">
      <c r="A20" s="382" t="s">
        <v>159</v>
      </c>
    </row>
    <row r="21" spans="1:9" ht="15.75" x14ac:dyDescent="0.2">
      <c r="A21" s="413" t="s">
        <v>113</v>
      </c>
      <c r="B21" s="415" t="s">
        <v>210</v>
      </c>
      <c r="C21" s="416"/>
    </row>
    <row r="22" spans="1:9" ht="15.75" x14ac:dyDescent="0.2">
      <c r="A22" s="414"/>
      <c r="B22" s="370" t="s">
        <v>33</v>
      </c>
      <c r="C22" s="371" t="s">
        <v>36</v>
      </c>
    </row>
    <row r="23" spans="1:9" ht="15.75" x14ac:dyDescent="0.2">
      <c r="A23" s="372" t="s">
        <v>34</v>
      </c>
      <c r="B23" s="373"/>
      <c r="C23" s="374"/>
    </row>
    <row r="24" spans="1:9" ht="15.75" x14ac:dyDescent="0.2">
      <c r="A24" s="375" t="str">
        <f>+A11</f>
        <v>GS &gt;50 to 4999 kW</v>
      </c>
      <c r="B24" s="376">
        <f>B34</f>
        <v>132884.20000000001</v>
      </c>
      <c r="C24" s="377">
        <f>+B24*$B$17</f>
        <v>-79730.52</v>
      </c>
      <c r="E24" s="269"/>
      <c r="F24" s="269"/>
      <c r="G24" s="269"/>
      <c r="H24" s="225"/>
      <c r="I24" s="225"/>
    </row>
    <row r="25" spans="1:9" ht="15.75" hidden="1" x14ac:dyDescent="0.2">
      <c r="A25" s="375" t="str">
        <f>+A12</f>
        <v>GS &gt;1000 to 4999 kW</v>
      </c>
      <c r="B25" s="376"/>
      <c r="C25" s="377">
        <f>+B25*$B$17</f>
        <v>0</v>
      </c>
      <c r="E25" s="269"/>
      <c r="F25" s="269"/>
      <c r="G25" s="269"/>
      <c r="H25" s="225"/>
      <c r="I25" s="225"/>
    </row>
    <row r="26" spans="1:9" ht="15.75" hidden="1" x14ac:dyDescent="0.2">
      <c r="A26" s="375" t="str">
        <f>+A13</f>
        <v>Large Use</v>
      </c>
      <c r="B26" s="376"/>
      <c r="C26" s="377">
        <f>+B26*$B$17</f>
        <v>0</v>
      </c>
      <c r="E26" s="269"/>
      <c r="F26" s="269"/>
      <c r="G26" s="269"/>
      <c r="H26" s="225"/>
      <c r="I26" s="225"/>
    </row>
    <row r="27" spans="1:9" ht="15.75" hidden="1" x14ac:dyDescent="0.2">
      <c r="A27" s="375"/>
      <c r="B27" s="376"/>
      <c r="C27" s="377">
        <f>+B27*$B$17</f>
        <v>0</v>
      </c>
      <c r="E27" s="269"/>
      <c r="F27" s="269"/>
      <c r="G27" s="269"/>
      <c r="H27" s="225"/>
      <c r="I27" s="225"/>
    </row>
    <row r="28" spans="1:9" ht="15.75" x14ac:dyDescent="0.2">
      <c r="A28" s="378" t="s">
        <v>35</v>
      </c>
      <c r="B28" s="379">
        <f>SUM(B24:B27)</f>
        <v>132884.20000000001</v>
      </c>
      <c r="C28" s="377">
        <f>SUM(C24:C27)</f>
        <v>-79730.52</v>
      </c>
    </row>
    <row r="29" spans="1:9" ht="13.5" thickBot="1" x14ac:dyDescent="0.25"/>
    <row r="30" spans="1:9" ht="16.5" thickBot="1" x14ac:dyDescent="0.25">
      <c r="A30" s="380" t="s">
        <v>114</v>
      </c>
      <c r="B30" s="381">
        <v>-0.6</v>
      </c>
    </row>
    <row r="31" spans="1:9" ht="15.75" x14ac:dyDescent="0.2">
      <c r="A31" s="380"/>
    </row>
    <row r="32" spans="1:9" ht="15" x14ac:dyDescent="0.2">
      <c r="A32" s="382"/>
    </row>
    <row r="33" spans="1:3" ht="15.75" x14ac:dyDescent="0.2">
      <c r="A33" s="380"/>
    </row>
    <row r="34" spans="1:3" ht="15" x14ac:dyDescent="0.2">
      <c r="A34" s="382" t="s">
        <v>228</v>
      </c>
      <c r="B34" s="383">
        <v>132884.20000000001</v>
      </c>
      <c r="C34" s="391" t="s">
        <v>232</v>
      </c>
    </row>
    <row r="35" spans="1:3" ht="15" x14ac:dyDescent="0.2">
      <c r="A35" s="382" t="s">
        <v>229</v>
      </c>
      <c r="B35" s="383">
        <v>145175.70000000001</v>
      </c>
    </row>
    <row r="36" spans="1:3" ht="15" x14ac:dyDescent="0.2">
      <c r="A36" s="382"/>
    </row>
  </sheetData>
  <mergeCells count="6">
    <mergeCell ref="A7:C7"/>
    <mergeCell ref="A1:C1"/>
    <mergeCell ref="A21:A22"/>
    <mergeCell ref="B21:C21"/>
    <mergeCell ref="B8:C8"/>
    <mergeCell ref="A8:A9"/>
  </mergeCells>
  <phoneticPr fontId="0" type="noConversion"/>
  <pageMargins left="0.75" right="0.75" top="1" bottom="1" header="0.5" footer="0.5"/>
  <pageSetup orientation="portrait" horizontalDpi="355" verticalDpi="35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zoomScaleNormal="100" workbookViewId="0">
      <selection activeCell="C5" sqref="C5"/>
    </sheetView>
  </sheetViews>
  <sheetFormatPr defaultRowHeight="12.75" x14ac:dyDescent="0.2"/>
  <cols>
    <col min="1" max="1" width="35.7109375" style="199" customWidth="1"/>
    <col min="2" max="2" width="16.140625" style="199" bestFit="1" customWidth="1"/>
    <col min="3" max="3" width="12.7109375" style="199" bestFit="1" customWidth="1"/>
    <col min="4" max="4" width="13.42578125" style="199" bestFit="1" customWidth="1"/>
    <col min="5" max="5" width="13.85546875" style="199" customWidth="1"/>
    <col min="6" max="10" width="10.140625" style="199" customWidth="1"/>
    <col min="11" max="16384" width="9.140625" style="199"/>
  </cols>
  <sheetData>
    <row r="1" spans="1:10" x14ac:dyDescent="0.2">
      <c r="A1" s="412" t="str">
        <f>+'Revenue Input'!A1</f>
        <v>Orangeville Hydro Limited  ~ EB-2013-0160</v>
      </c>
      <c r="B1" s="412"/>
      <c r="C1" s="412"/>
    </row>
    <row r="2" spans="1:10" ht="27" customHeight="1" x14ac:dyDescent="0.2">
      <c r="A2" s="418" t="s">
        <v>215</v>
      </c>
      <c r="B2" s="419"/>
      <c r="C2" s="420"/>
    </row>
    <row r="3" spans="1:10" ht="18.75" customHeight="1" x14ac:dyDescent="0.2">
      <c r="A3" s="345" t="s">
        <v>29</v>
      </c>
      <c r="B3" s="345"/>
      <c r="C3" s="346"/>
    </row>
    <row r="4" spans="1:10" ht="39" thickBot="1" x14ac:dyDescent="0.25">
      <c r="A4" s="192" t="s">
        <v>23</v>
      </c>
      <c r="B4" s="193" t="s">
        <v>110</v>
      </c>
      <c r="C4" s="194" t="s">
        <v>211</v>
      </c>
      <c r="E4" s="12"/>
      <c r="F4" s="12"/>
      <c r="G4" s="12"/>
      <c r="H4" s="12"/>
      <c r="I4" s="12"/>
      <c r="J4" s="12"/>
    </row>
    <row r="5" spans="1:10" ht="15" customHeight="1" x14ac:dyDescent="0.2">
      <c r="A5" s="347" t="s">
        <v>134</v>
      </c>
      <c r="B5" s="348" t="s">
        <v>111</v>
      </c>
      <c r="C5" s="349">
        <v>10324.921892397642</v>
      </c>
      <c r="E5" s="14"/>
      <c r="F5" s="12"/>
      <c r="G5" s="12"/>
      <c r="H5" s="12"/>
      <c r="I5" s="12"/>
      <c r="J5" s="12"/>
    </row>
    <row r="6" spans="1:10" ht="15" customHeight="1" thickBot="1" x14ac:dyDescent="0.25">
      <c r="A6" s="350"/>
      <c r="B6" s="351" t="s">
        <v>15</v>
      </c>
      <c r="C6" s="352">
        <v>89706963.731166616</v>
      </c>
      <c r="E6" s="12"/>
      <c r="F6" s="12"/>
      <c r="G6" s="12"/>
      <c r="H6" s="12"/>
      <c r="I6" s="12"/>
      <c r="J6" s="12"/>
    </row>
    <row r="7" spans="1:10" ht="15" customHeight="1" x14ac:dyDescent="0.2">
      <c r="A7" s="347" t="s">
        <v>135</v>
      </c>
      <c r="B7" s="348" t="s">
        <v>111</v>
      </c>
      <c r="C7" s="349">
        <v>1140.8484921040983</v>
      </c>
      <c r="E7" s="14"/>
      <c r="F7" s="12"/>
      <c r="G7" s="12"/>
      <c r="H7" s="12"/>
      <c r="I7" s="12"/>
      <c r="J7" s="12"/>
    </row>
    <row r="8" spans="1:10" ht="15" customHeight="1" thickBot="1" x14ac:dyDescent="0.25">
      <c r="A8" s="350"/>
      <c r="B8" s="351" t="s">
        <v>15</v>
      </c>
      <c r="C8" s="352">
        <v>36780122.806089006</v>
      </c>
      <c r="E8" s="12"/>
      <c r="F8" s="12"/>
      <c r="G8" s="12"/>
      <c r="H8" s="12"/>
      <c r="I8" s="12"/>
      <c r="J8" s="12"/>
    </row>
    <row r="9" spans="1:10" ht="15" customHeight="1" x14ac:dyDescent="0.2">
      <c r="A9" s="347" t="s">
        <v>227</v>
      </c>
      <c r="B9" s="348" t="s">
        <v>111</v>
      </c>
      <c r="C9" s="353">
        <v>123</v>
      </c>
      <c r="E9" s="12"/>
      <c r="F9" s="12"/>
      <c r="G9" s="12"/>
      <c r="H9" s="12"/>
      <c r="I9" s="12"/>
      <c r="J9" s="12"/>
    </row>
    <row r="10" spans="1:10" ht="15" customHeight="1" x14ac:dyDescent="0.2">
      <c r="A10" s="354"/>
      <c r="B10" s="355" t="s">
        <v>16</v>
      </c>
      <c r="C10" s="356">
        <v>289616.7909765619</v>
      </c>
      <c r="E10" s="12"/>
      <c r="F10" s="12"/>
      <c r="G10" s="12"/>
      <c r="H10" s="12"/>
      <c r="I10" s="12"/>
      <c r="J10" s="12"/>
    </row>
    <row r="11" spans="1:10" ht="15" customHeight="1" thickBot="1" x14ac:dyDescent="0.25">
      <c r="A11" s="350"/>
      <c r="B11" s="351" t="s">
        <v>15</v>
      </c>
      <c r="C11" s="352">
        <v>120031134.62176679</v>
      </c>
    </row>
    <row r="12" spans="1:10" ht="15" hidden="1" customHeight="1" x14ac:dyDescent="0.2">
      <c r="A12" s="347" t="s">
        <v>156</v>
      </c>
      <c r="B12" s="348" t="s">
        <v>111</v>
      </c>
      <c r="C12" s="353"/>
      <c r="E12" s="12"/>
      <c r="F12" s="12"/>
      <c r="G12" s="12"/>
      <c r="H12" s="12"/>
      <c r="I12" s="12"/>
      <c r="J12" s="12"/>
    </row>
    <row r="13" spans="1:10" ht="15" hidden="1" customHeight="1" x14ac:dyDescent="0.2">
      <c r="A13" s="354"/>
      <c r="B13" s="355" t="s">
        <v>16</v>
      </c>
      <c r="C13" s="356"/>
      <c r="E13" s="12"/>
      <c r="F13" s="12"/>
      <c r="G13" s="12"/>
      <c r="H13" s="12"/>
      <c r="I13" s="12"/>
      <c r="J13" s="12"/>
    </row>
    <row r="14" spans="1:10" ht="15" hidden="1" customHeight="1" thickBot="1" x14ac:dyDescent="0.25">
      <c r="A14" s="350"/>
      <c r="B14" s="351" t="s">
        <v>15</v>
      </c>
      <c r="C14" s="352"/>
    </row>
    <row r="15" spans="1:10" ht="15" hidden="1" customHeight="1" x14ac:dyDescent="0.2">
      <c r="A15" s="347" t="s">
        <v>136</v>
      </c>
      <c r="B15" s="357" t="s">
        <v>111</v>
      </c>
      <c r="C15" s="358"/>
      <c r="E15" s="12"/>
      <c r="F15" s="12"/>
      <c r="G15" s="12"/>
      <c r="H15" s="12"/>
      <c r="I15" s="12"/>
      <c r="J15" s="12"/>
    </row>
    <row r="16" spans="1:10" ht="15" hidden="1" customHeight="1" x14ac:dyDescent="0.2">
      <c r="A16" s="354"/>
      <c r="B16" s="359" t="s">
        <v>16</v>
      </c>
      <c r="C16" s="360"/>
      <c r="F16" s="12"/>
      <c r="G16" s="12"/>
      <c r="H16" s="12"/>
      <c r="I16" s="12"/>
      <c r="J16" s="12"/>
    </row>
    <row r="17" spans="1:5" ht="15" hidden="1" customHeight="1" thickBot="1" x14ac:dyDescent="0.25">
      <c r="A17" s="350"/>
      <c r="B17" s="361" t="s">
        <v>15</v>
      </c>
      <c r="C17" s="362"/>
    </row>
    <row r="18" spans="1:5" ht="15" customHeight="1" x14ac:dyDescent="0.2">
      <c r="A18" s="347" t="s">
        <v>137</v>
      </c>
      <c r="B18" s="357" t="s">
        <v>112</v>
      </c>
      <c r="C18" s="358">
        <v>155.48547729973458</v>
      </c>
    </row>
    <row r="19" spans="1:5" ht="15" customHeight="1" x14ac:dyDescent="0.2">
      <c r="A19" s="354"/>
      <c r="B19" s="359" t="s">
        <v>16</v>
      </c>
      <c r="C19" s="360">
        <v>338.86175995396366</v>
      </c>
    </row>
    <row r="20" spans="1:5" ht="15" customHeight="1" thickBot="1" x14ac:dyDescent="0.25">
      <c r="A20" s="350"/>
      <c r="B20" s="351" t="s">
        <v>15</v>
      </c>
      <c r="C20" s="352">
        <v>122535.77700319083</v>
      </c>
    </row>
    <row r="21" spans="1:5" ht="15" customHeight="1" x14ac:dyDescent="0.2">
      <c r="A21" s="347" t="s">
        <v>138</v>
      </c>
      <c r="B21" s="348" t="s">
        <v>112</v>
      </c>
      <c r="C21" s="353">
        <v>2869.6628833825698</v>
      </c>
      <c r="D21" s="272"/>
    </row>
    <row r="22" spans="1:5" ht="15" customHeight="1" x14ac:dyDescent="0.2">
      <c r="A22" s="354"/>
      <c r="B22" s="355" t="s">
        <v>16</v>
      </c>
      <c r="C22" s="356">
        <v>5229.9860393372019</v>
      </c>
    </row>
    <row r="23" spans="1:5" ht="15" customHeight="1" thickBot="1" x14ac:dyDescent="0.25">
      <c r="A23" s="350"/>
      <c r="B23" s="351" t="s">
        <v>15</v>
      </c>
      <c r="C23" s="352">
        <v>1861617.8068174501</v>
      </c>
    </row>
    <row r="24" spans="1:5" ht="15" customHeight="1" x14ac:dyDescent="0.2">
      <c r="A24" s="347" t="s">
        <v>163</v>
      </c>
      <c r="B24" s="348" t="s">
        <v>112</v>
      </c>
      <c r="C24" s="353">
        <v>104</v>
      </c>
    </row>
    <row r="25" spans="1:5" ht="15" customHeight="1" thickBot="1" x14ac:dyDescent="0.25">
      <c r="A25" s="350"/>
      <c r="B25" s="351" t="s">
        <v>15</v>
      </c>
      <c r="C25" s="356">
        <v>358304.47063816962</v>
      </c>
    </row>
    <row r="26" spans="1:5" ht="15" customHeight="1" x14ac:dyDescent="0.2">
      <c r="A26" s="347" t="s">
        <v>139</v>
      </c>
      <c r="B26" s="348" t="s">
        <v>140</v>
      </c>
      <c r="C26" s="363">
        <f>C5+C7+C9+C12+C15+C18+C21+C24</f>
        <v>14717.918745184044</v>
      </c>
      <c r="D26" s="364">
        <v>14717.918745184044</v>
      </c>
      <c r="E26" s="363">
        <f>D26-C26</f>
        <v>0</v>
      </c>
    </row>
    <row r="27" spans="1:5" ht="15" customHeight="1" x14ac:dyDescent="0.2">
      <c r="A27" s="365"/>
      <c r="B27" s="355" t="s">
        <v>16</v>
      </c>
      <c r="C27" s="366">
        <f>C10+C13+C16+C19+C22</f>
        <v>295185.63877585303</v>
      </c>
      <c r="D27" s="356">
        <v>295185.63877585303</v>
      </c>
      <c r="E27" s="366">
        <f>D27-C27</f>
        <v>0</v>
      </c>
    </row>
    <row r="28" spans="1:5" ht="15" customHeight="1" thickBot="1" x14ac:dyDescent="0.25">
      <c r="A28" s="350"/>
      <c r="B28" s="351" t="s">
        <v>15</v>
      </c>
      <c r="C28" s="367">
        <f>C6+C8+C11+C14+C17+C20+C23+C25</f>
        <v>248860679.21348119</v>
      </c>
      <c r="D28" s="352">
        <v>248860679.21348119</v>
      </c>
      <c r="E28" s="367">
        <f>D28-C28</f>
        <v>0</v>
      </c>
    </row>
    <row r="29" spans="1:5" x14ac:dyDescent="0.2">
      <c r="E29" s="368"/>
    </row>
    <row r="30" spans="1:5" x14ac:dyDescent="0.2">
      <c r="C30" s="338"/>
    </row>
    <row r="31" spans="1:5" x14ac:dyDescent="0.2">
      <c r="C31" s="338"/>
    </row>
    <row r="32" spans="1:5" x14ac:dyDescent="0.2">
      <c r="C32" s="338"/>
    </row>
  </sheetData>
  <mergeCells count="2">
    <mergeCell ref="A2:C2"/>
    <mergeCell ref="A1:C1"/>
  </mergeCells>
  <phoneticPr fontId="0" type="noConversion"/>
  <pageMargins left="0.74803149606299202" right="0.74803149606299202" top="0.98425196850393704" bottom="0.98425196850393704" header="0.511811023622047" footer="0.511811023622047"/>
  <pageSetup orientation="portrait" horizontalDpi="355" verticalDpi="355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workbookViewId="0">
      <selection activeCell="A3" sqref="A3:E13"/>
    </sheetView>
  </sheetViews>
  <sheetFormatPr defaultColWidth="9.28515625" defaultRowHeight="12.75" x14ac:dyDescent="0.2"/>
  <cols>
    <col min="1" max="1" width="32.7109375" style="199" bestFit="1" customWidth="1"/>
    <col min="2" max="2" width="16.42578125" style="199" customWidth="1"/>
    <col min="3" max="3" width="15.140625" style="199" customWidth="1"/>
    <col min="4" max="4" width="12" style="199" customWidth="1"/>
    <col min="5" max="5" width="14.42578125" style="199" customWidth="1"/>
    <col min="6" max="16384" width="9.28515625" style="199"/>
  </cols>
  <sheetData>
    <row r="1" spans="1:15" x14ac:dyDescent="0.2">
      <c r="A1" s="412" t="str">
        <f>+'Revenue Input'!A1</f>
        <v>Orangeville Hydro Limited  ~ EB-2013-0160</v>
      </c>
      <c r="B1" s="412"/>
      <c r="C1" s="412"/>
      <c r="D1" s="412"/>
      <c r="E1" s="412"/>
    </row>
    <row r="2" spans="1:15" x14ac:dyDescent="0.2">
      <c r="A2" s="423"/>
      <c r="B2" s="423"/>
      <c r="C2" s="423"/>
      <c r="D2" s="423"/>
      <c r="E2" s="423"/>
    </row>
    <row r="3" spans="1:15" s="225" customFormat="1" ht="15" x14ac:dyDescent="0.2">
      <c r="A3" s="424" t="s">
        <v>233</v>
      </c>
      <c r="B3" s="424"/>
      <c r="C3" s="424"/>
      <c r="D3" s="424"/>
      <c r="E3" s="424"/>
      <c r="K3" s="422"/>
      <c r="L3" s="422"/>
      <c r="M3" s="422"/>
      <c r="N3" s="422"/>
      <c r="O3" s="422"/>
    </row>
    <row r="4" spans="1:15" s="225" customFormat="1" ht="26.25" customHeight="1" thickBot="1" x14ac:dyDescent="0.25">
      <c r="A4" s="339"/>
      <c r="B4" s="425" t="s">
        <v>161</v>
      </c>
      <c r="C4" s="425"/>
      <c r="D4" s="425" t="s">
        <v>162</v>
      </c>
      <c r="E4" s="425"/>
    </row>
    <row r="5" spans="1:15" ht="13.5" thickBot="1" x14ac:dyDescent="0.25">
      <c r="A5" s="340" t="s">
        <v>0</v>
      </c>
      <c r="B5" s="341" t="s">
        <v>24</v>
      </c>
      <c r="C5" s="341" t="s">
        <v>25</v>
      </c>
      <c r="D5" s="341" t="s">
        <v>16</v>
      </c>
      <c r="E5" s="341" t="s">
        <v>15</v>
      </c>
    </row>
    <row r="6" spans="1:15" x14ac:dyDescent="0.2">
      <c r="A6" s="342" t="str">
        <f>'Forecast Data For 2014'!A5</f>
        <v>Residential</v>
      </c>
      <c r="B6" s="399"/>
      <c r="C6" s="400">
        <v>16.260000000000002</v>
      </c>
      <c r="D6" s="399"/>
      <c r="E6" s="399">
        <v>1.4E-2</v>
      </c>
      <c r="F6" s="269"/>
      <c r="G6" s="225"/>
      <c r="H6" s="225"/>
      <c r="I6" s="225"/>
    </row>
    <row r="7" spans="1:15" x14ac:dyDescent="0.2">
      <c r="A7" s="196" t="str">
        <f>'Forecast Data For 2014'!A7</f>
        <v>GS &lt; 50 kW</v>
      </c>
      <c r="B7" s="399"/>
      <c r="C7" s="400">
        <v>33.270000000000003</v>
      </c>
      <c r="D7" s="399"/>
      <c r="E7" s="399">
        <v>1.01E-2</v>
      </c>
      <c r="F7" s="225"/>
      <c r="G7" s="225"/>
      <c r="H7" s="225"/>
      <c r="I7" s="225"/>
    </row>
    <row r="8" spans="1:15" x14ac:dyDescent="0.2">
      <c r="A8" s="196" t="str">
        <f>'Forecast Data For 2014'!A9</f>
        <v>GS &gt;50 to 4999 kW</v>
      </c>
      <c r="B8" s="399"/>
      <c r="C8" s="400">
        <v>186.23</v>
      </c>
      <c r="D8" s="399">
        <v>2.1926999999999999</v>
      </c>
      <c r="E8" s="399"/>
      <c r="F8" s="225"/>
      <c r="G8" s="225"/>
      <c r="H8" s="225"/>
      <c r="I8" s="225"/>
    </row>
    <row r="9" spans="1:15" hidden="1" x14ac:dyDescent="0.2">
      <c r="A9" s="196" t="str">
        <f>+'Forecast Data For 2014'!A12</f>
        <v>GS &gt;1000 to 4999 kW</v>
      </c>
      <c r="B9" s="399"/>
      <c r="C9" s="400"/>
      <c r="D9" s="399"/>
      <c r="E9" s="399"/>
      <c r="F9" s="225"/>
      <c r="G9" s="225"/>
      <c r="H9" s="225"/>
      <c r="I9" s="225"/>
    </row>
    <row r="10" spans="1:15" hidden="1" x14ac:dyDescent="0.2">
      <c r="A10" s="196" t="str">
        <f>'Forecast Data For 2014'!A15</f>
        <v>Large Use</v>
      </c>
      <c r="B10" s="399"/>
      <c r="C10" s="400"/>
      <c r="D10" s="399"/>
      <c r="E10" s="399"/>
      <c r="F10" s="225"/>
      <c r="G10" s="225"/>
      <c r="H10" s="225"/>
      <c r="I10" s="225"/>
    </row>
    <row r="11" spans="1:15" x14ac:dyDescent="0.2">
      <c r="A11" s="196" t="str">
        <f>'Forecast Data For 2014'!A18</f>
        <v>Sentinel Lights</v>
      </c>
      <c r="B11" s="400">
        <v>3.32</v>
      </c>
      <c r="C11" s="400"/>
      <c r="D11" s="399">
        <v>12.9468</v>
      </c>
      <c r="E11" s="399"/>
      <c r="F11" s="225"/>
      <c r="G11" s="225"/>
      <c r="H11" s="225"/>
      <c r="I11" s="225"/>
    </row>
    <row r="12" spans="1:15" x14ac:dyDescent="0.2">
      <c r="A12" s="196" t="str">
        <f>'Forecast Data For 2014'!A21</f>
        <v>Street Lighting</v>
      </c>
      <c r="B12" s="400">
        <v>1.51</v>
      </c>
      <c r="C12" s="400"/>
      <c r="D12" s="399">
        <v>8.3560999999999996</v>
      </c>
      <c r="E12" s="399"/>
      <c r="F12" s="225"/>
      <c r="G12" s="225"/>
      <c r="H12" s="225"/>
      <c r="I12" s="225"/>
    </row>
    <row r="13" spans="1:15" x14ac:dyDescent="0.2">
      <c r="A13" s="196" t="str">
        <f>'Forecast Data For 2014'!A24</f>
        <v>Unmetered and Scattered</v>
      </c>
      <c r="B13" s="400">
        <v>6.34</v>
      </c>
      <c r="C13" s="400"/>
      <c r="D13" s="399"/>
      <c r="E13" s="399">
        <v>8.8999999999999999E-3</v>
      </c>
      <c r="F13" s="225"/>
      <c r="G13" s="225"/>
      <c r="H13" s="225"/>
      <c r="I13" s="225"/>
    </row>
    <row r="14" spans="1:15" hidden="1" x14ac:dyDescent="0.2">
      <c r="A14" s="196"/>
      <c r="B14" s="343"/>
      <c r="C14" s="344"/>
      <c r="D14" s="343"/>
      <c r="E14" s="343"/>
      <c r="F14" s="225"/>
      <c r="G14" s="225"/>
      <c r="H14" s="225"/>
      <c r="I14" s="225"/>
    </row>
    <row r="15" spans="1:15" s="225" customFormat="1" x14ac:dyDescent="0.2">
      <c r="A15" s="421"/>
      <c r="B15" s="421"/>
      <c r="C15" s="421"/>
      <c r="D15" s="421"/>
      <c r="E15" s="421"/>
    </row>
    <row r="18" ht="51.75" customHeight="1" x14ac:dyDescent="0.2"/>
    <row r="30" ht="40.5" customHeight="1" x14ac:dyDescent="0.2"/>
  </sheetData>
  <mergeCells count="7">
    <mergeCell ref="A15:E15"/>
    <mergeCell ref="K3:O3"/>
    <mergeCell ref="A1:E1"/>
    <mergeCell ref="A2:E2"/>
    <mergeCell ref="A3:E3"/>
    <mergeCell ref="B4:C4"/>
    <mergeCell ref="D4:E4"/>
  </mergeCells>
  <phoneticPr fontId="0" type="noConversion"/>
  <pageMargins left="0.75" right="0.75" top="1" bottom="1" header="0.5" footer="0.5"/>
  <pageSetup scale="71" orientation="portrait" horizontalDpi="4294967293" vertic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51"/>
  <sheetViews>
    <sheetView zoomScale="85" workbookViewId="0">
      <selection activeCell="A5" sqref="A5:L15"/>
    </sheetView>
  </sheetViews>
  <sheetFormatPr defaultRowHeight="12.75" x14ac:dyDescent="0.2"/>
  <cols>
    <col min="1" max="1" width="33.140625" style="199" bestFit="1" customWidth="1"/>
    <col min="2" max="2" width="16.140625" style="199" customWidth="1"/>
    <col min="3" max="3" width="12.7109375" style="199" customWidth="1"/>
    <col min="4" max="4" width="13.28515625" style="199" customWidth="1"/>
    <col min="5" max="6" width="13" style="199" customWidth="1"/>
    <col min="7" max="11" width="14.7109375" style="199" customWidth="1"/>
    <col min="12" max="12" width="0.85546875" style="199" customWidth="1"/>
    <col min="13" max="13" width="15" style="199" customWidth="1"/>
    <col min="14" max="14" width="11.7109375" style="199" customWidth="1"/>
    <col min="15" max="16384" width="9.140625" style="199"/>
  </cols>
  <sheetData>
    <row r="1" spans="1:20" x14ac:dyDescent="0.2">
      <c r="A1" s="412" t="str">
        <f>+'Revenue Input'!A1</f>
        <v>Orangeville Hydro Limited  ~ EB-2013-0160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</row>
    <row r="2" spans="1:20" x14ac:dyDescent="0.2">
      <c r="A2" s="421"/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</row>
    <row r="3" spans="1:20" ht="18" customHeight="1" x14ac:dyDescent="0.2">
      <c r="A3" s="429" t="s">
        <v>216</v>
      </c>
      <c r="B3" s="429"/>
      <c r="C3" s="429"/>
      <c r="D3" s="429"/>
      <c r="E3" s="429"/>
      <c r="F3" s="429"/>
      <c r="G3" s="429"/>
      <c r="H3" s="429"/>
      <c r="I3" s="429"/>
      <c r="J3" s="429"/>
      <c r="K3" s="429"/>
      <c r="L3" s="429"/>
    </row>
    <row r="4" spans="1:20" ht="18" customHeight="1" thickBot="1" x14ac:dyDescent="0.25">
      <c r="A4" s="429" t="s">
        <v>27</v>
      </c>
      <c r="B4" s="429"/>
      <c r="C4" s="429"/>
      <c r="D4" s="429"/>
      <c r="E4" s="429"/>
      <c r="F4" s="429"/>
      <c r="G4" s="429"/>
      <c r="H4" s="429"/>
      <c r="I4" s="429"/>
      <c r="J4" s="429"/>
      <c r="K4" s="429"/>
      <c r="L4" s="429"/>
    </row>
    <row r="5" spans="1:20" ht="18" customHeight="1" thickBot="1" x14ac:dyDescent="0.25">
      <c r="A5" s="426" t="s">
        <v>234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8"/>
    </row>
    <row r="6" spans="1:20" s="333" customFormat="1" ht="38.25" x14ac:dyDescent="0.2">
      <c r="A6" s="398" t="s">
        <v>23</v>
      </c>
      <c r="B6" s="398" t="s">
        <v>6</v>
      </c>
      <c r="C6" s="398" t="s">
        <v>7</v>
      </c>
      <c r="D6" s="398" t="s">
        <v>9</v>
      </c>
      <c r="E6" s="398" t="s">
        <v>26</v>
      </c>
      <c r="F6" s="398" t="s">
        <v>10</v>
      </c>
      <c r="G6" s="398" t="s">
        <v>11</v>
      </c>
      <c r="H6" s="398" t="s">
        <v>124</v>
      </c>
      <c r="I6" s="398" t="s">
        <v>5</v>
      </c>
      <c r="J6" s="398" t="s">
        <v>125</v>
      </c>
      <c r="K6" s="398" t="s">
        <v>72</v>
      </c>
    </row>
    <row r="7" spans="1:20" ht="18" customHeight="1" x14ac:dyDescent="0.2">
      <c r="A7" s="196" t="str">
        <f>'Cost Allocation Study'!A5</f>
        <v>Residential</v>
      </c>
      <c r="B7" s="197">
        <f>+'Forecast Data For 2014'!$C$6</f>
        <v>89706963.731166616</v>
      </c>
      <c r="C7" s="197"/>
      <c r="D7" s="197">
        <f>+'Forecast Data For 2014'!$C$5*12</f>
        <v>123899.0627087717</v>
      </c>
      <c r="E7" s="197"/>
      <c r="F7" s="197">
        <f>+D7*'2013 Existing Rates'!$C$6</f>
        <v>2014598.759644628</v>
      </c>
      <c r="G7" s="197">
        <f>+B7*'2013 Existing Rates'!E6</f>
        <v>1255897.4922363327</v>
      </c>
      <c r="H7" s="197">
        <f t="shared" ref="H7:H14" si="0">+F7+G7</f>
        <v>3270496.2518809605</v>
      </c>
      <c r="I7" s="197"/>
      <c r="J7" s="197">
        <f>H7-I7</f>
        <v>3270496.2518809605</v>
      </c>
      <c r="K7" s="198">
        <f>+J7/$J$15</f>
        <v>0.64826241664456952</v>
      </c>
      <c r="R7" s="200"/>
      <c r="T7" s="200"/>
    </row>
    <row r="8" spans="1:20" ht="18" customHeight="1" x14ac:dyDescent="0.2">
      <c r="A8" s="196" t="str">
        <f>'Cost Allocation Study'!A6</f>
        <v>GS &lt; 50 kW</v>
      </c>
      <c r="B8" s="197">
        <f>+'Forecast Data For 2014'!$C$8</f>
        <v>36780122.806089006</v>
      </c>
      <c r="C8" s="197"/>
      <c r="D8" s="197">
        <f>+'Forecast Data For 2014'!$C$7*12</f>
        <v>13690.181905249181</v>
      </c>
      <c r="E8" s="197"/>
      <c r="F8" s="197">
        <f>+D8*'2013 Existing Rates'!$C$7</f>
        <v>455472.35198764032</v>
      </c>
      <c r="G8" s="197">
        <f>+B8*'2013 Existing Rates'!E7</f>
        <v>371479.24034149892</v>
      </c>
      <c r="H8" s="197">
        <f t="shared" si="0"/>
        <v>826951.59232913924</v>
      </c>
      <c r="I8" s="197"/>
      <c r="J8" s="197">
        <f t="shared" ref="J8:J14" si="1">H8-I8</f>
        <v>826951.59232913924</v>
      </c>
      <c r="K8" s="198">
        <f t="shared" ref="K8:K14" si="2">+J8/$J$15</f>
        <v>0.16391446325096568</v>
      </c>
      <c r="R8" s="200"/>
      <c r="T8" s="200"/>
    </row>
    <row r="9" spans="1:20" ht="18" customHeight="1" x14ac:dyDescent="0.2">
      <c r="A9" s="196" t="str">
        <f>'Cost Allocation Study'!A7</f>
        <v>GS &gt;50 to 4999 kW</v>
      </c>
      <c r="B9" s="197">
        <f>+'Forecast Data For 2014'!$C$11</f>
        <v>120031134.62176679</v>
      </c>
      <c r="C9" s="197">
        <f>+'Forecast Data For 2014'!$C$10</f>
        <v>289616.7909765619</v>
      </c>
      <c r="D9" s="197">
        <f>+'Forecast Data For 2014'!$C$9*12</f>
        <v>1476</v>
      </c>
      <c r="E9" s="197"/>
      <c r="F9" s="197">
        <f>+D9*'2013 Existing Rates'!$C$8</f>
        <v>274875.48</v>
      </c>
      <c r="G9" s="197">
        <f>+C9*'2013 Existing Rates'!D8</f>
        <v>635042.73757430725</v>
      </c>
      <c r="H9" s="197">
        <f t="shared" si="0"/>
        <v>909918.21757430723</v>
      </c>
      <c r="I9" s="197">
        <f>-'Transformer Allowance'!C11</f>
        <v>79730.52</v>
      </c>
      <c r="J9" s="197">
        <f>H9-I9</f>
        <v>830187.69757430721</v>
      </c>
      <c r="K9" s="198">
        <f t="shared" si="2"/>
        <v>0.16455590884367724</v>
      </c>
      <c r="R9" s="200"/>
      <c r="T9" s="200"/>
    </row>
    <row r="10" spans="1:20" ht="18" hidden="1" customHeight="1" x14ac:dyDescent="0.2">
      <c r="A10" s="196" t="str">
        <f>'Cost Allocation Study'!A8</f>
        <v>GS &gt;1000 to 4999 kW</v>
      </c>
      <c r="B10" s="197">
        <f>+'Forecast Data For 2014'!$C$14</f>
        <v>0</v>
      </c>
      <c r="C10" s="197">
        <f>+'Forecast Data For 2014'!$C$13</f>
        <v>0</v>
      </c>
      <c r="D10" s="197">
        <f>+'Forecast Data For 2014'!C12*12</f>
        <v>0</v>
      </c>
      <c r="E10" s="197"/>
      <c r="F10" s="197">
        <f>+D10*'2013 Existing Rates'!$C$9</f>
        <v>0</v>
      </c>
      <c r="G10" s="197">
        <f>+C10*'2013 Existing Rates'!$D$71</f>
        <v>0</v>
      </c>
      <c r="H10" s="197">
        <f t="shared" si="0"/>
        <v>0</v>
      </c>
      <c r="I10" s="197">
        <f>-'Transformer Allowance'!C12</f>
        <v>0</v>
      </c>
      <c r="J10" s="197">
        <f t="shared" si="1"/>
        <v>0</v>
      </c>
      <c r="K10" s="198">
        <f t="shared" si="2"/>
        <v>0</v>
      </c>
      <c r="R10" s="200"/>
      <c r="T10" s="200"/>
    </row>
    <row r="11" spans="1:20" ht="18" hidden="1" customHeight="1" x14ac:dyDescent="0.2">
      <c r="A11" s="196" t="str">
        <f>'Cost Allocation Study'!A9</f>
        <v>Large Use</v>
      </c>
      <c r="B11" s="197">
        <f>'Forecast Data For 2014'!C17</f>
        <v>0</v>
      </c>
      <c r="C11" s="197">
        <f>'Forecast Data For 2014'!C16</f>
        <v>0</v>
      </c>
      <c r="D11" s="197">
        <f>'Forecast Data For 2014'!C15*12</f>
        <v>0</v>
      </c>
      <c r="E11" s="197"/>
      <c r="F11" s="197">
        <f>+D11*'2013 Existing Rates'!$C$10</f>
        <v>0</v>
      </c>
      <c r="G11" s="197">
        <f>+C11*'2013 Existing Rates'!$D$72</f>
        <v>0</v>
      </c>
      <c r="H11" s="197">
        <f t="shared" si="0"/>
        <v>0</v>
      </c>
      <c r="I11" s="197">
        <f>-'Transformer Allowance'!C13</f>
        <v>0</v>
      </c>
      <c r="J11" s="197">
        <f t="shared" si="1"/>
        <v>0</v>
      </c>
      <c r="K11" s="198">
        <f t="shared" si="2"/>
        <v>0</v>
      </c>
      <c r="R11" s="200"/>
      <c r="T11" s="200"/>
    </row>
    <row r="12" spans="1:20" ht="18" customHeight="1" x14ac:dyDescent="0.2">
      <c r="A12" s="196" t="str">
        <f>'Cost Allocation Study'!A10</f>
        <v>Sentinel Lights</v>
      </c>
      <c r="B12" s="197">
        <f>+'Forecast Data For 2014'!$C$20</f>
        <v>122535.77700319083</v>
      </c>
      <c r="C12" s="197">
        <f>+'Forecast Data For 2014'!$C$19</f>
        <v>338.86175995396366</v>
      </c>
      <c r="D12" s="197"/>
      <c r="E12" s="197">
        <f>+'Forecast Data For 2014'!$C$18*12</f>
        <v>1865.8257275968149</v>
      </c>
      <c r="F12" s="197">
        <f>+E12*'2013 Existing Rates'!$B$11</f>
        <v>6194.5414156214247</v>
      </c>
      <c r="G12" s="197">
        <f>+C12*'2013 Existing Rates'!D11</f>
        <v>4387.1754337719767</v>
      </c>
      <c r="H12" s="197">
        <f t="shared" si="0"/>
        <v>10581.7168493934</v>
      </c>
      <c r="I12" s="197"/>
      <c r="J12" s="197">
        <f t="shared" si="1"/>
        <v>10581.7168493934</v>
      </c>
      <c r="K12" s="198">
        <f t="shared" si="2"/>
        <v>2.0974582475338688E-3</v>
      </c>
      <c r="R12" s="200"/>
      <c r="T12" s="200"/>
    </row>
    <row r="13" spans="1:20" ht="18" customHeight="1" x14ac:dyDescent="0.2">
      <c r="A13" s="196" t="str">
        <f>'Cost Allocation Study'!A11</f>
        <v>Street Lighting</v>
      </c>
      <c r="B13" s="197">
        <f>+'Forecast Data For 2014'!$C$23</f>
        <v>1861617.8068174501</v>
      </c>
      <c r="C13" s="197">
        <f>+'Forecast Data For 2014'!$C$22</f>
        <v>5229.9860393372019</v>
      </c>
      <c r="D13" s="197"/>
      <c r="E13" s="197">
        <f>+'Forecast Data For 2014'!$C$21*12</f>
        <v>34435.954600590834</v>
      </c>
      <c r="F13" s="197">
        <f>+E13*'2013 Existing Rates'!$B$12</f>
        <v>51998.291446892159</v>
      </c>
      <c r="G13" s="197">
        <f>+C13*'2013 Existing Rates'!D12</f>
        <v>43702.28634330559</v>
      </c>
      <c r="H13" s="197">
        <f t="shared" si="0"/>
        <v>95700.577790197742</v>
      </c>
      <c r="I13" s="197"/>
      <c r="J13" s="197">
        <f t="shared" si="1"/>
        <v>95700.577790197742</v>
      </c>
      <c r="K13" s="198">
        <f t="shared" si="2"/>
        <v>1.8969319349280606E-2</v>
      </c>
      <c r="R13" s="200"/>
      <c r="T13" s="200"/>
    </row>
    <row r="14" spans="1:20" ht="18" customHeight="1" x14ac:dyDescent="0.2">
      <c r="A14" s="196" t="str">
        <f>'Cost Allocation Study'!A12</f>
        <v>Unmetered and Scattered</v>
      </c>
      <c r="B14" s="197">
        <f>+'Forecast Data For 2014'!$C$25</f>
        <v>358304.47063816962</v>
      </c>
      <c r="C14" s="197"/>
      <c r="D14" s="197"/>
      <c r="E14" s="197">
        <f>+'Forecast Data For 2014'!$C$24*12</f>
        <v>1248</v>
      </c>
      <c r="F14" s="197">
        <f>+E14*'2013 Existing Rates'!$B$13</f>
        <v>7912.32</v>
      </c>
      <c r="G14" s="197">
        <f>+B14*'2013 Existing Rates'!E13</f>
        <v>3188.9097886797094</v>
      </c>
      <c r="H14" s="197">
        <f t="shared" si="0"/>
        <v>11101.22978867971</v>
      </c>
      <c r="I14" s="197"/>
      <c r="J14" s="197">
        <f t="shared" si="1"/>
        <v>11101.22978867971</v>
      </c>
      <c r="K14" s="198">
        <f t="shared" si="2"/>
        <v>2.2004336639729412E-3</v>
      </c>
    </row>
    <row r="15" spans="1:20" ht="18" customHeight="1" thickBot="1" x14ac:dyDescent="0.25">
      <c r="A15" s="225"/>
      <c r="B15" s="334">
        <f t="shared" ref="B15:K15" si="3">SUM(B7:B14)</f>
        <v>248860679.21348119</v>
      </c>
      <c r="C15" s="334">
        <f t="shared" si="3"/>
        <v>295185.63877585303</v>
      </c>
      <c r="D15" s="334">
        <f t="shared" si="3"/>
        <v>139065.24461402089</v>
      </c>
      <c r="E15" s="334">
        <f t="shared" si="3"/>
        <v>37549.780328187648</v>
      </c>
      <c r="F15" s="334">
        <f t="shared" si="3"/>
        <v>2811051.7444947818</v>
      </c>
      <c r="G15" s="334">
        <f t="shared" si="3"/>
        <v>2313697.8417178961</v>
      </c>
      <c r="H15" s="334">
        <f t="shared" si="3"/>
        <v>5124749.5862126779</v>
      </c>
      <c r="I15" s="334">
        <f t="shared" si="3"/>
        <v>79730.52</v>
      </c>
      <c r="J15" s="334">
        <f t="shared" si="3"/>
        <v>5045019.0662126783</v>
      </c>
      <c r="K15" s="335">
        <f t="shared" si="3"/>
        <v>0.99999999999999978</v>
      </c>
      <c r="Q15" s="336"/>
      <c r="R15" s="337"/>
      <c r="S15" s="336"/>
      <c r="T15" s="337"/>
    </row>
    <row r="16" spans="1:20" ht="13.5" thickTop="1" x14ac:dyDescent="0.2"/>
    <row r="17" spans="1:12" x14ac:dyDescent="0.2">
      <c r="G17" s="401"/>
      <c r="H17" s="338"/>
      <c r="I17" s="338"/>
      <c r="J17" s="338"/>
      <c r="K17" s="338"/>
      <c r="L17" s="338"/>
    </row>
    <row r="20" spans="1:12" x14ac:dyDescent="0.2">
      <c r="C20" s="333" t="s">
        <v>230</v>
      </c>
    </row>
    <row r="21" spans="1:12" ht="8.25" customHeight="1" x14ac:dyDescent="0.2"/>
    <row r="22" spans="1:12" ht="38.25" x14ac:dyDescent="0.2">
      <c r="A22" s="195" t="s">
        <v>23</v>
      </c>
      <c r="B22" s="195" t="s">
        <v>6</v>
      </c>
      <c r="C22" s="195" t="s">
        <v>7</v>
      </c>
      <c r="D22" s="195" t="s">
        <v>9</v>
      </c>
      <c r="E22" s="195" t="s">
        <v>26</v>
      </c>
      <c r="F22" s="195" t="s">
        <v>10</v>
      </c>
      <c r="G22" s="195" t="s">
        <v>11</v>
      </c>
      <c r="H22" s="195" t="s">
        <v>124</v>
      </c>
      <c r="I22" s="195" t="s">
        <v>5</v>
      </c>
      <c r="J22" s="195" t="s">
        <v>125</v>
      </c>
      <c r="K22" s="195" t="s">
        <v>72</v>
      </c>
    </row>
    <row r="23" spans="1:12" ht="18" customHeight="1" x14ac:dyDescent="0.2">
      <c r="A23" s="196" t="s">
        <v>134</v>
      </c>
      <c r="B23" s="197">
        <v>88880994.441716522</v>
      </c>
      <c r="C23" s="197"/>
      <c r="D23" s="197">
        <v>122451.07010155343</v>
      </c>
      <c r="E23" s="197"/>
      <c r="F23" s="197">
        <f>+D23*'2013 Existing Rates'!$C$6</f>
        <v>1991054.3998512588</v>
      </c>
      <c r="G23" s="197">
        <f>+B23*'2013 Existing Rates'!E6</f>
        <v>1244333.9221840312</v>
      </c>
      <c r="H23" s="197">
        <f t="shared" ref="H23:H30" si="4">+F23+G23</f>
        <v>3235388.3220352903</v>
      </c>
      <c r="I23" s="197"/>
      <c r="J23" s="197">
        <f t="shared" ref="J23:J30" si="5">H23-I23</f>
        <v>3235388.3220352903</v>
      </c>
      <c r="K23" s="198">
        <f t="shared" ref="K23:K30" si="6">+J23/$J$15</f>
        <v>0.64130348757316247</v>
      </c>
    </row>
    <row r="24" spans="1:12" ht="18" customHeight="1" x14ac:dyDescent="0.2">
      <c r="A24" s="196" t="s">
        <v>135</v>
      </c>
      <c r="B24" s="197">
        <v>37014297.944330722</v>
      </c>
      <c r="C24" s="197"/>
      <c r="D24" s="197">
        <v>13491.651441250367</v>
      </c>
      <c r="E24" s="197"/>
      <c r="F24" s="197">
        <f>+D24*'2013 Existing Rates'!$C$7</f>
        <v>448867.24345039978</v>
      </c>
      <c r="G24" s="197">
        <f>+B24*'2013 Existing Rates'!E7</f>
        <v>373844.40923774027</v>
      </c>
      <c r="H24" s="197">
        <f t="shared" si="4"/>
        <v>822711.65268814005</v>
      </c>
      <c r="I24" s="197"/>
      <c r="J24" s="197">
        <f t="shared" si="5"/>
        <v>822711.65268814005</v>
      </c>
      <c r="K24" s="198">
        <f t="shared" si="6"/>
        <v>0.16307404231591019</v>
      </c>
    </row>
    <row r="25" spans="1:12" ht="18" customHeight="1" x14ac:dyDescent="0.2">
      <c r="A25" s="196" t="s">
        <v>227</v>
      </c>
      <c r="B25" s="197">
        <v>120548540.28792873</v>
      </c>
      <c r="C25" s="197">
        <v>290865.21180620004</v>
      </c>
      <c r="D25" s="197">
        <v>1488</v>
      </c>
      <c r="E25" s="197"/>
      <c r="F25" s="197">
        <f>+D25*'2013 Existing Rates'!$C$8</f>
        <v>277110.24</v>
      </c>
      <c r="G25" s="197">
        <f>+C25*'2013 Existing Rates'!D8</f>
        <v>637780.14992745477</v>
      </c>
      <c r="H25" s="197">
        <f>+F25+G25</f>
        <v>914890.38992745476</v>
      </c>
      <c r="I25" s="197">
        <f>-'Transformer Allowance'!C11</f>
        <v>79730.52</v>
      </c>
      <c r="J25" s="197">
        <f t="shared" si="5"/>
        <v>835159.86992745474</v>
      </c>
      <c r="K25" s="198">
        <f t="shared" si="6"/>
        <v>0.16554146951012685</v>
      </c>
    </row>
    <row r="26" spans="1:12" ht="18" hidden="1" customHeight="1" x14ac:dyDescent="0.2">
      <c r="A26" s="196" t="s">
        <v>156</v>
      </c>
      <c r="B26" s="197">
        <f>+'Forecast Data For 2014'!$C$14</f>
        <v>0</v>
      </c>
      <c r="C26" s="197">
        <f>+'Forecast Data For 2014'!$C$13</f>
        <v>0</v>
      </c>
      <c r="D26" s="197">
        <v>0</v>
      </c>
      <c r="E26" s="197"/>
      <c r="F26" s="197">
        <f>+D26*'2013 Existing Rates'!$C$9</f>
        <v>0</v>
      </c>
      <c r="G26" s="197">
        <f>+C26*'2013 Existing Rates'!$D$71</f>
        <v>0</v>
      </c>
      <c r="H26" s="197">
        <f t="shared" si="4"/>
        <v>0</v>
      </c>
      <c r="I26" s="197">
        <v>0</v>
      </c>
      <c r="J26" s="197">
        <f t="shared" si="5"/>
        <v>0</v>
      </c>
      <c r="K26" s="198">
        <f t="shared" si="6"/>
        <v>0</v>
      </c>
    </row>
    <row r="27" spans="1:12" ht="18" hidden="1" customHeight="1" x14ac:dyDescent="0.2">
      <c r="A27" s="196" t="s">
        <v>136</v>
      </c>
      <c r="B27" s="197">
        <f>'Forecast Data For 2014'!C33</f>
        <v>0</v>
      </c>
      <c r="C27" s="197">
        <f>'Forecast Data For 2014'!C32</f>
        <v>0</v>
      </c>
      <c r="D27" s="197">
        <f>'Forecast Data For 2014'!C31*12</f>
        <v>0</v>
      </c>
      <c r="E27" s="197"/>
      <c r="F27" s="197">
        <f>+D27*'2013 Existing Rates'!$C$10</f>
        <v>0</v>
      </c>
      <c r="G27" s="197">
        <f>+C27*'2013 Existing Rates'!$D$72</f>
        <v>0</v>
      </c>
      <c r="H27" s="197">
        <f t="shared" si="4"/>
        <v>0</v>
      </c>
      <c r="I27" s="197">
        <f>-'Transformer Allowance'!C29</f>
        <v>0</v>
      </c>
      <c r="J27" s="197">
        <f t="shared" si="5"/>
        <v>0</v>
      </c>
      <c r="K27" s="198">
        <f t="shared" si="6"/>
        <v>0</v>
      </c>
    </row>
    <row r="28" spans="1:12" ht="18" customHeight="1" x14ac:dyDescent="0.2">
      <c r="A28" s="196" t="s">
        <v>137</v>
      </c>
      <c r="B28" s="197">
        <v>123530.84818503985</v>
      </c>
      <c r="C28" s="197">
        <v>298.06106516197389</v>
      </c>
      <c r="D28" s="197">
        <v>0</v>
      </c>
      <c r="E28" s="197">
        <v>1874.8908423672028</v>
      </c>
      <c r="F28" s="197">
        <f>+E28*'2013 Existing Rates'!$B$11</f>
        <v>6224.6375966591131</v>
      </c>
      <c r="G28" s="197">
        <f>+C28*'2013 Existing Rates'!D11</f>
        <v>3858.9369984390432</v>
      </c>
      <c r="H28" s="197">
        <f t="shared" si="4"/>
        <v>10083.574595098156</v>
      </c>
      <c r="I28" s="197"/>
      <c r="J28" s="197">
        <f t="shared" si="5"/>
        <v>10083.574595098156</v>
      </c>
      <c r="K28" s="198">
        <f t="shared" si="6"/>
        <v>1.9987188279682652E-3</v>
      </c>
    </row>
    <row r="29" spans="1:12" ht="18" customHeight="1" x14ac:dyDescent="0.2">
      <c r="A29" s="196" t="s">
        <v>138</v>
      </c>
      <c r="B29" s="197">
        <v>1831246.477157607</v>
      </c>
      <c r="C29" s="197">
        <v>4418.5179942916502</v>
      </c>
      <c r="D29" s="197"/>
      <c r="E29" s="197">
        <v>34076.097034900034</v>
      </c>
      <c r="F29" s="197">
        <f>+E29*'2013 Existing Rates'!$B$12</f>
        <v>51454.90652269905</v>
      </c>
      <c r="G29" s="197">
        <f>+C29*'2013 Existing Rates'!D12</f>
        <v>36921.578212100459</v>
      </c>
      <c r="H29" s="197">
        <f t="shared" si="4"/>
        <v>88376.484734799509</v>
      </c>
      <c r="I29" s="197"/>
      <c r="J29" s="197">
        <f t="shared" si="5"/>
        <v>88376.484734799509</v>
      </c>
      <c r="K29" s="198">
        <f t="shared" si="6"/>
        <v>1.7517572000207364E-2</v>
      </c>
    </row>
    <row r="30" spans="1:12" ht="18" customHeight="1" x14ac:dyDescent="0.2">
      <c r="A30" s="196" t="s">
        <v>163</v>
      </c>
      <c r="B30" s="197">
        <v>343738.39716340863</v>
      </c>
      <c r="C30" s="197"/>
      <c r="D30" s="197"/>
      <c r="E30" s="197">
        <v>1248</v>
      </c>
      <c r="F30" s="197">
        <f>+E30*'2013 Existing Rates'!$B$13</f>
        <v>7912.32</v>
      </c>
      <c r="G30" s="197">
        <f>+B30*'2013 Existing Rates'!E13</f>
        <v>3059.2717347543366</v>
      </c>
      <c r="H30" s="197">
        <f t="shared" si="4"/>
        <v>10971.591734754336</v>
      </c>
      <c r="I30" s="197"/>
      <c r="J30" s="197">
        <f t="shared" si="5"/>
        <v>10971.591734754336</v>
      </c>
      <c r="K30" s="198">
        <f t="shared" si="6"/>
        <v>2.1747374173931053E-3</v>
      </c>
    </row>
    <row r="31" spans="1:12" ht="18" customHeight="1" thickBot="1" x14ac:dyDescent="0.25">
      <c r="A31" s="225"/>
      <c r="B31" s="334">
        <f t="shared" ref="B31:K31" si="7">SUM(B23:B30)</f>
        <v>248742348.39648202</v>
      </c>
      <c r="C31" s="334">
        <f t="shared" si="7"/>
        <v>295581.79086565366</v>
      </c>
      <c r="D31" s="334">
        <f t="shared" si="7"/>
        <v>137430.7215428038</v>
      </c>
      <c r="E31" s="334">
        <f t="shared" si="7"/>
        <v>37198.987877267238</v>
      </c>
      <c r="F31" s="334">
        <f t="shared" si="7"/>
        <v>2782623.7474210165</v>
      </c>
      <c r="G31" s="334">
        <f t="shared" si="7"/>
        <v>2299798.2682945202</v>
      </c>
      <c r="H31" s="334">
        <f t="shared" si="7"/>
        <v>5082422.0157155367</v>
      </c>
      <c r="I31" s="334">
        <f t="shared" si="7"/>
        <v>79730.52</v>
      </c>
      <c r="J31" s="334">
        <f t="shared" si="7"/>
        <v>5002691.4957155371</v>
      </c>
      <c r="K31" s="335">
        <f t="shared" si="7"/>
        <v>0.99161002764476824</v>
      </c>
    </row>
    <row r="32" spans="1:12" ht="18" customHeight="1" thickTop="1" x14ac:dyDescent="0.2"/>
    <row r="33" ht="18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</sheetData>
  <mergeCells count="5">
    <mergeCell ref="A1:L1"/>
    <mergeCell ref="A2:L2"/>
    <mergeCell ref="A5:L5"/>
    <mergeCell ref="A3:L3"/>
    <mergeCell ref="A4:L4"/>
  </mergeCells>
  <phoneticPr fontId="0" type="noConversion"/>
  <pageMargins left="0.75" right="0.75" top="1" bottom="1" header="0.5" footer="0.5"/>
  <pageSetup paperSize="5" scale="74" orientation="landscape" horizontalDpi="355" verticalDpi="355" r:id="rId1"/>
  <headerFooter alignWithMargins="0">
    <oddFooter>&amp;L&amp;Z&amp;F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17"/>
  <sheetViews>
    <sheetView zoomScale="85" workbookViewId="0">
      <selection activeCell="H23" sqref="H23"/>
    </sheetView>
  </sheetViews>
  <sheetFormatPr defaultRowHeight="12.75" x14ac:dyDescent="0.2"/>
  <cols>
    <col min="1" max="1" width="25.28515625" style="199" bestFit="1" customWidth="1"/>
    <col min="2" max="2" width="18.7109375" style="325" customWidth="1"/>
    <col min="3" max="5" width="18.7109375" style="199" customWidth="1"/>
    <col min="6" max="6" width="16.140625" style="199" customWidth="1"/>
    <col min="7" max="8" width="15.7109375" style="199" customWidth="1"/>
    <col min="9" max="9" width="16.7109375" style="199" bestFit="1" customWidth="1"/>
    <col min="10" max="10" width="14.42578125" style="199" customWidth="1"/>
    <col min="11" max="11" width="13.85546875" style="199" customWidth="1"/>
    <col min="12" max="12" width="15" style="199" customWidth="1"/>
    <col min="13" max="13" width="13.28515625" style="199" customWidth="1"/>
    <col min="14" max="16384" width="9.140625" style="199"/>
  </cols>
  <sheetData>
    <row r="1" spans="1:17" x14ac:dyDescent="0.2">
      <c r="A1" s="412" t="str">
        <f>+'Revenue Input'!A1</f>
        <v>Orangeville Hydro Limited  ~ EB-2013-0160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</row>
    <row r="2" spans="1:17" s="225" customFormat="1" ht="10.5" customHeight="1" x14ac:dyDescent="0.2">
      <c r="A2" s="421"/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</row>
    <row r="3" spans="1:17" ht="36" customHeight="1" x14ac:dyDescent="0.2">
      <c r="A3" s="430" t="s">
        <v>120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N3" s="313"/>
    </row>
    <row r="4" spans="1:17" ht="76.5" x14ac:dyDescent="0.2">
      <c r="A4" s="214" t="s">
        <v>23</v>
      </c>
      <c r="B4" s="201" t="s">
        <v>217</v>
      </c>
      <c r="C4" s="195" t="s">
        <v>218</v>
      </c>
      <c r="D4" s="195" t="s">
        <v>219</v>
      </c>
      <c r="E4" s="195" t="s">
        <v>207</v>
      </c>
      <c r="F4" s="195" t="s">
        <v>208</v>
      </c>
      <c r="G4" s="195" t="s">
        <v>220</v>
      </c>
      <c r="H4" s="195" t="s">
        <v>129</v>
      </c>
      <c r="I4" s="195" t="s">
        <v>130</v>
      </c>
      <c r="J4" s="195" t="s">
        <v>131</v>
      </c>
      <c r="K4" s="327" t="s">
        <v>132</v>
      </c>
      <c r="L4" s="328" t="s">
        <v>141</v>
      </c>
      <c r="M4" s="329" t="s">
        <v>142</v>
      </c>
    </row>
    <row r="5" spans="1:17" ht="18" customHeight="1" x14ac:dyDescent="0.2">
      <c r="A5" s="196" t="str">
        <f>'2013 Existing Rates'!A6</f>
        <v>Residential</v>
      </c>
      <c r="B5" s="330">
        <v>3525444.9110178375</v>
      </c>
      <c r="C5" s="314">
        <f>'2014 Test Yr On Existing Rates'!K7*'Cost Allocation Study'!$C$13</f>
        <v>3278237.0799833746</v>
      </c>
      <c r="D5" s="330">
        <v>313323.30285044858</v>
      </c>
      <c r="E5" s="315">
        <f>C5+D5</f>
        <v>3591560.3828338231</v>
      </c>
      <c r="F5" s="316">
        <f>E5/B5</f>
        <v>1.0187537951903203</v>
      </c>
      <c r="G5" s="331">
        <v>1.0187537933515101</v>
      </c>
      <c r="H5" s="332">
        <v>1.03</v>
      </c>
      <c r="I5" s="203">
        <f>B5*H5</f>
        <v>3631208.2583483728</v>
      </c>
      <c r="J5" s="203">
        <f t="shared" ref="J5:J12" si="0">D5</f>
        <v>313323.30285044858</v>
      </c>
      <c r="K5" s="315">
        <f>I5-J5</f>
        <v>3317884.9554979242</v>
      </c>
      <c r="L5" s="317">
        <v>0.85</v>
      </c>
      <c r="M5" s="318">
        <v>1.1499999999999999</v>
      </c>
      <c r="N5" s="386">
        <v>1.0759759529495416</v>
      </c>
      <c r="O5" s="388"/>
      <c r="P5" s="303">
        <f>E5-I5</f>
        <v>-39647.875514549669</v>
      </c>
      <c r="Q5" s="338"/>
    </row>
    <row r="6" spans="1:17" ht="18" customHeight="1" x14ac:dyDescent="0.2">
      <c r="A6" s="196" t="str">
        <f>'2013 Existing Rates'!A7</f>
        <v>GS &lt; 50 kW</v>
      </c>
      <c r="B6" s="330">
        <v>766911.47073537938</v>
      </c>
      <c r="C6" s="314">
        <f>'2014 Test Yr On Existing Rates'!K8*'Cost Allocation Study'!$C$13</f>
        <v>828908.87637175387</v>
      </c>
      <c r="D6" s="330">
        <v>59717.311453448652</v>
      </c>
      <c r="E6" s="315">
        <f t="shared" ref="E6:E12" si="1">C6+D6</f>
        <v>888626.18782520248</v>
      </c>
      <c r="F6" s="316">
        <f t="shared" ref="F6:F12" si="2">E6/B6</f>
        <v>1.1587076497540358</v>
      </c>
      <c r="G6" s="331">
        <v>1.1587076476167035</v>
      </c>
      <c r="H6" s="332">
        <v>1.1080000000000001</v>
      </c>
      <c r="I6" s="203">
        <f t="shared" ref="I6:I12" si="3">B6*H6</f>
        <v>849737.9095748004</v>
      </c>
      <c r="J6" s="203">
        <f t="shared" si="0"/>
        <v>59717.311453448652</v>
      </c>
      <c r="K6" s="315">
        <f t="shared" ref="K6:K12" si="4">I6-J6</f>
        <v>790020.5981213518</v>
      </c>
      <c r="L6" s="317">
        <v>0.8</v>
      </c>
      <c r="M6" s="318">
        <v>1.2</v>
      </c>
      <c r="N6" s="386">
        <v>1.0247514247894287</v>
      </c>
      <c r="O6" s="388"/>
      <c r="P6" s="303">
        <f t="shared" ref="P6:P12" si="5">E6-I6</f>
        <v>38888.278250402072</v>
      </c>
    </row>
    <row r="7" spans="1:17" ht="18" customHeight="1" x14ac:dyDescent="0.2">
      <c r="A7" s="196" t="str">
        <f>'2013 Existing Rates'!A8</f>
        <v>GS &gt;50 to 4999 kW</v>
      </c>
      <c r="B7" s="330">
        <v>1082229.9688399034</v>
      </c>
      <c r="C7" s="314">
        <f>'2014 Test Yr On Existing Rates'!K9*'Cost Allocation Study'!$C$13</f>
        <v>832152.64104610169</v>
      </c>
      <c r="D7" s="330">
        <v>78757.452899676267</v>
      </c>
      <c r="E7" s="315">
        <f t="shared" si="1"/>
        <v>910910.09394577798</v>
      </c>
      <c r="F7" s="316">
        <f t="shared" si="2"/>
        <v>0.84169734730431489</v>
      </c>
      <c r="G7" s="331">
        <v>0.84169734578378863</v>
      </c>
      <c r="H7" s="332">
        <v>0.84199999999999997</v>
      </c>
      <c r="I7" s="203">
        <f t="shared" si="3"/>
        <v>911237.63376319862</v>
      </c>
      <c r="J7" s="203">
        <f t="shared" si="0"/>
        <v>78757.452899676267</v>
      </c>
      <c r="K7" s="315">
        <f>I7-J7</f>
        <v>832480.18086352234</v>
      </c>
      <c r="L7" s="317">
        <v>0.8</v>
      </c>
      <c r="M7" s="318">
        <v>1.2</v>
      </c>
      <c r="N7" s="386">
        <v>0.80590814352035522</v>
      </c>
      <c r="O7" s="388"/>
      <c r="P7" s="303">
        <f t="shared" si="5"/>
        <v>-327.53981742064934</v>
      </c>
    </row>
    <row r="8" spans="1:17" ht="18" hidden="1" customHeight="1" x14ac:dyDescent="0.2">
      <c r="A8" s="196" t="str">
        <f>+'2013 Existing Rates'!A9</f>
        <v>GS &gt;1000 to 4999 kW</v>
      </c>
      <c r="B8" s="330"/>
      <c r="C8" s="314">
        <f>'2014 Test Yr On Existing Rates'!K10*'Cost Allocation Study'!$C$13</f>
        <v>0</v>
      </c>
      <c r="D8" s="330"/>
      <c r="E8" s="315">
        <f t="shared" si="1"/>
        <v>0</v>
      </c>
      <c r="F8" s="316" t="e">
        <f t="shared" si="2"/>
        <v>#DIV/0!</v>
      </c>
      <c r="G8" s="331"/>
      <c r="H8" s="332"/>
      <c r="I8" s="203">
        <f t="shared" si="3"/>
        <v>0</v>
      </c>
      <c r="J8" s="203">
        <f t="shared" si="0"/>
        <v>0</v>
      </c>
      <c r="K8" s="315">
        <f t="shared" si="4"/>
        <v>0</v>
      </c>
      <c r="L8" s="317">
        <v>0.8</v>
      </c>
      <c r="M8" s="318">
        <v>1.2</v>
      </c>
      <c r="O8" s="388"/>
      <c r="P8" s="303">
        <f t="shared" si="5"/>
        <v>0</v>
      </c>
    </row>
    <row r="9" spans="1:17" ht="18" hidden="1" customHeight="1" x14ac:dyDescent="0.2">
      <c r="A9" s="196" t="str">
        <f>'2013 Existing Rates'!A10</f>
        <v>Large Use</v>
      </c>
      <c r="B9" s="330"/>
      <c r="C9" s="314">
        <f>'2014 Test Yr On Existing Rates'!K11*'Cost Allocation Study'!$C$13</f>
        <v>0</v>
      </c>
      <c r="D9" s="330"/>
      <c r="E9" s="315">
        <f t="shared" si="1"/>
        <v>0</v>
      </c>
      <c r="F9" s="316" t="e">
        <f t="shared" si="2"/>
        <v>#DIV/0!</v>
      </c>
      <c r="G9" s="331"/>
      <c r="H9" s="332"/>
      <c r="I9" s="203">
        <f t="shared" si="3"/>
        <v>0</v>
      </c>
      <c r="J9" s="203">
        <f t="shared" si="0"/>
        <v>0</v>
      </c>
      <c r="K9" s="315">
        <f t="shared" si="4"/>
        <v>0</v>
      </c>
      <c r="L9" s="317">
        <v>0.85</v>
      </c>
      <c r="M9" s="318">
        <v>1.1499999999999999</v>
      </c>
      <c r="O9" s="388"/>
      <c r="P9" s="303">
        <f t="shared" si="5"/>
        <v>0</v>
      </c>
    </row>
    <row r="10" spans="1:17" ht="18" customHeight="1" x14ac:dyDescent="0.2">
      <c r="A10" s="196" t="str">
        <f>'2013 Existing Rates'!A11</f>
        <v>Sentinel Lights</v>
      </c>
      <c r="B10" s="330">
        <v>15191.469234478103</v>
      </c>
      <c r="C10" s="314">
        <f>'2014 Test Yr On Existing Rates'!K12*'Cost Allocation Study'!$C$13</f>
        <v>10606.762360793226</v>
      </c>
      <c r="D10" s="330">
        <v>1584.5291482665589</v>
      </c>
      <c r="E10" s="315">
        <f t="shared" si="1"/>
        <v>12191.291509059785</v>
      </c>
      <c r="F10" s="316">
        <f t="shared" si="2"/>
        <v>0.80250904773521148</v>
      </c>
      <c r="G10" s="331">
        <v>0.80250904635452991</v>
      </c>
      <c r="H10" s="332">
        <v>0.80269999999999997</v>
      </c>
      <c r="I10" s="203">
        <f t="shared" si="3"/>
        <v>12194.192354515573</v>
      </c>
      <c r="J10" s="203">
        <f t="shared" si="0"/>
        <v>1584.5291482665589</v>
      </c>
      <c r="K10" s="315">
        <f t="shared" si="4"/>
        <v>10609.663206249013</v>
      </c>
      <c r="L10" s="317">
        <v>0.8</v>
      </c>
      <c r="M10" s="318">
        <v>1.2</v>
      </c>
      <c r="N10" s="386">
        <v>0.7</v>
      </c>
      <c r="O10" s="388"/>
      <c r="P10" s="303">
        <f t="shared" si="5"/>
        <v>-2.9008454557879304</v>
      </c>
    </row>
    <row r="11" spans="1:17" ht="18" customHeight="1" x14ac:dyDescent="0.2">
      <c r="A11" s="196" t="str">
        <f>'2013 Existing Rates'!A12</f>
        <v>Street Lighting</v>
      </c>
      <c r="B11" s="330">
        <v>122729.91366294466</v>
      </c>
      <c r="C11" s="314">
        <f>'2014 Test Yr On Existing Rates'!K13*'Cost Allocation Study'!$C$13</f>
        <v>95927.088284300757</v>
      </c>
      <c r="D11" s="330">
        <v>11452.154934666796</v>
      </c>
      <c r="E11" s="315">
        <f t="shared" si="1"/>
        <v>107379.24321896755</v>
      </c>
      <c r="F11" s="316">
        <f t="shared" si="2"/>
        <v>0.87492315454458047</v>
      </c>
      <c r="G11" s="331">
        <v>0.87492315299896584</v>
      </c>
      <c r="H11" s="332">
        <v>0.873</v>
      </c>
      <c r="I11" s="203">
        <f t="shared" si="3"/>
        <v>107143.21462775068</v>
      </c>
      <c r="J11" s="203">
        <f t="shared" si="0"/>
        <v>11452.154934666796</v>
      </c>
      <c r="K11" s="315">
        <f>I11-J11</f>
        <v>95691.059693083895</v>
      </c>
      <c r="L11" s="317">
        <v>0.7</v>
      </c>
      <c r="M11" s="318">
        <v>1.2</v>
      </c>
      <c r="N11" s="386">
        <v>0.7</v>
      </c>
      <c r="O11" s="388"/>
      <c r="P11" s="303">
        <f t="shared" si="5"/>
        <v>236.02859121686197</v>
      </c>
    </row>
    <row r="12" spans="1:17" ht="18" customHeight="1" x14ac:dyDescent="0.2">
      <c r="A12" s="196" t="str">
        <f>'2013 Existing Rates'!A13</f>
        <v>Unmetered and Scattered</v>
      </c>
      <c r="B12" s="330">
        <v>10540.177310350573</v>
      </c>
      <c r="C12" s="314">
        <f>'2014 Test Yr On Existing Rates'!K14*'Cost Allocation Study'!$C$13</f>
        <v>11127.504917865426</v>
      </c>
      <c r="D12" s="330">
        <v>1253.2065501963182</v>
      </c>
      <c r="E12" s="315">
        <f t="shared" si="1"/>
        <v>12380.711468061745</v>
      </c>
      <c r="F12" s="316">
        <f t="shared" si="2"/>
        <v>1.1746207965499542</v>
      </c>
      <c r="G12" s="331">
        <v>1.1746207944622913</v>
      </c>
      <c r="H12" s="332">
        <v>1.0935999999999999</v>
      </c>
      <c r="I12" s="203">
        <f t="shared" si="3"/>
        <v>11526.737906599386</v>
      </c>
      <c r="J12" s="203">
        <f t="shared" si="0"/>
        <v>1253.2065501963182</v>
      </c>
      <c r="K12" s="315">
        <f t="shared" si="4"/>
        <v>10273.531356403068</v>
      </c>
      <c r="L12" s="317">
        <v>0.8</v>
      </c>
      <c r="M12" s="318">
        <v>1.2</v>
      </c>
      <c r="N12" s="386">
        <v>1.0265227556228638</v>
      </c>
      <c r="O12" s="388"/>
      <c r="P12" s="303">
        <f t="shared" si="5"/>
        <v>853.9735614623587</v>
      </c>
    </row>
    <row r="13" spans="1:17" ht="18" customHeight="1" thickBot="1" x14ac:dyDescent="0.25">
      <c r="A13" s="319" t="s">
        <v>1</v>
      </c>
      <c r="B13" s="320">
        <f>SUM(B5:B12)</f>
        <v>5523047.9108008929</v>
      </c>
      <c r="C13" s="321">
        <f>'Revenue Input'!B7</f>
        <v>5056959.9529641904</v>
      </c>
      <c r="D13" s="321">
        <f>SUM(D5:D12)</f>
        <v>466087.95783670322</v>
      </c>
      <c r="E13" s="321">
        <f>SUM(E5:E12)</f>
        <v>5523047.9108008929</v>
      </c>
      <c r="F13" s="322"/>
      <c r="G13" s="322"/>
      <c r="H13" s="323"/>
      <c r="I13" s="321">
        <f>SUM(I5:I12)</f>
        <v>5523047.9465752374</v>
      </c>
      <c r="J13" s="321">
        <f>SUM(J5:J12)</f>
        <v>466087.95783670322</v>
      </c>
      <c r="K13" s="321">
        <f>SUM(K5:K12)</f>
        <v>5056959.988738534</v>
      </c>
      <c r="L13" s="315"/>
      <c r="M13" s="324"/>
    </row>
    <row r="14" spans="1:17" ht="13.5" customHeight="1" x14ac:dyDescent="0.2"/>
    <row r="15" spans="1:17" x14ac:dyDescent="0.2">
      <c r="B15" s="325">
        <f>'Revenue Input'!B5</f>
        <v>5523047.9108008938</v>
      </c>
      <c r="K15" s="325">
        <f>'Revenue Input'!B7</f>
        <v>5056959.9529641904</v>
      </c>
    </row>
    <row r="17" spans="2:11" x14ac:dyDescent="0.2">
      <c r="B17" s="326">
        <f>B13-B15</f>
        <v>0</v>
      </c>
      <c r="K17" s="326">
        <f>K13-K15</f>
        <v>3.5774343647062778E-2</v>
      </c>
    </row>
  </sheetData>
  <mergeCells count="3">
    <mergeCell ref="A3:K3"/>
    <mergeCell ref="A1:M1"/>
    <mergeCell ref="A2:M2"/>
  </mergeCells>
  <phoneticPr fontId="0" type="noConversion"/>
  <pageMargins left="0.75" right="0.75" top="1" bottom="1" header="0.5" footer="0.5"/>
  <pageSetup scale="55" orientation="landscape" r:id="rId1"/>
  <headerFooter alignWithMargins="0">
    <oddFooter>&amp;L&amp;Z&amp;F&amp;A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tabSelected="1" topLeftCell="A8" zoomScale="90" zoomScaleNormal="90" workbookViewId="0">
      <selection activeCell="A5" sqref="A5:I16"/>
    </sheetView>
  </sheetViews>
  <sheetFormatPr defaultRowHeight="12.75" x14ac:dyDescent="0.2"/>
  <cols>
    <col min="1" max="1" width="24.7109375" style="199" bestFit="1" customWidth="1"/>
    <col min="2" max="2" width="18.7109375" style="303" bestFit="1" customWidth="1"/>
    <col min="3" max="3" width="17.5703125" style="199" customWidth="1"/>
    <col min="4" max="4" width="21" style="199" customWidth="1"/>
    <col min="5" max="5" width="19.28515625" style="199" customWidth="1"/>
    <col min="6" max="6" width="15.140625" style="199" customWidth="1"/>
    <col min="7" max="7" width="23.28515625" style="199" bestFit="1" customWidth="1"/>
    <col min="8" max="8" width="13.42578125" style="199" bestFit="1" customWidth="1"/>
    <col min="9" max="9" width="17.28515625" style="199" bestFit="1" customWidth="1"/>
    <col min="10" max="10" width="13.7109375" style="199" bestFit="1" customWidth="1"/>
    <col min="11" max="11" width="13.28515625" style="199" bestFit="1" customWidth="1"/>
    <col min="12" max="16384" width="9.140625" style="199"/>
  </cols>
  <sheetData>
    <row r="1" spans="1:14" x14ac:dyDescent="0.2">
      <c r="A1" s="431" t="str">
        <f>+'Revenue Input'!A1</f>
        <v>Orangeville Hydro Limited  ~ EB-2013-0160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</row>
    <row r="2" spans="1:14" x14ac:dyDescent="0.2">
      <c r="A2" s="421"/>
      <c r="B2" s="421"/>
      <c r="C2" s="421"/>
      <c r="D2" s="421"/>
      <c r="E2" s="421"/>
      <c r="F2" s="421"/>
      <c r="G2" s="421"/>
      <c r="H2" s="421"/>
      <c r="I2" s="421"/>
      <c r="J2" s="421"/>
      <c r="K2" s="421"/>
    </row>
    <row r="3" spans="1:14" ht="15.75" x14ac:dyDescent="0.2">
      <c r="A3" s="433" t="s">
        <v>221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</row>
    <row r="4" spans="1:14" x14ac:dyDescent="0.2">
      <c r="A4" s="436"/>
      <c r="B4" s="436"/>
      <c r="C4" s="436"/>
      <c r="D4" s="436"/>
      <c r="E4" s="436"/>
      <c r="F4" s="436"/>
      <c r="G4" s="436"/>
      <c r="H4" s="436"/>
      <c r="I4" s="436"/>
      <c r="J4" s="436"/>
      <c r="K4" s="436"/>
    </row>
    <row r="5" spans="1:14" ht="38.25" x14ac:dyDescent="0.2">
      <c r="A5" s="195" t="s">
        <v>0</v>
      </c>
      <c r="B5" s="201" t="s">
        <v>90</v>
      </c>
      <c r="C5" s="195" t="s">
        <v>73</v>
      </c>
      <c r="D5" s="195" t="s">
        <v>2</v>
      </c>
      <c r="E5" s="195" t="s">
        <v>203</v>
      </c>
      <c r="F5" s="195" t="s">
        <v>3</v>
      </c>
      <c r="G5" s="195" t="s">
        <v>4</v>
      </c>
      <c r="H5" s="195" t="s">
        <v>5</v>
      </c>
      <c r="I5" s="195" t="s">
        <v>91</v>
      </c>
      <c r="J5" s="195" t="s">
        <v>40</v>
      </c>
      <c r="K5" s="195" t="s">
        <v>39</v>
      </c>
    </row>
    <row r="6" spans="1:14" ht="18" customHeight="1" x14ac:dyDescent="0.2">
      <c r="A6" s="202" t="str">
        <f>'Cost Allocation Study'!A5</f>
        <v>Residential</v>
      </c>
      <c r="B6" s="203">
        <f>'Cost Allocation Study'!K5</f>
        <v>3317884.9554979242</v>
      </c>
      <c r="C6" s="204">
        <f>+B6/$B$14</f>
        <v>0.65610267094985963</v>
      </c>
      <c r="D6" s="403">
        <f t="shared" ref="D6:D13" si="0">E23</f>
        <v>16.495603486892445</v>
      </c>
      <c r="E6" s="206">
        <f>+G6/'Forecast Data For 2014'!C6</f>
        <v>1.4202856630780704E-2</v>
      </c>
      <c r="F6" s="207">
        <f>+D6*'Forecast Data For 2014'!C5*12</f>
        <v>2043789.8108415203</v>
      </c>
      <c r="G6" s="207">
        <f t="shared" ref="G6:G13" si="1">+B6-F6</f>
        <v>1274095.1446564039</v>
      </c>
      <c r="H6" s="208"/>
      <c r="I6" s="209">
        <f>+F6+G6+H6</f>
        <v>3317884.9554979242</v>
      </c>
      <c r="J6" s="209">
        <f>+'Allocation Low Voltage Costs'!F6</f>
        <v>148116.15621755159</v>
      </c>
      <c r="K6" s="209">
        <f>+I6+J6</f>
        <v>3466001.111715476</v>
      </c>
    </row>
    <row r="7" spans="1:14" ht="18" customHeight="1" x14ac:dyDescent="0.2">
      <c r="A7" s="202" t="str">
        <f>'Cost Allocation Study'!A6</f>
        <v>GS &lt; 50 kW</v>
      </c>
      <c r="B7" s="203">
        <f>'Cost Allocation Study'!K6</f>
        <v>790020.5981213518</v>
      </c>
      <c r="C7" s="204">
        <f t="shared" ref="C7:C13" si="2">+B7/$B$14</f>
        <v>0.15622441148054714</v>
      </c>
      <c r="D7" s="403">
        <f t="shared" si="0"/>
        <v>31.784188510318458</v>
      </c>
      <c r="E7" s="206">
        <f>+G7/'Forecast Data For 2014'!C8</f>
        <v>9.6489421086328915E-3</v>
      </c>
      <c r="F7" s="207">
        <f>+D7*'Forecast Data For 2014'!C7*12</f>
        <v>435131.32241699065</v>
      </c>
      <c r="G7" s="207">
        <f t="shared" si="1"/>
        <v>354889.27570436115</v>
      </c>
      <c r="H7" s="208"/>
      <c r="I7" s="209">
        <f t="shared" ref="I7:I13" si="3">+F7+G7+H7</f>
        <v>790020.5981213518</v>
      </c>
      <c r="J7" s="209">
        <f>+'Allocation Low Voltage Costs'!F7</f>
        <v>55369.707246693019</v>
      </c>
      <c r="K7" s="209">
        <f t="shared" ref="K7:K13" si="4">+I7+J7</f>
        <v>845390.30536804476</v>
      </c>
    </row>
    <row r="8" spans="1:14" ht="18" customHeight="1" x14ac:dyDescent="0.2">
      <c r="A8" s="202" t="str">
        <f>'Cost Allocation Study'!A7</f>
        <v>GS &gt;50 to 4999 kW</v>
      </c>
      <c r="B8" s="203">
        <f>'Cost Allocation Study'!K7</f>
        <v>832480.18086352234</v>
      </c>
      <c r="C8" s="204">
        <f t="shared" si="2"/>
        <v>0.16462067778218387</v>
      </c>
      <c r="D8" s="403">
        <f t="shared" si="0"/>
        <v>186.74425619073608</v>
      </c>
      <c r="E8" s="206">
        <f>(+G8+H8)/'Forecast Data For 2014'!C10</f>
        <v>2.1979947246135763</v>
      </c>
      <c r="F8" s="207">
        <f>+D8*'Forecast Data For 2014'!C9*12</f>
        <v>275634.52213752648</v>
      </c>
      <c r="G8" s="390">
        <f>+B8-F8</f>
        <v>556845.6587259958</v>
      </c>
      <c r="H8" s="207">
        <f>-'Transformer Allowance'!C11</f>
        <v>79730.52</v>
      </c>
      <c r="I8" s="209">
        <f>+F8+G8+H8</f>
        <v>912210.70086352224</v>
      </c>
      <c r="J8" s="209">
        <f>+'Allocation Low Voltage Costs'!F8</f>
        <v>172767.04429751396</v>
      </c>
      <c r="K8" s="209">
        <f>+I8+J8</f>
        <v>1084977.7451610363</v>
      </c>
      <c r="M8" s="199">
        <f>(G8+H8)/'2014 Test Yr On Existing Rates'!C9</f>
        <v>2.1979947246135763</v>
      </c>
      <c r="N8" s="408">
        <f>G8/'2014 Test Yr On Existing Rates'!C9</f>
        <v>1.922698117220214</v>
      </c>
    </row>
    <row r="9" spans="1:14" ht="18" hidden="1" customHeight="1" x14ac:dyDescent="0.2">
      <c r="A9" s="202" t="str">
        <f>'Cost Allocation Study'!A8</f>
        <v>GS &gt;1000 to 4999 kW</v>
      </c>
      <c r="B9" s="203"/>
      <c r="C9" s="204"/>
      <c r="D9" s="403"/>
      <c r="E9" s="206"/>
      <c r="F9" s="207"/>
      <c r="G9" s="207"/>
      <c r="H9" s="207"/>
      <c r="I9" s="209"/>
      <c r="J9" s="209"/>
      <c r="K9" s="209"/>
    </row>
    <row r="10" spans="1:14" ht="18" hidden="1" customHeight="1" x14ac:dyDescent="0.2">
      <c r="A10" s="202" t="str">
        <f>'Cost Allocation Study'!A9</f>
        <v>Large Use</v>
      </c>
      <c r="B10" s="203"/>
      <c r="C10" s="204"/>
      <c r="D10" s="403"/>
      <c r="E10" s="206"/>
      <c r="F10" s="207"/>
      <c r="G10" s="207"/>
      <c r="H10" s="207"/>
      <c r="I10" s="209"/>
      <c r="J10" s="209"/>
      <c r="K10" s="209"/>
    </row>
    <row r="11" spans="1:14" ht="18" customHeight="1" x14ac:dyDescent="0.2">
      <c r="A11" s="202" t="str">
        <f>'Cost Allocation Study'!A10</f>
        <v>Sentinel Lights</v>
      </c>
      <c r="B11" s="203">
        <f>'Cost Allocation Study'!K10</f>
        <v>10609.663206249013</v>
      </c>
      <c r="C11" s="204">
        <f t="shared" si="2"/>
        <v>2.0980318669469263E-3</v>
      </c>
      <c r="D11" s="403">
        <f t="shared" si="0"/>
        <v>3.3287681333833787</v>
      </c>
      <c r="E11" s="206">
        <f>(+G11+H11)/'Forecast Data For 2014'!C19</f>
        <v>12.980992550990342</v>
      </c>
      <c r="F11" s="207">
        <f>+D11*'Forecast Data For 2014'!C18*12</f>
        <v>6210.9012244711339</v>
      </c>
      <c r="G11" s="207">
        <f t="shared" si="1"/>
        <v>4398.7619817778796</v>
      </c>
      <c r="H11" s="208"/>
      <c r="I11" s="209">
        <f t="shared" si="3"/>
        <v>10609.663206249013</v>
      </c>
      <c r="J11" s="209">
        <f>+'Allocation Low Voltage Costs'!F11</f>
        <v>159.55577486971524</v>
      </c>
      <c r="K11" s="209">
        <f t="shared" si="4"/>
        <v>10769.218981118729</v>
      </c>
      <c r="N11" s="408">
        <f>M8-N8</f>
        <v>0.27529660739336226</v>
      </c>
    </row>
    <row r="12" spans="1:14" ht="18" customHeight="1" x14ac:dyDescent="0.2">
      <c r="A12" s="202" t="str">
        <f>'Cost Allocation Study'!A11</f>
        <v>Street Lighting</v>
      </c>
      <c r="B12" s="203">
        <f>'Cost Allocation Study'!K11</f>
        <v>95691.059693083895</v>
      </c>
      <c r="C12" s="204">
        <f t="shared" si="2"/>
        <v>1.8922645207037552E-2</v>
      </c>
      <c r="D12" s="403">
        <f t="shared" si="0"/>
        <v>1.5098498198550752</v>
      </c>
      <c r="E12" s="206">
        <f>+G12/'Forecast Data For 2014'!C22</f>
        <v>8.3552689269476765</v>
      </c>
      <c r="F12" s="207">
        <f>+D12*'Forecast Data For 2014'!C21*12</f>
        <v>51993.119850239622</v>
      </c>
      <c r="G12" s="207">
        <f t="shared" si="1"/>
        <v>43697.939842844273</v>
      </c>
      <c r="H12" s="208"/>
      <c r="I12" s="209">
        <f t="shared" si="3"/>
        <v>95691.059693083895</v>
      </c>
      <c r="J12" s="209">
        <f>+'Allocation Low Voltage Costs'!F12</f>
        <v>2411.5310445908872</v>
      </c>
      <c r="K12" s="209">
        <f t="shared" si="4"/>
        <v>98102.590737674778</v>
      </c>
    </row>
    <row r="13" spans="1:14" ht="18" customHeight="1" x14ac:dyDescent="0.2">
      <c r="A13" s="202" t="str">
        <f>'Cost Allocation Study'!A12</f>
        <v>Unmetered and Scattered</v>
      </c>
      <c r="B13" s="203">
        <f>'Cost Allocation Study'!K12</f>
        <v>10273.531356403068</v>
      </c>
      <c r="C13" s="204">
        <f t="shared" si="2"/>
        <v>2.0315627134249513E-3</v>
      </c>
      <c r="D13" s="403">
        <f t="shared" si="0"/>
        <v>5.867294888897348</v>
      </c>
      <c r="E13" s="206">
        <f>+G13/'Forecast Data For 2014'!C25</f>
        <v>8.2364234244773488E-3</v>
      </c>
      <c r="F13" s="207">
        <f>+D13*'Forecast Data For 2014'!C24*12</f>
        <v>7322.3840213438907</v>
      </c>
      <c r="G13" s="207">
        <f t="shared" si="1"/>
        <v>2951.1473350591768</v>
      </c>
      <c r="H13" s="208"/>
      <c r="I13" s="209">
        <f t="shared" si="3"/>
        <v>10273.531356403068</v>
      </c>
      <c r="J13" s="209">
        <f>+'Allocation Low Voltage Costs'!F13</f>
        <v>539.40041878088459</v>
      </c>
      <c r="K13" s="209">
        <f t="shared" si="4"/>
        <v>10812.931775183952</v>
      </c>
    </row>
    <row r="14" spans="1:14" ht="18" customHeight="1" thickBot="1" x14ac:dyDescent="0.25">
      <c r="A14" s="298" t="s">
        <v>1</v>
      </c>
      <c r="B14" s="299">
        <f>SUM(B6:B13)</f>
        <v>5056959.988738534</v>
      </c>
      <c r="C14" s="297">
        <f>SUM(C6:C13)</f>
        <v>1</v>
      </c>
      <c r="D14" s="300"/>
      <c r="E14" s="301"/>
      <c r="F14" s="302">
        <f t="shared" ref="F14:K14" si="5">SUM(F6:F13)</f>
        <v>2820082.0604920918</v>
      </c>
      <c r="G14" s="302">
        <f t="shared" si="5"/>
        <v>2236877.9282464422</v>
      </c>
      <c r="H14" s="302">
        <f t="shared" si="5"/>
        <v>79730.52</v>
      </c>
      <c r="I14" s="302">
        <f t="shared" si="5"/>
        <v>5136690.5087385345</v>
      </c>
      <c r="J14" s="302">
        <f t="shared" si="5"/>
        <v>379363.39499999996</v>
      </c>
      <c r="K14" s="302">
        <f t="shared" si="5"/>
        <v>5516053.9037385341</v>
      </c>
    </row>
    <row r="15" spans="1:14" ht="18" hidden="1" customHeight="1" thickTop="1" thickBot="1" x14ac:dyDescent="0.25">
      <c r="D15" s="435" t="s">
        <v>82</v>
      </c>
      <c r="E15" s="435"/>
      <c r="F15" s="304">
        <f>+F14/I14</f>
        <v>0.54900758682941286</v>
      </c>
      <c r="G15" s="304">
        <f>+G14/I14</f>
        <v>0.43547064485218001</v>
      </c>
      <c r="H15" s="304">
        <f>+H14/I14</f>
        <v>1.5521768318407056E-2</v>
      </c>
      <c r="I15" s="304">
        <f>F15+G15+H15</f>
        <v>0.99999999999999989</v>
      </c>
    </row>
    <row r="16" spans="1:14" ht="18" customHeight="1" thickTop="1" x14ac:dyDescent="0.2">
      <c r="D16" s="12"/>
      <c r="E16" s="12"/>
      <c r="F16" s="305" t="s">
        <v>86</v>
      </c>
      <c r="G16" s="407">
        <f>F14+G14</f>
        <v>5056959.988738534</v>
      </c>
      <c r="H16" s="305"/>
      <c r="I16" s="305"/>
      <c r="J16" s="225"/>
    </row>
    <row r="18" spans="1:9" x14ac:dyDescent="0.2">
      <c r="D18" s="269"/>
      <c r="E18" s="269"/>
      <c r="F18" s="306"/>
      <c r="G18" s="306"/>
      <c r="H18" s="306"/>
      <c r="I18" s="306"/>
    </row>
    <row r="21" spans="1:9" ht="18" x14ac:dyDescent="0.2">
      <c r="A21" s="432" t="s">
        <v>121</v>
      </c>
      <c r="B21" s="432"/>
      <c r="C21" s="432"/>
      <c r="D21" s="432"/>
      <c r="E21" s="432"/>
      <c r="F21" s="432"/>
      <c r="G21" s="432"/>
    </row>
    <row r="22" spans="1:9" ht="76.5" x14ac:dyDescent="0.2">
      <c r="A22" s="195" t="s">
        <v>0</v>
      </c>
      <c r="B22" s="201" t="s">
        <v>122</v>
      </c>
      <c r="C22" s="195" t="s">
        <v>123</v>
      </c>
      <c r="D22" s="195" t="s">
        <v>39</v>
      </c>
      <c r="E22" s="195" t="s">
        <v>238</v>
      </c>
      <c r="F22" s="195" t="s">
        <v>222</v>
      </c>
      <c r="G22" s="195" t="s">
        <v>92</v>
      </c>
    </row>
    <row r="23" spans="1:9" ht="18" customHeight="1" x14ac:dyDescent="0.2">
      <c r="A23" s="202" t="str">
        <f t="shared" ref="A23:A30" si="6">A6</f>
        <v>Residential</v>
      </c>
      <c r="B23" s="198">
        <f>('2014 Test Yr On Existing Rates'!G7-'2014 Test Yr On Existing Rates'!I7)/'2014 Test Yr On Existing Rates'!J7</f>
        <v>0.3840082346873287</v>
      </c>
      <c r="C23" s="198">
        <f t="shared" ref="C23:C28" si="7">1-B23</f>
        <v>0.6159917653126713</v>
      </c>
      <c r="D23" s="198">
        <f>SUM(B23:C23)</f>
        <v>1</v>
      </c>
      <c r="E23" s="210">
        <f>+B6*C23/'Forecast Data For 2014'!C5/12</f>
        <v>16.495603486892445</v>
      </c>
      <c r="F23" s="210">
        <f>+'2013 Existing Rates'!C6</f>
        <v>16.260000000000002</v>
      </c>
      <c r="G23" s="211">
        <v>18.799013174377716</v>
      </c>
      <c r="I23" s="389">
        <f>F23+2.84</f>
        <v>19.100000000000001</v>
      </c>
    </row>
    <row r="24" spans="1:9" ht="18" customHeight="1" x14ac:dyDescent="0.2">
      <c r="A24" s="202" t="str">
        <f t="shared" si="6"/>
        <v>GS &lt; 50 kW</v>
      </c>
      <c r="B24" s="198">
        <f>('2014 Test Yr On Existing Rates'!G8-'2014 Test Yr On Existing Rates'!I8)/'2014 Test Yr On Existing Rates'!J8</f>
        <v>0.44921521862629726</v>
      </c>
      <c r="C24" s="198">
        <f t="shared" si="7"/>
        <v>0.55078478137370279</v>
      </c>
      <c r="D24" s="198">
        <f t="shared" ref="D24:D30" si="8">SUM(B24:C24)</f>
        <v>1</v>
      </c>
      <c r="E24" s="210">
        <f>+B7*C24/'Forecast Data For 2014'!C7/12</f>
        <v>31.784188510318458</v>
      </c>
      <c r="F24" s="210">
        <f>+'2013 Existing Rates'!C7</f>
        <v>33.270000000000003</v>
      </c>
      <c r="G24" s="211">
        <v>21.111067628454311</v>
      </c>
      <c r="I24" s="386">
        <f>F24+7.02</f>
        <v>40.290000000000006</v>
      </c>
    </row>
    <row r="25" spans="1:9" ht="18" customHeight="1" x14ac:dyDescent="0.2">
      <c r="A25" s="202" t="str">
        <f t="shared" si="6"/>
        <v>GS &gt;50 to 4999 kW</v>
      </c>
      <c r="B25" s="198">
        <f>('2014 Test Yr On Existing Rates'!G9-'2014 Test Yr On Existing Rates'!I9)/'2014 Test Yr On Existing Rates'!J9</f>
        <v>0.66889959848459835</v>
      </c>
      <c r="C25" s="198">
        <f t="shared" si="7"/>
        <v>0.33110040151540165</v>
      </c>
      <c r="D25" s="198">
        <f t="shared" si="8"/>
        <v>1</v>
      </c>
      <c r="E25" s="210">
        <f>+B8*C25/'Forecast Data For 2014'!C9/12</f>
        <v>186.74425619073608</v>
      </c>
      <c r="F25" s="210">
        <f>+'2013 Existing Rates'!C8</f>
        <v>186.23</v>
      </c>
      <c r="G25" s="211">
        <v>144.1596641880503</v>
      </c>
      <c r="H25" s="389"/>
    </row>
    <row r="26" spans="1:9" ht="18" hidden="1" customHeight="1" x14ac:dyDescent="0.2">
      <c r="A26" s="202" t="str">
        <f t="shared" si="6"/>
        <v>GS &gt;1000 to 4999 kW</v>
      </c>
      <c r="B26" s="198" t="e">
        <f>('2014 Test Yr On Existing Rates'!G10-'2014 Test Yr On Existing Rates'!I10)/'2014 Test Yr On Existing Rates'!J10</f>
        <v>#DIV/0!</v>
      </c>
      <c r="C26" s="198" t="e">
        <f t="shared" si="7"/>
        <v>#DIV/0!</v>
      </c>
      <c r="D26" s="198" t="e">
        <f>SUM(B26:C26)</f>
        <v>#DIV/0!</v>
      </c>
      <c r="E26" s="210" t="e">
        <f>+B9*C26/'Forecast Data For 2014'!C12/12</f>
        <v>#DIV/0!</v>
      </c>
      <c r="F26" s="210">
        <f>+'2013 Existing Rates'!C9</f>
        <v>0</v>
      </c>
      <c r="G26" s="211"/>
    </row>
    <row r="27" spans="1:9" ht="18" hidden="1" customHeight="1" x14ac:dyDescent="0.2">
      <c r="A27" s="202" t="str">
        <f t="shared" si="6"/>
        <v>Large Use</v>
      </c>
      <c r="B27" s="198" t="e">
        <f>('2014 Test Yr On Existing Rates'!G11-'2014 Test Yr On Existing Rates'!I11)/'2014 Test Yr On Existing Rates'!J11</f>
        <v>#DIV/0!</v>
      </c>
      <c r="C27" s="198" t="e">
        <f t="shared" si="7"/>
        <v>#DIV/0!</v>
      </c>
      <c r="D27" s="198" t="e">
        <f t="shared" si="8"/>
        <v>#DIV/0!</v>
      </c>
      <c r="E27" s="210" t="e">
        <f>+B10*C27/'Forecast Data For 2014'!C15/12</f>
        <v>#DIV/0!</v>
      </c>
      <c r="F27" s="210">
        <f>+'2013 Existing Rates'!C10</f>
        <v>0</v>
      </c>
      <c r="G27" s="211"/>
    </row>
    <row r="28" spans="1:9" ht="18" customHeight="1" x14ac:dyDescent="0.2">
      <c r="A28" s="202" t="str">
        <f t="shared" si="6"/>
        <v>Sentinel Lights</v>
      </c>
      <c r="B28" s="198">
        <f>('2014 Test Yr On Existing Rates'!G12-'2014 Test Yr On Existing Rates'!I12)/'2014 Test Yr On Existing Rates'!J12</f>
        <v>0.41459958683580467</v>
      </c>
      <c r="C28" s="198">
        <f t="shared" si="7"/>
        <v>0.58540041316419533</v>
      </c>
      <c r="D28" s="198">
        <f t="shared" si="8"/>
        <v>1</v>
      </c>
      <c r="E28" s="210">
        <f>+B11*C28/'Forecast Data For 2014'!C18/12</f>
        <v>3.3287681333833787</v>
      </c>
      <c r="F28" s="210">
        <f>+'2013 Existing Rates'!B11</f>
        <v>3.32</v>
      </c>
      <c r="G28" s="211">
        <v>8.0515715787926556</v>
      </c>
    </row>
    <row r="29" spans="1:9" ht="18" customHeight="1" x14ac:dyDescent="0.2">
      <c r="A29" s="202" t="str">
        <f t="shared" si="6"/>
        <v>Street Lighting</v>
      </c>
      <c r="B29" s="198">
        <f>('2014 Test Yr On Existing Rates'!G13-'2014 Test Yr On Existing Rates'!I13)/'2014 Test Yr On Existing Rates'!J13</f>
        <v>0.45665645236869046</v>
      </c>
      <c r="C29" s="198">
        <f>'2014 Test Yr On Existing Rates'!F13/'2014 Test Yr On Existing Rates'!H13</f>
        <v>0.54334354763130965</v>
      </c>
      <c r="D29" s="198">
        <f t="shared" si="8"/>
        <v>1</v>
      </c>
      <c r="E29" s="210">
        <f>+B12*C29/'Forecast Data For 2014'!C21/12</f>
        <v>1.5098498198550752</v>
      </c>
      <c r="F29" s="210">
        <f>+'2013 Existing Rates'!B12</f>
        <v>1.51</v>
      </c>
      <c r="G29" s="211">
        <v>6.6639459816952042</v>
      </c>
    </row>
    <row r="30" spans="1:9" ht="18" customHeight="1" x14ac:dyDescent="0.2">
      <c r="A30" s="202" t="str">
        <f t="shared" si="6"/>
        <v>Unmetered and Scattered</v>
      </c>
      <c r="B30" s="198">
        <f>('2014 Test Yr On Existing Rates'!G14-'2014 Test Yr On Existing Rates'!I14)/'2014 Test Yr On Existing Rates'!J14</f>
        <v>0.28725734440084699</v>
      </c>
      <c r="C30" s="198">
        <f>'2014 Test Yr On Existing Rates'!F14/'2014 Test Yr On Existing Rates'!H14</f>
        <v>0.71274265559915295</v>
      </c>
      <c r="D30" s="198">
        <f t="shared" si="8"/>
        <v>1</v>
      </c>
      <c r="E30" s="210">
        <f>+B13*C30/'Forecast Data For 2014'!C24/12</f>
        <v>5.867294888897348</v>
      </c>
      <c r="F30" s="210">
        <f>+'2013 Existing Rates'!B13</f>
        <v>6.34</v>
      </c>
      <c r="G30" s="211">
        <v>5.8507164785829753</v>
      </c>
    </row>
    <row r="31" spans="1:9" ht="18" customHeight="1" x14ac:dyDescent="0.2">
      <c r="A31" s="202"/>
      <c r="B31" s="307"/>
      <c r="C31" s="198"/>
      <c r="D31" s="198"/>
      <c r="E31" s="210"/>
      <c r="F31" s="210"/>
      <c r="G31" s="205"/>
    </row>
    <row r="32" spans="1:9" ht="18" customHeight="1" thickBot="1" x14ac:dyDescent="0.25">
      <c r="A32" s="308" t="s">
        <v>1</v>
      </c>
      <c r="B32" s="309"/>
      <c r="C32" s="310"/>
      <c r="D32" s="310"/>
      <c r="E32" s="310"/>
      <c r="F32" s="310"/>
      <c r="G32" s="310"/>
    </row>
    <row r="33" spans="1:7" ht="13.5" thickTop="1" x14ac:dyDescent="0.2">
      <c r="F33" s="260"/>
    </row>
    <row r="34" spans="1:7" x14ac:dyDescent="0.2">
      <c r="C34" s="311"/>
      <c r="F34" s="312"/>
    </row>
    <row r="35" spans="1:7" x14ac:dyDescent="0.2">
      <c r="F35" s="312"/>
    </row>
    <row r="36" spans="1:7" ht="25.5" x14ac:dyDescent="0.2">
      <c r="A36" s="397" t="s">
        <v>0</v>
      </c>
      <c r="B36" s="201" t="s">
        <v>236</v>
      </c>
      <c r="C36" s="397" t="s">
        <v>237</v>
      </c>
      <c r="D36" s="402" t="s">
        <v>39</v>
      </c>
      <c r="E36" s="391" t="s">
        <v>235</v>
      </c>
      <c r="F36" s="405"/>
      <c r="G36" s="405"/>
    </row>
    <row r="37" spans="1:7" ht="15.95" customHeight="1" x14ac:dyDescent="0.2">
      <c r="A37" s="202" t="s">
        <v>134</v>
      </c>
      <c r="B37" s="198">
        <f>G6/I6</f>
        <v>0.38400823468732864</v>
      </c>
      <c r="C37" s="198">
        <f>1-B37</f>
        <v>0.61599176531267141</v>
      </c>
      <c r="D37" s="198">
        <f t="shared" ref="D37:D44" si="9">SUM(B37:C37)</f>
        <v>1</v>
      </c>
      <c r="E37" s="404"/>
      <c r="F37" s="404"/>
      <c r="G37" s="406"/>
    </row>
    <row r="38" spans="1:7" ht="15.95" customHeight="1" x14ac:dyDescent="0.2">
      <c r="A38" s="202" t="s">
        <v>135</v>
      </c>
      <c r="B38" s="198">
        <f t="shared" ref="B38:B44" si="10">G7/I7</f>
        <v>0.44921521862629721</v>
      </c>
      <c r="C38" s="198">
        <f t="shared" ref="C38:C44" si="11">1-B38</f>
        <v>0.55078478137370279</v>
      </c>
      <c r="D38" s="198">
        <f t="shared" si="9"/>
        <v>1</v>
      </c>
      <c r="E38" s="404"/>
      <c r="F38" s="404"/>
      <c r="G38" s="406"/>
    </row>
    <row r="39" spans="1:7" ht="15.95" customHeight="1" x14ac:dyDescent="0.2">
      <c r="A39" s="202" t="s">
        <v>227</v>
      </c>
      <c r="B39" s="198">
        <f>G8/B8</f>
        <v>0.66889959848459823</v>
      </c>
      <c r="C39" s="198">
        <f t="shared" si="11"/>
        <v>0.33110040151540177</v>
      </c>
      <c r="D39" s="198">
        <f t="shared" si="9"/>
        <v>1</v>
      </c>
      <c r="E39" s="404"/>
      <c r="F39" s="404"/>
      <c r="G39" s="406"/>
    </row>
    <row r="40" spans="1:7" ht="15.95" hidden="1" customHeight="1" x14ac:dyDescent="0.2">
      <c r="A40" s="202" t="s">
        <v>156</v>
      </c>
      <c r="B40" s="198" t="e">
        <f t="shared" si="10"/>
        <v>#DIV/0!</v>
      </c>
      <c r="C40" s="198" t="e">
        <f t="shared" si="11"/>
        <v>#DIV/0!</v>
      </c>
      <c r="D40" s="198" t="e">
        <f t="shared" si="9"/>
        <v>#DIV/0!</v>
      </c>
      <c r="E40" s="404"/>
      <c r="F40" s="404"/>
      <c r="G40" s="406"/>
    </row>
    <row r="41" spans="1:7" ht="15.95" hidden="1" customHeight="1" x14ac:dyDescent="0.2">
      <c r="A41" s="202" t="s">
        <v>136</v>
      </c>
      <c r="B41" s="198" t="e">
        <f t="shared" si="10"/>
        <v>#DIV/0!</v>
      </c>
      <c r="C41" s="198" t="e">
        <f t="shared" si="11"/>
        <v>#DIV/0!</v>
      </c>
      <c r="D41" s="198" t="e">
        <f t="shared" si="9"/>
        <v>#DIV/0!</v>
      </c>
      <c r="E41" s="404"/>
      <c r="F41" s="404"/>
      <c r="G41" s="406"/>
    </row>
    <row r="42" spans="1:7" ht="15.95" customHeight="1" x14ac:dyDescent="0.2">
      <c r="A42" s="202" t="s">
        <v>137</v>
      </c>
      <c r="B42" s="198">
        <f t="shared" si="10"/>
        <v>0.41459958683580467</v>
      </c>
      <c r="C42" s="198">
        <f t="shared" si="11"/>
        <v>0.58540041316419533</v>
      </c>
      <c r="D42" s="198">
        <f t="shared" si="9"/>
        <v>1</v>
      </c>
      <c r="E42" s="404"/>
      <c r="F42" s="404"/>
      <c r="G42" s="406"/>
    </row>
    <row r="43" spans="1:7" ht="15.95" customHeight="1" x14ac:dyDescent="0.2">
      <c r="A43" s="202" t="s">
        <v>138</v>
      </c>
      <c r="B43" s="198">
        <f t="shared" si="10"/>
        <v>0.45665645236869035</v>
      </c>
      <c r="C43" s="198">
        <f t="shared" si="11"/>
        <v>0.54334354763130965</v>
      </c>
      <c r="D43" s="198">
        <f t="shared" si="9"/>
        <v>1</v>
      </c>
      <c r="E43" s="404"/>
      <c r="F43" s="404"/>
      <c r="G43" s="406"/>
    </row>
    <row r="44" spans="1:7" ht="15.95" customHeight="1" x14ac:dyDescent="0.2">
      <c r="A44" s="202" t="s">
        <v>163</v>
      </c>
      <c r="B44" s="198">
        <f t="shared" si="10"/>
        <v>0.28725734440084699</v>
      </c>
      <c r="C44" s="198">
        <f t="shared" si="11"/>
        <v>0.71274265559915295</v>
      </c>
      <c r="D44" s="198">
        <f t="shared" si="9"/>
        <v>1</v>
      </c>
      <c r="E44" s="404"/>
      <c r="F44" s="404"/>
      <c r="G44" s="406"/>
    </row>
  </sheetData>
  <mergeCells count="6">
    <mergeCell ref="A1:K1"/>
    <mergeCell ref="A2:K2"/>
    <mergeCell ref="A21:G21"/>
    <mergeCell ref="A3:K3"/>
    <mergeCell ref="D15:E15"/>
    <mergeCell ref="A4:K4"/>
  </mergeCells>
  <phoneticPr fontId="4" type="noConversion"/>
  <pageMargins left="0.75" right="0.75" top="1" bottom="1" header="0.5" footer="0.5"/>
  <pageSetup scale="62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H39" sqref="H39"/>
    </sheetView>
  </sheetViews>
  <sheetFormatPr defaultRowHeight="12.75" x14ac:dyDescent="0.2"/>
  <cols>
    <col min="1" max="1" width="32.7109375" style="199" bestFit="1" customWidth="1"/>
    <col min="2" max="3" width="18.5703125" style="199" customWidth="1"/>
    <col min="4" max="4" width="14.28515625" style="199" customWidth="1"/>
    <col min="5" max="5" width="13.7109375" style="199" customWidth="1"/>
    <col min="6" max="6" width="13.42578125" style="199" bestFit="1" customWidth="1"/>
    <col min="7" max="16384" width="9.140625" style="199"/>
  </cols>
  <sheetData>
    <row r="1" spans="1:6" x14ac:dyDescent="0.2">
      <c r="A1" s="431" t="str">
        <f>+'Revenue Input'!A1</f>
        <v>Orangeville Hydro Limited  ~ EB-2013-0160</v>
      </c>
      <c r="B1" s="431"/>
      <c r="C1" s="431"/>
      <c r="D1" s="431"/>
      <c r="E1" s="431"/>
      <c r="F1" s="431"/>
    </row>
    <row r="2" spans="1:6" x14ac:dyDescent="0.2">
      <c r="A2" s="421"/>
      <c r="B2" s="421"/>
      <c r="C2" s="421"/>
      <c r="D2" s="421"/>
      <c r="E2" s="421"/>
      <c r="F2" s="421"/>
    </row>
    <row r="3" spans="1:6" s="292" customFormat="1" ht="20.25" x14ac:dyDescent="0.2">
      <c r="A3" s="438" t="s">
        <v>78</v>
      </c>
      <c r="B3" s="438"/>
      <c r="C3" s="438"/>
      <c r="D3" s="438"/>
      <c r="E3" s="438"/>
      <c r="F3" s="438"/>
    </row>
    <row r="4" spans="1:6" ht="38.25" customHeight="1" x14ac:dyDescent="0.2">
      <c r="A4" s="437" t="s">
        <v>0</v>
      </c>
      <c r="B4" s="437" t="s">
        <v>18</v>
      </c>
      <c r="C4" s="437"/>
      <c r="D4" s="437" t="s">
        <v>115</v>
      </c>
      <c r="E4" s="437" t="s">
        <v>19</v>
      </c>
      <c r="F4" s="437" t="s">
        <v>20</v>
      </c>
    </row>
    <row r="5" spans="1:6" x14ac:dyDescent="0.2">
      <c r="A5" s="437"/>
      <c r="B5" s="212" t="s">
        <v>21</v>
      </c>
      <c r="C5" s="213" t="s">
        <v>22</v>
      </c>
      <c r="D5" s="437"/>
      <c r="E5" s="437"/>
      <c r="F5" s="437"/>
    </row>
    <row r="6" spans="1:6" ht="18" customHeight="1" x14ac:dyDescent="0.2">
      <c r="A6" s="202" t="str">
        <f>'Rates By Rate Class'!A23</f>
        <v>Residential</v>
      </c>
      <c r="B6" s="385">
        <v>3.8906134863827828E-3</v>
      </c>
      <c r="C6" s="385"/>
      <c r="D6" s="209">
        <f>+B6*'2014 Test Yr On Existing Rates'!B7</f>
        <v>349015.12291492801</v>
      </c>
      <c r="E6" s="204">
        <f t="shared" ref="E6:E13" si="0">D6/$D$14</f>
        <v>0.39043344236612909</v>
      </c>
      <c r="F6" s="209">
        <f>+$F$14*E6</f>
        <v>148116.15621755159</v>
      </c>
    </row>
    <row r="7" spans="1:6" ht="18" customHeight="1" x14ac:dyDescent="0.2">
      <c r="A7" s="202" t="str">
        <f>'Rates By Rate Class'!A24</f>
        <v>GS &lt; 50 kW</v>
      </c>
      <c r="B7" s="385">
        <v>3.5473240611137132E-3</v>
      </c>
      <c r="C7" s="385"/>
      <c r="D7" s="209">
        <f>+B7*'2014 Test Yr On Existing Rates'!B8</f>
        <v>130471.01460075675</v>
      </c>
      <c r="E7" s="204">
        <f t="shared" si="0"/>
        <v>0.14595426964347208</v>
      </c>
      <c r="F7" s="209">
        <f t="shared" ref="F7:F13" si="1">+$F$14*E7</f>
        <v>55369.707246693019</v>
      </c>
    </row>
    <row r="8" spans="1:6" ht="18" customHeight="1" x14ac:dyDescent="0.2">
      <c r="A8" s="202" t="str">
        <f>'Rates By Rate Class'!A25</f>
        <v>GS &gt;50 to 4999 kW</v>
      </c>
      <c r="B8" s="385"/>
      <c r="C8" s="385">
        <v>1.4056557666684146</v>
      </c>
      <c r="D8" s="209">
        <f>+C8*'2014 Test Yr On Existing Rates'!C9</f>
        <v>407101.51236020512</v>
      </c>
      <c r="E8" s="204">
        <f t="shared" si="0"/>
        <v>0.45541305928452569</v>
      </c>
      <c r="F8" s="209">
        <f t="shared" si="1"/>
        <v>172767.04429751396</v>
      </c>
    </row>
    <row r="9" spans="1:6" ht="18" customHeight="1" x14ac:dyDescent="0.2">
      <c r="A9" s="202" t="str">
        <f>'Rates By Rate Class'!A26</f>
        <v>GS &gt;1000 to 4999 kW</v>
      </c>
      <c r="B9" s="385"/>
      <c r="C9" s="385"/>
      <c r="D9" s="209">
        <f>+C9*'2014 Test Yr On Existing Rates'!C10</f>
        <v>0</v>
      </c>
      <c r="E9" s="204">
        <f>D9/$D$14</f>
        <v>0</v>
      </c>
      <c r="F9" s="209">
        <f>+$F$14*E9</f>
        <v>0</v>
      </c>
    </row>
    <row r="10" spans="1:6" ht="18" customHeight="1" x14ac:dyDescent="0.2">
      <c r="A10" s="202" t="str">
        <f>'Rates By Rate Class'!A27</f>
        <v>Large Use</v>
      </c>
      <c r="B10" s="385"/>
      <c r="C10" s="385"/>
      <c r="D10" s="209">
        <f>+C10*'2014 Test Yr On Existing Rates'!C11</f>
        <v>0</v>
      </c>
      <c r="E10" s="204">
        <f t="shared" si="0"/>
        <v>0</v>
      </c>
      <c r="F10" s="209">
        <f t="shared" si="1"/>
        <v>0</v>
      </c>
    </row>
    <row r="11" spans="1:6" ht="18" customHeight="1" x14ac:dyDescent="0.2">
      <c r="A11" s="202" t="str">
        <f>'Rates By Rate Class'!A28</f>
        <v>Sentinel Lights</v>
      </c>
      <c r="B11" s="385"/>
      <c r="C11" s="385">
        <v>1.1095114224696314</v>
      </c>
      <c r="D11" s="209">
        <f>+C11*'2014 Test Yr On Existing Rates'!C12</f>
        <v>375.970993307085</v>
      </c>
      <c r="E11" s="204">
        <f t="shared" si="0"/>
        <v>4.2058821956112872E-4</v>
      </c>
      <c r="F11" s="209">
        <f t="shared" si="1"/>
        <v>159.55577486971524</v>
      </c>
    </row>
    <row r="12" spans="1:6" ht="18" customHeight="1" x14ac:dyDescent="0.2">
      <c r="A12" s="202" t="str">
        <f>'Rates By Rate Class'!A29</f>
        <v>Street Lighting</v>
      </c>
      <c r="B12" s="385"/>
      <c r="C12" s="385">
        <v>1.086511030976604</v>
      </c>
      <c r="D12" s="209">
        <f>+C12*'2014 Test Yr On Existing Rates'!C13</f>
        <v>5682.4375235935086</v>
      </c>
      <c r="E12" s="204">
        <f t="shared" si="0"/>
        <v>6.356783697043007E-3</v>
      </c>
      <c r="F12" s="209">
        <f t="shared" si="1"/>
        <v>2411.5310445908872</v>
      </c>
    </row>
    <row r="13" spans="1:6" ht="18" customHeight="1" x14ac:dyDescent="0.2">
      <c r="A13" s="202" t="str">
        <f>'Rates By Rate Class'!A30</f>
        <v>Unmetered and Scattered</v>
      </c>
      <c r="B13" s="385">
        <v>3.5473240611137141E-3</v>
      </c>
      <c r="C13" s="385"/>
      <c r="D13" s="209">
        <f>+B13*'2014 Test Yr On Existing Rates'!B14</f>
        <v>1271.0220698993915</v>
      </c>
      <c r="E13" s="204">
        <f t="shared" si="0"/>
        <v>1.4218567892689922E-3</v>
      </c>
      <c r="F13" s="209">
        <f t="shared" si="1"/>
        <v>539.40041878088459</v>
      </c>
    </row>
    <row r="14" spans="1:6" ht="18" customHeight="1" thickBot="1" x14ac:dyDescent="0.25">
      <c r="A14" s="293" t="s">
        <v>17</v>
      </c>
      <c r="B14" s="294"/>
      <c r="C14" s="295"/>
      <c r="D14" s="296">
        <f>SUM(D6:D13)</f>
        <v>893917.08046268986</v>
      </c>
      <c r="E14" s="297">
        <f>SUM(E6:E13)</f>
        <v>1</v>
      </c>
      <c r="F14" s="296">
        <f>'Revenue Input'!B13</f>
        <v>379363.39500000008</v>
      </c>
    </row>
    <row r="15" spans="1:6" ht="13.5" thickTop="1" x14ac:dyDescent="0.2"/>
    <row r="16" spans="1:6" x14ac:dyDescent="0.2">
      <c r="B16" s="269"/>
      <c r="C16" s="269"/>
    </row>
  </sheetData>
  <mergeCells count="8">
    <mergeCell ref="B4:C4"/>
    <mergeCell ref="A3:F3"/>
    <mergeCell ref="A1:F1"/>
    <mergeCell ref="A2:F2"/>
    <mergeCell ref="A4:A5"/>
    <mergeCell ref="D4:D5"/>
    <mergeCell ref="E4:E5"/>
    <mergeCell ref="F4:F5"/>
  </mergeCells>
  <phoneticPr fontId="0" type="noConversion"/>
  <pageMargins left="0.75" right="0.75" top="1" bottom="1" header="0.5" footer="0.5"/>
  <pageSetup orientation="landscape" horizontalDpi="355" verticalDpi="35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selection activeCell="J30" sqref="J30"/>
    </sheetView>
  </sheetViews>
  <sheetFormatPr defaultRowHeight="12.75" x14ac:dyDescent="0.2"/>
  <cols>
    <col min="1" max="1" width="32.7109375" style="199" bestFit="1" customWidth="1"/>
    <col min="2" max="2" width="13.140625" style="199" customWidth="1"/>
    <col min="3" max="3" width="15.7109375" style="199" bestFit="1" customWidth="1"/>
    <col min="4" max="4" width="14.28515625" style="199" bestFit="1" customWidth="1"/>
    <col min="5" max="5" width="10.85546875" style="199" bestFit="1" customWidth="1"/>
    <col min="6" max="6" width="10.5703125" style="199" bestFit="1" customWidth="1"/>
    <col min="7" max="7" width="10" style="199" bestFit="1" customWidth="1"/>
    <col min="8" max="16384" width="9.140625" style="199"/>
  </cols>
  <sheetData>
    <row r="1" spans="1:7" x14ac:dyDescent="0.2">
      <c r="A1" s="431" t="str">
        <f>+'Revenue Input'!A1</f>
        <v>Orangeville Hydro Limited  ~ EB-2013-0160</v>
      </c>
      <c r="B1" s="431"/>
      <c r="C1" s="431"/>
      <c r="D1" s="431"/>
      <c r="E1" s="431"/>
      <c r="F1" s="431"/>
      <c r="G1" s="431"/>
    </row>
    <row r="2" spans="1:7" ht="6.75" customHeight="1" x14ac:dyDescent="0.2">
      <c r="A2" s="421"/>
      <c r="B2" s="421"/>
      <c r="C2" s="421"/>
      <c r="D2" s="421"/>
      <c r="E2" s="421"/>
      <c r="F2" s="421"/>
      <c r="G2" s="421"/>
    </row>
    <row r="3" spans="1:7" ht="20.25" x14ac:dyDescent="0.2">
      <c r="A3" s="440" t="s">
        <v>77</v>
      </c>
      <c r="B3" s="440"/>
      <c r="C3" s="440"/>
      <c r="D3" s="440"/>
      <c r="E3" s="440"/>
      <c r="F3" s="440"/>
      <c r="G3" s="440"/>
    </row>
    <row r="4" spans="1:7" ht="8.25" customHeight="1" x14ac:dyDescent="0.2">
      <c r="A4" s="439"/>
      <c r="B4" s="439"/>
      <c r="C4" s="439"/>
      <c r="D4" s="439"/>
      <c r="E4" s="439"/>
      <c r="F4" s="439"/>
      <c r="G4" s="439"/>
    </row>
    <row r="5" spans="1:7" ht="25.5" x14ac:dyDescent="0.2">
      <c r="A5" s="214" t="s">
        <v>0</v>
      </c>
      <c r="B5" s="195" t="s">
        <v>76</v>
      </c>
      <c r="C5" s="195" t="s">
        <v>12</v>
      </c>
      <c r="D5" s="195" t="s">
        <v>13</v>
      </c>
      <c r="E5" s="195" t="s">
        <v>14</v>
      </c>
      <c r="F5" s="195" t="s">
        <v>74</v>
      </c>
      <c r="G5" s="195" t="s">
        <v>75</v>
      </c>
    </row>
    <row r="6" spans="1:7" ht="18" customHeight="1" x14ac:dyDescent="0.2">
      <c r="A6" s="202" t="str">
        <f>'Allocation Low Voltage Costs'!A6</f>
        <v>Residential</v>
      </c>
      <c r="B6" s="209">
        <f>+'Allocation Low Voltage Costs'!F6</f>
        <v>148116.15621755159</v>
      </c>
      <c r="C6" s="209">
        <f>+'2014 Test Yr On Existing Rates'!B7</f>
        <v>89706963.731166616</v>
      </c>
      <c r="D6" s="209"/>
      <c r="E6" s="284" t="s">
        <v>15</v>
      </c>
      <c r="F6" s="285">
        <f>+B6/C6</f>
        <v>1.6511110181080852E-3</v>
      </c>
      <c r="G6" s="285"/>
    </row>
    <row r="7" spans="1:7" ht="18" customHeight="1" x14ac:dyDescent="0.2">
      <c r="A7" s="202" t="str">
        <f>'Allocation Low Voltage Costs'!A7</f>
        <v>GS &lt; 50 kW</v>
      </c>
      <c r="B7" s="209">
        <f>+'Allocation Low Voltage Costs'!F7</f>
        <v>55369.707246693019</v>
      </c>
      <c r="C7" s="209">
        <f>+'2014 Test Yr On Existing Rates'!B8</f>
        <v>36780122.806089006</v>
      </c>
      <c r="D7" s="209"/>
      <c r="E7" s="284" t="s">
        <v>15</v>
      </c>
      <c r="F7" s="285">
        <f>+B7/C7</f>
        <v>1.5054247518044306E-3</v>
      </c>
      <c r="G7" s="285"/>
    </row>
    <row r="8" spans="1:7" ht="18" customHeight="1" x14ac:dyDescent="0.2">
      <c r="A8" s="202" t="str">
        <f>'Allocation Low Voltage Costs'!A8</f>
        <v>GS &gt;50 to 4999 kW</v>
      </c>
      <c r="B8" s="209">
        <f>+'Allocation Low Voltage Costs'!F8</f>
        <v>172767.04429751396</v>
      </c>
      <c r="C8" s="209">
        <f>+'2014 Test Yr On Existing Rates'!B9</f>
        <v>120031134.62176679</v>
      </c>
      <c r="D8" s="209">
        <f>+'2014 Test Yr On Existing Rates'!C9</f>
        <v>289616.7909765619</v>
      </c>
      <c r="E8" s="284" t="s">
        <v>16</v>
      </c>
      <c r="F8" s="285"/>
      <c r="G8" s="285">
        <f>+B8/D8</f>
        <v>0.59653669842469748</v>
      </c>
    </row>
    <row r="9" spans="1:7" ht="18" hidden="1" customHeight="1" x14ac:dyDescent="0.2">
      <c r="A9" s="202" t="str">
        <f>'Allocation Low Voltage Costs'!A9</f>
        <v>GS &gt;1000 to 4999 kW</v>
      </c>
      <c r="B9" s="209"/>
      <c r="C9" s="209"/>
      <c r="D9" s="209"/>
      <c r="E9" s="284"/>
      <c r="F9" s="285"/>
      <c r="G9" s="285"/>
    </row>
    <row r="10" spans="1:7" ht="18" hidden="1" customHeight="1" x14ac:dyDescent="0.2">
      <c r="A10" s="202" t="str">
        <f>'Allocation Low Voltage Costs'!A10</f>
        <v>Large Use</v>
      </c>
      <c r="B10" s="209"/>
      <c r="C10" s="209"/>
      <c r="D10" s="209"/>
      <c r="E10" s="284"/>
      <c r="F10" s="285"/>
      <c r="G10" s="285"/>
    </row>
    <row r="11" spans="1:7" ht="18" customHeight="1" x14ac:dyDescent="0.2">
      <c r="A11" s="202" t="str">
        <f>'Allocation Low Voltage Costs'!A11</f>
        <v>Sentinel Lights</v>
      </c>
      <c r="B11" s="209">
        <f>+'Allocation Low Voltage Costs'!F11</f>
        <v>159.55577486971524</v>
      </c>
      <c r="C11" s="209">
        <f>+'2014 Test Yr On Existing Rates'!B12</f>
        <v>122535.77700319083</v>
      </c>
      <c r="D11" s="209">
        <f>+'2014 Test Yr On Existing Rates'!C12</f>
        <v>338.86175995396366</v>
      </c>
      <c r="E11" s="284" t="s">
        <v>16</v>
      </c>
      <c r="F11" s="285"/>
      <c r="G11" s="285">
        <f>+B11/D11</f>
        <v>0.47085801269341165</v>
      </c>
    </row>
    <row r="12" spans="1:7" ht="18" customHeight="1" x14ac:dyDescent="0.2">
      <c r="A12" s="202" t="str">
        <f>'Allocation Low Voltage Costs'!A12</f>
        <v>Street Lighting</v>
      </c>
      <c r="B12" s="209">
        <f>+'Allocation Low Voltage Costs'!F12</f>
        <v>2411.5310445908872</v>
      </c>
      <c r="C12" s="209">
        <f>+'2014 Test Yr On Existing Rates'!B13</f>
        <v>1861617.8068174501</v>
      </c>
      <c r="D12" s="209">
        <f>+'2014 Test Yr On Existing Rates'!C13</f>
        <v>5229.9860393372019</v>
      </c>
      <c r="E12" s="284" t="s">
        <v>16</v>
      </c>
      <c r="F12" s="285"/>
      <c r="G12" s="285">
        <f>+B12/D12</f>
        <v>0.4610970328510669</v>
      </c>
    </row>
    <row r="13" spans="1:7" ht="21" customHeight="1" x14ac:dyDescent="0.2">
      <c r="A13" s="202" t="str">
        <f>'Allocation Low Voltage Costs'!A13</f>
        <v>Unmetered and Scattered</v>
      </c>
      <c r="B13" s="209">
        <f>+'Allocation Low Voltage Costs'!F13</f>
        <v>539.40041878088459</v>
      </c>
      <c r="C13" s="209">
        <f>+'2014 Test Yr On Existing Rates'!B14</f>
        <v>358304.47063816962</v>
      </c>
      <c r="D13" s="209"/>
      <c r="E13" s="284" t="s">
        <v>15</v>
      </c>
      <c r="F13" s="285">
        <f>+B13/C13</f>
        <v>1.5054247518044312E-3</v>
      </c>
      <c r="G13" s="285"/>
    </row>
    <row r="14" spans="1:7" ht="18" customHeight="1" thickBot="1" x14ac:dyDescent="0.25">
      <c r="A14" s="286" t="s">
        <v>17</v>
      </c>
      <c r="B14" s="287">
        <f>SUM(B6:B13)</f>
        <v>379363.39499999996</v>
      </c>
      <c r="C14" s="287">
        <f>SUM(C6:C13)</f>
        <v>248860679.21348119</v>
      </c>
      <c r="D14" s="288">
        <f>SUM(D6:D13)</f>
        <v>295185.63877585303</v>
      </c>
      <c r="E14" s="289"/>
      <c r="F14" s="290"/>
      <c r="G14" s="291"/>
    </row>
    <row r="15" spans="1:7" ht="13.5" thickTop="1" x14ac:dyDescent="0.2"/>
  </sheetData>
  <mergeCells count="4">
    <mergeCell ref="A4:G4"/>
    <mergeCell ref="A3:G3"/>
    <mergeCell ref="A1:G1"/>
    <mergeCell ref="A2:G2"/>
  </mergeCells>
  <phoneticPr fontId="0" type="noConversion"/>
  <pageMargins left="0.75" right="0.75" top="1" bottom="1" header="0.5" footer="0.5"/>
  <pageSetup orientation="landscape" horizontalDpi="355" verticalDpi="35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Revenue Input</vt:lpstr>
      <vt:lpstr>Transformer Allowance</vt:lpstr>
      <vt:lpstr>Forecast Data For 2014</vt:lpstr>
      <vt:lpstr>2013 Existing Rates</vt:lpstr>
      <vt:lpstr>2014 Test Yr On Existing Rates</vt:lpstr>
      <vt:lpstr>Cost Allocation Study</vt:lpstr>
      <vt:lpstr>Rates By Rate Class</vt:lpstr>
      <vt:lpstr>Allocation Low Voltage Costs</vt:lpstr>
      <vt:lpstr>Low Voltage Rates</vt:lpstr>
      <vt:lpstr>LRAM and SSM Rate Rider</vt:lpstr>
      <vt:lpstr>Distribution Rate Schedule</vt:lpstr>
      <vt:lpstr>BILL IMPACTS</vt:lpstr>
      <vt:lpstr>Rate Schedule </vt:lpstr>
      <vt:lpstr>Dist. Rev. Reconciliation</vt:lpstr>
      <vt:lpstr>Revenue Deficiency Analysis</vt:lpstr>
      <vt:lpstr>Appendix 2-O Table a</vt:lpstr>
      <vt:lpstr>Appendix 2-O Table b</vt:lpstr>
      <vt:lpstr>Appendix 2-O Table c</vt:lpstr>
      <vt:lpstr>Appendix 2-O Table d</vt:lpstr>
      <vt:lpstr>'2013 Existing Rates'!Print_Area</vt:lpstr>
      <vt:lpstr>'2014 Test Yr On Existing Rates'!Print_Area</vt:lpstr>
      <vt:lpstr>'Allocation Low Voltage Costs'!Print_Area</vt:lpstr>
      <vt:lpstr>'Appendix 2-O Table a'!Print_Area</vt:lpstr>
      <vt:lpstr>'Appendix 2-O Table b'!Print_Area</vt:lpstr>
      <vt:lpstr>'Appendix 2-O Table c'!Print_Area</vt:lpstr>
      <vt:lpstr>'Appendix 2-O Table d'!Print_Area</vt:lpstr>
      <vt:lpstr>'BILL IMPACTS'!Print_Area</vt:lpstr>
      <vt:lpstr>'Cost Allocation Study'!Print_Area</vt:lpstr>
      <vt:lpstr>'Dist. Rev. Reconciliation'!Print_Area</vt:lpstr>
      <vt:lpstr>'Distribution Rate Schedule'!Print_Area</vt:lpstr>
      <vt:lpstr>'Forecast Data For 2014'!Print_Area</vt:lpstr>
      <vt:lpstr>'Low Voltage Rates'!Print_Area</vt:lpstr>
      <vt:lpstr>'LRAM and SSM Rate Rider'!Print_Area</vt:lpstr>
      <vt:lpstr>'Rate Schedule '!Print_Area</vt:lpstr>
      <vt:lpstr>'Rates By Rate Class'!Print_Area</vt:lpstr>
      <vt:lpstr>'Revenue Deficiency Analysis'!Print_Area</vt:lpstr>
      <vt:lpstr>'Revenue Input'!Print_Area</vt:lpstr>
      <vt:lpstr>'Transformer Allowance'!Print_Area</vt:lpstr>
    </vt:vector>
  </TitlesOfParts>
  <Company>Hamilton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kbrooks</cp:lastModifiedBy>
  <cp:lastPrinted>2013-09-23T22:20:13Z</cp:lastPrinted>
  <dcterms:created xsi:type="dcterms:W3CDTF">2007-07-20T14:53:09Z</dcterms:created>
  <dcterms:modified xsi:type="dcterms:W3CDTF">2013-10-01T12:14:03Z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