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75" windowWidth="16260" windowHeight="5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L33" i="1"/>
  <c r="N33" i="1"/>
  <c r="C33" i="1"/>
  <c r="D31" i="1"/>
  <c r="E31" i="1"/>
  <c r="F31" i="1"/>
  <c r="H31" i="1"/>
  <c r="I31" i="1"/>
  <c r="J31" i="1"/>
  <c r="L31" i="1"/>
  <c r="N31" i="1"/>
  <c r="C31" i="1"/>
  <c r="H30" i="1"/>
  <c r="G31" i="1"/>
  <c r="K30" i="1"/>
  <c r="K33" i="1" s="1"/>
  <c r="D30" i="1"/>
  <c r="K31" i="1" l="1"/>
  <c r="M30" i="1"/>
  <c r="M33" i="1" s="1"/>
  <c r="H29" i="1"/>
  <c r="K29" i="1" s="1"/>
  <c r="M29" i="1" s="1"/>
  <c r="G29" i="1"/>
  <c r="M31" i="1" l="1"/>
  <c r="N27" i="1"/>
  <c r="L27" i="1"/>
  <c r="I27" i="1"/>
  <c r="F27" i="1"/>
  <c r="E27" i="1"/>
  <c r="C27" i="1"/>
  <c r="K26" i="1"/>
  <c r="G26" i="1"/>
  <c r="G25" i="1"/>
  <c r="G24" i="1"/>
  <c r="N22" i="1"/>
  <c r="L22" i="1"/>
  <c r="I22" i="1"/>
  <c r="G21" i="1"/>
  <c r="G20" i="1"/>
  <c r="L19" i="1"/>
  <c r="G19" i="1"/>
  <c r="N17" i="1"/>
  <c r="L17" i="1"/>
  <c r="I17" i="1"/>
  <c r="E15" i="1"/>
  <c r="E16" i="1" s="1"/>
  <c r="C15" i="1"/>
  <c r="C16" i="1" s="1"/>
  <c r="N13" i="1"/>
  <c r="L13" i="1"/>
  <c r="I13" i="1"/>
  <c r="E13" i="1"/>
  <c r="C13" i="1"/>
  <c r="H11" i="1"/>
  <c r="F9" i="1"/>
  <c r="F10" i="1" s="1"/>
  <c r="F11" i="1" s="1"/>
  <c r="F12" i="1" s="1"/>
  <c r="D9" i="1"/>
  <c r="D10" i="1" s="1"/>
  <c r="N7" i="1"/>
  <c r="I7" i="1"/>
  <c r="F7" i="1"/>
  <c r="E7" i="1"/>
  <c r="D7" i="1"/>
  <c r="C7" i="1"/>
  <c r="G6" i="1"/>
  <c r="N4" i="1"/>
  <c r="I4" i="1"/>
  <c r="F4" i="1"/>
  <c r="E4" i="1"/>
  <c r="D4" i="1"/>
  <c r="C4" i="1"/>
  <c r="L3" i="1"/>
  <c r="L7" i="1" s="1"/>
  <c r="J3" i="1"/>
  <c r="J6" i="1" s="1"/>
  <c r="H3" i="1"/>
  <c r="H6" i="1" s="1"/>
  <c r="G3" i="1"/>
  <c r="K2" i="1"/>
  <c r="M2" i="1" s="1"/>
  <c r="G2" i="1"/>
  <c r="G4" i="1" l="1"/>
  <c r="G7" i="1"/>
  <c r="H7" i="1"/>
  <c r="K6" i="1"/>
  <c r="J9" i="1"/>
  <c r="J7" i="1"/>
  <c r="D15" i="1"/>
  <c r="D11" i="1"/>
  <c r="F15" i="1"/>
  <c r="F16" i="1" s="1"/>
  <c r="F13" i="1"/>
  <c r="K3" i="1"/>
  <c r="H4" i="1"/>
  <c r="J4" i="1"/>
  <c r="L4" i="1"/>
  <c r="G9" i="1"/>
  <c r="G10" i="1" s="1"/>
  <c r="G11" i="1" s="1"/>
  <c r="G12" i="1" s="1"/>
  <c r="H12" i="1"/>
  <c r="C22" i="1"/>
  <c r="C17" i="1"/>
  <c r="E22" i="1"/>
  <c r="E17" i="1"/>
  <c r="M26" i="1"/>
  <c r="G27" i="1"/>
  <c r="H15" i="1" l="1"/>
  <c r="H13" i="1"/>
  <c r="G15" i="1"/>
  <c r="G16" i="1" s="1"/>
  <c r="G13" i="1"/>
  <c r="K4" i="1"/>
  <c r="M3" i="1"/>
  <c r="M4" i="1" s="1"/>
  <c r="F22" i="1"/>
  <c r="F17" i="1"/>
  <c r="D16" i="1"/>
  <c r="D12" i="1"/>
  <c r="D13" i="1" s="1"/>
  <c r="J10" i="1"/>
  <c r="K9" i="1"/>
  <c r="M9" i="1" s="1"/>
  <c r="K7" i="1"/>
  <c r="M6" i="1"/>
  <c r="M7" i="1" s="1"/>
  <c r="J11" i="1" l="1"/>
  <c r="K10" i="1"/>
  <c r="M10" i="1" s="1"/>
  <c r="D20" i="1"/>
  <c r="D21" i="1" s="1"/>
  <c r="D19" i="1"/>
  <c r="D17" i="1"/>
  <c r="G17" i="1"/>
  <c r="G22" i="1"/>
  <c r="H16" i="1"/>
  <c r="H20" i="1" l="1"/>
  <c r="H19" i="1"/>
  <c r="H17" i="1"/>
  <c r="D24" i="1"/>
  <c r="D25" i="1" s="1"/>
  <c r="D26" i="1" s="1"/>
  <c r="D29" i="1" s="1"/>
  <c r="D22" i="1"/>
  <c r="J12" i="1"/>
  <c r="K11" i="1"/>
  <c r="M11" i="1" s="1"/>
  <c r="J15" i="1" l="1"/>
  <c r="J13" i="1"/>
  <c r="K12" i="1"/>
  <c r="D27" i="1"/>
  <c r="H21" i="1"/>
  <c r="H27" i="1" l="1"/>
  <c r="H24" i="1"/>
  <c r="H22" i="1"/>
  <c r="K13" i="1"/>
  <c r="M12" i="1"/>
  <c r="M13" i="1" s="1"/>
  <c r="J16" i="1"/>
  <c r="K15" i="1"/>
  <c r="M15" i="1" s="1"/>
  <c r="J20" i="1" l="1"/>
  <c r="J19" i="1"/>
  <c r="K19" i="1" s="1"/>
  <c r="M19" i="1" s="1"/>
  <c r="J17" i="1"/>
  <c r="K16" i="1"/>
  <c r="H25" i="1"/>
  <c r="K25" i="1" s="1"/>
  <c r="M25" i="1" s="1"/>
  <c r="K24" i="1"/>
  <c r="M24" i="1" s="1"/>
  <c r="K17" i="1" l="1"/>
  <c r="M16" i="1"/>
  <c r="M17" i="1" s="1"/>
  <c r="J21" i="1"/>
  <c r="K20" i="1"/>
  <c r="M20" i="1" s="1"/>
  <c r="J27" i="1" l="1"/>
  <c r="J22" i="1"/>
  <c r="K21" i="1"/>
  <c r="K22" i="1" l="1"/>
  <c r="M21" i="1"/>
  <c r="K27" i="1"/>
  <c r="M22" i="1" l="1"/>
  <c r="M27" i="1"/>
</calcChain>
</file>

<file path=xl/sharedStrings.xml><?xml version="1.0" encoding="utf-8"?>
<sst xmlns="http://schemas.openxmlformats.org/spreadsheetml/2006/main" count="51" uniqueCount="45">
  <si>
    <t>Reference</t>
  </si>
  <si>
    <t>Item</t>
  </si>
  <si>
    <t>Regulated Return on Capital</t>
  </si>
  <si>
    <t>Regulated Rate of Return</t>
  </si>
  <si>
    <t>Rate Base</t>
  </si>
  <si>
    <t>Working Capital</t>
  </si>
  <si>
    <t>Work Capital Allowance</t>
  </si>
  <si>
    <t>Amortization</t>
  </si>
  <si>
    <t>PILS</t>
  </si>
  <si>
    <t>OM&amp;A</t>
  </si>
  <si>
    <t>Service Revenue Requirement</t>
  </si>
  <si>
    <t>Revenue Offsets</t>
  </si>
  <si>
    <t>Base Revenue Requirement</t>
  </si>
  <si>
    <t>Gross Revenue Sufficiency</t>
  </si>
  <si>
    <t>Application</t>
  </si>
  <si>
    <t>3-Staff-15</t>
  </si>
  <si>
    <t>CDM half year rule</t>
  </si>
  <si>
    <t>Change</t>
  </si>
  <si>
    <t>3-Energy Probe-20</t>
  </si>
  <si>
    <t>GS&gt;50 adjustment</t>
  </si>
  <si>
    <t>2-Energy Probe-6</t>
  </si>
  <si>
    <t>Update 2013 CAPEX</t>
  </si>
  <si>
    <t>2-VECC-4</t>
  </si>
  <si>
    <t>Update contributed capital</t>
  </si>
  <si>
    <t>Adjustments/corrections</t>
  </si>
  <si>
    <t>Removal of 1531 assets from FA</t>
  </si>
  <si>
    <t>4-Energy Probe-46</t>
  </si>
  <si>
    <t>4-Energy Probe-49</t>
  </si>
  <si>
    <t>4-VECC TCQ-45</t>
  </si>
  <si>
    <t>Update Large User</t>
  </si>
  <si>
    <t>3-Energy Probe-65</t>
  </si>
  <si>
    <t>Update RPP Price</t>
  </si>
  <si>
    <t>4-VECC TCQ-46</t>
  </si>
  <si>
    <t>Updated CDM 2012 Actual</t>
  </si>
  <si>
    <t>4-Energy Probe-66</t>
  </si>
  <si>
    <t>Update Inflation</t>
  </si>
  <si>
    <t>4-Energy Probe-72</t>
  </si>
  <si>
    <t>2014 Amortization adjustment</t>
  </si>
  <si>
    <t>1815 Amortization correction 2014</t>
  </si>
  <si>
    <t>Total Change</t>
  </si>
  <si>
    <t>Co-op Students</t>
  </si>
  <si>
    <t>Apprenticeships</t>
  </si>
  <si>
    <t>JT1.6</t>
  </si>
  <si>
    <t>CDM variable adjustment</t>
  </si>
  <si>
    <t>Additional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</si>
</sst>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1" applyNumberFormat="1" applyFont="1"/>
    <xf numFmtId="164" fontId="0" fillId="0" borderId="1" xfId="0" applyNumberFormat="1" applyBorder="1"/>
    <xf numFmtId="10" fontId="0" fillId="0" borderId="1" xfId="1" applyNumberFormat="1" applyFont="1" applyBorder="1"/>
    <xf numFmtId="9" fontId="0" fillId="0" borderId="0" xfId="1" applyFont="1"/>
    <xf numFmtId="0" fontId="3" fillId="0" borderId="0" xfId="0" applyFont="1"/>
    <xf numFmtId="0" fontId="3" fillId="0" borderId="0" xfId="0" applyFont="1" applyAlignment="1">
      <alignment wrapText="1"/>
    </xf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workbookViewId="0">
      <selection activeCell="D29" sqref="D29"/>
    </sheetView>
  </sheetViews>
  <sheetFormatPr defaultRowHeight="15" x14ac:dyDescent="0.25"/>
  <cols>
    <col min="1" max="1" width="16.85546875" customWidth="1"/>
    <col min="2" max="2" width="15.28515625" style="2" customWidth="1"/>
    <col min="3" max="4" width="10.42578125" customWidth="1"/>
    <col min="5" max="5" width="11.140625" customWidth="1"/>
    <col min="6" max="6" width="11.42578125" customWidth="1"/>
    <col min="7" max="7" width="11" customWidth="1"/>
    <col min="8" max="8" width="12.7109375" customWidth="1"/>
    <col min="9" max="9" width="9" bestFit="1" customWidth="1"/>
    <col min="10" max="10" width="10" customWidth="1"/>
    <col min="11" max="11" width="12.7109375" customWidth="1"/>
    <col min="12" max="12" width="9.140625" bestFit="1" customWidth="1"/>
    <col min="13" max="13" width="12.42578125" customWidth="1"/>
    <col min="14" max="14" width="10.85546875" customWidth="1"/>
  </cols>
  <sheetData>
    <row r="1" spans="1:15" s="15" customFormat="1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4"/>
    </row>
    <row r="2" spans="1:15" x14ac:dyDescent="0.25">
      <c r="A2" t="s">
        <v>14</v>
      </c>
      <c r="C2" s="3">
        <v>12539688.058780493</v>
      </c>
      <c r="D2" s="4">
        <v>5.9894765989099777E-2</v>
      </c>
      <c r="E2" s="3">
        <v>209362001.0313186</v>
      </c>
      <c r="F2" s="3">
        <v>203374632.05368292</v>
      </c>
      <c r="G2" s="3">
        <f>F2*0.13</f>
        <v>26438702.16697878</v>
      </c>
      <c r="H2" s="3">
        <v>7562852.6799999997</v>
      </c>
      <c r="I2" s="3">
        <v>433327.31656075583</v>
      </c>
      <c r="J2" s="3">
        <v>18918000</v>
      </c>
      <c r="K2" s="3">
        <f>C2+H2+I2+J2</f>
        <v>39453868.055341244</v>
      </c>
      <c r="L2" s="3">
        <v>2039200</v>
      </c>
      <c r="M2" s="3">
        <f>K2-L2</f>
        <v>37414668.055341244</v>
      </c>
      <c r="N2" s="3">
        <v>-793268.23838905105</v>
      </c>
      <c r="O2" s="3"/>
    </row>
    <row r="3" spans="1:15" ht="30" x14ac:dyDescent="0.25">
      <c r="A3" t="s">
        <v>15</v>
      </c>
      <c r="B3" s="2" t="s">
        <v>16</v>
      </c>
      <c r="C3" s="5">
        <v>12528351.551512709</v>
      </c>
      <c r="D3" s="6">
        <v>5.9894765989099777E-2</v>
      </c>
      <c r="E3" s="5">
        <v>209172727.27624878</v>
      </c>
      <c r="F3" s="5">
        <v>201918680.09160736</v>
      </c>
      <c r="G3" s="5">
        <f>F3*0.13</f>
        <v>26249428.411908958</v>
      </c>
      <c r="H3" s="5">
        <f>H2</f>
        <v>7562852.6799999997</v>
      </c>
      <c r="I3" s="5">
        <v>430876.07979918108</v>
      </c>
      <c r="J3" s="5">
        <f t="shared" ref="J3" si="0">J2</f>
        <v>18918000</v>
      </c>
      <c r="K3" s="5">
        <f>C3+H3+I3+J3</f>
        <v>39440080.311311893</v>
      </c>
      <c r="L3" s="5">
        <f>L2</f>
        <v>2039200</v>
      </c>
      <c r="M3" s="5">
        <f>K3-L3</f>
        <v>37400880.311311893</v>
      </c>
      <c r="N3" s="5">
        <v>-615819.52910971176</v>
      </c>
      <c r="O3" s="3"/>
    </row>
    <row r="4" spans="1:15" x14ac:dyDescent="0.25">
      <c r="B4" s="2" t="s">
        <v>17</v>
      </c>
      <c r="C4" s="3">
        <f>C3-C2</f>
        <v>-11336.507267784327</v>
      </c>
      <c r="D4" s="7">
        <f t="shared" ref="D4:N4" si="1">D3-D2</f>
        <v>0</v>
      </c>
      <c r="E4" s="3">
        <f t="shared" si="1"/>
        <v>-189273.75506982207</v>
      </c>
      <c r="F4" s="3">
        <f t="shared" si="1"/>
        <v>-1455951.9620755613</v>
      </c>
      <c r="G4" s="3">
        <f t="shared" si="1"/>
        <v>-189273.75506982207</v>
      </c>
      <c r="H4" s="3">
        <f t="shared" si="1"/>
        <v>0</v>
      </c>
      <c r="I4" s="3">
        <f t="shared" si="1"/>
        <v>-2451.2367615747498</v>
      </c>
      <c r="J4" s="3">
        <f t="shared" si="1"/>
        <v>0</v>
      </c>
      <c r="K4" s="3">
        <f t="shared" si="1"/>
        <v>-13787.744029350579</v>
      </c>
      <c r="L4" s="3">
        <f t="shared" si="1"/>
        <v>0</v>
      </c>
      <c r="M4" s="3">
        <f t="shared" si="1"/>
        <v>-13787.744029350579</v>
      </c>
      <c r="N4" s="3">
        <f t="shared" si="1"/>
        <v>177448.70927933929</v>
      </c>
      <c r="O4" s="3"/>
    </row>
    <row r="5" spans="1:15" x14ac:dyDescent="0.25">
      <c r="C5" s="3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0" x14ac:dyDescent="0.25">
      <c r="A6" t="s">
        <v>18</v>
      </c>
      <c r="B6" s="2" t="s">
        <v>19</v>
      </c>
      <c r="C6" s="5">
        <v>12530020.161896091</v>
      </c>
      <c r="D6" s="6">
        <v>5.9894765989099777E-2</v>
      </c>
      <c r="E6" s="5">
        <v>209200586.31127173</v>
      </c>
      <c r="F6" s="5">
        <v>202132980.36101472</v>
      </c>
      <c r="G6" s="5">
        <f>F6*0.13</f>
        <v>26277287.446931913</v>
      </c>
      <c r="H6" s="5">
        <f>H3</f>
        <v>7562852.6799999997</v>
      </c>
      <c r="I6" s="5">
        <v>431236.87514962396</v>
      </c>
      <c r="J6" s="5">
        <f>J3</f>
        <v>18918000</v>
      </c>
      <c r="K6" s="5">
        <f>C6+H6+I6+J6</f>
        <v>39442109.717045709</v>
      </c>
      <c r="L6" s="5">
        <v>2039200</v>
      </c>
      <c r="M6" s="5">
        <f>K6-L6</f>
        <v>37402909.717045709</v>
      </c>
      <c r="N6" s="5">
        <v>-842923.28295428434</v>
      </c>
      <c r="O6" s="3"/>
    </row>
    <row r="7" spans="1:15" x14ac:dyDescent="0.25">
      <c r="B7" s="2" t="s">
        <v>17</v>
      </c>
      <c r="C7" s="3">
        <f>C6-C3</f>
        <v>1668.6103833820671</v>
      </c>
      <c r="D7" s="7">
        <f>D6-D3</f>
        <v>0</v>
      </c>
      <c r="E7" s="3">
        <f t="shared" ref="E7:N7" si="2">E6-E3</f>
        <v>27859.035022944212</v>
      </c>
      <c r="F7" s="3">
        <f t="shared" si="2"/>
        <v>214300.26940736175</v>
      </c>
      <c r="G7" s="3">
        <f t="shared" si="2"/>
        <v>27859.035022955388</v>
      </c>
      <c r="H7" s="3">
        <f t="shared" si="2"/>
        <v>0</v>
      </c>
      <c r="I7" s="3">
        <f t="shared" si="2"/>
        <v>360.79535044287331</v>
      </c>
      <c r="J7" s="3">
        <f t="shared" si="2"/>
        <v>0</v>
      </c>
      <c r="K7" s="3">
        <f t="shared" si="2"/>
        <v>2029.4057338163257</v>
      </c>
      <c r="L7" s="3">
        <f t="shared" si="2"/>
        <v>0</v>
      </c>
      <c r="M7" s="3">
        <f t="shared" si="2"/>
        <v>2029.4057338163257</v>
      </c>
      <c r="N7" s="3">
        <f t="shared" si="2"/>
        <v>-227103.75384457258</v>
      </c>
      <c r="O7" s="3"/>
    </row>
    <row r="8" spans="1:15" x14ac:dyDescent="0.25">
      <c r="C8" s="3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30" x14ac:dyDescent="0.25">
      <c r="A9" t="s">
        <v>20</v>
      </c>
      <c r="B9" s="2" t="s">
        <v>21</v>
      </c>
      <c r="C9" s="3">
        <v>12571926.075171152</v>
      </c>
      <c r="D9" s="4">
        <f>D6</f>
        <v>5.9894765989099777E-2</v>
      </c>
      <c r="E9" s="3">
        <v>209900245.33127171</v>
      </c>
      <c r="F9" s="3">
        <f>F6</f>
        <v>202132980.36101472</v>
      </c>
      <c r="G9" s="3">
        <f>F9*0.13</f>
        <v>26277287.446931913</v>
      </c>
      <c r="H9" s="3">
        <v>7440200</v>
      </c>
      <c r="I9" s="3">
        <v>367266.72495176824</v>
      </c>
      <c r="J9" s="3">
        <f t="shared" ref="J9" si="3">J6</f>
        <v>18918000</v>
      </c>
      <c r="K9" s="3">
        <f>C9+H9+I9+J9</f>
        <v>39297392.800122917</v>
      </c>
      <c r="L9" s="3">
        <v>2039200</v>
      </c>
      <c r="M9" s="3">
        <f>K9-L9</f>
        <v>37258192.800122917</v>
      </c>
      <c r="N9" s="3">
        <v>-987640.19987707841</v>
      </c>
      <c r="O9" s="3"/>
    </row>
    <row r="10" spans="1:15" ht="45" x14ac:dyDescent="0.25">
      <c r="A10" t="s">
        <v>22</v>
      </c>
      <c r="B10" s="2" t="s">
        <v>23</v>
      </c>
      <c r="C10" s="3">
        <v>12611732.373878701</v>
      </c>
      <c r="D10" s="4">
        <f>D9</f>
        <v>5.9894765989099777E-2</v>
      </c>
      <c r="E10" s="3">
        <v>210564849.29207176</v>
      </c>
      <c r="F10" s="3">
        <f>F9</f>
        <v>202132980.36101472</v>
      </c>
      <c r="G10" s="3">
        <f t="shared" ref="G10:G12" si="4">G9</f>
        <v>26277287.446931913</v>
      </c>
      <c r="H10" s="3">
        <v>7456730</v>
      </c>
      <c r="I10" s="3">
        <v>362741.5251994736</v>
      </c>
      <c r="J10" s="3">
        <f>J9</f>
        <v>18918000</v>
      </c>
      <c r="K10" s="3">
        <f>C10+H10+I10+J10</f>
        <v>39349203.899078175</v>
      </c>
      <c r="L10" s="3">
        <v>2039200</v>
      </c>
      <c r="M10" s="3">
        <f>K10-L10</f>
        <v>37310003.899078175</v>
      </c>
      <c r="N10" s="3">
        <v>-935829.10092182609</v>
      </c>
      <c r="O10" s="3"/>
    </row>
    <row r="11" spans="1:15" ht="30" x14ac:dyDescent="0.25">
      <c r="B11" s="2" t="s">
        <v>24</v>
      </c>
      <c r="C11" s="3">
        <v>12611983.931895854</v>
      </c>
      <c r="D11" s="4">
        <f>D10</f>
        <v>5.9894765989099777E-2</v>
      </c>
      <c r="E11" s="3">
        <v>210569049.29207176</v>
      </c>
      <c r="F11" s="3">
        <f>F10</f>
        <v>202132980.36101472</v>
      </c>
      <c r="G11" s="3">
        <f t="shared" si="4"/>
        <v>26277287.446931913</v>
      </c>
      <c r="H11" s="3">
        <f>H10</f>
        <v>7456730</v>
      </c>
      <c r="I11" s="3">
        <v>362674.77548518608</v>
      </c>
      <c r="J11" s="3">
        <f t="shared" ref="J11:J12" si="5">J10</f>
        <v>18918000</v>
      </c>
      <c r="K11" s="3">
        <f>C11+H11+I11+J11</f>
        <v>39349388.70738104</v>
      </c>
      <c r="L11" s="3">
        <v>2039200</v>
      </c>
      <c r="M11" s="3">
        <f>K11-L11</f>
        <v>37310188.70738104</v>
      </c>
      <c r="N11" s="3">
        <v>-935644.2926189577</v>
      </c>
      <c r="O11" s="3"/>
    </row>
    <row r="12" spans="1:15" ht="45" x14ac:dyDescent="0.25">
      <c r="B12" s="2" t="s">
        <v>25</v>
      </c>
      <c r="C12" s="5">
        <v>12610564.425941912</v>
      </c>
      <c r="D12" s="6">
        <f>D11</f>
        <v>5.9894765989099777E-2</v>
      </c>
      <c r="E12" s="5">
        <v>210545349.29207176</v>
      </c>
      <c r="F12" s="5">
        <f>F11</f>
        <v>202132980.36101472</v>
      </c>
      <c r="G12" s="5">
        <f t="shared" si="4"/>
        <v>26277287.446931913</v>
      </c>
      <c r="H12" s="5">
        <f>H11</f>
        <v>7456730</v>
      </c>
      <c r="I12" s="5">
        <v>362367.84275049268</v>
      </c>
      <c r="J12" s="5">
        <f t="shared" si="5"/>
        <v>18918000</v>
      </c>
      <c r="K12" s="5">
        <f>C12+H12+I12+J12</f>
        <v>39347662.268692404</v>
      </c>
      <c r="L12" s="5">
        <v>2039200</v>
      </c>
      <c r="M12" s="5">
        <f>K12-L12</f>
        <v>37308462.268692404</v>
      </c>
      <c r="N12" s="5">
        <v>-937370.73130759411</v>
      </c>
      <c r="O12" s="3"/>
    </row>
    <row r="13" spans="1:15" x14ac:dyDescent="0.25">
      <c r="B13" s="2" t="s">
        <v>17</v>
      </c>
      <c r="C13" s="3">
        <f>C12-C6</f>
        <v>80544.264045821503</v>
      </c>
      <c r="D13" s="7">
        <f t="shared" ref="D13:N13" si="6">D12-D6</f>
        <v>0</v>
      </c>
      <c r="E13" s="3">
        <f t="shared" si="6"/>
        <v>1344762.9808000326</v>
      </c>
      <c r="F13" s="3">
        <f t="shared" si="6"/>
        <v>0</v>
      </c>
      <c r="G13" s="3">
        <f t="shared" si="6"/>
        <v>0</v>
      </c>
      <c r="H13" s="3">
        <f t="shared" si="6"/>
        <v>-106122.6799999997</v>
      </c>
      <c r="I13" s="3">
        <f t="shared" si="6"/>
        <v>-68869.032399131276</v>
      </c>
      <c r="J13" s="3">
        <f t="shared" si="6"/>
        <v>0</v>
      </c>
      <c r="K13" s="3">
        <f t="shared" si="6"/>
        <v>-94447.448353305459</v>
      </c>
      <c r="L13" s="3">
        <f t="shared" si="6"/>
        <v>0</v>
      </c>
      <c r="M13" s="3">
        <f t="shared" si="6"/>
        <v>-94447.448353305459</v>
      </c>
      <c r="N13" s="3">
        <f t="shared" si="6"/>
        <v>-94447.448353309766</v>
      </c>
      <c r="O13" s="3"/>
    </row>
    <row r="14" spans="1:15" x14ac:dyDescent="0.25">
      <c r="C14" s="3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t="s">
        <v>26</v>
      </c>
      <c r="B15" s="2" t="s">
        <v>40</v>
      </c>
      <c r="C15" s="3">
        <f>C12</f>
        <v>12610564.425941912</v>
      </c>
      <c r="D15" s="4">
        <f>D10</f>
        <v>5.9894765989099777E-2</v>
      </c>
      <c r="E15" s="3">
        <f t="shared" ref="E15:H15" si="7">E12</f>
        <v>210545349.29207176</v>
      </c>
      <c r="F15" s="3">
        <f t="shared" si="7"/>
        <v>202132980.36101472</v>
      </c>
      <c r="G15" s="3">
        <f t="shared" si="7"/>
        <v>26277287.446931913</v>
      </c>
      <c r="H15" s="3">
        <f t="shared" si="7"/>
        <v>7456730</v>
      </c>
      <c r="I15" s="3">
        <v>350367.84275049268</v>
      </c>
      <c r="J15" s="3">
        <f>J12</f>
        <v>18918000</v>
      </c>
      <c r="K15" s="3">
        <f>C15+H15+I15+J15</f>
        <v>39335662.268692404</v>
      </c>
      <c r="L15" s="3">
        <v>2039200</v>
      </c>
      <c r="M15" s="3">
        <f>K15-L15</f>
        <v>37296462.268692404</v>
      </c>
      <c r="N15" s="3">
        <v>-949370.73130759411</v>
      </c>
      <c r="O15" s="3"/>
    </row>
    <row r="16" spans="1:15" ht="30" x14ac:dyDescent="0.25">
      <c r="A16" t="s">
        <v>27</v>
      </c>
      <c r="B16" s="2" t="s">
        <v>41</v>
      </c>
      <c r="C16" s="5">
        <f>C15</f>
        <v>12610564.425941912</v>
      </c>
      <c r="D16" s="6">
        <f>D11</f>
        <v>5.9894765989099777E-2</v>
      </c>
      <c r="E16" s="5">
        <f t="shared" ref="E16:J16" si="8">E15</f>
        <v>210545349.29207176</v>
      </c>
      <c r="F16" s="5">
        <f t="shared" si="8"/>
        <v>202132980.36101472</v>
      </c>
      <c r="G16" s="5">
        <f t="shared" si="8"/>
        <v>26277287.446931913</v>
      </c>
      <c r="H16" s="5">
        <f t="shared" si="8"/>
        <v>7456730</v>
      </c>
      <c r="I16" s="5">
        <v>380367.84275049268</v>
      </c>
      <c r="J16" s="5">
        <f t="shared" si="8"/>
        <v>18918000</v>
      </c>
      <c r="K16" s="5">
        <f>C16+H16+I16+J16</f>
        <v>39365662.268692404</v>
      </c>
      <c r="L16" s="5">
        <v>2039200</v>
      </c>
      <c r="M16" s="5">
        <f>K16-L16</f>
        <v>37326462.268692404</v>
      </c>
      <c r="N16" s="5">
        <v>-919370.73130759411</v>
      </c>
      <c r="O16" s="3"/>
    </row>
    <row r="17" spans="1:15" x14ac:dyDescent="0.25">
      <c r="B17" s="2" t="s">
        <v>17</v>
      </c>
      <c r="C17" s="3">
        <f>C16-C12</f>
        <v>0</v>
      </c>
      <c r="D17" s="7">
        <f t="shared" ref="D17:N17" si="9">D16-D12</f>
        <v>0</v>
      </c>
      <c r="E17" s="3">
        <f t="shared" si="9"/>
        <v>0</v>
      </c>
      <c r="F17" s="3">
        <f t="shared" si="9"/>
        <v>0</v>
      </c>
      <c r="G17" s="3">
        <f t="shared" si="9"/>
        <v>0</v>
      </c>
      <c r="H17" s="3">
        <f t="shared" si="9"/>
        <v>0</v>
      </c>
      <c r="I17" s="3">
        <f t="shared" si="9"/>
        <v>18000</v>
      </c>
      <c r="J17" s="3">
        <f t="shared" si="9"/>
        <v>0</v>
      </c>
      <c r="K17" s="3">
        <f t="shared" si="9"/>
        <v>18000</v>
      </c>
      <c r="L17" s="3">
        <f t="shared" si="9"/>
        <v>0</v>
      </c>
      <c r="M17" s="3">
        <f t="shared" si="9"/>
        <v>18000</v>
      </c>
      <c r="N17" s="3">
        <f t="shared" si="9"/>
        <v>18000</v>
      </c>
      <c r="O17" s="3"/>
    </row>
    <row r="18" spans="1:15" x14ac:dyDescent="0.25">
      <c r="C18" s="3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6.25" x14ac:dyDescent="0.25">
      <c r="A19" s="8" t="s">
        <v>28</v>
      </c>
      <c r="B19" s="9" t="s">
        <v>29</v>
      </c>
      <c r="C19" s="3">
        <v>12613449.024909923</v>
      </c>
      <c r="D19" s="4">
        <f>D16</f>
        <v>5.9894765989099777E-2</v>
      </c>
      <c r="E19" s="3">
        <v>210593510.41133443</v>
      </c>
      <c r="F19" s="3">
        <v>202503450.50918889</v>
      </c>
      <c r="G19" s="3">
        <f>F19*0.13</f>
        <v>26325448.566194557</v>
      </c>
      <c r="H19" s="3">
        <f>H16</f>
        <v>7456730</v>
      </c>
      <c r="I19" s="3">
        <v>380991.56528387754</v>
      </c>
      <c r="J19" s="3">
        <f t="shared" ref="J19:L19" si="10">J16</f>
        <v>18918000</v>
      </c>
      <c r="K19" s="3">
        <f>C19+H19+I19+J19</f>
        <v>39369170.590193793</v>
      </c>
      <c r="L19" s="3">
        <f t="shared" si="10"/>
        <v>2039200</v>
      </c>
      <c r="M19" s="3">
        <f>K19-L19</f>
        <v>37329970.590193793</v>
      </c>
      <c r="N19" s="3">
        <v>-954925.09022244334</v>
      </c>
      <c r="O19" s="3"/>
    </row>
    <row r="20" spans="1:15" ht="30" x14ac:dyDescent="0.25">
      <c r="A20" s="8" t="s">
        <v>30</v>
      </c>
      <c r="B20" s="2" t="s">
        <v>31</v>
      </c>
      <c r="C20" s="3">
        <v>12654301.430243263</v>
      </c>
      <c r="D20" s="4">
        <f>D16</f>
        <v>5.9894765989099777E-2</v>
      </c>
      <c r="E20" s="3">
        <v>211275580.11573523</v>
      </c>
      <c r="F20" s="3">
        <v>207750140.54304141</v>
      </c>
      <c r="G20" s="3">
        <f>F20*0.13</f>
        <v>27007518.270595383</v>
      </c>
      <c r="H20" s="3">
        <f>H16</f>
        <v>7456730</v>
      </c>
      <c r="I20" s="3">
        <v>389824.87834816321</v>
      </c>
      <c r="J20" s="3">
        <f t="shared" ref="J20" si="11">J16</f>
        <v>18918000</v>
      </c>
      <c r="K20" s="3">
        <f>C20+H20+I20+J20</f>
        <v>39418856.308591425</v>
      </c>
      <c r="L20" s="3">
        <v>2039200</v>
      </c>
      <c r="M20" s="3">
        <f>K20-L20</f>
        <v>37379656.308591425</v>
      </c>
      <c r="N20" s="3">
        <v>-905239.37182481447</v>
      </c>
      <c r="O20" s="3"/>
    </row>
    <row r="21" spans="1:15" ht="30" x14ac:dyDescent="0.25">
      <c r="A21" s="8" t="s">
        <v>32</v>
      </c>
      <c r="B21" s="2" t="s">
        <v>33</v>
      </c>
      <c r="C21" s="5">
        <v>12654185.686819807</v>
      </c>
      <c r="D21" s="6">
        <f>D20</f>
        <v>5.9894765989099777E-2</v>
      </c>
      <c r="E21" s="5">
        <v>211273647.66935956</v>
      </c>
      <c r="F21" s="5">
        <v>207735275.57092071</v>
      </c>
      <c r="G21" s="5">
        <f>F21*0.13</f>
        <v>27005585.824219692</v>
      </c>
      <c r="H21" s="5">
        <f>H20</f>
        <v>7456730</v>
      </c>
      <c r="I21" s="5">
        <v>389799.85172155086</v>
      </c>
      <c r="J21" s="5">
        <f>J20</f>
        <v>18918000</v>
      </c>
      <c r="K21" s="5">
        <f>C21+H21+I21+J21</f>
        <v>39418715.538541362</v>
      </c>
      <c r="L21" s="5">
        <v>2039200</v>
      </c>
      <c r="M21" s="5">
        <f>K21-L21</f>
        <v>37379515.538541362</v>
      </c>
      <c r="N21" s="5">
        <v>-905380.14187488169</v>
      </c>
      <c r="O21" s="3"/>
    </row>
    <row r="22" spans="1:15" x14ac:dyDescent="0.25">
      <c r="B22" s="2" t="s">
        <v>17</v>
      </c>
      <c r="C22" s="3">
        <f>C21-C16</f>
        <v>43621.260877894238</v>
      </c>
      <c r="D22" s="7">
        <f t="shared" ref="D22:N22" si="12">D21-D16</f>
        <v>0</v>
      </c>
      <c r="E22" s="3">
        <f t="shared" si="12"/>
        <v>728298.37728780508</v>
      </c>
      <c r="F22" s="3">
        <f t="shared" si="12"/>
        <v>5602295.209905982</v>
      </c>
      <c r="G22" s="3">
        <f t="shared" si="12"/>
        <v>728298.377287779</v>
      </c>
      <c r="H22" s="3">
        <f t="shared" si="12"/>
        <v>0</v>
      </c>
      <c r="I22" s="3">
        <f t="shared" si="12"/>
        <v>9432.0089710581815</v>
      </c>
      <c r="J22" s="3">
        <f t="shared" si="12"/>
        <v>0</v>
      </c>
      <c r="K22" s="3">
        <f t="shared" si="12"/>
        <v>53053.269848957658</v>
      </c>
      <c r="L22" s="3">
        <f t="shared" si="12"/>
        <v>0</v>
      </c>
      <c r="M22" s="3">
        <f t="shared" si="12"/>
        <v>53053.269848957658</v>
      </c>
      <c r="N22" s="3">
        <f t="shared" si="12"/>
        <v>13990.589432712412</v>
      </c>
      <c r="O22" s="3"/>
    </row>
    <row r="23" spans="1:15" x14ac:dyDescent="0.25">
      <c r="D23" s="10"/>
    </row>
    <row r="24" spans="1:15" ht="30" x14ac:dyDescent="0.25">
      <c r="A24" s="8" t="s">
        <v>34</v>
      </c>
      <c r="B24" s="2" t="s">
        <v>35</v>
      </c>
      <c r="C24" s="3">
        <v>12654098.480040526</v>
      </c>
      <c r="D24" s="4">
        <f>D21</f>
        <v>5.9894765989099777E-2</v>
      </c>
      <c r="E24" s="3">
        <v>211272191.66935956</v>
      </c>
      <c r="F24" s="3">
        <v>207724075.57092071</v>
      </c>
      <c r="G24" s="3">
        <f>F24*0.13</f>
        <v>27004129.824219692</v>
      </c>
      <c r="H24" s="3">
        <f>H21</f>
        <v>7456730</v>
      </c>
      <c r="I24" s="3">
        <v>389799.85172155086</v>
      </c>
      <c r="J24" s="3">
        <v>18906800</v>
      </c>
      <c r="K24" s="3">
        <f>C24+H24+I24+J24</f>
        <v>39407428.331762075</v>
      </c>
      <c r="L24" s="3">
        <v>2039200</v>
      </c>
      <c r="M24" s="3">
        <f>K24-L24</f>
        <v>37368228.331762075</v>
      </c>
      <c r="N24" s="3">
        <v>-916686.20494368684</v>
      </c>
      <c r="O24" s="3"/>
    </row>
    <row r="25" spans="1:15" ht="39" x14ac:dyDescent="0.25">
      <c r="A25" s="8" t="s">
        <v>36</v>
      </c>
      <c r="B25" s="9" t="s">
        <v>37</v>
      </c>
      <c r="C25" s="3">
        <v>12652996.416346326</v>
      </c>
      <c r="D25" s="4">
        <f>D24</f>
        <v>5.9894765989099777E-2</v>
      </c>
      <c r="E25" s="3">
        <v>211253791.66935956</v>
      </c>
      <c r="F25" s="3">
        <v>207724075.57092071</v>
      </c>
      <c r="G25" s="3">
        <f>F25*0.13</f>
        <v>27004129.824219692</v>
      </c>
      <c r="H25" s="3">
        <f>H24</f>
        <v>7456730</v>
      </c>
      <c r="I25" s="3">
        <v>402810.72887420346</v>
      </c>
      <c r="J25" s="3">
        <v>18906800</v>
      </c>
      <c r="K25" s="3">
        <f>C25+H25+I25+J25</f>
        <v>39419337.145220533</v>
      </c>
      <c r="L25" s="3">
        <v>2039200</v>
      </c>
      <c r="M25" s="3">
        <f>K25-L25</f>
        <v>37380137.145220533</v>
      </c>
      <c r="N25" s="3">
        <v>-904758.53519570723</v>
      </c>
      <c r="O25" s="3"/>
    </row>
    <row r="26" spans="1:15" ht="39" x14ac:dyDescent="0.25">
      <c r="A26" s="8"/>
      <c r="B26" s="9" t="s">
        <v>38</v>
      </c>
      <c r="C26" s="5">
        <v>12652696.942516381</v>
      </c>
      <c r="D26" s="6">
        <f>D25</f>
        <v>5.9894765989099777E-2</v>
      </c>
      <c r="E26" s="5">
        <v>211248791.66935956</v>
      </c>
      <c r="F26" s="5">
        <v>207724075.57092071</v>
      </c>
      <c r="G26" s="5">
        <f>F26*0.13</f>
        <v>27004129.824219692</v>
      </c>
      <c r="H26" s="5">
        <v>7466730</v>
      </c>
      <c r="I26" s="5">
        <v>406351.41730957665</v>
      </c>
      <c r="J26" s="5">
        <v>18906800</v>
      </c>
      <c r="K26" s="5">
        <f>C26+H26+I26+J26</f>
        <v>39432578.359825954</v>
      </c>
      <c r="L26" s="5">
        <v>2039200</v>
      </c>
      <c r="M26" s="5">
        <f>K26-L26</f>
        <v>37393378.359825954</v>
      </c>
      <c r="N26" s="5">
        <v>-891517.32059028384</v>
      </c>
      <c r="O26" s="3"/>
    </row>
    <row r="27" spans="1:15" x14ac:dyDescent="0.25">
      <c r="B27" s="2" t="s">
        <v>17</v>
      </c>
      <c r="C27" s="3">
        <f>C26-C21</f>
        <v>-1488.744303425774</v>
      </c>
      <c r="D27" s="7">
        <f t="shared" ref="D27:N27" si="13">D26-D21</f>
        <v>0</v>
      </c>
      <c r="E27" s="3">
        <f t="shared" si="13"/>
        <v>-24856</v>
      </c>
      <c r="F27" s="3">
        <f t="shared" si="13"/>
        <v>-11200</v>
      </c>
      <c r="G27" s="3">
        <f t="shared" si="13"/>
        <v>-1456</v>
      </c>
      <c r="H27" s="3">
        <f t="shared" si="13"/>
        <v>10000</v>
      </c>
      <c r="I27" s="3">
        <f t="shared" si="13"/>
        <v>16551.565588025784</v>
      </c>
      <c r="J27" s="3">
        <f t="shared" si="13"/>
        <v>-11200</v>
      </c>
      <c r="K27" s="3">
        <f t="shared" si="13"/>
        <v>13862.821284592152</v>
      </c>
      <c r="L27" s="3">
        <f t="shared" si="13"/>
        <v>0</v>
      </c>
      <c r="M27" s="3">
        <f t="shared" si="13"/>
        <v>13862.821284592152</v>
      </c>
      <c r="N27" s="3">
        <f t="shared" si="13"/>
        <v>13862.821284597856</v>
      </c>
      <c r="O27" s="3"/>
    </row>
    <row r="28" spans="1:15" x14ac:dyDescent="0.25">
      <c r="A28" s="8"/>
      <c r="C28" s="3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30" x14ac:dyDescent="0.25">
      <c r="A29" s="8" t="s">
        <v>42</v>
      </c>
      <c r="B29" s="2" t="s">
        <v>43</v>
      </c>
      <c r="C29" s="3">
        <v>12653830.962071219</v>
      </c>
      <c r="D29" s="4">
        <f>D26</f>
        <v>5.9894765989099777E-2</v>
      </c>
      <c r="E29" s="3">
        <v>211267725.20280129</v>
      </c>
      <c r="F29" s="3">
        <v>207869718.13585716</v>
      </c>
      <c r="G29" s="3">
        <f>F29*0.13</f>
        <v>27023063.357661434</v>
      </c>
      <c r="H29" s="3">
        <f>H26</f>
        <v>7466730</v>
      </c>
      <c r="I29" s="3">
        <v>406596.62073559785</v>
      </c>
      <c r="J29" s="3">
        <v>18906800</v>
      </c>
      <c r="K29" s="3">
        <f>C29+H29+I29+J29</f>
        <v>39433957.582806811</v>
      </c>
      <c r="L29" s="3">
        <v>2039200</v>
      </c>
      <c r="M29" s="3">
        <f>K29-L29</f>
        <v>37394757.582806811</v>
      </c>
      <c r="N29" s="3">
        <v>-897059.50102307613</v>
      </c>
      <c r="O29" s="3"/>
    </row>
    <row r="30" spans="1:15" ht="30" x14ac:dyDescent="0.25">
      <c r="A30" s="8"/>
      <c r="B30" s="2" t="s">
        <v>44</v>
      </c>
      <c r="C30" s="5">
        <v>12653587.717447586</v>
      </c>
      <c r="D30" s="6">
        <f>D29</f>
        <v>5.9894765989099777E-2</v>
      </c>
      <c r="E30" s="5">
        <v>211263664.0028013</v>
      </c>
      <c r="F30" s="5">
        <v>207838478.13585716</v>
      </c>
      <c r="G30" s="5">
        <v>27019002.157661431</v>
      </c>
      <c r="H30" s="5">
        <f>H29</f>
        <v>7466730</v>
      </c>
      <c r="I30" s="5">
        <v>406544.02515660407</v>
      </c>
      <c r="J30" s="5">
        <v>18875560</v>
      </c>
      <c r="K30" s="5">
        <f>C30+H30+I30+J30</f>
        <v>39402421.742604189</v>
      </c>
      <c r="L30" s="5">
        <v>2039200</v>
      </c>
      <c r="M30" s="5">
        <f>K30-L30</f>
        <v>37363221.742604189</v>
      </c>
      <c r="N30" s="5">
        <v>-928595.34122570336</v>
      </c>
      <c r="O30" s="3"/>
    </row>
    <row r="31" spans="1:15" x14ac:dyDescent="0.25">
      <c r="B31" s="2" t="s">
        <v>17</v>
      </c>
      <c r="C31" s="3">
        <f>C30-C26</f>
        <v>890.77493120543659</v>
      </c>
      <c r="D31" s="7">
        <f t="shared" ref="D31:N31" si="14">D30-D26</f>
        <v>0</v>
      </c>
      <c r="E31" s="3">
        <f t="shared" si="14"/>
        <v>14872.333441734314</v>
      </c>
      <c r="F31" s="3">
        <f t="shared" si="14"/>
        <v>114402.56493645906</v>
      </c>
      <c r="G31" s="3">
        <f t="shared" si="14"/>
        <v>14872.333441738039</v>
      </c>
      <c r="H31" s="3">
        <f t="shared" si="14"/>
        <v>0</v>
      </c>
      <c r="I31" s="3">
        <f t="shared" si="14"/>
        <v>192.60784702742239</v>
      </c>
      <c r="J31" s="3">
        <f t="shared" si="14"/>
        <v>-31240</v>
      </c>
      <c r="K31" s="3">
        <f t="shared" si="14"/>
        <v>-30156.61722176522</v>
      </c>
      <c r="L31" s="3">
        <f t="shared" si="14"/>
        <v>0</v>
      </c>
      <c r="M31" s="3">
        <f t="shared" si="14"/>
        <v>-30156.61722176522</v>
      </c>
      <c r="N31" s="3">
        <f t="shared" si="14"/>
        <v>-37078.020635419525</v>
      </c>
      <c r="O31" s="3"/>
    </row>
    <row r="32" spans="1:15" x14ac:dyDescent="0.25">
      <c r="A32" s="8"/>
      <c r="C32" s="3"/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1" customFormat="1" ht="12.75" x14ac:dyDescent="0.2">
      <c r="B33" s="12" t="s">
        <v>39</v>
      </c>
      <c r="C33" s="13">
        <f>C30-C2</f>
        <v>113899.65866709314</v>
      </c>
      <c r="D33" s="16">
        <f t="shared" ref="D33:N33" si="15">D30-D2</f>
        <v>0</v>
      </c>
      <c r="E33" s="13">
        <f t="shared" si="15"/>
        <v>1901662.9714826941</v>
      </c>
      <c r="F33" s="13">
        <f t="shared" si="15"/>
        <v>4463846.0821742415</v>
      </c>
      <c r="G33" s="13">
        <f t="shared" si="15"/>
        <v>580299.99068265036</v>
      </c>
      <c r="H33" s="13">
        <f t="shared" si="15"/>
        <v>-96122.679999999702</v>
      </c>
      <c r="I33" s="13">
        <f t="shared" si="15"/>
        <v>-26783.291404151765</v>
      </c>
      <c r="J33" s="13">
        <f t="shared" si="15"/>
        <v>-42440</v>
      </c>
      <c r="K33" s="13">
        <f t="shared" si="15"/>
        <v>-51446.312737055123</v>
      </c>
      <c r="L33" s="13">
        <f t="shared" si="15"/>
        <v>0</v>
      </c>
      <c r="M33" s="13">
        <f t="shared" si="15"/>
        <v>-51446.312737055123</v>
      </c>
      <c r="N33" s="13">
        <f t="shared" si="15"/>
        <v>-135327.10283665231</v>
      </c>
      <c r="O33" s="13"/>
    </row>
    <row r="34" spans="1:15" x14ac:dyDescent="0.25">
      <c r="A34" s="8"/>
      <c r="C34" s="3"/>
      <c r="D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8"/>
      <c r="C35" s="3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8"/>
      <c r="C36" s="3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8"/>
      <c r="C37" s="3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8"/>
      <c r="C38" s="3"/>
      <c r="D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8"/>
      <c r="C39" s="3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8"/>
      <c r="C40" s="3"/>
      <c r="D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</sheetData>
  <pageMargins left="0.63" right="0.17" top="0.35" bottom="0.31" header="0.3" footer="0.2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Nanninga</dc:creator>
  <cp:lastModifiedBy>Blakeman, Kelly</cp:lastModifiedBy>
  <cp:lastPrinted>2013-11-05T20:53:45Z</cp:lastPrinted>
  <dcterms:created xsi:type="dcterms:W3CDTF">2013-10-27T14:56:19Z</dcterms:created>
  <dcterms:modified xsi:type="dcterms:W3CDTF">2013-11-05T20:53:50Z</dcterms:modified>
</cp:coreProperties>
</file>