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hidePivotFieldList="1" defaultThemeVersion="124226"/>
  <bookViews>
    <workbookView xWindow="165" yWindow="30" windowWidth="14415" windowHeight="8145" tabRatio="733"/>
  </bookViews>
  <sheets>
    <sheet name="E1-1-1_Table 1" sheetId="42" r:id="rId1"/>
    <sheet name="E1-1-1_Table 2" sheetId="54" r:id="rId2"/>
    <sheet name="E1-1-2_Table 1" sheetId="53" r:id="rId3"/>
    <sheet name="RawData-ERIS" sheetId="18" state="hidden" r:id="rId4"/>
  </sheets>
  <externalReferences>
    <externalReference r:id="rId5"/>
  </externalReferences>
  <calcPr calcId="145621"/>
  <pivotCaches>
    <pivotCache cacheId="0" r:id="rId6"/>
  </pivotCaches>
</workbook>
</file>

<file path=xl/calcChain.xml><?xml version="1.0" encoding="utf-8"?>
<calcChain xmlns="http://schemas.openxmlformats.org/spreadsheetml/2006/main">
  <c r="I12" i="42" l="1"/>
  <c r="H12" i="42"/>
  <c r="G12" i="42"/>
  <c r="F12" i="42"/>
  <c r="E12" i="42"/>
  <c r="D12" i="42"/>
  <c r="I11" i="42"/>
  <c r="H11" i="42"/>
  <c r="F11" i="42"/>
  <c r="E11" i="42"/>
  <c r="I10" i="42"/>
  <c r="H10" i="42"/>
  <c r="G10" i="42"/>
  <c r="F10" i="42"/>
  <c r="E10" i="42"/>
  <c r="D10" i="42"/>
  <c r="O41" i="54"/>
  <c r="N41" i="54"/>
  <c r="M41" i="54"/>
  <c r="L41" i="54"/>
  <c r="K41" i="54"/>
  <c r="J41" i="54"/>
  <c r="I41" i="54"/>
  <c r="H41" i="54"/>
  <c r="G41" i="54"/>
  <c r="F41" i="54"/>
  <c r="E41" i="54"/>
  <c r="D41" i="54"/>
  <c r="E26" i="54"/>
  <c r="F26" i="54"/>
  <c r="G26" i="54"/>
  <c r="H26" i="54"/>
  <c r="I26" i="54"/>
  <c r="J26" i="54"/>
  <c r="K26" i="54"/>
  <c r="L26" i="54"/>
  <c r="M26" i="54"/>
  <c r="N26" i="54"/>
  <c r="O26" i="54"/>
  <c r="D26" i="54"/>
  <c r="O34" i="54"/>
  <c r="O43" i="54" s="1"/>
  <c r="N34" i="54"/>
  <c r="N43" i="54" s="1"/>
  <c r="M34" i="54"/>
  <c r="M43" i="54" s="1"/>
  <c r="L34" i="54"/>
  <c r="L43" i="54" s="1"/>
  <c r="K34" i="54"/>
  <c r="K43" i="54" s="1"/>
  <c r="J34" i="54"/>
  <c r="J43" i="54" s="1"/>
  <c r="I34" i="54"/>
  <c r="I43" i="54" s="1"/>
  <c r="H34" i="54"/>
  <c r="H43" i="54" s="1"/>
  <c r="G34" i="54"/>
  <c r="G43" i="54" s="1"/>
  <c r="F34" i="54"/>
  <c r="F43" i="54" s="1"/>
  <c r="E34" i="54"/>
  <c r="E43" i="54" s="1"/>
  <c r="D34" i="54"/>
  <c r="D43" i="54" s="1"/>
  <c r="E19" i="54"/>
  <c r="E28" i="54" s="1"/>
  <c r="F19" i="54"/>
  <c r="F28" i="54" s="1"/>
  <c r="G19" i="54"/>
  <c r="G28" i="54" s="1"/>
  <c r="H19" i="54"/>
  <c r="H28" i="54" s="1"/>
  <c r="I19" i="54"/>
  <c r="I28" i="54" s="1"/>
  <c r="J19" i="54"/>
  <c r="J28" i="54" s="1"/>
  <c r="K19" i="54"/>
  <c r="K28" i="54" s="1"/>
  <c r="L19" i="54"/>
  <c r="L28" i="54" s="1"/>
  <c r="M19" i="54"/>
  <c r="M28" i="54" s="1"/>
  <c r="N19" i="54"/>
  <c r="N28" i="54" s="1"/>
  <c r="O19" i="54"/>
  <c r="O28" i="54" s="1"/>
  <c r="D19" i="54"/>
  <c r="D28" i="54" s="1"/>
  <c r="G21" i="42" l="1"/>
  <c r="G22" i="42"/>
  <c r="G23" i="42"/>
  <c r="G20" i="42"/>
  <c r="F21" i="42"/>
  <c r="F22" i="42"/>
  <c r="F23" i="42"/>
  <c r="F20" i="42"/>
  <c r="E21" i="42"/>
  <c r="E22" i="42"/>
  <c r="E23" i="42"/>
  <c r="E20" i="42"/>
  <c r="D21" i="42"/>
  <c r="D22" i="42"/>
  <c r="D23" i="42"/>
  <c r="D20" i="42"/>
  <c r="F40" i="53"/>
  <c r="F41" i="53"/>
  <c r="F42" i="53"/>
  <c r="F39" i="53"/>
  <c r="G40" i="53"/>
  <c r="G41" i="53"/>
  <c r="G42" i="53"/>
  <c r="G39" i="53"/>
  <c r="E40" i="53"/>
  <c r="E41" i="53"/>
  <c r="E42" i="53"/>
  <c r="E39" i="53"/>
  <c r="K21" i="53"/>
  <c r="K22" i="53"/>
  <c r="K23" i="53"/>
  <c r="K20" i="53"/>
  <c r="K24" i="53" s="1"/>
  <c r="I21" i="53"/>
  <c r="I22" i="53"/>
  <c r="I23" i="53"/>
  <c r="I20" i="53"/>
  <c r="G21" i="53"/>
  <c r="G22" i="53"/>
  <c r="G23" i="53"/>
  <c r="G20" i="53"/>
  <c r="E21" i="53"/>
  <c r="E22" i="53"/>
  <c r="E23" i="53"/>
  <c r="E20" i="53"/>
  <c r="H43" i="53"/>
  <c r="D43" i="53"/>
  <c r="F24" i="53"/>
  <c r="H24" i="53"/>
  <c r="H26" i="53" s="1"/>
  <c r="J24" i="53"/>
  <c r="L24" i="53"/>
  <c r="D24" i="53"/>
  <c r="H36" i="53"/>
  <c r="D36" i="53"/>
  <c r="D45" i="53" s="1"/>
  <c r="F17" i="53"/>
  <c r="H17" i="53"/>
  <c r="J17" i="53"/>
  <c r="L17" i="53"/>
  <c r="D17" i="53"/>
  <c r="P37" i="54"/>
  <c r="P38" i="54"/>
  <c r="L40" i="53" s="1"/>
  <c r="I21" i="42" s="1"/>
  <c r="P39" i="54"/>
  <c r="L41" i="53" s="1"/>
  <c r="I22" i="42" s="1"/>
  <c r="P40" i="54"/>
  <c r="L42" i="53" s="1"/>
  <c r="I23" i="42" s="1"/>
  <c r="P22" i="54"/>
  <c r="P23" i="54"/>
  <c r="J40" i="53" s="1"/>
  <c r="P24" i="54"/>
  <c r="J41" i="53" s="1"/>
  <c r="P25" i="54"/>
  <c r="J42" i="53" s="1"/>
  <c r="D26" i="53" l="1"/>
  <c r="D24" i="42"/>
  <c r="E24" i="42"/>
  <c r="F24" i="42"/>
  <c r="G24" i="42"/>
  <c r="P41" i="54"/>
  <c r="L39" i="53"/>
  <c r="H22" i="42"/>
  <c r="K41" i="53"/>
  <c r="I41" i="53"/>
  <c r="H23" i="42"/>
  <c r="K42" i="53"/>
  <c r="I42" i="53"/>
  <c r="H21" i="42"/>
  <c r="K40" i="53"/>
  <c r="I40" i="53"/>
  <c r="P26" i="54"/>
  <c r="J39" i="53"/>
  <c r="J26" i="53"/>
  <c r="F26" i="53"/>
  <c r="H45" i="53"/>
  <c r="F43" i="53"/>
  <c r="G43" i="53"/>
  <c r="L26" i="53"/>
  <c r="E43" i="53"/>
  <c r="I24" i="53"/>
  <c r="G24" i="53"/>
  <c r="E24" i="53"/>
  <c r="I20" i="42" l="1"/>
  <c r="I24" i="42" s="1"/>
  <c r="L43" i="53"/>
  <c r="H20" i="42"/>
  <c r="H24" i="42" s="1"/>
  <c r="K39" i="53"/>
  <c r="K43" i="53" s="1"/>
  <c r="I39" i="53"/>
  <c r="I43" i="53" s="1"/>
  <c r="J43" i="53"/>
  <c r="K16" i="53"/>
  <c r="K15" i="53"/>
  <c r="I16" i="53"/>
  <c r="I15" i="53"/>
  <c r="G16" i="53"/>
  <c r="G15" i="53"/>
  <c r="E16" i="53"/>
  <c r="E15" i="53"/>
  <c r="F35" i="53"/>
  <c r="G35" i="53" s="1"/>
  <c r="F34" i="53"/>
  <c r="E17" i="53" l="1"/>
  <c r="E26" i="53" s="1"/>
  <c r="G17" i="53"/>
  <c r="G26" i="53" s="1"/>
  <c r="I17" i="53"/>
  <c r="I26" i="53" s="1"/>
  <c r="F36" i="53"/>
  <c r="F45" i="53" s="1"/>
  <c r="K17" i="53"/>
  <c r="K26" i="53" s="1"/>
  <c r="E34" i="53"/>
  <c r="G34" i="53"/>
  <c r="G36" i="53" s="1"/>
  <c r="G45" i="53" s="1"/>
  <c r="E35" i="53"/>
  <c r="E36" i="53" l="1"/>
  <c r="E45" i="53" s="1"/>
  <c r="O50" i="54"/>
  <c r="N50" i="54"/>
  <c r="M50" i="54"/>
  <c r="L50" i="54"/>
  <c r="K50" i="54"/>
  <c r="J50" i="54"/>
  <c r="I50" i="54"/>
  <c r="H50" i="54"/>
  <c r="G50" i="54"/>
  <c r="F50" i="54"/>
  <c r="E50" i="54"/>
  <c r="D50" i="54"/>
  <c r="P33" i="54" l="1"/>
  <c r="L35" i="53" s="1"/>
  <c r="P32" i="54"/>
  <c r="L34" i="53" l="1"/>
  <c r="L36" i="53" s="1"/>
  <c r="L45" i="53" s="1"/>
  <c r="P34" i="54"/>
  <c r="P43" i="54" s="1"/>
  <c r="P18" i="54"/>
  <c r="J35" i="53" s="1"/>
  <c r="P17" i="54"/>
  <c r="J34" i="53" l="1"/>
  <c r="I34" i="53" s="1"/>
  <c r="P19" i="54"/>
  <c r="P28" i="54" s="1"/>
  <c r="I35" i="53"/>
  <c r="K35" i="53"/>
  <c r="K34" i="53" l="1"/>
  <c r="K36" i="53" s="1"/>
  <c r="K45" i="53" s="1"/>
  <c r="J36" i="53"/>
  <c r="J45" i="53" s="1"/>
  <c r="I36" i="53"/>
  <c r="I45" i="53" s="1"/>
  <c r="I16" i="42"/>
  <c r="I15" i="42"/>
  <c r="H16" i="42"/>
  <c r="H15" i="42"/>
  <c r="G16" i="42"/>
  <c r="G15" i="42"/>
  <c r="F16" i="42"/>
  <c r="F15" i="42"/>
  <c r="F17" i="42" s="1"/>
  <c r="E16" i="42"/>
  <c r="E15" i="42"/>
  <c r="D16" i="42"/>
  <c r="D15" i="42"/>
  <c r="D17" i="42" s="1"/>
  <c r="D26" i="42" s="1"/>
  <c r="E17" i="42" l="1"/>
  <c r="E26" i="42" s="1"/>
  <c r="G17" i="42"/>
  <c r="G26" i="42"/>
  <c r="F26" i="42"/>
  <c r="H17" i="42"/>
  <c r="I17" i="42"/>
  <c r="I26" i="42" l="1"/>
  <c r="H26" i="42"/>
</calcChain>
</file>

<file path=xl/sharedStrings.xml><?xml version="1.0" encoding="utf-8"?>
<sst xmlns="http://schemas.openxmlformats.org/spreadsheetml/2006/main" count="2790" uniqueCount="122">
  <si>
    <t>Line</t>
  </si>
  <si>
    <t>No.</t>
  </si>
  <si>
    <t>(a)</t>
  </si>
  <si>
    <t>(b)</t>
  </si>
  <si>
    <t>(c)</t>
  </si>
  <si>
    <t>(d)</t>
  </si>
  <si>
    <t>(e)</t>
  </si>
  <si>
    <t>(f)</t>
  </si>
  <si>
    <t>(g)</t>
  </si>
  <si>
    <t>Total</t>
  </si>
  <si>
    <t>EM Business Explorer - ENERGY (REVENUE METER READINGS (MONTHLY) - IMO): [HYDRO-ELECTRIC, NUCLEAR] NET  from Jan 1, 2004 to Nov 29, 2005</t>
  </si>
  <si>
    <t>Query Results: 851 records retrieved</t>
  </si>
  <si>
    <t>Reading Date</t>
  </si>
  <si>
    <t>Energy Type</t>
  </si>
  <si>
    <t>Reading Type</t>
  </si>
  <si>
    <t>Station Name</t>
  </si>
  <si>
    <t>Year</t>
  </si>
  <si>
    <t>Month</t>
  </si>
  <si>
    <t>Energy(Kwh)</t>
  </si>
  <si>
    <t>HYDRO-ELECTRIC</t>
  </si>
  <si>
    <t>NET</t>
  </si>
  <si>
    <t>Abitibi_Canyon_GS</t>
  </si>
  <si>
    <t>Aguasabon_GS</t>
  </si>
  <si>
    <t>Alexander_GS</t>
  </si>
  <si>
    <t>Arnprior_GS</t>
  </si>
  <si>
    <t>Barrett_Chute_GS</t>
  </si>
  <si>
    <t>Beck1_GS</t>
  </si>
  <si>
    <t>Beck2_GS</t>
  </si>
  <si>
    <t>Beck2_PGS</t>
  </si>
  <si>
    <t>Cameron_Falls_GS</t>
  </si>
  <si>
    <t>Caribou_Falls_GS</t>
  </si>
  <si>
    <t>Chats_Falls_GS</t>
  </si>
  <si>
    <t>Chenaux_GS</t>
  </si>
  <si>
    <t>Crystal_Falls_GS</t>
  </si>
  <si>
    <t>NUCLEAR</t>
  </si>
  <si>
    <t>Darlington_GS</t>
  </si>
  <si>
    <t>Decew_Falls_GS_1</t>
  </si>
  <si>
    <t>Des_Joachims_GS</t>
  </si>
  <si>
    <t>Ear_Falls_GS</t>
  </si>
  <si>
    <t>Harmon_GS</t>
  </si>
  <si>
    <t>Kakabeka_GS</t>
  </si>
  <si>
    <t>Kipling_GS</t>
  </si>
  <si>
    <t>Little_Long_GS</t>
  </si>
  <si>
    <t>Lower_Notch_GS</t>
  </si>
  <si>
    <t>Manitou_Falls_GS</t>
  </si>
  <si>
    <t>Martindale_TS</t>
  </si>
  <si>
    <t>Mountain_Chute_GS</t>
  </si>
  <si>
    <t>Otter_Rapids_GS</t>
  </si>
  <si>
    <t>Otto_Holden_GS</t>
  </si>
  <si>
    <t>Pickering_GS_A</t>
  </si>
  <si>
    <t>Pickering_GS_B</t>
  </si>
  <si>
    <t>Pine_Portage_GS</t>
  </si>
  <si>
    <t>RH_Saunders_GS</t>
  </si>
  <si>
    <t>Silver_Falls_GS</t>
  </si>
  <si>
    <t>Smokey_Falls_GS</t>
  </si>
  <si>
    <t>Stewartville_GS</t>
  </si>
  <si>
    <t>Whitedog_Falls_GS</t>
  </si>
  <si>
    <t>Decew_Falls_GS_2</t>
  </si>
  <si>
    <t>Niagara TS</t>
  </si>
  <si>
    <t>Sum of Energy(Kwh)</t>
  </si>
  <si>
    <t>2004 Total</t>
  </si>
  <si>
    <t>2005 Total</t>
  </si>
  <si>
    <t>Grand Total</t>
  </si>
  <si>
    <t>HYDRO-ELECTRIC Total</t>
  </si>
  <si>
    <t>NUCLEAR Total</t>
  </si>
  <si>
    <t>Table 1</t>
  </si>
  <si>
    <t>Schedule 2</t>
  </si>
  <si>
    <t>Niagara Plant Group</t>
  </si>
  <si>
    <t>Prescribed Facility</t>
  </si>
  <si>
    <t>Exhibit E1</t>
  </si>
  <si>
    <t>Saunders values represent total station production (including energy delivered to HQ).</t>
  </si>
  <si>
    <t>Tab 1</t>
  </si>
  <si>
    <t>Schedule 1</t>
  </si>
  <si>
    <t>Numbers may not add due to rounding.</t>
  </si>
  <si>
    <t>Notes:</t>
  </si>
  <si>
    <r>
      <t>Saunders GS</t>
    </r>
    <r>
      <rPr>
        <b/>
        <vertAlign val="superscript"/>
        <sz val="12"/>
        <rFont val="Arial"/>
        <family val="2"/>
      </rPr>
      <t>1</t>
    </r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</si>
  <si>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</si>
  <si>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</si>
  <si>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</si>
  <si>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</si>
  <si>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</si>
  <si>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</si>
  <si>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</si>
  <si>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</si>
  <si>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</si>
  <si>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</si>
  <si>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</si>
  <si>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</si>
  <si>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(h)</t>
  </si>
  <si>
    <t>(i)</t>
  </si>
  <si>
    <t>(j)</t>
  </si>
  <si>
    <t>(k)</t>
  </si>
  <si>
    <t>(l)</t>
  </si>
  <si>
    <t>(m)</t>
  </si>
  <si>
    <t>Table 2</t>
  </si>
  <si>
    <t>Test Period</t>
  </si>
  <si>
    <t>2014 Plan:</t>
  </si>
  <si>
    <t>2015 Plan:</t>
  </si>
  <si>
    <t>Budget</t>
  </si>
  <si>
    <t>Actual</t>
  </si>
  <si>
    <t>(c)-(a)</t>
  </si>
  <si>
    <t>(g)-(c)</t>
  </si>
  <si>
    <t>(g)-(e)</t>
  </si>
  <si>
    <t>(i)-(g)</t>
  </si>
  <si>
    <t>Change</t>
  </si>
  <si>
    <t>Board Approved</t>
  </si>
  <si>
    <t>(e)-(c)</t>
  </si>
  <si>
    <t>Plan</t>
  </si>
  <si>
    <t>Sub total</t>
  </si>
  <si>
    <t>Central Hydro Plant Group</t>
  </si>
  <si>
    <t>Northeast Plant Group</t>
  </si>
  <si>
    <t>Northwest Plant Group</t>
  </si>
  <si>
    <r>
      <t>Ottawa-St. Lawrence Plant Group</t>
    </r>
    <r>
      <rPr>
        <b/>
        <vertAlign val="superscript"/>
        <sz val="12"/>
        <rFont val="Arial"/>
        <family val="2"/>
      </rPr>
      <t>2</t>
    </r>
  </si>
  <si>
    <t>Subtotal</t>
  </si>
  <si>
    <t>Ottawa-St. Lawrence PG values are for the balance of the Plant Group, i.e. Saunders GS production is excluded.</t>
  </si>
  <si>
    <t>EB-2013-0321</t>
  </si>
  <si>
    <t>Production Trend - Previously Regulated Hydroelectric and Newly Regulated Hydroelectric (TWh)</t>
  </si>
  <si>
    <t>Monthly Production - Previously Regulated Hydroelectric and Newly Regulated Hydroelectric (TWh)</t>
  </si>
  <si>
    <t>Comparison of Production Forecast - Previously Regulated Hydroelectric and Newly Regulated Hydroelectric (TWh)</t>
  </si>
  <si>
    <r>
      <t>Niagara Plant Group and Saunders GS</t>
    </r>
    <r>
      <rPr>
        <b/>
        <sz val="12"/>
        <rFont val="Arial"/>
        <family val="2"/>
      </rPr>
      <t>:</t>
    </r>
  </si>
  <si>
    <r>
      <t>Newly Regulated Hydroelectric</t>
    </r>
    <r>
      <rPr>
        <b/>
        <sz val="12"/>
        <rFont val="Arial"/>
        <family val="2"/>
      </rPr>
      <t>:</t>
    </r>
  </si>
  <si>
    <t>Filed: 2013-09-27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</si>
</sst>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_);\(#,##0.0\)"/>
    <numFmt numFmtId="166" formatCode="_(* #,##0_);_(* \(#,##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vertAlign val="superscript"/>
      <sz val="12"/>
      <name val="Arial"/>
      <family val="2"/>
    </font>
    <font>
      <sz val="12"/>
      <color indexed="8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u/>
      <sz val="11"/>
      <name val="Arial"/>
      <family val="2"/>
    </font>
    <font>
      <b/>
      <sz val="12"/>
      <color rgb="FF0000FF"/>
      <name val="Arial"/>
      <family val="2"/>
    </font>
    <font>
      <b/>
      <sz val="10"/>
      <name val="Arial"/>
      <family val="2"/>
    </font>
    <font>
      <sz val="12"/>
      <color rgb="FFFF33CC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FF99"/>
        <bgColor indexed="64"/>
      </patternFill>
    </fill>
  </fills>
  <borders count="5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68">
    <xf numFmtId="0" fontId="0" fillId="0" borderId="0" xfId="0"/>
    <xf numFmtId="14" fontId="0" fillId="0" borderId="0" xfId="0" applyNumberFormat="1"/>
    <xf numFmtId="166" fontId="2" fillId="0" borderId="0" xfId="1" applyNumberFormat="1" applyFont="1"/>
    <xf numFmtId="166" fontId="2" fillId="0" borderId="1" xfId="1" pivotButton="1" applyNumberFormat="1" applyFont="1" applyBorder="1"/>
    <xf numFmtId="166" fontId="2" fillId="0" borderId="2" xfId="1" applyNumberFormat="1" applyFont="1" applyBorder="1"/>
    <xf numFmtId="166" fontId="2" fillId="0" borderId="2" xfId="1" pivotButton="1" applyNumberFormat="1" applyFont="1" applyBorder="1"/>
    <xf numFmtId="166" fontId="2" fillId="0" borderId="3" xfId="1" applyNumberFormat="1" applyFont="1" applyBorder="1"/>
    <xf numFmtId="166" fontId="2" fillId="0" borderId="4" xfId="1" applyNumberFormat="1" applyFont="1" applyBorder="1"/>
    <xf numFmtId="166" fontId="2" fillId="0" borderId="5" xfId="1" applyNumberFormat="1" applyFont="1" applyBorder="1"/>
    <xf numFmtId="166" fontId="2" fillId="0" borderId="1" xfId="1" applyNumberFormat="1" applyFont="1" applyBorder="1"/>
    <xf numFmtId="166" fontId="2" fillId="0" borderId="6" xfId="1" applyNumberFormat="1" applyFont="1" applyBorder="1"/>
    <xf numFmtId="166" fontId="2" fillId="0" borderId="7" xfId="1" applyNumberFormat="1" applyFont="1" applyBorder="1"/>
    <xf numFmtId="166" fontId="2" fillId="0" borderId="8" xfId="1" applyNumberFormat="1" applyFont="1" applyBorder="1"/>
    <xf numFmtId="166" fontId="2" fillId="0" borderId="9" xfId="1" applyNumberFormat="1" applyFont="1" applyBorder="1"/>
    <xf numFmtId="166" fontId="2" fillId="0" borderId="10" xfId="1" applyNumberFormat="1" applyFont="1" applyBorder="1"/>
    <xf numFmtId="166" fontId="2" fillId="0" borderId="11" xfId="1" applyNumberFormat="1" applyFont="1" applyBorder="1"/>
    <xf numFmtId="166" fontId="2" fillId="0" borderId="12" xfId="1" applyNumberFormat="1" applyFont="1" applyBorder="1"/>
    <xf numFmtId="166" fontId="2" fillId="0" borderId="13" xfId="1" applyNumberFormat="1" applyFont="1" applyBorder="1"/>
    <xf numFmtId="166" fontId="2" fillId="0" borderId="14" xfId="1" applyNumberFormat="1" applyFont="1" applyBorder="1"/>
    <xf numFmtId="0" fontId="3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165" fontId="4" fillId="0" borderId="16" xfId="0" applyNumberFormat="1" applyFont="1" applyFill="1" applyBorder="1" applyAlignment="1">
      <alignment vertical="center"/>
    </xf>
    <xf numFmtId="165" fontId="4" fillId="0" borderId="16" xfId="0" applyNumberFormat="1" applyFont="1" applyBorder="1" applyAlignment="1">
      <alignment vertical="center"/>
    </xf>
    <xf numFmtId="165" fontId="4" fillId="0" borderId="28" xfId="0" applyNumberFormat="1" applyFont="1" applyFill="1" applyBorder="1" applyAlignment="1">
      <alignment horizontal="right" vertical="center"/>
    </xf>
    <xf numFmtId="165" fontId="4" fillId="0" borderId="32" xfId="0" applyNumberFormat="1" applyFont="1" applyFill="1" applyBorder="1" applyAlignment="1">
      <alignment horizontal="right" vertical="center"/>
    </xf>
    <xf numFmtId="165" fontId="4" fillId="0" borderId="31" xfId="0" applyNumberFormat="1" applyFont="1" applyFill="1" applyBorder="1" applyAlignment="1">
      <alignment horizontal="right" vertical="center"/>
    </xf>
    <xf numFmtId="165" fontId="4" fillId="0" borderId="34" xfId="0" applyNumberFormat="1" applyFont="1" applyBorder="1" applyAlignment="1">
      <alignment vertical="center"/>
    </xf>
    <xf numFmtId="165" fontId="4" fillId="0" borderId="38" xfId="0" applyNumberFormat="1" applyFont="1" applyBorder="1" applyAlignment="1">
      <alignment vertical="center"/>
    </xf>
    <xf numFmtId="165" fontId="4" fillId="0" borderId="37" xfId="0" applyNumberFormat="1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165" fontId="4" fillId="0" borderId="23" xfId="0" applyNumberFormat="1" applyFont="1" applyBorder="1" applyAlignment="1">
      <alignment horizontal="right" vertical="center"/>
    </xf>
    <xf numFmtId="165" fontId="4" fillId="0" borderId="23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/>
    <xf numFmtId="0" fontId="4" fillId="3" borderId="2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165" fontId="4" fillId="0" borderId="34" xfId="0" applyNumberFormat="1" applyFont="1" applyFill="1" applyBorder="1" applyAlignment="1">
      <alignment horizontal="right" vertical="center"/>
    </xf>
    <xf numFmtId="165" fontId="4" fillId="0" borderId="24" xfId="0" applyNumberFormat="1" applyFont="1" applyBorder="1" applyAlignment="1">
      <alignment horizontal="right" vertical="center"/>
    </xf>
    <xf numFmtId="0" fontId="5" fillId="2" borderId="20" xfId="0" applyFont="1" applyFill="1" applyBorder="1" applyAlignment="1">
      <alignment horizontal="center" vertical="center"/>
    </xf>
    <xf numFmtId="165" fontId="4" fillId="0" borderId="39" xfId="0" applyNumberFormat="1" applyFont="1" applyFill="1" applyBorder="1" applyAlignment="1">
      <alignment horizontal="right" vertical="center"/>
    </xf>
    <xf numFmtId="165" fontId="4" fillId="0" borderId="4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65" fontId="4" fillId="4" borderId="35" xfId="1" applyNumberFormat="1" applyFont="1" applyFill="1" applyBorder="1" applyAlignment="1">
      <alignment horizontal="right" vertical="center"/>
    </xf>
    <xf numFmtId="0" fontId="5" fillId="3" borderId="4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14" fillId="0" borderId="0" xfId="0" applyFont="1"/>
    <xf numFmtId="0" fontId="5" fillId="2" borderId="42" xfId="0" applyFont="1" applyFill="1" applyBorder="1" applyAlignment="1">
      <alignment horizontal="center" vertical="center"/>
    </xf>
    <xf numFmtId="15" fontId="5" fillId="2" borderId="23" xfId="0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165" fontId="4" fillId="0" borderId="34" xfId="1" applyNumberFormat="1" applyFont="1" applyBorder="1" applyAlignment="1">
      <alignment horizontal="right" vertical="center"/>
    </xf>
    <xf numFmtId="165" fontId="4" fillId="0" borderId="18" xfId="1" applyNumberFormat="1" applyFont="1" applyBorder="1" applyAlignment="1">
      <alignment horizontal="right" vertical="center"/>
    </xf>
    <xf numFmtId="165" fontId="4" fillId="0" borderId="37" xfId="1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vertical="center" wrapText="1"/>
    </xf>
    <xf numFmtId="165" fontId="4" fillId="0" borderId="23" xfId="1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center"/>
    </xf>
    <xf numFmtId="165" fontId="4" fillId="0" borderId="35" xfId="1" applyNumberFormat="1" applyFont="1" applyFill="1" applyBorder="1" applyAlignment="1">
      <alignment horizontal="right" vertical="center"/>
    </xf>
    <xf numFmtId="165" fontId="4" fillId="0" borderId="36" xfId="1" applyNumberFormat="1" applyFont="1" applyFill="1" applyBorder="1" applyAlignment="1">
      <alignment horizontal="right" vertical="center"/>
    </xf>
    <xf numFmtId="165" fontId="4" fillId="0" borderId="34" xfId="1" applyNumberFormat="1" applyFont="1" applyFill="1" applyBorder="1" applyAlignment="1">
      <alignment horizontal="right" vertical="center"/>
    </xf>
    <xf numFmtId="165" fontId="4" fillId="0" borderId="37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28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43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46" xfId="0" applyNumberFormat="1" applyFont="1" applyFill="1" applyBorder="1" applyAlignment="1">
      <alignment vertical="center"/>
    </xf>
    <xf numFmtId="165" fontId="4" fillId="0" borderId="46" xfId="0" applyNumberFormat="1" applyFont="1" applyBorder="1" applyAlignment="1">
      <alignment vertical="center"/>
    </xf>
    <xf numFmtId="165" fontId="4" fillId="0" borderId="35" xfId="0" applyNumberFormat="1" applyFont="1" applyFill="1" applyBorder="1" applyAlignment="1">
      <alignment horizontal="right" vertical="center"/>
    </xf>
    <xf numFmtId="165" fontId="4" fillId="0" borderId="47" xfId="0" applyNumberFormat="1" applyFont="1" applyFill="1" applyBorder="1" applyAlignment="1">
      <alignment horizontal="right" vertical="center"/>
    </xf>
    <xf numFmtId="165" fontId="4" fillId="0" borderId="36" xfId="0" applyNumberFormat="1" applyFont="1" applyFill="1" applyBorder="1" applyAlignment="1">
      <alignment horizontal="right" vertical="center"/>
    </xf>
    <xf numFmtId="0" fontId="5" fillId="0" borderId="28" xfId="2" applyFont="1" applyBorder="1" applyAlignment="1">
      <alignment horizontal="right" vertical="center"/>
    </xf>
    <xf numFmtId="0" fontId="4" fillId="0" borderId="49" xfId="0" applyFont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165" fontId="4" fillId="0" borderId="24" xfId="0" applyNumberFormat="1" applyFont="1" applyFill="1" applyBorder="1" applyAlignment="1">
      <alignment horizontal="right" vertical="center"/>
    </xf>
    <xf numFmtId="165" fontId="4" fillId="0" borderId="50" xfId="0" applyNumberFormat="1" applyFont="1" applyFill="1" applyBorder="1" applyAlignment="1">
      <alignment horizontal="right" vertical="center"/>
    </xf>
    <xf numFmtId="165" fontId="4" fillId="0" borderId="16" xfId="0" applyNumberFormat="1" applyFont="1" applyFill="1" applyBorder="1" applyAlignment="1">
      <alignment horizontal="right" vertical="center"/>
    </xf>
    <xf numFmtId="165" fontId="4" fillId="0" borderId="23" xfId="1" applyNumberFormat="1" applyFont="1" applyFill="1" applyBorder="1" applyAlignment="1">
      <alignment horizontal="right" vertical="center"/>
    </xf>
    <xf numFmtId="165" fontId="4" fillId="0" borderId="33" xfId="1" applyNumberFormat="1" applyFont="1" applyFill="1" applyBorder="1" applyAlignment="1">
      <alignment horizontal="right" vertical="center"/>
    </xf>
    <xf numFmtId="165" fontId="4" fillId="0" borderId="28" xfId="1" applyNumberFormat="1" applyFont="1" applyFill="1" applyBorder="1" applyAlignment="1">
      <alignment horizontal="right"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65" fontId="15" fillId="0" borderId="31" xfId="0" applyNumberFormat="1" applyFont="1" applyFill="1" applyBorder="1" applyAlignment="1">
      <alignment horizontal="right" vertical="center"/>
    </xf>
    <xf numFmtId="165" fontId="15" fillId="0" borderId="33" xfId="0" applyNumberFormat="1" applyFont="1" applyFill="1" applyBorder="1" applyAlignment="1">
      <alignment horizontal="right" vertical="center"/>
    </xf>
    <xf numFmtId="165" fontId="4" fillId="0" borderId="51" xfId="0" applyNumberFormat="1" applyFont="1" applyFill="1" applyBorder="1" applyAlignment="1">
      <alignment horizontal="right" vertical="center"/>
    </xf>
    <xf numFmtId="165" fontId="4" fillId="0" borderId="52" xfId="0" applyNumberFormat="1" applyFont="1" applyFill="1" applyBorder="1" applyAlignment="1">
      <alignment horizontal="right" vertical="center"/>
    </xf>
    <xf numFmtId="165" fontId="4" fillId="0" borderId="45" xfId="0" applyNumberFormat="1" applyFont="1" applyFill="1" applyBorder="1" applyAlignment="1">
      <alignment horizontal="right" vertical="center"/>
    </xf>
    <xf numFmtId="165" fontId="4" fillId="0" borderId="48" xfId="0" applyNumberFormat="1" applyFont="1" applyBorder="1" applyAlignment="1">
      <alignment horizontal="right" vertical="center"/>
    </xf>
    <xf numFmtId="165" fontId="4" fillId="0" borderId="27" xfId="0" applyNumberFormat="1" applyFont="1" applyFill="1" applyBorder="1" applyAlignment="1">
      <alignment vertical="center"/>
    </xf>
    <xf numFmtId="165" fontId="4" fillId="0" borderId="18" xfId="0" applyNumberFormat="1" applyFont="1" applyFill="1" applyBorder="1" applyAlignment="1">
      <alignment vertical="center"/>
    </xf>
    <xf numFmtId="165" fontId="4" fillId="0" borderId="18" xfId="0" applyNumberFormat="1" applyFont="1" applyBorder="1" applyAlignment="1">
      <alignment vertical="center"/>
    </xf>
    <xf numFmtId="165" fontId="4" fillId="0" borderId="38" xfId="0" applyNumberFormat="1" applyFont="1" applyFill="1" applyBorder="1" applyAlignment="1">
      <alignment horizontal="right" vertical="center"/>
    </xf>
    <xf numFmtId="165" fontId="4" fillId="0" borderId="37" xfId="0" applyNumberFormat="1" applyFont="1" applyFill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165" fontId="4" fillId="0" borderId="33" xfId="1" applyNumberFormat="1" applyFont="1" applyBorder="1" applyAlignment="1">
      <alignment horizontal="right" vertical="center"/>
    </xf>
    <xf numFmtId="165" fontId="4" fillId="0" borderId="53" xfId="1" applyNumberFormat="1" applyFont="1" applyFill="1" applyBorder="1" applyAlignment="1">
      <alignment horizontal="right" vertical="center"/>
    </xf>
    <xf numFmtId="165" fontId="4" fillId="0" borderId="45" xfId="1" applyNumberFormat="1" applyFont="1" applyFill="1" applyBorder="1" applyAlignment="1">
      <alignment horizontal="right" vertical="center"/>
    </xf>
    <xf numFmtId="165" fontId="4" fillId="0" borderId="26" xfId="1" applyNumberFormat="1" applyFont="1" applyFill="1" applyBorder="1" applyAlignment="1">
      <alignment horizontal="right" vertical="center"/>
    </xf>
    <xf numFmtId="165" fontId="4" fillId="0" borderId="3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7" fillId="0" borderId="16" xfId="0" applyFont="1" applyFill="1" applyBorder="1" applyAlignment="1">
      <alignment horizontal="left" vertical="center"/>
    </xf>
    <xf numFmtId="0" fontId="17" fillId="0" borderId="47" xfId="0" applyFont="1" applyBorder="1" applyAlignment="1">
      <alignment vertical="center"/>
    </xf>
    <xf numFmtId="0" fontId="4" fillId="0" borderId="54" xfId="0" applyFont="1" applyBorder="1" applyAlignment="1">
      <alignment horizontal="center" vertical="center"/>
    </xf>
    <xf numFmtId="165" fontId="4" fillId="0" borderId="18" xfId="1" applyNumberFormat="1" applyFont="1" applyFill="1" applyBorder="1" applyAlignment="1">
      <alignment horizontal="right" vertical="center"/>
    </xf>
    <xf numFmtId="165" fontId="4" fillId="0" borderId="18" xfId="0" applyNumberFormat="1" applyFont="1" applyFill="1" applyBorder="1" applyAlignment="1">
      <alignment horizontal="right" vertical="center"/>
    </xf>
    <xf numFmtId="165" fontId="16" fillId="0" borderId="31" xfId="0" applyNumberFormat="1" applyFont="1" applyFill="1" applyBorder="1" applyAlignment="1">
      <alignment horizontal="right" vertical="center"/>
    </xf>
    <xf numFmtId="165" fontId="16" fillId="0" borderId="37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2">
    <dxf>
      <font>
        <sz val="8"/>
      </font>
    </dxf>
    <dxf>
      <numFmt numFmtId="166" formatCode="_(* #,##0_);_(* \(#,##0\);_(* &quot;-&quot;??_);_(@_)"/>
    </dxf>
  </dxfs>
  <tableStyles count="0" defaultTableStyle="TableStyleMedium9" defaultPivotStyle="PivotStyleLight16"/>
  <colors>
    <mruColors>
      <color rgb="FFFF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B%20APPLICATION\2014-15%20COS%20APPN%20(EB-2013-0321)\Tables\Exhibit%20B\Column%20Headings_2013%20COS%20Fil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"/>
      <sheetName val="Column Headings_2013 COS Filing"/>
    </sheetNames>
    <sheetDataSet>
      <sheetData sheetId="0">
        <row r="3">
          <cell r="B3">
            <v>2010</v>
          </cell>
        </row>
        <row r="7">
          <cell r="B7">
            <v>2010</v>
          </cell>
          <cell r="C7">
            <v>2011</v>
          </cell>
          <cell r="D7">
            <v>2012</v>
          </cell>
          <cell r="E7">
            <v>2013</v>
          </cell>
          <cell r="F7">
            <v>2014</v>
          </cell>
          <cell r="G7">
            <v>2015</v>
          </cell>
        </row>
        <row r="8">
          <cell r="C8" t="str">
            <v>Actual</v>
          </cell>
          <cell r="D8" t="str">
            <v>Actual</v>
          </cell>
          <cell r="F8" t="str">
            <v>Plan</v>
          </cell>
          <cell r="G8" t="str">
            <v>Plan</v>
          </cell>
        </row>
        <row r="9">
          <cell r="B9" t="str">
            <v>(a)</v>
          </cell>
          <cell r="C9" t="str">
            <v>(b)</v>
          </cell>
          <cell r="D9" t="str">
            <v>(c)</v>
          </cell>
          <cell r="E9" t="str">
            <v>(d)</v>
          </cell>
          <cell r="F9" t="str">
            <v>(e)</v>
          </cell>
          <cell r="G9" t="str">
            <v>(f)</v>
          </cell>
        </row>
      </sheetData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487900" refreshedDate="38685.682655555553" createdVersion="1" refreshedVersion="1" recordCount="851" upgradeOnRefresh="1">
  <cacheSource type="worksheet">
    <worksheetSource ref="A3:G854" sheet="RawData-ERIS"/>
  </cacheSource>
  <cacheFields count="7">
    <cacheField name="Reading Date" numFmtId="0">
      <sharedItems containsSemiMixedTypes="0" containsNonDate="0" containsDate="1" containsString="0" minDate="2004-01-01T00:00:00" maxDate="2005-11-02T00:00:00" count="23"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</sharedItems>
    </cacheField>
    <cacheField name="Energy Type" numFmtId="0">
      <sharedItems count="2">
        <s v="HYDRO-ELECTRIC"/>
        <s v="NUCLEAR"/>
      </sharedItems>
    </cacheField>
    <cacheField name="Reading Type" numFmtId="0">
      <sharedItems count="1">
        <s v="NET"/>
      </sharedItems>
    </cacheField>
    <cacheField name="Station Name" numFmtId="0">
      <sharedItems count="37">
        <s v="Abitibi_Canyon_GS"/>
        <s v="Aguasabon_GS"/>
        <s v="Alexander_GS"/>
        <s v="Arnprior_GS"/>
        <s v="Barrett_Chute_GS"/>
        <s v="Beck1_GS"/>
        <s v="Beck2_GS"/>
        <s v="Beck2_PGS"/>
        <s v="Cameron_Falls_GS"/>
        <s v="Caribou_Falls_GS"/>
        <s v="Chats_Falls_GS"/>
        <s v="Chenaux_GS"/>
        <s v="Crystal_Falls_GS"/>
        <s v="Darlington_GS"/>
        <s v="Decew_Falls_GS_1"/>
        <s v="Des_Joachims_GS"/>
        <s v="Ear_Falls_GS"/>
        <s v="Harmon_GS"/>
        <s v="Kakabeka_GS"/>
        <s v="Kipling_GS"/>
        <s v="Little_Long_GS"/>
        <s v="Lower_Notch_GS"/>
        <s v="Manitou_Falls_GS"/>
        <s v="Martindale_TS"/>
        <s v="Mountain_Chute_GS"/>
        <s v="Otter_Rapids_GS"/>
        <s v="Otto_Holden_GS"/>
        <s v="Pickering_GS_A"/>
        <s v="Pickering_GS_B"/>
        <s v="Pine_Portage_GS"/>
        <s v="RH_Saunders_GS"/>
        <s v="Silver_Falls_GS"/>
        <s v="Smokey_Falls_GS"/>
        <s v="Stewartville_GS"/>
        <s v="Whitedog_Falls_GS"/>
        <s v="Decew_Falls_GS_2"/>
        <s v="Niagara TS"/>
      </sharedItems>
    </cacheField>
    <cacheField name="Year" numFmtId="0">
      <sharedItems containsSemiMixedTypes="0" containsString="0" containsNumber="1" containsInteger="1" minValue="2004" maxValue="2005" count="2">
        <n v="2004"/>
        <n v="2005"/>
      </sharedItems>
    </cacheField>
    <cacheField name="Month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Energy(Kwh)" numFmtId="0">
      <sharedItems containsSemiMixedTypes="0" containsString="0" containsNumber="1" minValue="-17291583.989999998" maxValue="2618128412.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1">
  <r>
    <x v="0"/>
    <x v="0"/>
    <x v="0"/>
    <x v="0"/>
    <x v="0"/>
    <x v="0"/>
    <n v="122442096.12"/>
  </r>
  <r>
    <x v="0"/>
    <x v="0"/>
    <x v="0"/>
    <x v="1"/>
    <x v="0"/>
    <x v="0"/>
    <n v="24727807.960000001"/>
  </r>
  <r>
    <x v="0"/>
    <x v="0"/>
    <x v="0"/>
    <x v="2"/>
    <x v="0"/>
    <x v="0"/>
    <n v="44447213.369999997"/>
  </r>
  <r>
    <x v="0"/>
    <x v="0"/>
    <x v="0"/>
    <x v="3"/>
    <x v="0"/>
    <x v="0"/>
    <n v="19014654.280000001"/>
  </r>
  <r>
    <x v="0"/>
    <x v="0"/>
    <x v="0"/>
    <x v="4"/>
    <x v="0"/>
    <x v="0"/>
    <n v="39775795.200000003"/>
  </r>
  <r>
    <x v="0"/>
    <x v="0"/>
    <x v="0"/>
    <x v="5"/>
    <x v="0"/>
    <x v="0"/>
    <n v="138273172.83000001"/>
  </r>
  <r>
    <x v="0"/>
    <x v="0"/>
    <x v="0"/>
    <x v="6"/>
    <x v="0"/>
    <x v="0"/>
    <n v="861501172.75999999"/>
  </r>
  <r>
    <x v="0"/>
    <x v="0"/>
    <x v="0"/>
    <x v="7"/>
    <x v="0"/>
    <x v="0"/>
    <n v="-10438012.6"/>
  </r>
  <r>
    <x v="0"/>
    <x v="0"/>
    <x v="0"/>
    <x v="8"/>
    <x v="0"/>
    <x v="0"/>
    <n v="45737002.020000003"/>
  </r>
  <r>
    <x v="0"/>
    <x v="0"/>
    <x v="0"/>
    <x v="9"/>
    <x v="0"/>
    <x v="0"/>
    <n v="56660952.039999999"/>
  </r>
  <r>
    <x v="0"/>
    <x v="0"/>
    <x v="0"/>
    <x v="10"/>
    <x v="0"/>
    <x v="0"/>
    <n v="54495696.189999998"/>
  </r>
  <r>
    <x v="0"/>
    <x v="0"/>
    <x v="0"/>
    <x v="11"/>
    <x v="0"/>
    <x v="0"/>
    <n v="83375326.480000004"/>
  </r>
  <r>
    <x v="0"/>
    <x v="0"/>
    <x v="0"/>
    <x v="12"/>
    <x v="0"/>
    <x v="0"/>
    <n v="4929960.5599999996"/>
  </r>
  <r>
    <x v="0"/>
    <x v="1"/>
    <x v="0"/>
    <x v="13"/>
    <x v="0"/>
    <x v="0"/>
    <n v="2507113554.3400002"/>
  </r>
  <r>
    <x v="0"/>
    <x v="0"/>
    <x v="0"/>
    <x v="14"/>
    <x v="0"/>
    <x v="0"/>
    <n v="5035040.45"/>
  </r>
  <r>
    <x v="0"/>
    <x v="0"/>
    <x v="0"/>
    <x v="15"/>
    <x v="0"/>
    <x v="0"/>
    <n v="265170471.19999999"/>
  </r>
  <r>
    <x v="0"/>
    <x v="0"/>
    <x v="0"/>
    <x v="16"/>
    <x v="0"/>
    <x v="0"/>
    <n v="10948233.050000001"/>
  </r>
  <r>
    <x v="0"/>
    <x v="0"/>
    <x v="0"/>
    <x v="17"/>
    <x v="0"/>
    <x v="0"/>
    <n v="47331021.850000001"/>
  </r>
  <r>
    <x v="0"/>
    <x v="0"/>
    <x v="0"/>
    <x v="18"/>
    <x v="0"/>
    <x v="0"/>
    <n v="14313416.74"/>
  </r>
  <r>
    <x v="0"/>
    <x v="0"/>
    <x v="0"/>
    <x v="19"/>
    <x v="0"/>
    <x v="0"/>
    <n v="46566047.289999999"/>
  </r>
  <r>
    <x v="0"/>
    <x v="0"/>
    <x v="0"/>
    <x v="20"/>
    <x v="0"/>
    <x v="0"/>
    <n v="39237532.049999997"/>
  </r>
  <r>
    <x v="0"/>
    <x v="0"/>
    <x v="0"/>
    <x v="21"/>
    <x v="0"/>
    <x v="0"/>
    <n v="43983439.890000001"/>
  </r>
  <r>
    <x v="0"/>
    <x v="0"/>
    <x v="0"/>
    <x v="22"/>
    <x v="0"/>
    <x v="0"/>
    <n v="46954443.280000001"/>
  </r>
  <r>
    <x v="0"/>
    <x v="0"/>
    <x v="0"/>
    <x v="23"/>
    <x v="0"/>
    <x v="0"/>
    <n v="7905806.75"/>
  </r>
  <r>
    <x v="0"/>
    <x v="0"/>
    <x v="0"/>
    <x v="24"/>
    <x v="0"/>
    <x v="0"/>
    <n v="39860191.579999998"/>
  </r>
  <r>
    <x v="0"/>
    <x v="0"/>
    <x v="0"/>
    <x v="25"/>
    <x v="0"/>
    <x v="0"/>
    <n v="57620172.609999999"/>
  </r>
  <r>
    <x v="0"/>
    <x v="0"/>
    <x v="0"/>
    <x v="26"/>
    <x v="0"/>
    <x v="0"/>
    <n v="145722322.94999999"/>
  </r>
  <r>
    <x v="0"/>
    <x v="1"/>
    <x v="0"/>
    <x v="27"/>
    <x v="0"/>
    <x v="0"/>
    <n v="336988467.08999997"/>
  </r>
  <r>
    <x v="0"/>
    <x v="1"/>
    <x v="0"/>
    <x v="28"/>
    <x v="0"/>
    <x v="0"/>
    <n v="1076536295.73"/>
  </r>
  <r>
    <x v="0"/>
    <x v="0"/>
    <x v="0"/>
    <x v="29"/>
    <x v="0"/>
    <x v="0"/>
    <n v="83459081.859999999"/>
  </r>
  <r>
    <x v="0"/>
    <x v="0"/>
    <x v="0"/>
    <x v="30"/>
    <x v="0"/>
    <x v="0"/>
    <n v="433011203.45999998"/>
  </r>
  <r>
    <x v="0"/>
    <x v="0"/>
    <x v="0"/>
    <x v="31"/>
    <x v="0"/>
    <x v="0"/>
    <n v="24930254.280000001"/>
  </r>
  <r>
    <x v="0"/>
    <x v="0"/>
    <x v="0"/>
    <x v="32"/>
    <x v="0"/>
    <x v="0"/>
    <n v="34054306.5"/>
  </r>
  <r>
    <x v="0"/>
    <x v="0"/>
    <x v="0"/>
    <x v="33"/>
    <x v="0"/>
    <x v="0"/>
    <n v="39477931.57"/>
  </r>
  <r>
    <x v="0"/>
    <x v="0"/>
    <x v="0"/>
    <x v="34"/>
    <x v="0"/>
    <x v="0"/>
    <n v="28864202.219999999"/>
  </r>
  <r>
    <x v="0"/>
    <x v="0"/>
    <x v="0"/>
    <x v="35"/>
    <x v="0"/>
    <x v="0"/>
    <n v="82739274.579999998"/>
  </r>
  <r>
    <x v="0"/>
    <x v="0"/>
    <x v="0"/>
    <x v="36"/>
    <x v="0"/>
    <x v="0"/>
    <n v="-3881623.17"/>
  </r>
  <r>
    <x v="1"/>
    <x v="0"/>
    <x v="0"/>
    <x v="0"/>
    <x v="0"/>
    <x v="1"/>
    <n v="115953516.34"/>
  </r>
  <r>
    <x v="1"/>
    <x v="0"/>
    <x v="0"/>
    <x v="1"/>
    <x v="0"/>
    <x v="1"/>
    <n v="22095482.91"/>
  </r>
  <r>
    <x v="1"/>
    <x v="0"/>
    <x v="0"/>
    <x v="2"/>
    <x v="0"/>
    <x v="1"/>
    <n v="42868453.140000001"/>
  </r>
  <r>
    <x v="1"/>
    <x v="0"/>
    <x v="0"/>
    <x v="3"/>
    <x v="0"/>
    <x v="1"/>
    <n v="12505319.869999999"/>
  </r>
  <r>
    <x v="1"/>
    <x v="0"/>
    <x v="0"/>
    <x v="4"/>
    <x v="0"/>
    <x v="1"/>
    <n v="27098568.23"/>
  </r>
  <r>
    <x v="1"/>
    <x v="0"/>
    <x v="0"/>
    <x v="5"/>
    <x v="0"/>
    <x v="1"/>
    <n v="147811754.06999999"/>
  </r>
  <r>
    <x v="1"/>
    <x v="0"/>
    <x v="0"/>
    <x v="6"/>
    <x v="0"/>
    <x v="1"/>
    <n v="790791341.19000006"/>
  </r>
  <r>
    <x v="1"/>
    <x v="0"/>
    <x v="0"/>
    <x v="7"/>
    <x v="0"/>
    <x v="1"/>
    <n v="-8543374.8499999996"/>
  </r>
  <r>
    <x v="1"/>
    <x v="0"/>
    <x v="0"/>
    <x v="8"/>
    <x v="0"/>
    <x v="1"/>
    <n v="50810659.07"/>
  </r>
  <r>
    <x v="1"/>
    <x v="0"/>
    <x v="0"/>
    <x v="9"/>
    <x v="0"/>
    <x v="1"/>
    <n v="52572042.82"/>
  </r>
  <r>
    <x v="1"/>
    <x v="0"/>
    <x v="0"/>
    <x v="10"/>
    <x v="0"/>
    <x v="1"/>
    <n v="41870773.619999997"/>
  </r>
  <r>
    <x v="1"/>
    <x v="0"/>
    <x v="0"/>
    <x v="11"/>
    <x v="0"/>
    <x v="1"/>
    <n v="70372652.980000004"/>
  </r>
  <r>
    <x v="1"/>
    <x v="0"/>
    <x v="0"/>
    <x v="12"/>
    <x v="0"/>
    <x v="1"/>
    <n v="3701959.67"/>
  </r>
  <r>
    <x v="1"/>
    <x v="1"/>
    <x v="0"/>
    <x v="13"/>
    <x v="0"/>
    <x v="1"/>
    <n v="1661389227.1099999"/>
  </r>
  <r>
    <x v="1"/>
    <x v="0"/>
    <x v="0"/>
    <x v="14"/>
    <x v="0"/>
    <x v="1"/>
    <n v="4346949.4000000004"/>
  </r>
  <r>
    <x v="1"/>
    <x v="0"/>
    <x v="0"/>
    <x v="15"/>
    <x v="0"/>
    <x v="1"/>
    <n v="232514779.22999999"/>
  </r>
  <r>
    <x v="1"/>
    <x v="0"/>
    <x v="0"/>
    <x v="16"/>
    <x v="0"/>
    <x v="1"/>
    <n v="9162360.7100000009"/>
  </r>
  <r>
    <x v="1"/>
    <x v="0"/>
    <x v="0"/>
    <x v="17"/>
    <x v="0"/>
    <x v="1"/>
    <n v="31420385.969999999"/>
  </r>
  <r>
    <x v="1"/>
    <x v="0"/>
    <x v="0"/>
    <x v="18"/>
    <x v="0"/>
    <x v="1"/>
    <n v="13786980.6"/>
  </r>
  <r>
    <x v="1"/>
    <x v="0"/>
    <x v="0"/>
    <x v="19"/>
    <x v="0"/>
    <x v="1"/>
    <n v="29858982.73"/>
  </r>
  <r>
    <x v="1"/>
    <x v="0"/>
    <x v="0"/>
    <x v="20"/>
    <x v="0"/>
    <x v="1"/>
    <n v="25234594.579999998"/>
  </r>
  <r>
    <x v="1"/>
    <x v="0"/>
    <x v="0"/>
    <x v="21"/>
    <x v="0"/>
    <x v="1"/>
    <n v="31372043.670000002"/>
  </r>
  <r>
    <x v="1"/>
    <x v="0"/>
    <x v="0"/>
    <x v="22"/>
    <x v="0"/>
    <x v="1"/>
    <n v="43399600.890000001"/>
  </r>
  <r>
    <x v="1"/>
    <x v="0"/>
    <x v="0"/>
    <x v="23"/>
    <x v="0"/>
    <x v="1"/>
    <n v="4979736.88"/>
  </r>
  <r>
    <x v="1"/>
    <x v="0"/>
    <x v="0"/>
    <x v="24"/>
    <x v="0"/>
    <x v="1"/>
    <n v="26984589.120000001"/>
  </r>
  <r>
    <x v="1"/>
    <x v="0"/>
    <x v="0"/>
    <x v="25"/>
    <x v="0"/>
    <x v="1"/>
    <n v="53910929.140000001"/>
  </r>
  <r>
    <x v="1"/>
    <x v="0"/>
    <x v="0"/>
    <x v="26"/>
    <x v="0"/>
    <x v="1"/>
    <n v="127836787.7"/>
  </r>
  <r>
    <x v="1"/>
    <x v="1"/>
    <x v="0"/>
    <x v="28"/>
    <x v="0"/>
    <x v="1"/>
    <n v="1111105932.2"/>
  </r>
  <r>
    <x v="1"/>
    <x v="0"/>
    <x v="0"/>
    <x v="29"/>
    <x v="0"/>
    <x v="1"/>
    <n v="80833785.650000006"/>
  </r>
  <r>
    <x v="1"/>
    <x v="0"/>
    <x v="0"/>
    <x v="31"/>
    <x v="0"/>
    <x v="1"/>
    <n v="27242305.379999999"/>
  </r>
  <r>
    <x v="1"/>
    <x v="0"/>
    <x v="0"/>
    <x v="32"/>
    <x v="0"/>
    <x v="1"/>
    <n v="26509011.149999999"/>
  </r>
  <r>
    <x v="1"/>
    <x v="0"/>
    <x v="0"/>
    <x v="33"/>
    <x v="0"/>
    <x v="1"/>
    <n v="26578620.690000001"/>
  </r>
  <r>
    <x v="1"/>
    <x v="0"/>
    <x v="0"/>
    <x v="34"/>
    <x v="0"/>
    <x v="1"/>
    <n v="29811749.91"/>
  </r>
  <r>
    <x v="1"/>
    <x v="0"/>
    <x v="0"/>
    <x v="35"/>
    <x v="0"/>
    <x v="1"/>
    <n v="69955795.719999999"/>
  </r>
  <r>
    <x v="1"/>
    <x v="0"/>
    <x v="0"/>
    <x v="36"/>
    <x v="0"/>
    <x v="1"/>
    <n v="347512.71"/>
  </r>
  <r>
    <x v="1"/>
    <x v="1"/>
    <x v="0"/>
    <x v="27"/>
    <x v="0"/>
    <x v="1"/>
    <n v="349774616.20999998"/>
  </r>
  <r>
    <x v="1"/>
    <x v="0"/>
    <x v="0"/>
    <x v="30"/>
    <x v="0"/>
    <x v="1"/>
    <n v="451838125.69"/>
  </r>
  <r>
    <x v="2"/>
    <x v="0"/>
    <x v="0"/>
    <x v="0"/>
    <x v="0"/>
    <x v="2"/>
    <n v="102544162.87"/>
  </r>
  <r>
    <x v="2"/>
    <x v="0"/>
    <x v="0"/>
    <x v="1"/>
    <x v="0"/>
    <x v="2"/>
    <n v="26318219.129999999"/>
  </r>
  <r>
    <x v="2"/>
    <x v="0"/>
    <x v="0"/>
    <x v="2"/>
    <x v="0"/>
    <x v="2"/>
    <n v="46518218.25"/>
  </r>
  <r>
    <x v="2"/>
    <x v="0"/>
    <x v="0"/>
    <x v="3"/>
    <x v="0"/>
    <x v="2"/>
    <n v="19748613.82"/>
  </r>
  <r>
    <x v="2"/>
    <x v="0"/>
    <x v="0"/>
    <x v="4"/>
    <x v="0"/>
    <x v="2"/>
    <n v="39973702.990000002"/>
  </r>
  <r>
    <x v="2"/>
    <x v="0"/>
    <x v="0"/>
    <x v="5"/>
    <x v="0"/>
    <x v="2"/>
    <n v="166571879.86000001"/>
  </r>
  <r>
    <x v="2"/>
    <x v="0"/>
    <x v="0"/>
    <x v="6"/>
    <x v="0"/>
    <x v="2"/>
    <n v="871237657.27999997"/>
  </r>
  <r>
    <x v="2"/>
    <x v="0"/>
    <x v="0"/>
    <x v="7"/>
    <x v="0"/>
    <x v="2"/>
    <n v="-6774976.7199999997"/>
  </r>
  <r>
    <x v="2"/>
    <x v="0"/>
    <x v="0"/>
    <x v="8"/>
    <x v="0"/>
    <x v="2"/>
    <n v="54910183.840000004"/>
  </r>
  <r>
    <x v="2"/>
    <x v="0"/>
    <x v="0"/>
    <x v="9"/>
    <x v="0"/>
    <x v="2"/>
    <n v="57881217.460000001"/>
  </r>
  <r>
    <x v="2"/>
    <x v="0"/>
    <x v="0"/>
    <x v="10"/>
    <x v="0"/>
    <x v="2"/>
    <n v="22568807.640000001"/>
  </r>
  <r>
    <x v="2"/>
    <x v="0"/>
    <x v="0"/>
    <x v="11"/>
    <x v="0"/>
    <x v="2"/>
    <n v="68430965.569999993"/>
  </r>
  <r>
    <x v="2"/>
    <x v="0"/>
    <x v="0"/>
    <x v="12"/>
    <x v="0"/>
    <x v="2"/>
    <n v="3996755.95"/>
  </r>
  <r>
    <x v="2"/>
    <x v="1"/>
    <x v="0"/>
    <x v="13"/>
    <x v="0"/>
    <x v="2"/>
    <n v="2039411970.52"/>
  </r>
  <r>
    <x v="2"/>
    <x v="0"/>
    <x v="0"/>
    <x v="14"/>
    <x v="0"/>
    <x v="2"/>
    <n v="4784376.1100000003"/>
  </r>
  <r>
    <x v="2"/>
    <x v="0"/>
    <x v="0"/>
    <x v="15"/>
    <x v="0"/>
    <x v="2"/>
    <n v="193911631.40000001"/>
  </r>
  <r>
    <x v="2"/>
    <x v="0"/>
    <x v="0"/>
    <x v="16"/>
    <x v="0"/>
    <x v="2"/>
    <n v="8924015.3200000003"/>
  </r>
  <r>
    <x v="2"/>
    <x v="0"/>
    <x v="0"/>
    <x v="17"/>
    <x v="0"/>
    <x v="2"/>
    <n v="43278116.68"/>
  </r>
  <r>
    <x v="2"/>
    <x v="0"/>
    <x v="0"/>
    <x v="18"/>
    <x v="0"/>
    <x v="2"/>
    <n v="14636761.09"/>
  </r>
  <r>
    <x v="2"/>
    <x v="0"/>
    <x v="0"/>
    <x v="19"/>
    <x v="0"/>
    <x v="2"/>
    <n v="41275808.189999998"/>
  </r>
  <r>
    <x v="2"/>
    <x v="0"/>
    <x v="0"/>
    <x v="20"/>
    <x v="0"/>
    <x v="2"/>
    <n v="33404310.23"/>
  </r>
  <r>
    <x v="2"/>
    <x v="0"/>
    <x v="0"/>
    <x v="21"/>
    <x v="0"/>
    <x v="2"/>
    <n v="13488783.550000001"/>
  </r>
  <r>
    <x v="2"/>
    <x v="0"/>
    <x v="0"/>
    <x v="22"/>
    <x v="0"/>
    <x v="2"/>
    <n v="46391200.310000002"/>
  </r>
  <r>
    <x v="2"/>
    <x v="0"/>
    <x v="0"/>
    <x v="23"/>
    <x v="0"/>
    <x v="2"/>
    <n v="5558694.1200000001"/>
  </r>
  <r>
    <x v="2"/>
    <x v="0"/>
    <x v="0"/>
    <x v="24"/>
    <x v="0"/>
    <x v="2"/>
    <n v="37886156.920000002"/>
  </r>
  <r>
    <x v="2"/>
    <x v="0"/>
    <x v="0"/>
    <x v="25"/>
    <x v="0"/>
    <x v="2"/>
    <n v="48820103.109999999"/>
  </r>
  <r>
    <x v="2"/>
    <x v="0"/>
    <x v="0"/>
    <x v="26"/>
    <x v="0"/>
    <x v="2"/>
    <n v="92243787.140000001"/>
  </r>
  <r>
    <x v="2"/>
    <x v="1"/>
    <x v="0"/>
    <x v="27"/>
    <x v="0"/>
    <x v="2"/>
    <n v="335643699.85000002"/>
  </r>
  <r>
    <x v="2"/>
    <x v="1"/>
    <x v="0"/>
    <x v="28"/>
    <x v="0"/>
    <x v="2"/>
    <n v="1021878665.71"/>
  </r>
  <r>
    <x v="2"/>
    <x v="0"/>
    <x v="0"/>
    <x v="29"/>
    <x v="0"/>
    <x v="2"/>
    <n v="86549138.189999998"/>
  </r>
  <r>
    <x v="2"/>
    <x v="0"/>
    <x v="0"/>
    <x v="30"/>
    <x v="0"/>
    <x v="2"/>
    <n v="493934536.45999998"/>
  </r>
  <r>
    <x v="2"/>
    <x v="0"/>
    <x v="0"/>
    <x v="31"/>
    <x v="0"/>
    <x v="2"/>
    <n v="29223725.48"/>
  </r>
  <r>
    <x v="2"/>
    <x v="0"/>
    <x v="0"/>
    <x v="32"/>
    <x v="0"/>
    <x v="2"/>
    <n v="36492102.969999999"/>
  </r>
  <r>
    <x v="2"/>
    <x v="0"/>
    <x v="0"/>
    <x v="33"/>
    <x v="0"/>
    <x v="2"/>
    <n v="40796531.189999998"/>
  </r>
  <r>
    <x v="2"/>
    <x v="0"/>
    <x v="0"/>
    <x v="34"/>
    <x v="0"/>
    <x v="2"/>
    <n v="27788048"/>
  </r>
  <r>
    <x v="2"/>
    <x v="0"/>
    <x v="0"/>
    <x v="35"/>
    <x v="0"/>
    <x v="2"/>
    <n v="94309957.040000007"/>
  </r>
  <r>
    <x v="2"/>
    <x v="0"/>
    <x v="0"/>
    <x v="36"/>
    <x v="0"/>
    <x v="2"/>
    <n v="8062723.71"/>
  </r>
  <r>
    <x v="3"/>
    <x v="0"/>
    <x v="0"/>
    <x v="0"/>
    <x v="0"/>
    <x v="3"/>
    <n v="181482858"/>
  </r>
  <r>
    <x v="3"/>
    <x v="0"/>
    <x v="0"/>
    <x v="1"/>
    <x v="0"/>
    <x v="3"/>
    <n v="36405443.579999998"/>
  </r>
  <r>
    <x v="3"/>
    <x v="0"/>
    <x v="0"/>
    <x v="2"/>
    <x v="0"/>
    <x v="3"/>
    <n v="45231659.07"/>
  </r>
  <r>
    <x v="3"/>
    <x v="0"/>
    <x v="0"/>
    <x v="3"/>
    <x v="0"/>
    <x v="3"/>
    <n v="21737532.25"/>
  </r>
  <r>
    <x v="3"/>
    <x v="0"/>
    <x v="0"/>
    <x v="4"/>
    <x v="0"/>
    <x v="3"/>
    <n v="42439027.719999999"/>
  </r>
  <r>
    <x v="3"/>
    <x v="0"/>
    <x v="0"/>
    <x v="5"/>
    <x v="0"/>
    <x v="3"/>
    <n v="164545083.28"/>
  </r>
  <r>
    <x v="3"/>
    <x v="0"/>
    <x v="0"/>
    <x v="6"/>
    <x v="0"/>
    <x v="3"/>
    <n v="759345208.09000003"/>
  </r>
  <r>
    <x v="3"/>
    <x v="0"/>
    <x v="0"/>
    <x v="7"/>
    <x v="0"/>
    <x v="3"/>
    <n v="-8098070.96"/>
  </r>
  <r>
    <x v="3"/>
    <x v="0"/>
    <x v="0"/>
    <x v="8"/>
    <x v="0"/>
    <x v="3"/>
    <n v="53322060.299999997"/>
  </r>
  <r>
    <x v="3"/>
    <x v="0"/>
    <x v="0"/>
    <x v="9"/>
    <x v="0"/>
    <x v="3"/>
    <n v="51315104.700000003"/>
  </r>
  <r>
    <x v="3"/>
    <x v="0"/>
    <x v="0"/>
    <x v="10"/>
    <x v="0"/>
    <x v="3"/>
    <n v="35706789.740000002"/>
  </r>
  <r>
    <x v="3"/>
    <x v="0"/>
    <x v="0"/>
    <x v="11"/>
    <x v="0"/>
    <x v="3"/>
    <n v="88805125.540000007"/>
  </r>
  <r>
    <x v="3"/>
    <x v="0"/>
    <x v="0"/>
    <x v="12"/>
    <x v="0"/>
    <x v="3"/>
    <n v="5209246.8899999997"/>
  </r>
  <r>
    <x v="3"/>
    <x v="1"/>
    <x v="0"/>
    <x v="13"/>
    <x v="0"/>
    <x v="3"/>
    <n v="1902869176.71"/>
  </r>
  <r>
    <x v="3"/>
    <x v="0"/>
    <x v="0"/>
    <x v="14"/>
    <x v="0"/>
    <x v="3"/>
    <n v="9280254.4499999993"/>
  </r>
  <r>
    <x v="3"/>
    <x v="0"/>
    <x v="0"/>
    <x v="15"/>
    <x v="0"/>
    <x v="3"/>
    <n v="268898472.20999998"/>
  </r>
  <r>
    <x v="3"/>
    <x v="0"/>
    <x v="0"/>
    <x v="16"/>
    <x v="0"/>
    <x v="3"/>
    <n v="7593434.5499999998"/>
  </r>
  <r>
    <x v="3"/>
    <x v="0"/>
    <x v="0"/>
    <x v="17"/>
    <x v="0"/>
    <x v="3"/>
    <n v="101480493.84999999"/>
  </r>
  <r>
    <x v="3"/>
    <x v="0"/>
    <x v="0"/>
    <x v="18"/>
    <x v="0"/>
    <x v="3"/>
    <n v="14613872.720000001"/>
  </r>
  <r>
    <x v="3"/>
    <x v="0"/>
    <x v="0"/>
    <x v="19"/>
    <x v="0"/>
    <x v="3"/>
    <n v="102358997.94"/>
  </r>
  <r>
    <x v="3"/>
    <x v="0"/>
    <x v="0"/>
    <x v="20"/>
    <x v="0"/>
    <x v="3"/>
    <n v="75757155.560000002"/>
  </r>
  <r>
    <x v="3"/>
    <x v="0"/>
    <x v="0"/>
    <x v="21"/>
    <x v="0"/>
    <x v="3"/>
    <n v="61409458.359999999"/>
  </r>
  <r>
    <x v="3"/>
    <x v="0"/>
    <x v="0"/>
    <x v="22"/>
    <x v="0"/>
    <x v="3"/>
    <n v="27029893.050000001"/>
  </r>
  <r>
    <x v="3"/>
    <x v="0"/>
    <x v="0"/>
    <x v="23"/>
    <x v="0"/>
    <x v="3"/>
    <n v="4965234.2300000004"/>
  </r>
  <r>
    <x v="3"/>
    <x v="0"/>
    <x v="0"/>
    <x v="24"/>
    <x v="0"/>
    <x v="3"/>
    <n v="39111899.259999998"/>
  </r>
  <r>
    <x v="3"/>
    <x v="0"/>
    <x v="0"/>
    <x v="25"/>
    <x v="0"/>
    <x v="3"/>
    <n v="94501348.819999993"/>
  </r>
  <r>
    <x v="3"/>
    <x v="0"/>
    <x v="0"/>
    <x v="26"/>
    <x v="0"/>
    <x v="3"/>
    <n v="129641455.86"/>
  </r>
  <r>
    <x v="3"/>
    <x v="1"/>
    <x v="0"/>
    <x v="27"/>
    <x v="0"/>
    <x v="3"/>
    <n v="186299277.91999999"/>
  </r>
  <r>
    <x v="3"/>
    <x v="1"/>
    <x v="0"/>
    <x v="28"/>
    <x v="0"/>
    <x v="3"/>
    <n v="740585432.34000003"/>
  </r>
  <r>
    <x v="3"/>
    <x v="0"/>
    <x v="0"/>
    <x v="29"/>
    <x v="0"/>
    <x v="3"/>
    <n v="82200115.420000002"/>
  </r>
  <r>
    <x v="3"/>
    <x v="0"/>
    <x v="0"/>
    <x v="30"/>
    <x v="0"/>
    <x v="3"/>
    <n v="360596677.76999998"/>
  </r>
  <r>
    <x v="3"/>
    <x v="0"/>
    <x v="0"/>
    <x v="31"/>
    <x v="0"/>
    <x v="3"/>
    <n v="3920651.84"/>
  </r>
  <r>
    <x v="3"/>
    <x v="0"/>
    <x v="0"/>
    <x v="32"/>
    <x v="0"/>
    <x v="3"/>
    <n v="37865427.969999999"/>
  </r>
  <r>
    <x v="3"/>
    <x v="0"/>
    <x v="0"/>
    <x v="33"/>
    <x v="0"/>
    <x v="3"/>
    <n v="44884110.079999998"/>
  </r>
  <r>
    <x v="3"/>
    <x v="0"/>
    <x v="0"/>
    <x v="34"/>
    <x v="0"/>
    <x v="3"/>
    <n v="33215473.699999999"/>
  </r>
  <r>
    <x v="3"/>
    <x v="0"/>
    <x v="0"/>
    <x v="35"/>
    <x v="0"/>
    <x v="3"/>
    <n v="99040508.420000002"/>
  </r>
  <r>
    <x v="3"/>
    <x v="0"/>
    <x v="0"/>
    <x v="36"/>
    <x v="0"/>
    <x v="3"/>
    <n v="3585102.05"/>
  </r>
  <r>
    <x v="4"/>
    <x v="0"/>
    <x v="0"/>
    <x v="0"/>
    <x v="0"/>
    <x v="4"/>
    <n v="185213448.50999999"/>
  </r>
  <r>
    <x v="4"/>
    <x v="0"/>
    <x v="0"/>
    <x v="1"/>
    <x v="0"/>
    <x v="4"/>
    <n v="38116576.850000001"/>
  </r>
  <r>
    <x v="4"/>
    <x v="0"/>
    <x v="0"/>
    <x v="2"/>
    <x v="0"/>
    <x v="4"/>
    <n v="47567866.140000001"/>
  </r>
  <r>
    <x v="4"/>
    <x v="0"/>
    <x v="0"/>
    <x v="3"/>
    <x v="0"/>
    <x v="4"/>
    <n v="24876634.600000001"/>
  </r>
  <r>
    <x v="4"/>
    <x v="0"/>
    <x v="0"/>
    <x v="4"/>
    <x v="0"/>
    <x v="4"/>
    <n v="52116072.619999997"/>
  </r>
  <r>
    <x v="4"/>
    <x v="0"/>
    <x v="0"/>
    <x v="5"/>
    <x v="0"/>
    <x v="4"/>
    <n v="140232800.15000001"/>
  </r>
  <r>
    <x v="4"/>
    <x v="0"/>
    <x v="0"/>
    <x v="6"/>
    <x v="0"/>
    <x v="4"/>
    <n v="807723395.99000001"/>
  </r>
  <r>
    <x v="4"/>
    <x v="0"/>
    <x v="0"/>
    <x v="7"/>
    <x v="0"/>
    <x v="4"/>
    <n v="-10264230.01"/>
  </r>
  <r>
    <x v="4"/>
    <x v="0"/>
    <x v="0"/>
    <x v="8"/>
    <x v="0"/>
    <x v="4"/>
    <n v="54455102.159999996"/>
  </r>
  <r>
    <x v="4"/>
    <x v="0"/>
    <x v="0"/>
    <x v="9"/>
    <x v="0"/>
    <x v="4"/>
    <n v="53067685.409999996"/>
  </r>
  <r>
    <x v="4"/>
    <x v="0"/>
    <x v="0"/>
    <x v="10"/>
    <x v="0"/>
    <x v="4"/>
    <n v="38148079.210000001"/>
  </r>
  <r>
    <x v="4"/>
    <x v="0"/>
    <x v="0"/>
    <x v="11"/>
    <x v="0"/>
    <x v="4"/>
    <n v="86454688.980000004"/>
  </r>
  <r>
    <x v="4"/>
    <x v="0"/>
    <x v="0"/>
    <x v="12"/>
    <x v="0"/>
    <x v="4"/>
    <n v="4930959.8899999997"/>
  </r>
  <r>
    <x v="4"/>
    <x v="1"/>
    <x v="0"/>
    <x v="13"/>
    <x v="0"/>
    <x v="4"/>
    <n v="2159287114.0900002"/>
  </r>
  <r>
    <x v="4"/>
    <x v="0"/>
    <x v="0"/>
    <x v="14"/>
    <x v="0"/>
    <x v="4"/>
    <n v="11011774.76"/>
  </r>
  <r>
    <x v="4"/>
    <x v="0"/>
    <x v="0"/>
    <x v="15"/>
    <x v="0"/>
    <x v="4"/>
    <n v="294784569.25"/>
  </r>
  <r>
    <x v="4"/>
    <x v="0"/>
    <x v="0"/>
    <x v="16"/>
    <x v="0"/>
    <x v="4"/>
    <n v="7135666.9900000002"/>
  </r>
  <r>
    <x v="4"/>
    <x v="0"/>
    <x v="0"/>
    <x v="17"/>
    <x v="0"/>
    <x v="4"/>
    <n v="106134396.55"/>
  </r>
  <r>
    <x v="4"/>
    <x v="0"/>
    <x v="0"/>
    <x v="18"/>
    <x v="0"/>
    <x v="4"/>
    <n v="10098622.58"/>
  </r>
  <r>
    <x v="4"/>
    <x v="0"/>
    <x v="0"/>
    <x v="19"/>
    <x v="0"/>
    <x v="4"/>
    <n v="105660826.01000001"/>
  </r>
  <r>
    <x v="4"/>
    <x v="0"/>
    <x v="0"/>
    <x v="20"/>
    <x v="0"/>
    <x v="4"/>
    <n v="98339510.930000007"/>
  </r>
  <r>
    <x v="4"/>
    <x v="0"/>
    <x v="0"/>
    <x v="21"/>
    <x v="0"/>
    <x v="4"/>
    <n v="78690223.540000007"/>
  </r>
  <r>
    <x v="4"/>
    <x v="0"/>
    <x v="0"/>
    <x v="23"/>
    <x v="0"/>
    <x v="4"/>
    <n v="5563713.21"/>
  </r>
  <r>
    <x v="4"/>
    <x v="0"/>
    <x v="0"/>
    <x v="24"/>
    <x v="0"/>
    <x v="4"/>
    <n v="51394366.039999999"/>
  </r>
  <r>
    <x v="4"/>
    <x v="0"/>
    <x v="0"/>
    <x v="25"/>
    <x v="0"/>
    <x v="4"/>
    <n v="130469187.66"/>
  </r>
  <r>
    <x v="4"/>
    <x v="0"/>
    <x v="0"/>
    <x v="26"/>
    <x v="0"/>
    <x v="4"/>
    <n v="158369213.78999999"/>
  </r>
  <r>
    <x v="4"/>
    <x v="0"/>
    <x v="0"/>
    <x v="29"/>
    <x v="0"/>
    <x v="4"/>
    <n v="90032722.030000001"/>
  </r>
  <r>
    <x v="4"/>
    <x v="0"/>
    <x v="0"/>
    <x v="30"/>
    <x v="0"/>
    <x v="4"/>
    <n v="411917940.5"/>
  </r>
  <r>
    <x v="4"/>
    <x v="0"/>
    <x v="0"/>
    <x v="32"/>
    <x v="0"/>
    <x v="4"/>
    <n v="37246326.420000002"/>
  </r>
  <r>
    <x v="4"/>
    <x v="0"/>
    <x v="0"/>
    <x v="33"/>
    <x v="0"/>
    <x v="4"/>
    <n v="52662753.380000003"/>
  </r>
  <r>
    <x v="4"/>
    <x v="0"/>
    <x v="0"/>
    <x v="34"/>
    <x v="0"/>
    <x v="4"/>
    <n v="40535483.530000001"/>
  </r>
  <r>
    <x v="4"/>
    <x v="0"/>
    <x v="0"/>
    <x v="35"/>
    <x v="0"/>
    <x v="4"/>
    <n v="102059020.53"/>
  </r>
  <r>
    <x v="4"/>
    <x v="0"/>
    <x v="0"/>
    <x v="22"/>
    <x v="0"/>
    <x v="4"/>
    <n v="29317555.5"/>
  </r>
  <r>
    <x v="4"/>
    <x v="1"/>
    <x v="0"/>
    <x v="27"/>
    <x v="0"/>
    <x v="4"/>
    <n v="46697987.060000002"/>
  </r>
  <r>
    <x v="4"/>
    <x v="1"/>
    <x v="0"/>
    <x v="28"/>
    <x v="0"/>
    <x v="4"/>
    <n v="970869546.22000003"/>
  </r>
  <r>
    <x v="4"/>
    <x v="0"/>
    <x v="0"/>
    <x v="31"/>
    <x v="0"/>
    <x v="4"/>
    <n v="335355.98"/>
  </r>
  <r>
    <x v="4"/>
    <x v="0"/>
    <x v="0"/>
    <x v="36"/>
    <x v="0"/>
    <x v="4"/>
    <n v="4963411.38"/>
  </r>
  <r>
    <x v="5"/>
    <x v="0"/>
    <x v="0"/>
    <x v="0"/>
    <x v="0"/>
    <x v="5"/>
    <n v="113889298.65000001"/>
  </r>
  <r>
    <x v="5"/>
    <x v="0"/>
    <x v="0"/>
    <x v="1"/>
    <x v="0"/>
    <x v="5"/>
    <n v="36660092.030000001"/>
  </r>
  <r>
    <x v="5"/>
    <x v="0"/>
    <x v="0"/>
    <x v="2"/>
    <x v="0"/>
    <x v="5"/>
    <n v="46723801.219999999"/>
  </r>
  <r>
    <x v="5"/>
    <x v="0"/>
    <x v="0"/>
    <x v="3"/>
    <x v="0"/>
    <x v="5"/>
    <n v="9536812.25"/>
  </r>
  <r>
    <x v="5"/>
    <x v="0"/>
    <x v="0"/>
    <x v="4"/>
    <x v="0"/>
    <x v="5"/>
    <n v="20217311.710000001"/>
  </r>
  <r>
    <x v="5"/>
    <x v="0"/>
    <x v="0"/>
    <x v="5"/>
    <x v="0"/>
    <x v="5"/>
    <n v="141440602.84"/>
  </r>
  <r>
    <x v="5"/>
    <x v="0"/>
    <x v="0"/>
    <x v="6"/>
    <x v="0"/>
    <x v="5"/>
    <n v="773653124.90999997"/>
  </r>
  <r>
    <x v="5"/>
    <x v="0"/>
    <x v="0"/>
    <x v="7"/>
    <x v="0"/>
    <x v="5"/>
    <n v="-8589694.6500000004"/>
  </r>
  <r>
    <x v="5"/>
    <x v="0"/>
    <x v="0"/>
    <x v="8"/>
    <x v="0"/>
    <x v="5"/>
    <n v="57580271.810000002"/>
  </r>
  <r>
    <x v="5"/>
    <x v="0"/>
    <x v="0"/>
    <x v="9"/>
    <x v="0"/>
    <x v="5"/>
    <n v="47129459.759999998"/>
  </r>
  <r>
    <x v="5"/>
    <x v="0"/>
    <x v="0"/>
    <x v="10"/>
    <x v="0"/>
    <x v="5"/>
    <n v="38228714.57"/>
  </r>
  <r>
    <x v="5"/>
    <x v="0"/>
    <x v="0"/>
    <x v="11"/>
    <x v="0"/>
    <x v="5"/>
    <n v="72394500.989999995"/>
  </r>
  <r>
    <x v="5"/>
    <x v="0"/>
    <x v="0"/>
    <x v="12"/>
    <x v="0"/>
    <x v="5"/>
    <n v="4494539.4800000004"/>
  </r>
  <r>
    <x v="5"/>
    <x v="1"/>
    <x v="0"/>
    <x v="13"/>
    <x v="0"/>
    <x v="5"/>
    <n v="2525264375.0900002"/>
  </r>
  <r>
    <x v="5"/>
    <x v="0"/>
    <x v="0"/>
    <x v="14"/>
    <x v="0"/>
    <x v="5"/>
    <n v="10346550.41"/>
  </r>
  <r>
    <x v="5"/>
    <x v="0"/>
    <x v="0"/>
    <x v="15"/>
    <x v="0"/>
    <x v="5"/>
    <n v="212999255.47999999"/>
  </r>
  <r>
    <x v="5"/>
    <x v="0"/>
    <x v="0"/>
    <x v="16"/>
    <x v="0"/>
    <x v="5"/>
    <n v="11933235.74"/>
  </r>
  <r>
    <x v="5"/>
    <x v="0"/>
    <x v="0"/>
    <x v="17"/>
    <x v="0"/>
    <x v="5"/>
    <n v="69051504.599999994"/>
  </r>
  <r>
    <x v="5"/>
    <x v="0"/>
    <x v="0"/>
    <x v="18"/>
    <x v="0"/>
    <x v="5"/>
    <n v="17255962.75"/>
  </r>
  <r>
    <x v="5"/>
    <x v="0"/>
    <x v="0"/>
    <x v="19"/>
    <x v="0"/>
    <x v="5"/>
    <n v="70290638.930000007"/>
  </r>
  <r>
    <x v="5"/>
    <x v="0"/>
    <x v="0"/>
    <x v="20"/>
    <x v="0"/>
    <x v="5"/>
    <n v="60904203.140000001"/>
  </r>
  <r>
    <x v="5"/>
    <x v="0"/>
    <x v="0"/>
    <x v="21"/>
    <x v="0"/>
    <x v="5"/>
    <n v="32570874.48"/>
  </r>
  <r>
    <x v="5"/>
    <x v="0"/>
    <x v="0"/>
    <x v="22"/>
    <x v="0"/>
    <x v="5"/>
    <n v="45796856.159999996"/>
  </r>
  <r>
    <x v="5"/>
    <x v="0"/>
    <x v="0"/>
    <x v="23"/>
    <x v="0"/>
    <x v="5"/>
    <n v="4428289.91"/>
  </r>
  <r>
    <x v="5"/>
    <x v="0"/>
    <x v="0"/>
    <x v="24"/>
    <x v="0"/>
    <x v="5"/>
    <n v="20088683.68"/>
  </r>
  <r>
    <x v="5"/>
    <x v="0"/>
    <x v="0"/>
    <x v="25"/>
    <x v="0"/>
    <x v="5"/>
    <n v="65219924.68"/>
  </r>
  <r>
    <x v="5"/>
    <x v="0"/>
    <x v="0"/>
    <x v="26"/>
    <x v="0"/>
    <x v="5"/>
    <n v="108939167.20999999"/>
  </r>
  <r>
    <x v="5"/>
    <x v="1"/>
    <x v="0"/>
    <x v="27"/>
    <x v="0"/>
    <x v="5"/>
    <n v="352183654.20999998"/>
  </r>
  <r>
    <x v="5"/>
    <x v="1"/>
    <x v="0"/>
    <x v="28"/>
    <x v="0"/>
    <x v="5"/>
    <n v="1104115860.6900001"/>
  </r>
  <r>
    <x v="5"/>
    <x v="0"/>
    <x v="0"/>
    <x v="29"/>
    <x v="0"/>
    <x v="5"/>
    <n v="99819290.189999998"/>
  </r>
  <r>
    <x v="5"/>
    <x v="0"/>
    <x v="0"/>
    <x v="30"/>
    <x v="0"/>
    <x v="5"/>
    <n v="424069680.04000002"/>
  </r>
  <r>
    <x v="5"/>
    <x v="0"/>
    <x v="0"/>
    <x v="31"/>
    <x v="0"/>
    <x v="5"/>
    <n v="32436386.850000001"/>
  </r>
  <r>
    <x v="5"/>
    <x v="0"/>
    <x v="0"/>
    <x v="32"/>
    <x v="0"/>
    <x v="5"/>
    <n v="36429082.060000002"/>
  </r>
  <r>
    <x v="5"/>
    <x v="0"/>
    <x v="0"/>
    <x v="33"/>
    <x v="0"/>
    <x v="5"/>
    <n v="19642646.329999998"/>
  </r>
  <r>
    <x v="5"/>
    <x v="0"/>
    <x v="0"/>
    <x v="34"/>
    <x v="0"/>
    <x v="5"/>
    <n v="34934081.859999999"/>
  </r>
  <r>
    <x v="5"/>
    <x v="0"/>
    <x v="0"/>
    <x v="35"/>
    <x v="0"/>
    <x v="5"/>
    <n v="94360024.530000001"/>
  </r>
  <r>
    <x v="5"/>
    <x v="0"/>
    <x v="0"/>
    <x v="36"/>
    <x v="0"/>
    <x v="5"/>
    <n v="5670475.4699999997"/>
  </r>
  <r>
    <x v="6"/>
    <x v="0"/>
    <x v="0"/>
    <x v="0"/>
    <x v="0"/>
    <x v="6"/>
    <n v="141792074.41999999"/>
  </r>
  <r>
    <x v="6"/>
    <x v="0"/>
    <x v="0"/>
    <x v="1"/>
    <x v="0"/>
    <x v="6"/>
    <n v="36475055.039999999"/>
  </r>
  <r>
    <x v="6"/>
    <x v="0"/>
    <x v="0"/>
    <x v="2"/>
    <x v="0"/>
    <x v="6"/>
    <n v="48497489.149999999"/>
  </r>
  <r>
    <x v="6"/>
    <x v="0"/>
    <x v="0"/>
    <x v="3"/>
    <x v="0"/>
    <x v="6"/>
    <n v="6022789.8399999999"/>
  </r>
  <r>
    <x v="6"/>
    <x v="0"/>
    <x v="0"/>
    <x v="4"/>
    <x v="0"/>
    <x v="6"/>
    <n v="12707097.01"/>
  </r>
  <r>
    <x v="6"/>
    <x v="0"/>
    <x v="0"/>
    <x v="5"/>
    <x v="0"/>
    <x v="6"/>
    <n v="146258971.40000001"/>
  </r>
  <r>
    <x v="6"/>
    <x v="0"/>
    <x v="0"/>
    <x v="6"/>
    <x v="0"/>
    <x v="6"/>
    <n v="808873688.01999998"/>
  </r>
  <r>
    <x v="6"/>
    <x v="0"/>
    <x v="0"/>
    <x v="7"/>
    <x v="0"/>
    <x v="6"/>
    <n v="-11439715.529999999"/>
  </r>
  <r>
    <x v="6"/>
    <x v="0"/>
    <x v="0"/>
    <x v="8"/>
    <x v="0"/>
    <x v="6"/>
    <n v="62011813.539999999"/>
  </r>
  <r>
    <x v="6"/>
    <x v="0"/>
    <x v="0"/>
    <x v="9"/>
    <x v="0"/>
    <x v="6"/>
    <n v="52882264.399999999"/>
  </r>
  <r>
    <x v="6"/>
    <x v="0"/>
    <x v="0"/>
    <x v="10"/>
    <x v="0"/>
    <x v="6"/>
    <n v="49524434.890000001"/>
  </r>
  <r>
    <x v="6"/>
    <x v="0"/>
    <x v="0"/>
    <x v="11"/>
    <x v="0"/>
    <x v="6"/>
    <n v="74014961.739999995"/>
  </r>
  <r>
    <x v="6"/>
    <x v="0"/>
    <x v="0"/>
    <x v="12"/>
    <x v="0"/>
    <x v="6"/>
    <n v="4940829.6399999997"/>
  </r>
  <r>
    <x v="6"/>
    <x v="1"/>
    <x v="0"/>
    <x v="13"/>
    <x v="0"/>
    <x v="6"/>
    <n v="2446437430.9699998"/>
  </r>
  <r>
    <x v="6"/>
    <x v="0"/>
    <x v="0"/>
    <x v="14"/>
    <x v="0"/>
    <x v="6"/>
    <n v="11473059.99"/>
  </r>
  <r>
    <x v="6"/>
    <x v="0"/>
    <x v="0"/>
    <x v="15"/>
    <x v="0"/>
    <x v="6"/>
    <n v="251204803.91"/>
  </r>
  <r>
    <x v="6"/>
    <x v="0"/>
    <x v="0"/>
    <x v="16"/>
    <x v="0"/>
    <x v="6"/>
    <n v="12907145.76"/>
  </r>
  <r>
    <x v="6"/>
    <x v="0"/>
    <x v="0"/>
    <x v="17"/>
    <x v="0"/>
    <x v="6"/>
    <n v="58502909.479999997"/>
  </r>
  <r>
    <x v="6"/>
    <x v="0"/>
    <x v="0"/>
    <x v="18"/>
    <x v="0"/>
    <x v="6"/>
    <n v="17620245.109999999"/>
  </r>
  <r>
    <x v="6"/>
    <x v="0"/>
    <x v="0"/>
    <x v="19"/>
    <x v="0"/>
    <x v="6"/>
    <n v="58839268.619999997"/>
  </r>
  <r>
    <x v="6"/>
    <x v="0"/>
    <x v="0"/>
    <x v="20"/>
    <x v="0"/>
    <x v="6"/>
    <n v="50259554.490000002"/>
  </r>
  <r>
    <x v="6"/>
    <x v="0"/>
    <x v="0"/>
    <x v="21"/>
    <x v="0"/>
    <x v="6"/>
    <n v="59939674.18"/>
  </r>
  <r>
    <x v="6"/>
    <x v="0"/>
    <x v="0"/>
    <x v="22"/>
    <x v="0"/>
    <x v="6"/>
    <n v="48482269.149999999"/>
  </r>
  <r>
    <x v="6"/>
    <x v="0"/>
    <x v="0"/>
    <x v="23"/>
    <x v="0"/>
    <x v="6"/>
    <n v="5209523.59"/>
  </r>
  <r>
    <x v="6"/>
    <x v="0"/>
    <x v="0"/>
    <x v="24"/>
    <x v="0"/>
    <x v="6"/>
    <n v="13150041.09"/>
  </r>
  <r>
    <x v="6"/>
    <x v="0"/>
    <x v="0"/>
    <x v="25"/>
    <x v="0"/>
    <x v="6"/>
    <n v="73858075.189999998"/>
  </r>
  <r>
    <x v="6"/>
    <x v="0"/>
    <x v="0"/>
    <x v="26"/>
    <x v="0"/>
    <x v="6"/>
    <n v="138293774.58000001"/>
  </r>
  <r>
    <x v="6"/>
    <x v="1"/>
    <x v="0"/>
    <x v="27"/>
    <x v="0"/>
    <x v="6"/>
    <n v="238590804.31999999"/>
  </r>
  <r>
    <x v="6"/>
    <x v="1"/>
    <x v="0"/>
    <x v="28"/>
    <x v="0"/>
    <x v="6"/>
    <n v="1041600963.4400001"/>
  </r>
  <r>
    <x v="6"/>
    <x v="0"/>
    <x v="0"/>
    <x v="29"/>
    <x v="0"/>
    <x v="6"/>
    <n v="99664656.519999996"/>
  </r>
  <r>
    <x v="6"/>
    <x v="0"/>
    <x v="0"/>
    <x v="30"/>
    <x v="0"/>
    <x v="6"/>
    <n v="521065336.22000003"/>
  </r>
  <r>
    <x v="6"/>
    <x v="0"/>
    <x v="0"/>
    <x v="31"/>
    <x v="0"/>
    <x v="6"/>
    <n v="32158772.870000001"/>
  </r>
  <r>
    <x v="6"/>
    <x v="0"/>
    <x v="0"/>
    <x v="32"/>
    <x v="0"/>
    <x v="6"/>
    <n v="37338045"/>
  </r>
  <r>
    <x v="6"/>
    <x v="0"/>
    <x v="0"/>
    <x v="33"/>
    <x v="0"/>
    <x v="6"/>
    <n v="12123241.359999999"/>
  </r>
  <r>
    <x v="6"/>
    <x v="0"/>
    <x v="0"/>
    <x v="34"/>
    <x v="0"/>
    <x v="6"/>
    <n v="43664419.619999997"/>
  </r>
  <r>
    <x v="6"/>
    <x v="0"/>
    <x v="0"/>
    <x v="35"/>
    <x v="0"/>
    <x v="6"/>
    <n v="102256204.92"/>
  </r>
  <r>
    <x v="6"/>
    <x v="0"/>
    <x v="0"/>
    <x v="36"/>
    <x v="0"/>
    <x v="6"/>
    <n v="2914637.43"/>
  </r>
  <r>
    <x v="7"/>
    <x v="0"/>
    <x v="0"/>
    <x v="0"/>
    <x v="0"/>
    <x v="7"/>
    <n v="117587647.48999999"/>
  </r>
  <r>
    <x v="7"/>
    <x v="0"/>
    <x v="0"/>
    <x v="1"/>
    <x v="0"/>
    <x v="7"/>
    <n v="18196294.120000001"/>
  </r>
  <r>
    <x v="7"/>
    <x v="0"/>
    <x v="0"/>
    <x v="2"/>
    <x v="0"/>
    <x v="7"/>
    <n v="48431043.090000004"/>
  </r>
  <r>
    <x v="7"/>
    <x v="0"/>
    <x v="0"/>
    <x v="3"/>
    <x v="0"/>
    <x v="7"/>
    <n v="4760324.7699999996"/>
  </r>
  <r>
    <x v="7"/>
    <x v="0"/>
    <x v="0"/>
    <x v="4"/>
    <x v="0"/>
    <x v="7"/>
    <n v="10301925.66"/>
  </r>
  <r>
    <x v="7"/>
    <x v="0"/>
    <x v="0"/>
    <x v="5"/>
    <x v="0"/>
    <x v="7"/>
    <n v="153145910.02000001"/>
  </r>
  <r>
    <x v="7"/>
    <x v="0"/>
    <x v="0"/>
    <x v="6"/>
    <x v="0"/>
    <x v="7"/>
    <n v="808460839.29999995"/>
  </r>
  <r>
    <x v="7"/>
    <x v="0"/>
    <x v="0"/>
    <x v="7"/>
    <x v="0"/>
    <x v="7"/>
    <n v="-9356721.3399999999"/>
  </r>
  <r>
    <x v="7"/>
    <x v="0"/>
    <x v="0"/>
    <x v="8"/>
    <x v="0"/>
    <x v="7"/>
    <n v="62283456.630000003"/>
  </r>
  <r>
    <x v="7"/>
    <x v="0"/>
    <x v="0"/>
    <x v="9"/>
    <x v="0"/>
    <x v="7"/>
    <n v="48755375.789999999"/>
  </r>
  <r>
    <x v="7"/>
    <x v="0"/>
    <x v="0"/>
    <x v="10"/>
    <x v="0"/>
    <x v="7"/>
    <n v="56002126.729999997"/>
  </r>
  <r>
    <x v="7"/>
    <x v="0"/>
    <x v="0"/>
    <x v="11"/>
    <x v="0"/>
    <x v="7"/>
    <n v="40391507.240000002"/>
  </r>
  <r>
    <x v="7"/>
    <x v="0"/>
    <x v="0"/>
    <x v="12"/>
    <x v="0"/>
    <x v="7"/>
    <n v="3458934.1"/>
  </r>
  <r>
    <x v="7"/>
    <x v="1"/>
    <x v="0"/>
    <x v="13"/>
    <x v="0"/>
    <x v="7"/>
    <n v="2499778792.29"/>
  </r>
  <r>
    <x v="7"/>
    <x v="0"/>
    <x v="0"/>
    <x v="14"/>
    <x v="0"/>
    <x v="7"/>
    <n v="9131220.8300000001"/>
  </r>
  <r>
    <x v="7"/>
    <x v="0"/>
    <x v="0"/>
    <x v="15"/>
    <x v="0"/>
    <x v="7"/>
    <n v="119237969.03"/>
  </r>
  <r>
    <x v="7"/>
    <x v="0"/>
    <x v="0"/>
    <x v="16"/>
    <x v="0"/>
    <x v="7"/>
    <n v="12959744.83"/>
  </r>
  <r>
    <x v="7"/>
    <x v="0"/>
    <x v="0"/>
    <x v="17"/>
    <x v="0"/>
    <x v="7"/>
    <n v="41399573.710000001"/>
  </r>
  <r>
    <x v="7"/>
    <x v="0"/>
    <x v="0"/>
    <x v="18"/>
    <x v="0"/>
    <x v="7"/>
    <n v="11155943.869999999"/>
  </r>
  <r>
    <x v="7"/>
    <x v="0"/>
    <x v="0"/>
    <x v="19"/>
    <x v="0"/>
    <x v="7"/>
    <n v="39530954.159999996"/>
  </r>
  <r>
    <x v="7"/>
    <x v="0"/>
    <x v="0"/>
    <x v="20"/>
    <x v="0"/>
    <x v="7"/>
    <n v="32139850.390000001"/>
  </r>
  <r>
    <x v="7"/>
    <x v="0"/>
    <x v="0"/>
    <x v="23"/>
    <x v="0"/>
    <x v="7"/>
    <n v="6702111.0899999999"/>
  </r>
  <r>
    <x v="7"/>
    <x v="0"/>
    <x v="0"/>
    <x v="24"/>
    <x v="0"/>
    <x v="7"/>
    <n v="10313055.57"/>
  </r>
  <r>
    <x v="7"/>
    <x v="0"/>
    <x v="0"/>
    <x v="25"/>
    <x v="0"/>
    <x v="7"/>
    <n v="62186986.560000002"/>
  </r>
  <r>
    <x v="7"/>
    <x v="0"/>
    <x v="0"/>
    <x v="26"/>
    <x v="0"/>
    <x v="7"/>
    <n v="62774352.460000001"/>
  </r>
  <r>
    <x v="7"/>
    <x v="1"/>
    <x v="0"/>
    <x v="27"/>
    <x v="0"/>
    <x v="7"/>
    <n v="312779616.32999998"/>
  </r>
  <r>
    <x v="7"/>
    <x v="1"/>
    <x v="0"/>
    <x v="28"/>
    <x v="0"/>
    <x v="7"/>
    <n v="1275257765.8099999"/>
  </r>
  <r>
    <x v="7"/>
    <x v="0"/>
    <x v="0"/>
    <x v="29"/>
    <x v="0"/>
    <x v="7"/>
    <n v="97575970.629999995"/>
  </r>
  <r>
    <x v="7"/>
    <x v="0"/>
    <x v="0"/>
    <x v="30"/>
    <x v="0"/>
    <x v="7"/>
    <n v="551424508.65999997"/>
  </r>
  <r>
    <x v="7"/>
    <x v="0"/>
    <x v="0"/>
    <x v="31"/>
    <x v="0"/>
    <x v="7"/>
    <n v="21995438.489999998"/>
  </r>
  <r>
    <x v="7"/>
    <x v="0"/>
    <x v="0"/>
    <x v="32"/>
    <x v="0"/>
    <x v="7"/>
    <n v="32823443.920000002"/>
  </r>
  <r>
    <x v="7"/>
    <x v="0"/>
    <x v="0"/>
    <x v="33"/>
    <x v="0"/>
    <x v="7"/>
    <n v="9726896.0800000001"/>
  </r>
  <r>
    <x v="7"/>
    <x v="0"/>
    <x v="0"/>
    <x v="34"/>
    <x v="0"/>
    <x v="7"/>
    <n v="28956651.920000002"/>
  </r>
  <r>
    <x v="7"/>
    <x v="0"/>
    <x v="0"/>
    <x v="35"/>
    <x v="0"/>
    <x v="7"/>
    <n v="93286458.700000003"/>
  </r>
  <r>
    <x v="7"/>
    <x v="0"/>
    <x v="0"/>
    <x v="36"/>
    <x v="0"/>
    <x v="7"/>
    <n v="2259306.69"/>
  </r>
  <r>
    <x v="7"/>
    <x v="0"/>
    <x v="0"/>
    <x v="21"/>
    <x v="0"/>
    <x v="7"/>
    <n v="24349315.02"/>
  </r>
  <r>
    <x v="7"/>
    <x v="0"/>
    <x v="0"/>
    <x v="22"/>
    <x v="0"/>
    <x v="7"/>
    <n v="44060001"/>
  </r>
  <r>
    <x v="8"/>
    <x v="0"/>
    <x v="0"/>
    <x v="0"/>
    <x v="0"/>
    <x v="8"/>
    <n v="109115122.84999999"/>
  </r>
  <r>
    <x v="8"/>
    <x v="0"/>
    <x v="0"/>
    <x v="1"/>
    <x v="0"/>
    <x v="8"/>
    <n v="24666050.23"/>
  </r>
  <r>
    <x v="8"/>
    <x v="0"/>
    <x v="0"/>
    <x v="2"/>
    <x v="0"/>
    <x v="8"/>
    <n v="46283220.909999996"/>
  </r>
  <r>
    <x v="8"/>
    <x v="0"/>
    <x v="0"/>
    <x v="3"/>
    <x v="0"/>
    <x v="8"/>
    <n v="4145127.27"/>
  </r>
  <r>
    <x v="8"/>
    <x v="0"/>
    <x v="0"/>
    <x v="4"/>
    <x v="0"/>
    <x v="8"/>
    <n v="8103125.25"/>
  </r>
  <r>
    <x v="8"/>
    <x v="0"/>
    <x v="0"/>
    <x v="5"/>
    <x v="0"/>
    <x v="8"/>
    <n v="133097997.98"/>
  </r>
  <r>
    <x v="8"/>
    <x v="0"/>
    <x v="0"/>
    <x v="6"/>
    <x v="0"/>
    <x v="8"/>
    <n v="770851975.5"/>
  </r>
  <r>
    <x v="8"/>
    <x v="0"/>
    <x v="0"/>
    <x v="7"/>
    <x v="0"/>
    <x v="8"/>
    <n v="-8040058.1699999999"/>
  </r>
  <r>
    <x v="8"/>
    <x v="0"/>
    <x v="0"/>
    <x v="8"/>
    <x v="0"/>
    <x v="8"/>
    <n v="59199045.07"/>
  </r>
  <r>
    <x v="8"/>
    <x v="0"/>
    <x v="0"/>
    <x v="9"/>
    <x v="0"/>
    <x v="8"/>
    <n v="46847733.990000002"/>
  </r>
  <r>
    <x v="8"/>
    <x v="0"/>
    <x v="0"/>
    <x v="10"/>
    <x v="0"/>
    <x v="8"/>
    <n v="27224504.66"/>
  </r>
  <r>
    <x v="8"/>
    <x v="0"/>
    <x v="0"/>
    <x v="11"/>
    <x v="0"/>
    <x v="8"/>
    <n v="33848784.710000001"/>
  </r>
  <r>
    <x v="8"/>
    <x v="0"/>
    <x v="0"/>
    <x v="12"/>
    <x v="0"/>
    <x v="8"/>
    <n v="2673047.83"/>
  </r>
  <r>
    <x v="8"/>
    <x v="1"/>
    <x v="0"/>
    <x v="13"/>
    <x v="0"/>
    <x v="8"/>
    <n v="2425595763.5500002"/>
  </r>
  <r>
    <x v="8"/>
    <x v="0"/>
    <x v="0"/>
    <x v="14"/>
    <x v="0"/>
    <x v="8"/>
    <n v="10496537.16"/>
  </r>
  <r>
    <x v="8"/>
    <x v="0"/>
    <x v="0"/>
    <x v="15"/>
    <x v="0"/>
    <x v="8"/>
    <n v="109456841.79000001"/>
  </r>
  <r>
    <x v="8"/>
    <x v="0"/>
    <x v="0"/>
    <x v="16"/>
    <x v="0"/>
    <x v="8"/>
    <n v="11685608.279999999"/>
  </r>
  <r>
    <x v="8"/>
    <x v="0"/>
    <x v="0"/>
    <x v="17"/>
    <x v="0"/>
    <x v="8"/>
    <n v="54535097.240000002"/>
  </r>
  <r>
    <x v="8"/>
    <x v="0"/>
    <x v="0"/>
    <x v="18"/>
    <x v="0"/>
    <x v="8"/>
    <n v="10975309.369999999"/>
  </r>
  <r>
    <x v="8"/>
    <x v="0"/>
    <x v="0"/>
    <x v="19"/>
    <x v="0"/>
    <x v="8"/>
    <n v="53495973.289999999"/>
  </r>
  <r>
    <x v="8"/>
    <x v="0"/>
    <x v="0"/>
    <x v="20"/>
    <x v="0"/>
    <x v="8"/>
    <n v="43935191.799999997"/>
  </r>
  <r>
    <x v="8"/>
    <x v="0"/>
    <x v="0"/>
    <x v="21"/>
    <x v="0"/>
    <x v="8"/>
    <n v="12097625.9"/>
  </r>
  <r>
    <x v="8"/>
    <x v="0"/>
    <x v="0"/>
    <x v="22"/>
    <x v="0"/>
    <x v="8"/>
    <n v="41127811.289999999"/>
  </r>
  <r>
    <x v="8"/>
    <x v="0"/>
    <x v="0"/>
    <x v="23"/>
    <x v="0"/>
    <x v="8"/>
    <n v="5537285.9500000002"/>
  </r>
  <r>
    <x v="8"/>
    <x v="0"/>
    <x v="0"/>
    <x v="24"/>
    <x v="0"/>
    <x v="8"/>
    <n v="7508989.7000000002"/>
  </r>
  <r>
    <x v="8"/>
    <x v="0"/>
    <x v="0"/>
    <x v="25"/>
    <x v="0"/>
    <x v="8"/>
    <n v="58748429.5"/>
  </r>
  <r>
    <x v="8"/>
    <x v="0"/>
    <x v="0"/>
    <x v="26"/>
    <x v="0"/>
    <x v="8"/>
    <n v="59669548.030000001"/>
  </r>
  <r>
    <x v="8"/>
    <x v="1"/>
    <x v="0"/>
    <x v="27"/>
    <x v="0"/>
    <x v="8"/>
    <n v="312755923.81"/>
  </r>
  <r>
    <x v="8"/>
    <x v="1"/>
    <x v="0"/>
    <x v="28"/>
    <x v="0"/>
    <x v="8"/>
    <n v="920100590.77999997"/>
  </r>
  <r>
    <x v="8"/>
    <x v="0"/>
    <x v="0"/>
    <x v="29"/>
    <x v="0"/>
    <x v="8"/>
    <n v="92925315.930000007"/>
  </r>
  <r>
    <x v="8"/>
    <x v="0"/>
    <x v="0"/>
    <x v="30"/>
    <x v="0"/>
    <x v="8"/>
    <n v="586318185.73000002"/>
  </r>
  <r>
    <x v="8"/>
    <x v="0"/>
    <x v="0"/>
    <x v="31"/>
    <x v="0"/>
    <x v="8"/>
    <n v="22053390.510000002"/>
  </r>
  <r>
    <x v="8"/>
    <x v="0"/>
    <x v="0"/>
    <x v="32"/>
    <x v="0"/>
    <x v="8"/>
    <n v="34518911.789999999"/>
  </r>
  <r>
    <x v="8"/>
    <x v="0"/>
    <x v="0"/>
    <x v="33"/>
    <x v="0"/>
    <x v="8"/>
    <n v="7937128.7999999998"/>
  </r>
  <r>
    <x v="8"/>
    <x v="0"/>
    <x v="0"/>
    <x v="34"/>
    <x v="0"/>
    <x v="8"/>
    <n v="28204320.510000002"/>
  </r>
  <r>
    <x v="8"/>
    <x v="0"/>
    <x v="0"/>
    <x v="35"/>
    <x v="0"/>
    <x v="8"/>
    <n v="96947028.290000007"/>
  </r>
  <r>
    <x v="8"/>
    <x v="0"/>
    <x v="0"/>
    <x v="36"/>
    <x v="0"/>
    <x v="8"/>
    <n v="1001652.6"/>
  </r>
  <r>
    <x v="9"/>
    <x v="0"/>
    <x v="0"/>
    <x v="0"/>
    <x v="0"/>
    <x v="9"/>
    <n v="88907906.510000005"/>
  </r>
  <r>
    <x v="9"/>
    <x v="0"/>
    <x v="0"/>
    <x v="1"/>
    <x v="0"/>
    <x v="9"/>
    <n v="35162450.189999998"/>
  </r>
  <r>
    <x v="9"/>
    <x v="0"/>
    <x v="0"/>
    <x v="2"/>
    <x v="0"/>
    <x v="9"/>
    <n v="47377196.189999998"/>
  </r>
  <r>
    <x v="9"/>
    <x v="0"/>
    <x v="0"/>
    <x v="3"/>
    <x v="0"/>
    <x v="9"/>
    <n v="3620458.53"/>
  </r>
  <r>
    <x v="9"/>
    <x v="0"/>
    <x v="0"/>
    <x v="4"/>
    <x v="0"/>
    <x v="9"/>
    <n v="7068326.29"/>
  </r>
  <r>
    <x v="9"/>
    <x v="0"/>
    <x v="0"/>
    <x v="5"/>
    <x v="0"/>
    <x v="9"/>
    <n v="112324398.08"/>
  </r>
  <r>
    <x v="9"/>
    <x v="0"/>
    <x v="0"/>
    <x v="6"/>
    <x v="0"/>
    <x v="9"/>
    <n v="812353425.92999995"/>
  </r>
  <r>
    <x v="9"/>
    <x v="0"/>
    <x v="0"/>
    <x v="7"/>
    <x v="0"/>
    <x v="9"/>
    <n v="-8208232.8099999996"/>
  </r>
  <r>
    <x v="9"/>
    <x v="0"/>
    <x v="0"/>
    <x v="8"/>
    <x v="0"/>
    <x v="9"/>
    <n v="61397210.490000002"/>
  </r>
  <r>
    <x v="9"/>
    <x v="0"/>
    <x v="0"/>
    <x v="9"/>
    <x v="0"/>
    <x v="9"/>
    <n v="50598305.840000004"/>
  </r>
  <r>
    <x v="9"/>
    <x v="0"/>
    <x v="0"/>
    <x v="10"/>
    <x v="0"/>
    <x v="9"/>
    <n v="35401930.869999997"/>
  </r>
  <r>
    <x v="9"/>
    <x v="0"/>
    <x v="0"/>
    <x v="11"/>
    <x v="0"/>
    <x v="9"/>
    <n v="33863361.350000001"/>
  </r>
  <r>
    <x v="9"/>
    <x v="0"/>
    <x v="0"/>
    <x v="12"/>
    <x v="0"/>
    <x v="9"/>
    <n v="1717510.12"/>
  </r>
  <r>
    <x v="9"/>
    <x v="1"/>
    <x v="0"/>
    <x v="13"/>
    <x v="0"/>
    <x v="9"/>
    <n v="1962102223.49"/>
  </r>
  <r>
    <x v="9"/>
    <x v="0"/>
    <x v="0"/>
    <x v="14"/>
    <x v="0"/>
    <x v="9"/>
    <n v="11164584.35"/>
  </r>
  <r>
    <x v="9"/>
    <x v="0"/>
    <x v="0"/>
    <x v="15"/>
    <x v="0"/>
    <x v="9"/>
    <n v="112430137.65000001"/>
  </r>
  <r>
    <x v="9"/>
    <x v="0"/>
    <x v="0"/>
    <x v="16"/>
    <x v="0"/>
    <x v="9"/>
    <n v="11882350.66"/>
  </r>
  <r>
    <x v="9"/>
    <x v="0"/>
    <x v="0"/>
    <x v="17"/>
    <x v="0"/>
    <x v="9"/>
    <n v="40917350.859999999"/>
  </r>
  <r>
    <x v="9"/>
    <x v="0"/>
    <x v="0"/>
    <x v="18"/>
    <x v="0"/>
    <x v="9"/>
    <n v="11452239.369999999"/>
  </r>
  <r>
    <x v="9"/>
    <x v="0"/>
    <x v="0"/>
    <x v="19"/>
    <x v="0"/>
    <x v="9"/>
    <n v="40601021.130000003"/>
  </r>
  <r>
    <x v="9"/>
    <x v="0"/>
    <x v="0"/>
    <x v="20"/>
    <x v="0"/>
    <x v="9"/>
    <n v="33192466.02"/>
  </r>
  <r>
    <x v="9"/>
    <x v="0"/>
    <x v="0"/>
    <x v="21"/>
    <x v="0"/>
    <x v="9"/>
    <n v="9952728.1799999997"/>
  </r>
  <r>
    <x v="9"/>
    <x v="0"/>
    <x v="0"/>
    <x v="22"/>
    <x v="0"/>
    <x v="9"/>
    <n v="43294662.399999999"/>
  </r>
  <r>
    <x v="9"/>
    <x v="0"/>
    <x v="0"/>
    <x v="23"/>
    <x v="0"/>
    <x v="9"/>
    <n v="4539924.6399999997"/>
  </r>
  <r>
    <x v="9"/>
    <x v="0"/>
    <x v="0"/>
    <x v="24"/>
    <x v="0"/>
    <x v="9"/>
    <n v="7606428.2400000002"/>
  </r>
  <r>
    <x v="9"/>
    <x v="0"/>
    <x v="0"/>
    <x v="25"/>
    <x v="0"/>
    <x v="9"/>
    <n v="48781406.329999998"/>
  </r>
  <r>
    <x v="9"/>
    <x v="0"/>
    <x v="0"/>
    <x v="26"/>
    <x v="0"/>
    <x v="9"/>
    <n v="61170455.200000003"/>
  </r>
  <r>
    <x v="9"/>
    <x v="1"/>
    <x v="0"/>
    <x v="27"/>
    <x v="0"/>
    <x v="9"/>
    <n v="353187452.77999997"/>
  </r>
  <r>
    <x v="9"/>
    <x v="1"/>
    <x v="0"/>
    <x v="28"/>
    <x v="0"/>
    <x v="9"/>
    <n v="1077142011.4200001"/>
  </r>
  <r>
    <x v="9"/>
    <x v="0"/>
    <x v="0"/>
    <x v="29"/>
    <x v="0"/>
    <x v="9"/>
    <n v="103175731.7"/>
  </r>
  <r>
    <x v="9"/>
    <x v="0"/>
    <x v="0"/>
    <x v="30"/>
    <x v="0"/>
    <x v="9"/>
    <n v="636255933.35000002"/>
  </r>
  <r>
    <x v="9"/>
    <x v="0"/>
    <x v="0"/>
    <x v="31"/>
    <x v="0"/>
    <x v="9"/>
    <n v="16764459.140000001"/>
  </r>
  <r>
    <x v="9"/>
    <x v="0"/>
    <x v="0"/>
    <x v="32"/>
    <x v="0"/>
    <x v="9"/>
    <n v="31019980.579999998"/>
  </r>
  <r>
    <x v="9"/>
    <x v="0"/>
    <x v="0"/>
    <x v="33"/>
    <x v="0"/>
    <x v="9"/>
    <n v="6307154.7199999997"/>
  </r>
  <r>
    <x v="9"/>
    <x v="0"/>
    <x v="0"/>
    <x v="34"/>
    <x v="0"/>
    <x v="9"/>
    <n v="36951309.229999997"/>
  </r>
  <r>
    <x v="9"/>
    <x v="0"/>
    <x v="0"/>
    <x v="35"/>
    <x v="0"/>
    <x v="9"/>
    <n v="98102677.629999995"/>
  </r>
  <r>
    <x v="9"/>
    <x v="0"/>
    <x v="0"/>
    <x v="36"/>
    <x v="0"/>
    <x v="9"/>
    <n v="-1312867.47"/>
  </r>
  <r>
    <x v="10"/>
    <x v="0"/>
    <x v="0"/>
    <x v="0"/>
    <x v="0"/>
    <x v="10"/>
    <n v="134075348.34"/>
  </r>
  <r>
    <x v="10"/>
    <x v="0"/>
    <x v="0"/>
    <x v="1"/>
    <x v="0"/>
    <x v="10"/>
    <n v="36831523.659999996"/>
  </r>
  <r>
    <x v="10"/>
    <x v="0"/>
    <x v="0"/>
    <x v="2"/>
    <x v="0"/>
    <x v="10"/>
    <n v="46643244.359999999"/>
  </r>
  <r>
    <x v="10"/>
    <x v="0"/>
    <x v="0"/>
    <x v="3"/>
    <x v="0"/>
    <x v="10"/>
    <n v="7384572.9000000004"/>
  </r>
  <r>
    <x v="10"/>
    <x v="0"/>
    <x v="0"/>
    <x v="4"/>
    <x v="0"/>
    <x v="10"/>
    <n v="14401136.380000001"/>
  </r>
  <r>
    <x v="10"/>
    <x v="0"/>
    <x v="0"/>
    <x v="5"/>
    <x v="0"/>
    <x v="10"/>
    <n v="149760300.65000001"/>
  </r>
  <r>
    <x v="10"/>
    <x v="0"/>
    <x v="0"/>
    <x v="6"/>
    <x v="0"/>
    <x v="10"/>
    <n v="825008367.76999998"/>
  </r>
  <r>
    <x v="10"/>
    <x v="0"/>
    <x v="0"/>
    <x v="7"/>
    <x v="0"/>
    <x v="10"/>
    <n v="-8764353.25"/>
  </r>
  <r>
    <x v="10"/>
    <x v="0"/>
    <x v="0"/>
    <x v="8"/>
    <x v="0"/>
    <x v="10"/>
    <n v="59541868.990000002"/>
  </r>
  <r>
    <x v="10"/>
    <x v="0"/>
    <x v="0"/>
    <x v="9"/>
    <x v="0"/>
    <x v="10"/>
    <n v="52863141.109999999"/>
  </r>
  <r>
    <x v="10"/>
    <x v="0"/>
    <x v="0"/>
    <x v="10"/>
    <x v="0"/>
    <x v="10"/>
    <n v="36847873.68"/>
  </r>
  <r>
    <x v="10"/>
    <x v="0"/>
    <x v="0"/>
    <x v="11"/>
    <x v="0"/>
    <x v="10"/>
    <n v="38586581.219999999"/>
  </r>
  <r>
    <x v="10"/>
    <x v="0"/>
    <x v="0"/>
    <x v="12"/>
    <x v="0"/>
    <x v="10"/>
    <n v="2826360.52"/>
  </r>
  <r>
    <x v="10"/>
    <x v="1"/>
    <x v="0"/>
    <x v="13"/>
    <x v="0"/>
    <x v="10"/>
    <n v="1817270844.8900001"/>
  </r>
  <r>
    <x v="10"/>
    <x v="0"/>
    <x v="0"/>
    <x v="14"/>
    <x v="0"/>
    <x v="10"/>
    <n v="8798558.3200000003"/>
  </r>
  <r>
    <x v="10"/>
    <x v="0"/>
    <x v="0"/>
    <x v="15"/>
    <x v="0"/>
    <x v="10"/>
    <n v="127732708.48"/>
  </r>
  <r>
    <x v="10"/>
    <x v="0"/>
    <x v="0"/>
    <x v="16"/>
    <x v="0"/>
    <x v="10"/>
    <n v="11976455.51"/>
  </r>
  <r>
    <x v="10"/>
    <x v="0"/>
    <x v="0"/>
    <x v="17"/>
    <x v="0"/>
    <x v="10"/>
    <n v="77680396.599999994"/>
  </r>
  <r>
    <x v="10"/>
    <x v="0"/>
    <x v="0"/>
    <x v="18"/>
    <x v="0"/>
    <x v="10"/>
    <n v="14020404.119999999"/>
  </r>
  <r>
    <x v="10"/>
    <x v="0"/>
    <x v="0"/>
    <x v="19"/>
    <x v="0"/>
    <x v="10"/>
    <n v="77356554.310000002"/>
  </r>
  <r>
    <x v="10"/>
    <x v="0"/>
    <x v="0"/>
    <x v="20"/>
    <x v="0"/>
    <x v="10"/>
    <n v="45634901.789999999"/>
  </r>
  <r>
    <x v="10"/>
    <x v="0"/>
    <x v="0"/>
    <x v="21"/>
    <x v="0"/>
    <x v="10"/>
    <n v="23525311.02"/>
  </r>
  <r>
    <x v="10"/>
    <x v="0"/>
    <x v="0"/>
    <x v="22"/>
    <x v="0"/>
    <x v="10"/>
    <n v="44714862.369999997"/>
  </r>
  <r>
    <x v="10"/>
    <x v="0"/>
    <x v="0"/>
    <x v="23"/>
    <x v="0"/>
    <x v="10"/>
    <n v="8546109.2599999998"/>
  </r>
  <r>
    <x v="10"/>
    <x v="0"/>
    <x v="0"/>
    <x v="24"/>
    <x v="0"/>
    <x v="10"/>
    <n v="14734171.369999999"/>
  </r>
  <r>
    <x v="10"/>
    <x v="0"/>
    <x v="0"/>
    <x v="25"/>
    <x v="0"/>
    <x v="10"/>
    <n v="68538323.340000004"/>
  </r>
  <r>
    <x v="10"/>
    <x v="0"/>
    <x v="0"/>
    <x v="26"/>
    <x v="0"/>
    <x v="10"/>
    <n v="71657445.870000005"/>
  </r>
  <r>
    <x v="10"/>
    <x v="1"/>
    <x v="0"/>
    <x v="27"/>
    <x v="0"/>
    <x v="10"/>
    <n v="259387783.58000001"/>
  </r>
  <r>
    <x v="10"/>
    <x v="1"/>
    <x v="0"/>
    <x v="28"/>
    <x v="0"/>
    <x v="10"/>
    <n v="1022442275.64"/>
  </r>
  <r>
    <x v="10"/>
    <x v="0"/>
    <x v="0"/>
    <x v="29"/>
    <x v="0"/>
    <x v="10"/>
    <n v="101752796.02"/>
  </r>
  <r>
    <x v="10"/>
    <x v="0"/>
    <x v="0"/>
    <x v="30"/>
    <x v="0"/>
    <x v="10"/>
    <n v="494823048.55000001"/>
  </r>
  <r>
    <x v="10"/>
    <x v="0"/>
    <x v="0"/>
    <x v="31"/>
    <x v="0"/>
    <x v="10"/>
    <n v="25894064.010000002"/>
  </r>
  <r>
    <x v="10"/>
    <x v="0"/>
    <x v="0"/>
    <x v="32"/>
    <x v="0"/>
    <x v="10"/>
    <n v="38369389.210000001"/>
  </r>
  <r>
    <x v="10"/>
    <x v="0"/>
    <x v="0"/>
    <x v="33"/>
    <x v="0"/>
    <x v="10"/>
    <n v="13975855.93"/>
  </r>
  <r>
    <x v="10"/>
    <x v="0"/>
    <x v="0"/>
    <x v="34"/>
    <x v="0"/>
    <x v="10"/>
    <n v="41342234.030000001"/>
  </r>
  <r>
    <x v="10"/>
    <x v="0"/>
    <x v="0"/>
    <x v="35"/>
    <x v="0"/>
    <x v="10"/>
    <n v="80323397.799999997"/>
  </r>
  <r>
    <x v="10"/>
    <x v="0"/>
    <x v="0"/>
    <x v="36"/>
    <x v="0"/>
    <x v="10"/>
    <n v="-1420028.49"/>
  </r>
  <r>
    <x v="11"/>
    <x v="0"/>
    <x v="0"/>
    <x v="0"/>
    <x v="0"/>
    <x v="11"/>
    <n v="81629002.420000002"/>
  </r>
  <r>
    <x v="11"/>
    <x v="0"/>
    <x v="0"/>
    <x v="1"/>
    <x v="0"/>
    <x v="11"/>
    <n v="35325631.57"/>
  </r>
  <r>
    <x v="11"/>
    <x v="0"/>
    <x v="0"/>
    <x v="2"/>
    <x v="0"/>
    <x v="11"/>
    <n v="48146124.310000002"/>
  </r>
  <r>
    <x v="11"/>
    <x v="0"/>
    <x v="0"/>
    <x v="3"/>
    <x v="0"/>
    <x v="11"/>
    <n v="12447838.439999999"/>
  </r>
  <r>
    <x v="11"/>
    <x v="0"/>
    <x v="0"/>
    <x v="4"/>
    <x v="0"/>
    <x v="11"/>
    <n v="25030552.059999999"/>
  </r>
  <r>
    <x v="11"/>
    <x v="0"/>
    <x v="0"/>
    <x v="5"/>
    <x v="0"/>
    <x v="11"/>
    <n v="166659457.40000001"/>
  </r>
  <r>
    <x v="11"/>
    <x v="0"/>
    <x v="0"/>
    <x v="6"/>
    <x v="0"/>
    <x v="11"/>
    <n v="836321262.10000002"/>
  </r>
  <r>
    <x v="11"/>
    <x v="0"/>
    <x v="0"/>
    <x v="7"/>
    <x v="0"/>
    <x v="11"/>
    <n v="-7926498.0599999996"/>
  </r>
  <r>
    <x v="11"/>
    <x v="0"/>
    <x v="0"/>
    <x v="8"/>
    <x v="0"/>
    <x v="11"/>
    <n v="61638982.789999999"/>
  </r>
  <r>
    <x v="11"/>
    <x v="0"/>
    <x v="0"/>
    <x v="9"/>
    <x v="0"/>
    <x v="11"/>
    <n v="58258068.109999999"/>
  </r>
  <r>
    <x v="11"/>
    <x v="0"/>
    <x v="0"/>
    <x v="10"/>
    <x v="0"/>
    <x v="11"/>
    <n v="65369835.32"/>
  </r>
  <r>
    <x v="11"/>
    <x v="0"/>
    <x v="0"/>
    <x v="11"/>
    <x v="0"/>
    <x v="11"/>
    <n v="55782965.380000003"/>
  </r>
  <r>
    <x v="11"/>
    <x v="0"/>
    <x v="0"/>
    <x v="12"/>
    <x v="0"/>
    <x v="11"/>
    <n v="3614363.76"/>
  </r>
  <r>
    <x v="11"/>
    <x v="1"/>
    <x v="0"/>
    <x v="13"/>
    <x v="0"/>
    <x v="11"/>
    <n v="2618128412.71"/>
  </r>
  <r>
    <x v="11"/>
    <x v="0"/>
    <x v="0"/>
    <x v="14"/>
    <x v="0"/>
    <x v="11"/>
    <n v="10502458.68"/>
  </r>
  <r>
    <x v="11"/>
    <x v="0"/>
    <x v="0"/>
    <x v="15"/>
    <x v="0"/>
    <x v="11"/>
    <n v="179226099.53"/>
  </r>
  <r>
    <x v="11"/>
    <x v="0"/>
    <x v="0"/>
    <x v="16"/>
    <x v="0"/>
    <x v="11"/>
    <n v="12283910.289999999"/>
  </r>
  <r>
    <x v="11"/>
    <x v="0"/>
    <x v="0"/>
    <x v="17"/>
    <x v="0"/>
    <x v="11"/>
    <n v="43491656.210000001"/>
  </r>
  <r>
    <x v="11"/>
    <x v="0"/>
    <x v="0"/>
    <x v="18"/>
    <x v="0"/>
    <x v="11"/>
    <n v="14235150.949999999"/>
  </r>
  <r>
    <x v="11"/>
    <x v="0"/>
    <x v="0"/>
    <x v="19"/>
    <x v="0"/>
    <x v="11"/>
    <n v="42184209.170000002"/>
  </r>
  <r>
    <x v="11"/>
    <x v="0"/>
    <x v="0"/>
    <x v="20"/>
    <x v="0"/>
    <x v="11"/>
    <n v="36276225.68"/>
  </r>
  <r>
    <x v="11"/>
    <x v="0"/>
    <x v="0"/>
    <x v="21"/>
    <x v="0"/>
    <x v="11"/>
    <n v="30873543.699999999"/>
  </r>
  <r>
    <x v="11"/>
    <x v="0"/>
    <x v="0"/>
    <x v="22"/>
    <x v="0"/>
    <x v="11"/>
    <n v="49151299.490000002"/>
  </r>
  <r>
    <x v="11"/>
    <x v="0"/>
    <x v="0"/>
    <x v="23"/>
    <x v="0"/>
    <x v="11"/>
    <n v="10714680.939999999"/>
  </r>
  <r>
    <x v="11"/>
    <x v="0"/>
    <x v="0"/>
    <x v="24"/>
    <x v="0"/>
    <x v="11"/>
    <n v="24748871.949999999"/>
  </r>
  <r>
    <x v="11"/>
    <x v="0"/>
    <x v="0"/>
    <x v="25"/>
    <x v="0"/>
    <x v="11"/>
    <n v="41748761.369999997"/>
  </r>
  <r>
    <x v="11"/>
    <x v="0"/>
    <x v="0"/>
    <x v="26"/>
    <x v="0"/>
    <x v="11"/>
    <n v="98552543.140000001"/>
  </r>
  <r>
    <x v="11"/>
    <x v="1"/>
    <x v="0"/>
    <x v="27"/>
    <x v="0"/>
    <x v="11"/>
    <n v="86444192.280000001"/>
  </r>
  <r>
    <x v="11"/>
    <x v="1"/>
    <x v="0"/>
    <x v="28"/>
    <x v="0"/>
    <x v="11"/>
    <n v="1201618234.3599999"/>
  </r>
  <r>
    <x v="11"/>
    <x v="0"/>
    <x v="0"/>
    <x v="29"/>
    <x v="0"/>
    <x v="11"/>
    <n v="104262359.03"/>
  </r>
  <r>
    <x v="11"/>
    <x v="0"/>
    <x v="0"/>
    <x v="30"/>
    <x v="0"/>
    <x v="11"/>
    <n v="442562149.44"/>
  </r>
  <r>
    <x v="11"/>
    <x v="0"/>
    <x v="0"/>
    <x v="31"/>
    <x v="0"/>
    <x v="11"/>
    <n v="28317714.25"/>
  </r>
  <r>
    <x v="11"/>
    <x v="0"/>
    <x v="0"/>
    <x v="32"/>
    <x v="0"/>
    <x v="11"/>
    <n v="36700955.439999998"/>
  </r>
  <r>
    <x v="11"/>
    <x v="0"/>
    <x v="0"/>
    <x v="33"/>
    <x v="0"/>
    <x v="11"/>
    <n v="26053622.600000001"/>
  </r>
  <r>
    <x v="11"/>
    <x v="0"/>
    <x v="0"/>
    <x v="34"/>
    <x v="0"/>
    <x v="11"/>
    <n v="45036215.329999998"/>
  </r>
  <r>
    <x v="11"/>
    <x v="0"/>
    <x v="0"/>
    <x v="35"/>
    <x v="0"/>
    <x v="11"/>
    <n v="97302194.709999993"/>
  </r>
  <r>
    <x v="11"/>
    <x v="0"/>
    <x v="0"/>
    <x v="36"/>
    <x v="0"/>
    <x v="11"/>
    <n v="-1717551.48"/>
  </r>
  <r>
    <x v="12"/>
    <x v="0"/>
    <x v="0"/>
    <x v="0"/>
    <x v="1"/>
    <x v="0"/>
    <n v="75388364.400000006"/>
  </r>
  <r>
    <x v="12"/>
    <x v="0"/>
    <x v="0"/>
    <x v="1"/>
    <x v="1"/>
    <x v="0"/>
    <n v="31925377.329999998"/>
  </r>
  <r>
    <x v="12"/>
    <x v="0"/>
    <x v="0"/>
    <x v="2"/>
    <x v="1"/>
    <x v="0"/>
    <n v="48182440.270000003"/>
  </r>
  <r>
    <x v="12"/>
    <x v="0"/>
    <x v="0"/>
    <x v="3"/>
    <x v="1"/>
    <x v="0"/>
    <n v="18452609.32"/>
  </r>
  <r>
    <x v="12"/>
    <x v="0"/>
    <x v="0"/>
    <x v="4"/>
    <x v="1"/>
    <x v="0"/>
    <n v="38358023.710000001"/>
  </r>
  <r>
    <x v="12"/>
    <x v="0"/>
    <x v="0"/>
    <x v="5"/>
    <x v="1"/>
    <x v="0"/>
    <n v="167494807.90000001"/>
  </r>
  <r>
    <x v="12"/>
    <x v="0"/>
    <x v="0"/>
    <x v="6"/>
    <x v="1"/>
    <x v="0"/>
    <n v="846129896.00999999"/>
  </r>
  <r>
    <x v="12"/>
    <x v="0"/>
    <x v="0"/>
    <x v="7"/>
    <x v="1"/>
    <x v="0"/>
    <n v="-9390703.8699999992"/>
  </r>
  <r>
    <x v="12"/>
    <x v="0"/>
    <x v="0"/>
    <x v="8"/>
    <x v="1"/>
    <x v="0"/>
    <n v="61652426.409999996"/>
  </r>
  <r>
    <x v="12"/>
    <x v="0"/>
    <x v="0"/>
    <x v="9"/>
    <x v="1"/>
    <x v="0"/>
    <n v="59463735"/>
  </r>
  <r>
    <x v="12"/>
    <x v="0"/>
    <x v="0"/>
    <x v="10"/>
    <x v="1"/>
    <x v="0"/>
    <n v="50260888.600000001"/>
  </r>
  <r>
    <x v="12"/>
    <x v="0"/>
    <x v="0"/>
    <x v="11"/>
    <x v="1"/>
    <x v="0"/>
    <n v="65237706.880000003"/>
  </r>
  <r>
    <x v="12"/>
    <x v="0"/>
    <x v="0"/>
    <x v="12"/>
    <x v="1"/>
    <x v="0"/>
    <n v="4844194.7699999996"/>
  </r>
  <r>
    <x v="12"/>
    <x v="1"/>
    <x v="0"/>
    <x v="13"/>
    <x v="1"/>
    <x v="0"/>
    <n v="2426966870.8800001"/>
  </r>
  <r>
    <x v="12"/>
    <x v="0"/>
    <x v="0"/>
    <x v="14"/>
    <x v="1"/>
    <x v="0"/>
    <n v="5030217.93"/>
  </r>
  <r>
    <x v="12"/>
    <x v="0"/>
    <x v="0"/>
    <x v="15"/>
    <x v="1"/>
    <x v="0"/>
    <n v="207138579.84"/>
  </r>
  <r>
    <x v="12"/>
    <x v="0"/>
    <x v="0"/>
    <x v="16"/>
    <x v="1"/>
    <x v="0"/>
    <n v="12154737.789999999"/>
  </r>
  <r>
    <x v="12"/>
    <x v="0"/>
    <x v="0"/>
    <x v="17"/>
    <x v="1"/>
    <x v="0"/>
    <n v="32945133.649999999"/>
  </r>
  <r>
    <x v="12"/>
    <x v="0"/>
    <x v="0"/>
    <x v="18"/>
    <x v="1"/>
    <x v="0"/>
    <n v="14245215.24"/>
  </r>
  <r>
    <x v="12"/>
    <x v="0"/>
    <x v="0"/>
    <x v="19"/>
    <x v="1"/>
    <x v="0"/>
    <n v="32685624.09"/>
  </r>
  <r>
    <x v="12"/>
    <x v="0"/>
    <x v="0"/>
    <x v="20"/>
    <x v="1"/>
    <x v="0"/>
    <n v="28279590.460000001"/>
  </r>
  <r>
    <x v="12"/>
    <x v="0"/>
    <x v="0"/>
    <x v="21"/>
    <x v="1"/>
    <x v="0"/>
    <n v="40774127.030000001"/>
  </r>
  <r>
    <x v="12"/>
    <x v="0"/>
    <x v="0"/>
    <x v="22"/>
    <x v="1"/>
    <x v="0"/>
    <n v="47993190"/>
  </r>
  <r>
    <x v="12"/>
    <x v="0"/>
    <x v="0"/>
    <x v="23"/>
    <x v="1"/>
    <x v="0"/>
    <n v="10805905.34"/>
  </r>
  <r>
    <x v="12"/>
    <x v="0"/>
    <x v="0"/>
    <x v="24"/>
    <x v="1"/>
    <x v="0"/>
    <n v="37684895.850000001"/>
  </r>
  <r>
    <x v="12"/>
    <x v="0"/>
    <x v="0"/>
    <x v="25"/>
    <x v="1"/>
    <x v="0"/>
    <n v="37109334.979999997"/>
  </r>
  <r>
    <x v="12"/>
    <x v="0"/>
    <x v="0"/>
    <x v="26"/>
    <x v="1"/>
    <x v="0"/>
    <n v="113377010.54000001"/>
  </r>
  <r>
    <x v="12"/>
    <x v="1"/>
    <x v="0"/>
    <x v="27"/>
    <x v="1"/>
    <x v="0"/>
    <n v="377330984.62"/>
  </r>
  <r>
    <x v="12"/>
    <x v="1"/>
    <x v="0"/>
    <x v="28"/>
    <x v="1"/>
    <x v="0"/>
    <n v="1450474134.98"/>
  </r>
  <r>
    <x v="12"/>
    <x v="0"/>
    <x v="0"/>
    <x v="29"/>
    <x v="1"/>
    <x v="0"/>
    <n v="103137435.79000001"/>
  </r>
  <r>
    <x v="12"/>
    <x v="0"/>
    <x v="0"/>
    <x v="30"/>
    <x v="1"/>
    <x v="0"/>
    <n v="400662218.58999997"/>
  </r>
  <r>
    <x v="12"/>
    <x v="0"/>
    <x v="0"/>
    <x v="31"/>
    <x v="1"/>
    <x v="0"/>
    <n v="28996244.489999998"/>
  </r>
  <r>
    <x v="12"/>
    <x v="0"/>
    <x v="0"/>
    <x v="32"/>
    <x v="1"/>
    <x v="0"/>
    <n v="32115102.23"/>
  </r>
  <r>
    <x v="12"/>
    <x v="0"/>
    <x v="0"/>
    <x v="33"/>
    <x v="1"/>
    <x v="0"/>
    <n v="38867385.399999999"/>
  </r>
  <r>
    <x v="12"/>
    <x v="0"/>
    <x v="0"/>
    <x v="34"/>
    <x v="1"/>
    <x v="0"/>
    <n v="44978622.990000002"/>
  </r>
  <r>
    <x v="12"/>
    <x v="0"/>
    <x v="0"/>
    <x v="35"/>
    <x v="1"/>
    <x v="0"/>
    <n v="87081906.459999993"/>
  </r>
  <r>
    <x v="12"/>
    <x v="0"/>
    <x v="0"/>
    <x v="36"/>
    <x v="1"/>
    <x v="0"/>
    <n v="181731.3"/>
  </r>
  <r>
    <x v="13"/>
    <x v="0"/>
    <x v="0"/>
    <x v="0"/>
    <x v="1"/>
    <x v="1"/>
    <n v="74413101.319999993"/>
  </r>
  <r>
    <x v="13"/>
    <x v="0"/>
    <x v="0"/>
    <x v="1"/>
    <x v="1"/>
    <x v="1"/>
    <n v="23191830.879999999"/>
  </r>
  <r>
    <x v="13"/>
    <x v="0"/>
    <x v="0"/>
    <x v="2"/>
    <x v="1"/>
    <x v="1"/>
    <n v="43715194.079999998"/>
  </r>
  <r>
    <x v="13"/>
    <x v="0"/>
    <x v="0"/>
    <x v="3"/>
    <x v="1"/>
    <x v="1"/>
    <n v="14293879.380000001"/>
  </r>
  <r>
    <x v="13"/>
    <x v="0"/>
    <x v="0"/>
    <x v="4"/>
    <x v="1"/>
    <x v="1"/>
    <n v="30464019.609999999"/>
  </r>
  <r>
    <x v="13"/>
    <x v="0"/>
    <x v="0"/>
    <x v="5"/>
    <x v="1"/>
    <x v="1"/>
    <n v="167643324.34"/>
  </r>
  <r>
    <x v="13"/>
    <x v="0"/>
    <x v="0"/>
    <x v="6"/>
    <x v="1"/>
    <x v="1"/>
    <n v="780372548.70000005"/>
  </r>
  <r>
    <x v="13"/>
    <x v="0"/>
    <x v="0"/>
    <x v="7"/>
    <x v="1"/>
    <x v="1"/>
    <n v="-7579470.4900000002"/>
  </r>
  <r>
    <x v="13"/>
    <x v="0"/>
    <x v="0"/>
    <x v="8"/>
    <x v="1"/>
    <x v="1"/>
    <n v="55653479.670000002"/>
  </r>
  <r>
    <x v="13"/>
    <x v="0"/>
    <x v="0"/>
    <x v="9"/>
    <x v="1"/>
    <x v="1"/>
    <n v="53039889.5"/>
  </r>
  <r>
    <x v="13"/>
    <x v="0"/>
    <x v="0"/>
    <x v="10"/>
    <x v="1"/>
    <x v="1"/>
    <n v="39350564.189999998"/>
  </r>
  <r>
    <x v="13"/>
    <x v="0"/>
    <x v="0"/>
    <x v="11"/>
    <x v="1"/>
    <x v="1"/>
    <n v="58059830.280000001"/>
  </r>
  <r>
    <x v="13"/>
    <x v="0"/>
    <x v="0"/>
    <x v="12"/>
    <x v="1"/>
    <x v="1"/>
    <n v="3961141.84"/>
  </r>
  <r>
    <x v="13"/>
    <x v="1"/>
    <x v="0"/>
    <x v="13"/>
    <x v="1"/>
    <x v="1"/>
    <n v="2369353197.7600002"/>
  </r>
  <r>
    <x v="13"/>
    <x v="0"/>
    <x v="0"/>
    <x v="14"/>
    <x v="1"/>
    <x v="1"/>
    <n v="9859104.7100000009"/>
  </r>
  <r>
    <x v="13"/>
    <x v="0"/>
    <x v="0"/>
    <x v="15"/>
    <x v="1"/>
    <x v="1"/>
    <n v="183643657"/>
  </r>
  <r>
    <x v="13"/>
    <x v="0"/>
    <x v="0"/>
    <x v="16"/>
    <x v="1"/>
    <x v="1"/>
    <n v="10040785.59"/>
  </r>
  <r>
    <x v="13"/>
    <x v="0"/>
    <x v="0"/>
    <x v="17"/>
    <x v="1"/>
    <x v="1"/>
    <n v="28747567.460000001"/>
  </r>
  <r>
    <x v="13"/>
    <x v="0"/>
    <x v="0"/>
    <x v="18"/>
    <x v="1"/>
    <x v="1"/>
    <n v="12860781.75"/>
  </r>
  <r>
    <x v="13"/>
    <x v="0"/>
    <x v="0"/>
    <x v="19"/>
    <x v="1"/>
    <x v="1"/>
    <n v="29095898.91"/>
  </r>
  <r>
    <x v="13"/>
    <x v="0"/>
    <x v="0"/>
    <x v="20"/>
    <x v="1"/>
    <x v="1"/>
    <n v="25173459.359999999"/>
  </r>
  <r>
    <x v="13"/>
    <x v="0"/>
    <x v="0"/>
    <x v="21"/>
    <x v="1"/>
    <x v="1"/>
    <n v="23822723.489999998"/>
  </r>
  <r>
    <x v="13"/>
    <x v="0"/>
    <x v="0"/>
    <x v="22"/>
    <x v="1"/>
    <x v="1"/>
    <n v="45704902.700000003"/>
  </r>
  <r>
    <x v="13"/>
    <x v="0"/>
    <x v="0"/>
    <x v="23"/>
    <x v="1"/>
    <x v="1"/>
    <n v="11968236.99"/>
  </r>
  <r>
    <x v="13"/>
    <x v="0"/>
    <x v="0"/>
    <x v="24"/>
    <x v="1"/>
    <x v="1"/>
    <n v="30287974.050000001"/>
  </r>
  <r>
    <x v="13"/>
    <x v="0"/>
    <x v="0"/>
    <x v="25"/>
    <x v="1"/>
    <x v="1"/>
    <n v="34762855.950000003"/>
  </r>
  <r>
    <x v="13"/>
    <x v="0"/>
    <x v="0"/>
    <x v="26"/>
    <x v="1"/>
    <x v="1"/>
    <n v="101357622.45"/>
  </r>
  <r>
    <x v="13"/>
    <x v="1"/>
    <x v="0"/>
    <x v="27"/>
    <x v="1"/>
    <x v="1"/>
    <n v="343340253.76999998"/>
  </r>
  <r>
    <x v="13"/>
    <x v="1"/>
    <x v="0"/>
    <x v="28"/>
    <x v="1"/>
    <x v="1"/>
    <n v="1156104802.8299999"/>
  </r>
  <r>
    <x v="13"/>
    <x v="0"/>
    <x v="0"/>
    <x v="29"/>
    <x v="1"/>
    <x v="1"/>
    <n v="92064538.140000001"/>
  </r>
  <r>
    <x v="13"/>
    <x v="0"/>
    <x v="0"/>
    <x v="30"/>
    <x v="1"/>
    <x v="1"/>
    <n v="406226898.25"/>
  </r>
  <r>
    <x v="13"/>
    <x v="0"/>
    <x v="0"/>
    <x v="31"/>
    <x v="1"/>
    <x v="1"/>
    <n v="25904610.629999999"/>
  </r>
  <r>
    <x v="13"/>
    <x v="0"/>
    <x v="0"/>
    <x v="32"/>
    <x v="1"/>
    <x v="1"/>
    <n v="28401603.899999999"/>
  </r>
  <r>
    <x v="13"/>
    <x v="0"/>
    <x v="0"/>
    <x v="33"/>
    <x v="1"/>
    <x v="1"/>
    <n v="30424903.489999998"/>
  </r>
  <r>
    <x v="13"/>
    <x v="0"/>
    <x v="0"/>
    <x v="34"/>
    <x v="1"/>
    <x v="1"/>
    <n v="43689585.560000002"/>
  </r>
  <r>
    <x v="13"/>
    <x v="0"/>
    <x v="0"/>
    <x v="35"/>
    <x v="1"/>
    <x v="1"/>
    <n v="91127979.230000004"/>
  </r>
  <r>
    <x v="13"/>
    <x v="0"/>
    <x v="0"/>
    <x v="36"/>
    <x v="1"/>
    <x v="1"/>
    <n v="9374713.2899999991"/>
  </r>
  <r>
    <x v="14"/>
    <x v="0"/>
    <x v="0"/>
    <x v="0"/>
    <x v="1"/>
    <x v="2"/>
    <n v="67464746.290000007"/>
  </r>
  <r>
    <x v="14"/>
    <x v="0"/>
    <x v="0"/>
    <x v="1"/>
    <x v="1"/>
    <x v="2"/>
    <n v="19254066.399999999"/>
  </r>
  <r>
    <x v="14"/>
    <x v="0"/>
    <x v="0"/>
    <x v="2"/>
    <x v="1"/>
    <x v="2"/>
    <n v="47235363.140000001"/>
  </r>
  <r>
    <x v="14"/>
    <x v="0"/>
    <x v="0"/>
    <x v="3"/>
    <x v="1"/>
    <x v="2"/>
    <n v="14037156.26"/>
  </r>
  <r>
    <x v="14"/>
    <x v="0"/>
    <x v="0"/>
    <x v="4"/>
    <x v="1"/>
    <x v="2"/>
    <n v="30202992.469999999"/>
  </r>
  <r>
    <x v="14"/>
    <x v="0"/>
    <x v="0"/>
    <x v="5"/>
    <x v="1"/>
    <x v="2"/>
    <n v="182245814.40000001"/>
  </r>
  <r>
    <x v="14"/>
    <x v="0"/>
    <x v="0"/>
    <x v="6"/>
    <x v="1"/>
    <x v="2"/>
    <n v="857512723.35000002"/>
  </r>
  <r>
    <x v="14"/>
    <x v="0"/>
    <x v="0"/>
    <x v="7"/>
    <x v="1"/>
    <x v="2"/>
    <n v="-8905267.1999999993"/>
  </r>
  <r>
    <x v="14"/>
    <x v="0"/>
    <x v="0"/>
    <x v="8"/>
    <x v="1"/>
    <x v="2"/>
    <n v="61014453.770000003"/>
  </r>
  <r>
    <x v="14"/>
    <x v="0"/>
    <x v="0"/>
    <x v="9"/>
    <x v="1"/>
    <x v="2"/>
    <n v="57737647.840000004"/>
  </r>
  <r>
    <x v="14"/>
    <x v="0"/>
    <x v="0"/>
    <x v="10"/>
    <x v="1"/>
    <x v="2"/>
    <n v="39759887.479999997"/>
  </r>
  <r>
    <x v="14"/>
    <x v="0"/>
    <x v="0"/>
    <x v="11"/>
    <x v="1"/>
    <x v="2"/>
    <n v="51950384"/>
  </r>
  <r>
    <x v="14"/>
    <x v="0"/>
    <x v="0"/>
    <x v="12"/>
    <x v="1"/>
    <x v="2"/>
    <n v="3547094.46"/>
  </r>
  <r>
    <x v="14"/>
    <x v="1"/>
    <x v="0"/>
    <x v="13"/>
    <x v="1"/>
    <x v="2"/>
    <n v="2318399002.6399999"/>
  </r>
  <r>
    <x v="14"/>
    <x v="0"/>
    <x v="0"/>
    <x v="14"/>
    <x v="1"/>
    <x v="2"/>
    <n v="11278625.92"/>
  </r>
  <r>
    <x v="14"/>
    <x v="0"/>
    <x v="0"/>
    <x v="15"/>
    <x v="1"/>
    <x v="2"/>
    <n v="155673150.61000001"/>
  </r>
  <r>
    <x v="14"/>
    <x v="0"/>
    <x v="0"/>
    <x v="16"/>
    <x v="1"/>
    <x v="2"/>
    <n v="9822011.9299999997"/>
  </r>
  <r>
    <x v="14"/>
    <x v="0"/>
    <x v="0"/>
    <x v="17"/>
    <x v="1"/>
    <x v="2"/>
    <n v="30419161.629999999"/>
  </r>
  <r>
    <x v="14"/>
    <x v="0"/>
    <x v="0"/>
    <x v="18"/>
    <x v="1"/>
    <x v="2"/>
    <n v="14253309.92"/>
  </r>
  <r>
    <x v="14"/>
    <x v="0"/>
    <x v="0"/>
    <x v="19"/>
    <x v="1"/>
    <x v="2"/>
    <n v="30040281.530000001"/>
  </r>
  <r>
    <x v="14"/>
    <x v="0"/>
    <x v="0"/>
    <x v="20"/>
    <x v="1"/>
    <x v="2"/>
    <n v="24814877.030000001"/>
  </r>
  <r>
    <x v="14"/>
    <x v="0"/>
    <x v="0"/>
    <x v="21"/>
    <x v="1"/>
    <x v="2"/>
    <n v="9362921.9499999993"/>
  </r>
  <r>
    <x v="14"/>
    <x v="0"/>
    <x v="0"/>
    <x v="22"/>
    <x v="1"/>
    <x v="2"/>
    <n v="50584998.280000001"/>
  </r>
  <r>
    <x v="14"/>
    <x v="0"/>
    <x v="0"/>
    <x v="23"/>
    <x v="1"/>
    <x v="2"/>
    <n v="11557400.91"/>
  </r>
  <r>
    <x v="14"/>
    <x v="0"/>
    <x v="0"/>
    <x v="24"/>
    <x v="1"/>
    <x v="2"/>
    <n v="29347239.59"/>
  </r>
  <r>
    <x v="14"/>
    <x v="0"/>
    <x v="0"/>
    <x v="25"/>
    <x v="1"/>
    <x v="2"/>
    <n v="33090233.039999999"/>
  </r>
  <r>
    <x v="14"/>
    <x v="0"/>
    <x v="0"/>
    <x v="26"/>
    <x v="1"/>
    <x v="2"/>
    <n v="70583322.739999995"/>
  </r>
  <r>
    <x v="14"/>
    <x v="1"/>
    <x v="0"/>
    <x v="27"/>
    <x v="1"/>
    <x v="2"/>
    <n v="381958151.57999998"/>
  </r>
  <r>
    <x v="14"/>
    <x v="1"/>
    <x v="0"/>
    <x v="28"/>
    <x v="1"/>
    <x v="2"/>
    <n v="1152073558.8199999"/>
  </r>
  <r>
    <x v="14"/>
    <x v="0"/>
    <x v="0"/>
    <x v="29"/>
    <x v="1"/>
    <x v="2"/>
    <n v="90543258.900000006"/>
  </r>
  <r>
    <x v="14"/>
    <x v="0"/>
    <x v="0"/>
    <x v="30"/>
    <x v="1"/>
    <x v="2"/>
    <n v="561712804.82000005"/>
  </r>
  <r>
    <x v="14"/>
    <x v="0"/>
    <x v="0"/>
    <x v="31"/>
    <x v="1"/>
    <x v="2"/>
    <n v="25776702.280000001"/>
  </r>
  <r>
    <x v="14"/>
    <x v="0"/>
    <x v="0"/>
    <x v="32"/>
    <x v="1"/>
    <x v="2"/>
    <n v="30078607.699999999"/>
  </r>
  <r>
    <x v="14"/>
    <x v="0"/>
    <x v="0"/>
    <x v="33"/>
    <x v="1"/>
    <x v="2"/>
    <n v="29721363.52"/>
  </r>
  <r>
    <x v="14"/>
    <x v="0"/>
    <x v="0"/>
    <x v="34"/>
    <x v="1"/>
    <x v="2"/>
    <n v="46779841.469999999"/>
  </r>
  <r>
    <x v="14"/>
    <x v="0"/>
    <x v="0"/>
    <x v="35"/>
    <x v="1"/>
    <x v="2"/>
    <n v="101546960.15000001"/>
  </r>
  <r>
    <x v="14"/>
    <x v="0"/>
    <x v="0"/>
    <x v="36"/>
    <x v="1"/>
    <x v="2"/>
    <n v="-76345.98"/>
  </r>
  <r>
    <x v="15"/>
    <x v="0"/>
    <x v="0"/>
    <x v="0"/>
    <x v="1"/>
    <x v="3"/>
    <n v="169159857.69"/>
  </r>
  <r>
    <x v="15"/>
    <x v="0"/>
    <x v="0"/>
    <x v="1"/>
    <x v="1"/>
    <x v="3"/>
    <n v="32091286.23"/>
  </r>
  <r>
    <x v="15"/>
    <x v="0"/>
    <x v="0"/>
    <x v="2"/>
    <x v="1"/>
    <x v="3"/>
    <n v="43321768.119999997"/>
  </r>
  <r>
    <x v="15"/>
    <x v="0"/>
    <x v="0"/>
    <x v="3"/>
    <x v="1"/>
    <x v="3"/>
    <n v="38980162.840000004"/>
  </r>
  <r>
    <x v="15"/>
    <x v="0"/>
    <x v="0"/>
    <x v="4"/>
    <x v="1"/>
    <x v="3"/>
    <n v="76634283.659999996"/>
  </r>
  <r>
    <x v="15"/>
    <x v="0"/>
    <x v="0"/>
    <x v="5"/>
    <x v="1"/>
    <x v="3"/>
    <n v="163079599.50999999"/>
  </r>
  <r>
    <x v="15"/>
    <x v="0"/>
    <x v="0"/>
    <x v="6"/>
    <x v="1"/>
    <x v="3"/>
    <n v="818797956.72000003"/>
  </r>
  <r>
    <x v="15"/>
    <x v="0"/>
    <x v="0"/>
    <x v="7"/>
    <x v="1"/>
    <x v="3"/>
    <n v="-7595509.6399999997"/>
  </r>
  <r>
    <x v="15"/>
    <x v="0"/>
    <x v="0"/>
    <x v="8"/>
    <x v="1"/>
    <x v="3"/>
    <n v="54053829.700000003"/>
  </r>
  <r>
    <x v="15"/>
    <x v="0"/>
    <x v="0"/>
    <x v="9"/>
    <x v="1"/>
    <x v="3"/>
    <n v="39415464.359999999"/>
  </r>
  <r>
    <x v="15"/>
    <x v="0"/>
    <x v="0"/>
    <x v="10"/>
    <x v="1"/>
    <x v="3"/>
    <n v="69277066.569999993"/>
  </r>
  <r>
    <x v="15"/>
    <x v="0"/>
    <x v="0"/>
    <x v="11"/>
    <x v="1"/>
    <x v="3"/>
    <n v="81997777.079999998"/>
  </r>
  <r>
    <x v="15"/>
    <x v="0"/>
    <x v="0"/>
    <x v="12"/>
    <x v="1"/>
    <x v="3"/>
    <n v="4969907.3600000003"/>
  </r>
  <r>
    <x v="15"/>
    <x v="1"/>
    <x v="0"/>
    <x v="13"/>
    <x v="1"/>
    <x v="3"/>
    <n v="1586590374.8"/>
  </r>
  <r>
    <x v="15"/>
    <x v="0"/>
    <x v="0"/>
    <x v="14"/>
    <x v="1"/>
    <x v="3"/>
    <n v="11516171.09"/>
  </r>
  <r>
    <x v="15"/>
    <x v="0"/>
    <x v="0"/>
    <x v="15"/>
    <x v="1"/>
    <x v="3"/>
    <n v="256130303.83000001"/>
  </r>
  <r>
    <x v="15"/>
    <x v="0"/>
    <x v="0"/>
    <x v="16"/>
    <x v="1"/>
    <x v="3"/>
    <n v="9318144.3200000003"/>
  </r>
  <r>
    <x v="15"/>
    <x v="0"/>
    <x v="0"/>
    <x v="17"/>
    <x v="1"/>
    <x v="3"/>
    <n v="89130338.939999998"/>
  </r>
  <r>
    <x v="15"/>
    <x v="0"/>
    <x v="0"/>
    <x v="18"/>
    <x v="1"/>
    <x v="3"/>
    <n v="13851379.6"/>
  </r>
  <r>
    <x v="15"/>
    <x v="0"/>
    <x v="0"/>
    <x v="19"/>
    <x v="1"/>
    <x v="3"/>
    <n v="94062794.189999998"/>
  </r>
  <r>
    <x v="15"/>
    <x v="0"/>
    <x v="0"/>
    <x v="20"/>
    <x v="1"/>
    <x v="3"/>
    <n v="77387272.719999999"/>
  </r>
  <r>
    <x v="15"/>
    <x v="0"/>
    <x v="0"/>
    <x v="21"/>
    <x v="1"/>
    <x v="3"/>
    <n v="46946363.060000002"/>
  </r>
  <r>
    <x v="15"/>
    <x v="0"/>
    <x v="0"/>
    <x v="22"/>
    <x v="1"/>
    <x v="3"/>
    <n v="45823918.100000001"/>
  </r>
  <r>
    <x v="15"/>
    <x v="0"/>
    <x v="0"/>
    <x v="23"/>
    <x v="1"/>
    <x v="3"/>
    <n v="8272779.1699999999"/>
  </r>
  <r>
    <x v="15"/>
    <x v="0"/>
    <x v="0"/>
    <x v="24"/>
    <x v="1"/>
    <x v="3"/>
    <n v="71700970.5"/>
  </r>
  <r>
    <x v="15"/>
    <x v="0"/>
    <x v="0"/>
    <x v="25"/>
    <x v="1"/>
    <x v="3"/>
    <n v="87601363.370000005"/>
  </r>
  <r>
    <x v="15"/>
    <x v="0"/>
    <x v="0"/>
    <x v="26"/>
    <x v="1"/>
    <x v="3"/>
    <n v="119043329.37"/>
  </r>
  <r>
    <x v="15"/>
    <x v="1"/>
    <x v="0"/>
    <x v="27"/>
    <x v="1"/>
    <x v="3"/>
    <n v="11883025.83"/>
  </r>
  <r>
    <x v="15"/>
    <x v="1"/>
    <x v="0"/>
    <x v="28"/>
    <x v="1"/>
    <x v="3"/>
    <n v="1027967843.52"/>
  </r>
  <r>
    <x v="15"/>
    <x v="0"/>
    <x v="0"/>
    <x v="29"/>
    <x v="1"/>
    <x v="3"/>
    <n v="75709862.280000001"/>
  </r>
  <r>
    <x v="15"/>
    <x v="0"/>
    <x v="0"/>
    <x v="30"/>
    <x v="1"/>
    <x v="3"/>
    <n v="518510435.30000001"/>
  </r>
  <r>
    <x v="15"/>
    <x v="0"/>
    <x v="0"/>
    <x v="31"/>
    <x v="1"/>
    <x v="3"/>
    <n v="4188641.91"/>
  </r>
  <r>
    <x v="15"/>
    <x v="0"/>
    <x v="0"/>
    <x v="32"/>
    <x v="1"/>
    <x v="3"/>
    <n v="32318502.59"/>
  </r>
  <r>
    <x v="15"/>
    <x v="0"/>
    <x v="0"/>
    <x v="33"/>
    <x v="1"/>
    <x v="3"/>
    <n v="81954960.700000003"/>
  </r>
  <r>
    <x v="15"/>
    <x v="0"/>
    <x v="0"/>
    <x v="34"/>
    <x v="1"/>
    <x v="3"/>
    <n v="36812477.340000004"/>
  </r>
  <r>
    <x v="15"/>
    <x v="0"/>
    <x v="0"/>
    <x v="35"/>
    <x v="1"/>
    <x v="3"/>
    <n v="98269253.629999995"/>
  </r>
  <r>
    <x v="15"/>
    <x v="0"/>
    <x v="0"/>
    <x v="36"/>
    <x v="1"/>
    <x v="3"/>
    <n v="-1339223.46"/>
  </r>
  <r>
    <x v="16"/>
    <x v="0"/>
    <x v="0"/>
    <x v="0"/>
    <x v="1"/>
    <x v="4"/>
    <n v="104931184.55"/>
  </r>
  <r>
    <x v="16"/>
    <x v="0"/>
    <x v="0"/>
    <x v="1"/>
    <x v="1"/>
    <x v="4"/>
    <n v="33603024.649999999"/>
  </r>
  <r>
    <x v="16"/>
    <x v="0"/>
    <x v="0"/>
    <x v="2"/>
    <x v="1"/>
    <x v="4"/>
    <n v="45950064.159999996"/>
  </r>
  <r>
    <x v="16"/>
    <x v="0"/>
    <x v="0"/>
    <x v="3"/>
    <x v="1"/>
    <x v="4"/>
    <n v="19708969.34"/>
  </r>
  <r>
    <x v="16"/>
    <x v="0"/>
    <x v="0"/>
    <x v="4"/>
    <x v="1"/>
    <x v="4"/>
    <n v="40690100.5"/>
  </r>
  <r>
    <x v="16"/>
    <x v="0"/>
    <x v="0"/>
    <x v="5"/>
    <x v="1"/>
    <x v="4"/>
    <n v="177946887.11000001"/>
  </r>
  <r>
    <x v="16"/>
    <x v="0"/>
    <x v="0"/>
    <x v="6"/>
    <x v="1"/>
    <x v="4"/>
    <n v="860367754.26999998"/>
  </r>
  <r>
    <x v="16"/>
    <x v="0"/>
    <x v="0"/>
    <x v="7"/>
    <x v="1"/>
    <x v="4"/>
    <n v="-9576007.6999999993"/>
  </r>
  <r>
    <x v="16"/>
    <x v="0"/>
    <x v="0"/>
    <x v="8"/>
    <x v="1"/>
    <x v="4"/>
    <n v="58462955.07"/>
  </r>
  <r>
    <x v="16"/>
    <x v="0"/>
    <x v="0"/>
    <x v="9"/>
    <x v="1"/>
    <x v="4"/>
    <n v="50448457.950000003"/>
  </r>
  <r>
    <x v="16"/>
    <x v="0"/>
    <x v="0"/>
    <x v="10"/>
    <x v="1"/>
    <x v="4"/>
    <n v="48746714.969999999"/>
  </r>
  <r>
    <x v="16"/>
    <x v="0"/>
    <x v="0"/>
    <x v="11"/>
    <x v="1"/>
    <x v="4"/>
    <n v="67401887.920000002"/>
  </r>
  <r>
    <x v="16"/>
    <x v="0"/>
    <x v="0"/>
    <x v="12"/>
    <x v="1"/>
    <x v="4"/>
    <n v="4273267.07"/>
  </r>
  <r>
    <x v="16"/>
    <x v="1"/>
    <x v="0"/>
    <x v="13"/>
    <x v="1"/>
    <x v="4"/>
    <n v="2019592524.8"/>
  </r>
  <r>
    <x v="16"/>
    <x v="0"/>
    <x v="0"/>
    <x v="14"/>
    <x v="1"/>
    <x v="4"/>
    <n v="12336167.630000001"/>
  </r>
  <r>
    <x v="16"/>
    <x v="0"/>
    <x v="0"/>
    <x v="15"/>
    <x v="1"/>
    <x v="4"/>
    <n v="178488937.47"/>
  </r>
  <r>
    <x v="16"/>
    <x v="0"/>
    <x v="0"/>
    <x v="16"/>
    <x v="1"/>
    <x v="4"/>
    <n v="11911762.460000001"/>
  </r>
  <r>
    <x v="16"/>
    <x v="0"/>
    <x v="0"/>
    <x v="17"/>
    <x v="1"/>
    <x v="4"/>
    <n v="99097842.549999997"/>
  </r>
  <r>
    <x v="16"/>
    <x v="0"/>
    <x v="0"/>
    <x v="18"/>
    <x v="1"/>
    <x v="4"/>
    <n v="15632492.609999999"/>
  </r>
  <r>
    <x v="16"/>
    <x v="0"/>
    <x v="0"/>
    <x v="19"/>
    <x v="1"/>
    <x v="4"/>
    <n v="104054937.18000001"/>
  </r>
  <r>
    <x v="16"/>
    <x v="0"/>
    <x v="0"/>
    <x v="20"/>
    <x v="1"/>
    <x v="4"/>
    <n v="89383460.489999995"/>
  </r>
  <r>
    <x v="16"/>
    <x v="0"/>
    <x v="0"/>
    <x v="21"/>
    <x v="1"/>
    <x v="4"/>
    <n v="43050057.859999999"/>
  </r>
  <r>
    <x v="16"/>
    <x v="0"/>
    <x v="0"/>
    <x v="22"/>
    <x v="1"/>
    <x v="4"/>
    <n v="40405194.189999998"/>
  </r>
  <r>
    <x v="16"/>
    <x v="0"/>
    <x v="0"/>
    <x v="23"/>
    <x v="1"/>
    <x v="4"/>
    <n v="8823473.5899999999"/>
  </r>
  <r>
    <x v="16"/>
    <x v="0"/>
    <x v="0"/>
    <x v="24"/>
    <x v="1"/>
    <x v="4"/>
    <n v="40035354.240000002"/>
  </r>
  <r>
    <x v="16"/>
    <x v="0"/>
    <x v="0"/>
    <x v="25"/>
    <x v="1"/>
    <x v="4"/>
    <n v="71671455.769999996"/>
  </r>
  <r>
    <x v="16"/>
    <x v="0"/>
    <x v="0"/>
    <x v="26"/>
    <x v="1"/>
    <x v="4"/>
    <n v="82561747.390000001"/>
  </r>
  <r>
    <x v="16"/>
    <x v="1"/>
    <x v="0"/>
    <x v="27"/>
    <x v="1"/>
    <x v="4"/>
    <n v="-9606359.8499999996"/>
  </r>
  <r>
    <x v="16"/>
    <x v="1"/>
    <x v="0"/>
    <x v="28"/>
    <x v="1"/>
    <x v="4"/>
    <n v="1143158002.3399999"/>
  </r>
  <r>
    <x v="16"/>
    <x v="0"/>
    <x v="0"/>
    <x v="29"/>
    <x v="1"/>
    <x v="4"/>
    <n v="83061000.569999993"/>
  </r>
  <r>
    <x v="16"/>
    <x v="0"/>
    <x v="0"/>
    <x v="30"/>
    <x v="1"/>
    <x v="4"/>
    <n v="524737080.82999998"/>
  </r>
  <r>
    <x v="16"/>
    <x v="0"/>
    <x v="0"/>
    <x v="31"/>
    <x v="1"/>
    <x v="4"/>
    <n v="2797127.94"/>
  </r>
  <r>
    <x v="16"/>
    <x v="0"/>
    <x v="0"/>
    <x v="32"/>
    <x v="1"/>
    <x v="4"/>
    <n v="37189810.460000001"/>
  </r>
  <r>
    <x v="16"/>
    <x v="0"/>
    <x v="0"/>
    <x v="33"/>
    <x v="1"/>
    <x v="4"/>
    <n v="41539011.259999998"/>
  </r>
  <r>
    <x v="16"/>
    <x v="0"/>
    <x v="0"/>
    <x v="34"/>
    <x v="1"/>
    <x v="4"/>
    <n v="43541139.380000003"/>
  </r>
  <r>
    <x v="16"/>
    <x v="0"/>
    <x v="0"/>
    <x v="35"/>
    <x v="1"/>
    <x v="4"/>
    <n v="104915853.77"/>
  </r>
  <r>
    <x v="16"/>
    <x v="0"/>
    <x v="0"/>
    <x v="36"/>
    <x v="1"/>
    <x v="4"/>
    <n v="3256668.81"/>
  </r>
  <r>
    <x v="17"/>
    <x v="0"/>
    <x v="0"/>
    <x v="0"/>
    <x v="1"/>
    <x v="5"/>
    <n v="38723323.689999998"/>
  </r>
  <r>
    <x v="17"/>
    <x v="0"/>
    <x v="0"/>
    <x v="1"/>
    <x v="1"/>
    <x v="5"/>
    <n v="28013778.109999999"/>
  </r>
  <r>
    <x v="17"/>
    <x v="0"/>
    <x v="0"/>
    <x v="2"/>
    <x v="1"/>
    <x v="5"/>
    <n v="46509856.170000002"/>
  </r>
  <r>
    <x v="17"/>
    <x v="0"/>
    <x v="0"/>
    <x v="3"/>
    <x v="1"/>
    <x v="5"/>
    <n v="13617971.310000001"/>
  </r>
  <r>
    <x v="17"/>
    <x v="0"/>
    <x v="0"/>
    <x v="4"/>
    <x v="1"/>
    <x v="5"/>
    <n v="28541314.25"/>
  </r>
  <r>
    <x v="17"/>
    <x v="0"/>
    <x v="0"/>
    <x v="5"/>
    <x v="1"/>
    <x v="5"/>
    <n v="162963881.09"/>
  </r>
  <r>
    <x v="17"/>
    <x v="0"/>
    <x v="0"/>
    <x v="6"/>
    <x v="1"/>
    <x v="5"/>
    <n v="802510714.07000005"/>
  </r>
  <r>
    <x v="17"/>
    <x v="0"/>
    <x v="0"/>
    <x v="7"/>
    <x v="1"/>
    <x v="5"/>
    <n v="-12083489.08"/>
  </r>
  <r>
    <x v="17"/>
    <x v="0"/>
    <x v="0"/>
    <x v="8"/>
    <x v="1"/>
    <x v="5"/>
    <n v="59252792.32"/>
  </r>
  <r>
    <x v="17"/>
    <x v="0"/>
    <x v="0"/>
    <x v="9"/>
    <x v="1"/>
    <x v="5"/>
    <n v="44123672.700000003"/>
  </r>
  <r>
    <x v="17"/>
    <x v="0"/>
    <x v="0"/>
    <x v="10"/>
    <x v="1"/>
    <x v="5"/>
    <n v="44630532.07"/>
  </r>
  <r>
    <x v="17"/>
    <x v="0"/>
    <x v="0"/>
    <x v="11"/>
    <x v="1"/>
    <x v="5"/>
    <n v="50094559.479999997"/>
  </r>
  <r>
    <x v="17"/>
    <x v="0"/>
    <x v="0"/>
    <x v="12"/>
    <x v="1"/>
    <x v="5"/>
    <n v="2720325.73"/>
  </r>
  <r>
    <x v="17"/>
    <x v="1"/>
    <x v="0"/>
    <x v="13"/>
    <x v="1"/>
    <x v="5"/>
    <n v="2521278700.5999999"/>
  </r>
  <r>
    <x v="17"/>
    <x v="0"/>
    <x v="0"/>
    <x v="14"/>
    <x v="1"/>
    <x v="5"/>
    <n v="11808841.01"/>
  </r>
  <r>
    <x v="17"/>
    <x v="0"/>
    <x v="0"/>
    <x v="15"/>
    <x v="1"/>
    <x v="5"/>
    <n v="123688425.52"/>
  </r>
  <r>
    <x v="17"/>
    <x v="0"/>
    <x v="0"/>
    <x v="16"/>
    <x v="1"/>
    <x v="5"/>
    <n v="12057202.050000001"/>
  </r>
  <r>
    <x v="17"/>
    <x v="0"/>
    <x v="0"/>
    <x v="17"/>
    <x v="1"/>
    <x v="5"/>
    <n v="42047820.590000004"/>
  </r>
  <r>
    <x v="17"/>
    <x v="0"/>
    <x v="0"/>
    <x v="18"/>
    <x v="1"/>
    <x v="5"/>
    <n v="15152646.35"/>
  </r>
  <r>
    <x v="17"/>
    <x v="0"/>
    <x v="0"/>
    <x v="19"/>
    <x v="1"/>
    <x v="5"/>
    <n v="40919832.979999997"/>
  </r>
  <r>
    <x v="17"/>
    <x v="0"/>
    <x v="0"/>
    <x v="20"/>
    <x v="1"/>
    <x v="5"/>
    <n v="33749808.770000003"/>
  </r>
  <r>
    <x v="17"/>
    <x v="0"/>
    <x v="0"/>
    <x v="21"/>
    <x v="1"/>
    <x v="5"/>
    <n v="22144512.280000001"/>
  </r>
  <r>
    <x v="17"/>
    <x v="0"/>
    <x v="0"/>
    <x v="22"/>
    <x v="1"/>
    <x v="5"/>
    <n v="45185935.770000003"/>
  </r>
  <r>
    <x v="17"/>
    <x v="0"/>
    <x v="0"/>
    <x v="23"/>
    <x v="1"/>
    <x v="5"/>
    <n v="7409374.4800000004"/>
  </r>
  <r>
    <x v="17"/>
    <x v="0"/>
    <x v="0"/>
    <x v="24"/>
    <x v="1"/>
    <x v="5"/>
    <n v="28833338.030000001"/>
  </r>
  <r>
    <x v="17"/>
    <x v="0"/>
    <x v="0"/>
    <x v="25"/>
    <x v="1"/>
    <x v="5"/>
    <n v="26347302.84"/>
  </r>
  <r>
    <x v="17"/>
    <x v="0"/>
    <x v="0"/>
    <x v="26"/>
    <x v="1"/>
    <x v="5"/>
    <n v="55585586.119999997"/>
  </r>
  <r>
    <x v="17"/>
    <x v="1"/>
    <x v="0"/>
    <x v="27"/>
    <x v="1"/>
    <x v="5"/>
    <n v="-9587168.3599999994"/>
  </r>
  <r>
    <x v="17"/>
    <x v="1"/>
    <x v="0"/>
    <x v="28"/>
    <x v="1"/>
    <x v="5"/>
    <n v="1093164405.8800001"/>
  </r>
  <r>
    <x v="17"/>
    <x v="0"/>
    <x v="0"/>
    <x v="29"/>
    <x v="1"/>
    <x v="5"/>
    <n v="88514833.219999999"/>
  </r>
  <r>
    <x v="17"/>
    <x v="0"/>
    <x v="0"/>
    <x v="30"/>
    <x v="1"/>
    <x v="5"/>
    <n v="466401201.16000003"/>
  </r>
  <r>
    <x v="17"/>
    <x v="0"/>
    <x v="0"/>
    <x v="31"/>
    <x v="1"/>
    <x v="5"/>
    <n v="28981176.530000001"/>
  </r>
  <r>
    <x v="17"/>
    <x v="0"/>
    <x v="0"/>
    <x v="33"/>
    <x v="1"/>
    <x v="5"/>
    <n v="29095170.109999999"/>
  </r>
  <r>
    <x v="17"/>
    <x v="0"/>
    <x v="0"/>
    <x v="35"/>
    <x v="1"/>
    <x v="5"/>
    <n v="89591582.230000004"/>
  </r>
  <r>
    <x v="17"/>
    <x v="0"/>
    <x v="0"/>
    <x v="32"/>
    <x v="1"/>
    <x v="5"/>
    <n v="31094390.920000002"/>
  </r>
  <r>
    <x v="17"/>
    <x v="0"/>
    <x v="0"/>
    <x v="34"/>
    <x v="1"/>
    <x v="5"/>
    <n v="35341717.43"/>
  </r>
  <r>
    <x v="17"/>
    <x v="0"/>
    <x v="0"/>
    <x v="36"/>
    <x v="1"/>
    <x v="5"/>
    <n v="6093735.1799999997"/>
  </r>
  <r>
    <x v="18"/>
    <x v="0"/>
    <x v="0"/>
    <x v="0"/>
    <x v="1"/>
    <x v="6"/>
    <n v="30300652.190000001"/>
  </r>
  <r>
    <x v="18"/>
    <x v="0"/>
    <x v="0"/>
    <x v="1"/>
    <x v="1"/>
    <x v="6"/>
    <n v="7018932.9800000004"/>
  </r>
  <r>
    <x v="18"/>
    <x v="0"/>
    <x v="0"/>
    <x v="2"/>
    <x v="1"/>
    <x v="6"/>
    <n v="47818771.32"/>
  </r>
  <r>
    <x v="18"/>
    <x v="0"/>
    <x v="0"/>
    <x v="3"/>
    <x v="1"/>
    <x v="6"/>
    <n v="3346335.53"/>
  </r>
  <r>
    <x v="18"/>
    <x v="0"/>
    <x v="0"/>
    <x v="4"/>
    <x v="1"/>
    <x v="6"/>
    <n v="7033824.0899999999"/>
  </r>
  <r>
    <x v="18"/>
    <x v="0"/>
    <x v="0"/>
    <x v="5"/>
    <x v="1"/>
    <x v="6"/>
    <n v="108158501.34999999"/>
  </r>
  <r>
    <x v="18"/>
    <x v="0"/>
    <x v="0"/>
    <x v="6"/>
    <x v="1"/>
    <x v="6"/>
    <n v="824432599.04999995"/>
  </r>
  <r>
    <x v="18"/>
    <x v="0"/>
    <x v="0"/>
    <x v="7"/>
    <x v="1"/>
    <x v="6"/>
    <n v="-16331752.02"/>
  </r>
  <r>
    <x v="18"/>
    <x v="0"/>
    <x v="0"/>
    <x v="8"/>
    <x v="1"/>
    <x v="6"/>
    <n v="61341787.93"/>
  </r>
  <r>
    <x v="18"/>
    <x v="0"/>
    <x v="0"/>
    <x v="9"/>
    <x v="1"/>
    <x v="6"/>
    <n v="43208618.950000003"/>
  </r>
  <r>
    <x v="18"/>
    <x v="0"/>
    <x v="0"/>
    <x v="10"/>
    <x v="1"/>
    <x v="6"/>
    <n v="42675309.259999998"/>
  </r>
  <r>
    <x v="18"/>
    <x v="0"/>
    <x v="0"/>
    <x v="11"/>
    <x v="1"/>
    <x v="6"/>
    <n v="37707807.700000003"/>
  </r>
  <r>
    <x v="18"/>
    <x v="0"/>
    <x v="0"/>
    <x v="12"/>
    <x v="1"/>
    <x v="6"/>
    <n v="1691677.03"/>
  </r>
  <r>
    <x v="18"/>
    <x v="1"/>
    <x v="0"/>
    <x v="13"/>
    <x v="1"/>
    <x v="6"/>
    <n v="2550503872.9899998"/>
  </r>
  <r>
    <x v="18"/>
    <x v="0"/>
    <x v="0"/>
    <x v="14"/>
    <x v="1"/>
    <x v="6"/>
    <n v="14438370.5"/>
  </r>
  <r>
    <x v="18"/>
    <x v="0"/>
    <x v="0"/>
    <x v="15"/>
    <x v="1"/>
    <x v="6"/>
    <n v="103142234.8"/>
  </r>
  <r>
    <x v="18"/>
    <x v="0"/>
    <x v="0"/>
    <x v="16"/>
    <x v="1"/>
    <x v="6"/>
    <n v="12767841.91"/>
  </r>
  <r>
    <x v="18"/>
    <x v="0"/>
    <x v="0"/>
    <x v="17"/>
    <x v="1"/>
    <x v="6"/>
    <n v="13816581.75"/>
  </r>
  <r>
    <x v="18"/>
    <x v="0"/>
    <x v="0"/>
    <x v="18"/>
    <x v="1"/>
    <x v="6"/>
    <n v="15994497.199999999"/>
  </r>
  <r>
    <x v="18"/>
    <x v="0"/>
    <x v="0"/>
    <x v="19"/>
    <x v="1"/>
    <x v="6"/>
    <n v="13611715.76"/>
  </r>
  <r>
    <x v="18"/>
    <x v="0"/>
    <x v="0"/>
    <x v="20"/>
    <x v="1"/>
    <x v="6"/>
    <n v="10806248.84"/>
  </r>
  <r>
    <x v="18"/>
    <x v="0"/>
    <x v="0"/>
    <x v="21"/>
    <x v="1"/>
    <x v="6"/>
    <n v="8369639.5800000001"/>
  </r>
  <r>
    <x v="18"/>
    <x v="0"/>
    <x v="0"/>
    <x v="22"/>
    <x v="1"/>
    <x v="6"/>
    <n v="44448089.07"/>
  </r>
  <r>
    <x v="18"/>
    <x v="0"/>
    <x v="0"/>
    <x v="23"/>
    <x v="1"/>
    <x v="6"/>
    <n v="4594318.49"/>
  </r>
  <r>
    <x v="18"/>
    <x v="0"/>
    <x v="0"/>
    <x v="24"/>
    <x v="1"/>
    <x v="6"/>
    <n v="7446791.4400000004"/>
  </r>
  <r>
    <x v="18"/>
    <x v="0"/>
    <x v="0"/>
    <x v="25"/>
    <x v="1"/>
    <x v="6"/>
    <n v="19097217"/>
  </r>
  <r>
    <x v="18"/>
    <x v="0"/>
    <x v="0"/>
    <x v="26"/>
    <x v="1"/>
    <x v="6"/>
    <n v="54702658.75"/>
  </r>
  <r>
    <x v="18"/>
    <x v="1"/>
    <x v="0"/>
    <x v="27"/>
    <x v="1"/>
    <x v="6"/>
    <n v="134915106.68000001"/>
  </r>
  <r>
    <x v="18"/>
    <x v="1"/>
    <x v="0"/>
    <x v="28"/>
    <x v="1"/>
    <x v="6"/>
    <n v="1392028123.26"/>
  </r>
  <r>
    <x v="18"/>
    <x v="0"/>
    <x v="0"/>
    <x v="29"/>
    <x v="1"/>
    <x v="6"/>
    <n v="91059622.239999995"/>
  </r>
  <r>
    <x v="18"/>
    <x v="0"/>
    <x v="0"/>
    <x v="30"/>
    <x v="1"/>
    <x v="6"/>
    <n v="515974547.13999999"/>
  </r>
  <r>
    <x v="18"/>
    <x v="0"/>
    <x v="0"/>
    <x v="31"/>
    <x v="1"/>
    <x v="6"/>
    <n v="28199952.039999999"/>
  </r>
  <r>
    <x v="18"/>
    <x v="0"/>
    <x v="0"/>
    <x v="32"/>
    <x v="1"/>
    <x v="6"/>
    <n v="12712678.619999999"/>
  </r>
  <r>
    <x v="18"/>
    <x v="0"/>
    <x v="0"/>
    <x v="33"/>
    <x v="1"/>
    <x v="6"/>
    <n v="7050655.2999999998"/>
  </r>
  <r>
    <x v="18"/>
    <x v="0"/>
    <x v="0"/>
    <x v="34"/>
    <x v="1"/>
    <x v="6"/>
    <n v="36656276.240000002"/>
  </r>
  <r>
    <x v="18"/>
    <x v="0"/>
    <x v="0"/>
    <x v="35"/>
    <x v="1"/>
    <x v="6"/>
    <n v="100427411.89"/>
  </r>
  <r>
    <x v="18"/>
    <x v="0"/>
    <x v="0"/>
    <x v="36"/>
    <x v="1"/>
    <x v="6"/>
    <n v="1769569.11"/>
  </r>
  <r>
    <x v="19"/>
    <x v="0"/>
    <x v="0"/>
    <x v="0"/>
    <x v="1"/>
    <x v="7"/>
    <n v="32261900.809999999"/>
  </r>
  <r>
    <x v="19"/>
    <x v="0"/>
    <x v="0"/>
    <x v="1"/>
    <x v="1"/>
    <x v="7"/>
    <n v="4722521.7300000004"/>
  </r>
  <r>
    <x v="19"/>
    <x v="0"/>
    <x v="0"/>
    <x v="2"/>
    <x v="1"/>
    <x v="7"/>
    <n v="42777193.259999998"/>
  </r>
  <r>
    <x v="19"/>
    <x v="0"/>
    <x v="0"/>
    <x v="3"/>
    <x v="1"/>
    <x v="7"/>
    <n v="1436403.16"/>
  </r>
  <r>
    <x v="19"/>
    <x v="0"/>
    <x v="0"/>
    <x v="4"/>
    <x v="1"/>
    <x v="7"/>
    <n v="2987664.32"/>
  </r>
  <r>
    <x v="19"/>
    <x v="0"/>
    <x v="0"/>
    <x v="5"/>
    <x v="1"/>
    <x v="7"/>
    <n v="89634682.129999995"/>
  </r>
  <r>
    <x v="19"/>
    <x v="0"/>
    <x v="0"/>
    <x v="6"/>
    <x v="1"/>
    <x v="7"/>
    <n v="796562070.02999997"/>
  </r>
  <r>
    <x v="19"/>
    <x v="0"/>
    <x v="0"/>
    <x v="7"/>
    <x v="1"/>
    <x v="7"/>
    <n v="-17291583.989999998"/>
  </r>
  <r>
    <x v="19"/>
    <x v="0"/>
    <x v="0"/>
    <x v="8"/>
    <x v="1"/>
    <x v="7"/>
    <n v="54954841.399999999"/>
  </r>
  <r>
    <x v="19"/>
    <x v="0"/>
    <x v="0"/>
    <x v="9"/>
    <x v="1"/>
    <x v="7"/>
    <n v="40083947.240000002"/>
  </r>
  <r>
    <x v="19"/>
    <x v="0"/>
    <x v="0"/>
    <x v="10"/>
    <x v="1"/>
    <x v="7"/>
    <n v="25526435.800000001"/>
  </r>
  <r>
    <x v="19"/>
    <x v="0"/>
    <x v="0"/>
    <x v="11"/>
    <x v="1"/>
    <x v="7"/>
    <n v="30316339.199999999"/>
  </r>
  <r>
    <x v="19"/>
    <x v="0"/>
    <x v="0"/>
    <x v="12"/>
    <x v="1"/>
    <x v="7"/>
    <n v="870069.74"/>
  </r>
  <r>
    <x v="19"/>
    <x v="1"/>
    <x v="0"/>
    <x v="13"/>
    <x v="1"/>
    <x v="7"/>
    <n v="2485009368.1100001"/>
  </r>
  <r>
    <x v="19"/>
    <x v="0"/>
    <x v="0"/>
    <x v="14"/>
    <x v="1"/>
    <x v="7"/>
    <n v="12336878.33"/>
  </r>
  <r>
    <x v="19"/>
    <x v="0"/>
    <x v="0"/>
    <x v="15"/>
    <x v="1"/>
    <x v="7"/>
    <n v="90271204.079999998"/>
  </r>
  <r>
    <x v="19"/>
    <x v="0"/>
    <x v="0"/>
    <x v="16"/>
    <x v="1"/>
    <x v="7"/>
    <n v="13092113.43"/>
  </r>
  <r>
    <x v="19"/>
    <x v="0"/>
    <x v="0"/>
    <x v="17"/>
    <x v="1"/>
    <x v="7"/>
    <n v="5859139.1600000001"/>
  </r>
  <r>
    <x v="19"/>
    <x v="0"/>
    <x v="0"/>
    <x v="18"/>
    <x v="1"/>
    <x v="7"/>
    <n v="5718916.9900000002"/>
  </r>
  <r>
    <x v="19"/>
    <x v="0"/>
    <x v="0"/>
    <x v="19"/>
    <x v="1"/>
    <x v="7"/>
    <n v="6290368.7800000003"/>
  </r>
  <r>
    <x v="19"/>
    <x v="0"/>
    <x v="0"/>
    <x v="20"/>
    <x v="1"/>
    <x v="7"/>
    <n v="3122542"/>
  </r>
  <r>
    <x v="19"/>
    <x v="0"/>
    <x v="0"/>
    <x v="21"/>
    <x v="1"/>
    <x v="7"/>
    <n v="3814044.04"/>
  </r>
  <r>
    <x v="19"/>
    <x v="0"/>
    <x v="0"/>
    <x v="22"/>
    <x v="1"/>
    <x v="7"/>
    <n v="43888603.409999996"/>
  </r>
  <r>
    <x v="19"/>
    <x v="0"/>
    <x v="0"/>
    <x v="23"/>
    <x v="1"/>
    <x v="7"/>
    <n v="2192968.23"/>
  </r>
  <r>
    <x v="19"/>
    <x v="0"/>
    <x v="0"/>
    <x v="24"/>
    <x v="1"/>
    <x v="7"/>
    <n v="3548371.41"/>
  </r>
  <r>
    <x v="19"/>
    <x v="0"/>
    <x v="0"/>
    <x v="25"/>
    <x v="1"/>
    <x v="7"/>
    <n v="18009235.690000001"/>
  </r>
  <r>
    <x v="19"/>
    <x v="0"/>
    <x v="0"/>
    <x v="26"/>
    <x v="1"/>
    <x v="7"/>
    <n v="47643606.420000002"/>
  </r>
  <r>
    <x v="19"/>
    <x v="1"/>
    <x v="0"/>
    <x v="27"/>
    <x v="1"/>
    <x v="7"/>
    <n v="367119276.88999999"/>
  </r>
  <r>
    <x v="19"/>
    <x v="1"/>
    <x v="0"/>
    <x v="28"/>
    <x v="1"/>
    <x v="7"/>
    <n v="1218333556.8"/>
  </r>
  <r>
    <x v="19"/>
    <x v="0"/>
    <x v="0"/>
    <x v="29"/>
    <x v="1"/>
    <x v="7"/>
    <n v="82773982.719999999"/>
  </r>
  <r>
    <x v="19"/>
    <x v="0"/>
    <x v="0"/>
    <x v="30"/>
    <x v="1"/>
    <x v="7"/>
    <n v="469290808.5"/>
  </r>
  <r>
    <x v="19"/>
    <x v="0"/>
    <x v="0"/>
    <x v="31"/>
    <x v="1"/>
    <x v="7"/>
    <n v="14438388.300000001"/>
  </r>
  <r>
    <x v="19"/>
    <x v="0"/>
    <x v="0"/>
    <x v="32"/>
    <x v="1"/>
    <x v="7"/>
    <n v="6303157.3200000003"/>
  </r>
  <r>
    <x v="19"/>
    <x v="0"/>
    <x v="0"/>
    <x v="33"/>
    <x v="1"/>
    <x v="7"/>
    <n v="2804110.15"/>
  </r>
  <r>
    <x v="19"/>
    <x v="0"/>
    <x v="0"/>
    <x v="34"/>
    <x v="1"/>
    <x v="7"/>
    <n v="36928065.049999997"/>
  </r>
  <r>
    <x v="19"/>
    <x v="0"/>
    <x v="0"/>
    <x v="35"/>
    <x v="1"/>
    <x v="7"/>
    <n v="96497110.439999998"/>
  </r>
  <r>
    <x v="19"/>
    <x v="0"/>
    <x v="0"/>
    <x v="36"/>
    <x v="1"/>
    <x v="7"/>
    <n v="13403.43"/>
  </r>
  <r>
    <x v="20"/>
    <x v="0"/>
    <x v="0"/>
    <x v="0"/>
    <x v="1"/>
    <x v="8"/>
    <n v="40683707.5"/>
  </r>
  <r>
    <x v="20"/>
    <x v="0"/>
    <x v="0"/>
    <x v="1"/>
    <x v="1"/>
    <x v="8"/>
    <n v="3015992.94"/>
  </r>
  <r>
    <x v="20"/>
    <x v="0"/>
    <x v="0"/>
    <x v="2"/>
    <x v="1"/>
    <x v="8"/>
    <n v="33486052.699999999"/>
  </r>
  <r>
    <x v="20"/>
    <x v="0"/>
    <x v="0"/>
    <x v="3"/>
    <x v="1"/>
    <x v="8"/>
    <n v="1272781.28"/>
  </r>
  <r>
    <x v="20"/>
    <x v="0"/>
    <x v="0"/>
    <x v="4"/>
    <x v="1"/>
    <x v="8"/>
    <n v="2756414"/>
  </r>
  <r>
    <x v="20"/>
    <x v="0"/>
    <x v="0"/>
    <x v="5"/>
    <x v="1"/>
    <x v="8"/>
    <n v="111094839.47"/>
  </r>
  <r>
    <x v="20"/>
    <x v="0"/>
    <x v="0"/>
    <x v="6"/>
    <x v="1"/>
    <x v="8"/>
    <n v="740630431.38999999"/>
  </r>
  <r>
    <x v="20"/>
    <x v="0"/>
    <x v="0"/>
    <x v="7"/>
    <x v="1"/>
    <x v="8"/>
    <n v="-14431564.07"/>
  </r>
  <r>
    <x v="20"/>
    <x v="0"/>
    <x v="0"/>
    <x v="8"/>
    <x v="1"/>
    <x v="8"/>
    <n v="42882075.07"/>
  </r>
  <r>
    <x v="20"/>
    <x v="0"/>
    <x v="0"/>
    <x v="9"/>
    <x v="1"/>
    <x v="8"/>
    <n v="40319716"/>
  </r>
  <r>
    <x v="20"/>
    <x v="0"/>
    <x v="0"/>
    <x v="10"/>
    <x v="1"/>
    <x v="8"/>
    <n v="12155224.67"/>
  </r>
  <r>
    <x v="20"/>
    <x v="0"/>
    <x v="0"/>
    <x v="11"/>
    <x v="1"/>
    <x v="8"/>
    <n v="22964453.670000002"/>
  </r>
  <r>
    <x v="20"/>
    <x v="0"/>
    <x v="0"/>
    <x v="12"/>
    <x v="1"/>
    <x v="8"/>
    <n v="1005932.42"/>
  </r>
  <r>
    <x v="20"/>
    <x v="1"/>
    <x v="0"/>
    <x v="13"/>
    <x v="1"/>
    <x v="8"/>
    <n v="2341218461.3499999"/>
  </r>
  <r>
    <x v="20"/>
    <x v="0"/>
    <x v="0"/>
    <x v="14"/>
    <x v="1"/>
    <x v="8"/>
    <n v="11261176.07"/>
  </r>
  <r>
    <x v="20"/>
    <x v="0"/>
    <x v="0"/>
    <x v="15"/>
    <x v="1"/>
    <x v="8"/>
    <n v="74562141.739999995"/>
  </r>
  <r>
    <x v="20"/>
    <x v="0"/>
    <x v="0"/>
    <x v="16"/>
    <x v="1"/>
    <x v="8"/>
    <n v="12414299.119999999"/>
  </r>
  <r>
    <x v="20"/>
    <x v="0"/>
    <x v="0"/>
    <x v="17"/>
    <x v="1"/>
    <x v="8"/>
    <n v="5844095.9900000002"/>
  </r>
  <r>
    <x v="20"/>
    <x v="0"/>
    <x v="0"/>
    <x v="18"/>
    <x v="1"/>
    <x v="8"/>
    <n v="6479070.0099999998"/>
  </r>
  <r>
    <x v="20"/>
    <x v="0"/>
    <x v="0"/>
    <x v="19"/>
    <x v="1"/>
    <x v="8"/>
    <n v="5594025.4400000004"/>
  </r>
  <r>
    <x v="20"/>
    <x v="0"/>
    <x v="0"/>
    <x v="21"/>
    <x v="1"/>
    <x v="8"/>
    <n v="3409097.38"/>
  </r>
  <r>
    <x v="20"/>
    <x v="0"/>
    <x v="0"/>
    <x v="22"/>
    <x v="1"/>
    <x v="8"/>
    <n v="37246989.270000003"/>
  </r>
  <r>
    <x v="20"/>
    <x v="0"/>
    <x v="0"/>
    <x v="23"/>
    <x v="1"/>
    <x v="8"/>
    <n v="2609250.5699999998"/>
  </r>
  <r>
    <x v="20"/>
    <x v="0"/>
    <x v="0"/>
    <x v="24"/>
    <x v="1"/>
    <x v="8"/>
    <n v="3336696.16"/>
  </r>
  <r>
    <x v="20"/>
    <x v="0"/>
    <x v="0"/>
    <x v="25"/>
    <x v="1"/>
    <x v="8"/>
    <n v="21768515.48"/>
  </r>
  <r>
    <x v="20"/>
    <x v="1"/>
    <x v="0"/>
    <x v="27"/>
    <x v="1"/>
    <x v="8"/>
    <n v="349406931.56999999"/>
  </r>
  <r>
    <x v="20"/>
    <x v="1"/>
    <x v="0"/>
    <x v="28"/>
    <x v="1"/>
    <x v="8"/>
    <n v="1097750762"/>
  </r>
  <r>
    <x v="20"/>
    <x v="0"/>
    <x v="0"/>
    <x v="30"/>
    <x v="1"/>
    <x v="8"/>
    <n v="402245062.31999999"/>
  </r>
  <r>
    <x v="20"/>
    <x v="0"/>
    <x v="0"/>
    <x v="31"/>
    <x v="1"/>
    <x v="8"/>
    <n v="11617084.310000001"/>
  </r>
  <r>
    <x v="20"/>
    <x v="0"/>
    <x v="0"/>
    <x v="34"/>
    <x v="1"/>
    <x v="8"/>
    <n v="27631844.859999999"/>
  </r>
  <r>
    <x v="20"/>
    <x v="0"/>
    <x v="0"/>
    <x v="36"/>
    <x v="1"/>
    <x v="8"/>
    <n v="-1132441.23"/>
  </r>
  <r>
    <x v="20"/>
    <x v="0"/>
    <x v="0"/>
    <x v="26"/>
    <x v="1"/>
    <x v="8"/>
    <n v="38603812.670000002"/>
  </r>
  <r>
    <x v="20"/>
    <x v="0"/>
    <x v="0"/>
    <x v="29"/>
    <x v="1"/>
    <x v="8"/>
    <n v="61950984.57"/>
  </r>
  <r>
    <x v="20"/>
    <x v="0"/>
    <x v="0"/>
    <x v="32"/>
    <x v="1"/>
    <x v="8"/>
    <n v="6145207.2999999998"/>
  </r>
  <r>
    <x v="20"/>
    <x v="0"/>
    <x v="0"/>
    <x v="33"/>
    <x v="1"/>
    <x v="8"/>
    <n v="2434394.7400000002"/>
  </r>
  <r>
    <x v="20"/>
    <x v="0"/>
    <x v="0"/>
    <x v="35"/>
    <x v="1"/>
    <x v="8"/>
    <n v="79313501.349999994"/>
  </r>
  <r>
    <x v="20"/>
    <x v="0"/>
    <x v="0"/>
    <x v="20"/>
    <x v="1"/>
    <x v="8"/>
    <n v="3367801.89"/>
  </r>
  <r>
    <x v="21"/>
    <x v="0"/>
    <x v="0"/>
    <x v="0"/>
    <x v="1"/>
    <x v="9"/>
    <n v="125109659.84"/>
  </r>
  <r>
    <x v="21"/>
    <x v="0"/>
    <x v="0"/>
    <x v="1"/>
    <x v="1"/>
    <x v="9"/>
    <n v="16910588.600000001"/>
  </r>
  <r>
    <x v="21"/>
    <x v="0"/>
    <x v="0"/>
    <x v="2"/>
    <x v="1"/>
    <x v="9"/>
    <n v="38703150.039999999"/>
  </r>
  <r>
    <x v="21"/>
    <x v="0"/>
    <x v="0"/>
    <x v="3"/>
    <x v="1"/>
    <x v="9"/>
    <n v="1837831.81"/>
  </r>
  <r>
    <x v="21"/>
    <x v="0"/>
    <x v="0"/>
    <x v="4"/>
    <x v="1"/>
    <x v="9"/>
    <n v="3793499.28"/>
  </r>
  <r>
    <x v="21"/>
    <x v="0"/>
    <x v="0"/>
    <x v="5"/>
    <x v="1"/>
    <x v="9"/>
    <n v="99526510.939999998"/>
  </r>
  <r>
    <x v="21"/>
    <x v="0"/>
    <x v="0"/>
    <x v="6"/>
    <x v="1"/>
    <x v="9"/>
    <n v="778749342.59000003"/>
  </r>
  <r>
    <x v="21"/>
    <x v="0"/>
    <x v="0"/>
    <x v="7"/>
    <x v="1"/>
    <x v="9"/>
    <n v="-14343772.57"/>
  </r>
  <r>
    <x v="21"/>
    <x v="0"/>
    <x v="0"/>
    <x v="8"/>
    <x v="1"/>
    <x v="9"/>
    <n v="50096831.659999996"/>
  </r>
  <r>
    <x v="21"/>
    <x v="0"/>
    <x v="0"/>
    <x v="9"/>
    <x v="1"/>
    <x v="9"/>
    <n v="42870091.270000003"/>
  </r>
  <r>
    <x v="21"/>
    <x v="0"/>
    <x v="0"/>
    <x v="10"/>
    <x v="1"/>
    <x v="9"/>
    <n v="15374093.279999999"/>
  </r>
  <r>
    <x v="21"/>
    <x v="0"/>
    <x v="0"/>
    <x v="11"/>
    <x v="1"/>
    <x v="9"/>
    <n v="34702620.590000004"/>
  </r>
  <r>
    <x v="21"/>
    <x v="0"/>
    <x v="0"/>
    <x v="12"/>
    <x v="1"/>
    <x v="9"/>
    <n v="1530649.08"/>
  </r>
  <r>
    <x v="21"/>
    <x v="1"/>
    <x v="0"/>
    <x v="13"/>
    <x v="1"/>
    <x v="9"/>
    <n v="1858818018.03"/>
  </r>
  <r>
    <x v="21"/>
    <x v="0"/>
    <x v="0"/>
    <x v="14"/>
    <x v="1"/>
    <x v="9"/>
    <n v="15263850.93"/>
  </r>
  <r>
    <x v="21"/>
    <x v="0"/>
    <x v="0"/>
    <x v="15"/>
    <x v="1"/>
    <x v="9"/>
    <n v="106632673.68000001"/>
  </r>
  <r>
    <x v="21"/>
    <x v="0"/>
    <x v="0"/>
    <x v="16"/>
    <x v="1"/>
    <x v="9"/>
    <n v="12967084.85"/>
  </r>
  <r>
    <x v="21"/>
    <x v="0"/>
    <x v="0"/>
    <x v="17"/>
    <x v="1"/>
    <x v="9"/>
    <n v="74862265.560000002"/>
  </r>
  <r>
    <x v="21"/>
    <x v="0"/>
    <x v="0"/>
    <x v="18"/>
    <x v="1"/>
    <x v="9"/>
    <n v="13036777.32"/>
  </r>
  <r>
    <x v="21"/>
    <x v="0"/>
    <x v="0"/>
    <x v="19"/>
    <x v="1"/>
    <x v="9"/>
    <n v="76440873.700000003"/>
  </r>
  <r>
    <x v="21"/>
    <x v="0"/>
    <x v="0"/>
    <x v="20"/>
    <x v="1"/>
    <x v="9"/>
    <n v="63592499.340000004"/>
  </r>
  <r>
    <x v="21"/>
    <x v="0"/>
    <x v="0"/>
    <x v="21"/>
    <x v="1"/>
    <x v="9"/>
    <n v="19395906.989999998"/>
  </r>
  <r>
    <x v="21"/>
    <x v="0"/>
    <x v="0"/>
    <x v="22"/>
    <x v="1"/>
    <x v="9"/>
    <n v="29675812.420000002"/>
  </r>
  <r>
    <x v="21"/>
    <x v="0"/>
    <x v="0"/>
    <x v="23"/>
    <x v="1"/>
    <x v="9"/>
    <n v="8582270.7400000002"/>
  </r>
  <r>
    <x v="21"/>
    <x v="0"/>
    <x v="0"/>
    <x v="24"/>
    <x v="1"/>
    <x v="9"/>
    <n v="4373448.43"/>
  </r>
  <r>
    <x v="21"/>
    <x v="0"/>
    <x v="0"/>
    <x v="25"/>
    <x v="1"/>
    <x v="9"/>
    <n v="74192913.180000007"/>
  </r>
  <r>
    <x v="21"/>
    <x v="0"/>
    <x v="0"/>
    <x v="26"/>
    <x v="1"/>
    <x v="9"/>
    <n v="52792351.840000004"/>
  </r>
  <r>
    <x v="21"/>
    <x v="1"/>
    <x v="0"/>
    <x v="27"/>
    <x v="1"/>
    <x v="9"/>
    <n v="405604997.58999997"/>
  </r>
  <r>
    <x v="21"/>
    <x v="1"/>
    <x v="0"/>
    <x v="28"/>
    <x v="1"/>
    <x v="9"/>
    <n v="1138721959.1900001"/>
  </r>
  <r>
    <x v="21"/>
    <x v="0"/>
    <x v="0"/>
    <x v="29"/>
    <x v="1"/>
    <x v="9"/>
    <n v="72541899.760000005"/>
  </r>
  <r>
    <x v="21"/>
    <x v="0"/>
    <x v="0"/>
    <x v="30"/>
    <x v="1"/>
    <x v="9"/>
    <n v="373127843.05000001"/>
  </r>
  <r>
    <x v="21"/>
    <x v="0"/>
    <x v="0"/>
    <x v="31"/>
    <x v="1"/>
    <x v="9"/>
    <n v="9967630.7300000004"/>
  </r>
  <r>
    <x v="21"/>
    <x v="0"/>
    <x v="0"/>
    <x v="32"/>
    <x v="1"/>
    <x v="9"/>
    <n v="35789850.490000002"/>
  </r>
  <r>
    <x v="21"/>
    <x v="0"/>
    <x v="0"/>
    <x v="33"/>
    <x v="1"/>
    <x v="9"/>
    <n v="3621672.63"/>
  </r>
  <r>
    <x v="21"/>
    <x v="0"/>
    <x v="0"/>
    <x v="34"/>
    <x v="1"/>
    <x v="9"/>
    <n v="26589883"/>
  </r>
  <r>
    <x v="21"/>
    <x v="0"/>
    <x v="0"/>
    <x v="35"/>
    <x v="1"/>
    <x v="9"/>
    <n v="47391894.039999999"/>
  </r>
  <r>
    <x v="21"/>
    <x v="0"/>
    <x v="0"/>
    <x v="36"/>
    <x v="1"/>
    <x v="9"/>
    <n v="-982739.04"/>
  </r>
  <r>
    <x v="22"/>
    <x v="0"/>
    <x v="0"/>
    <x v="0"/>
    <x v="1"/>
    <x v="10"/>
    <n v="120127385.19"/>
  </r>
  <r>
    <x v="22"/>
    <x v="0"/>
    <x v="0"/>
    <x v="1"/>
    <x v="1"/>
    <x v="10"/>
    <n v="22909061.09"/>
  </r>
  <r>
    <x v="22"/>
    <x v="0"/>
    <x v="0"/>
    <x v="2"/>
    <x v="1"/>
    <x v="10"/>
    <n v="32017993.050000001"/>
  </r>
  <r>
    <x v="22"/>
    <x v="0"/>
    <x v="0"/>
    <x v="3"/>
    <x v="1"/>
    <x v="10"/>
    <n v="2939162.06"/>
  </r>
  <r>
    <x v="22"/>
    <x v="0"/>
    <x v="0"/>
    <x v="4"/>
    <x v="1"/>
    <x v="10"/>
    <n v="5876016.5999999996"/>
  </r>
  <r>
    <x v="22"/>
    <x v="0"/>
    <x v="0"/>
    <x v="5"/>
    <x v="1"/>
    <x v="10"/>
    <n v="138511507.49000001"/>
  </r>
  <r>
    <x v="22"/>
    <x v="0"/>
    <x v="0"/>
    <x v="6"/>
    <x v="1"/>
    <x v="10"/>
    <n v="677652769.84000003"/>
  </r>
  <r>
    <x v="22"/>
    <x v="0"/>
    <x v="0"/>
    <x v="7"/>
    <x v="1"/>
    <x v="10"/>
    <n v="-10205771.41"/>
  </r>
  <r>
    <x v="22"/>
    <x v="0"/>
    <x v="0"/>
    <x v="8"/>
    <x v="1"/>
    <x v="10"/>
    <n v="42053156.229999997"/>
  </r>
  <r>
    <x v="22"/>
    <x v="0"/>
    <x v="0"/>
    <x v="9"/>
    <x v="1"/>
    <x v="10"/>
    <n v="31101935.18"/>
  </r>
  <r>
    <x v="22"/>
    <x v="0"/>
    <x v="0"/>
    <x v="10"/>
    <x v="1"/>
    <x v="10"/>
    <n v="37044592.960000001"/>
  </r>
  <r>
    <x v="22"/>
    <x v="0"/>
    <x v="0"/>
    <x v="11"/>
    <x v="1"/>
    <x v="10"/>
    <n v="45391114.060000002"/>
  </r>
  <r>
    <x v="22"/>
    <x v="0"/>
    <x v="0"/>
    <x v="12"/>
    <x v="1"/>
    <x v="10"/>
    <n v="2942521.49"/>
  </r>
  <r>
    <x v="22"/>
    <x v="1"/>
    <x v="0"/>
    <x v="13"/>
    <x v="1"/>
    <x v="10"/>
    <n v="2057851976.21"/>
  </r>
  <r>
    <x v="22"/>
    <x v="0"/>
    <x v="0"/>
    <x v="14"/>
    <x v="1"/>
    <x v="10"/>
    <n v="11967634.83"/>
  </r>
  <r>
    <x v="22"/>
    <x v="0"/>
    <x v="0"/>
    <x v="15"/>
    <x v="1"/>
    <x v="10"/>
    <n v="149322591.18000001"/>
  </r>
  <r>
    <x v="22"/>
    <x v="0"/>
    <x v="0"/>
    <x v="16"/>
    <x v="1"/>
    <x v="10"/>
    <n v="10383876.83"/>
  </r>
  <r>
    <x v="22"/>
    <x v="0"/>
    <x v="0"/>
    <x v="17"/>
    <x v="1"/>
    <x v="10"/>
    <n v="77799465.170000002"/>
  </r>
  <r>
    <x v="22"/>
    <x v="0"/>
    <x v="0"/>
    <x v="18"/>
    <x v="1"/>
    <x v="10"/>
    <n v="10564291.449999999"/>
  </r>
  <r>
    <x v="22"/>
    <x v="0"/>
    <x v="0"/>
    <x v="19"/>
    <x v="1"/>
    <x v="10"/>
    <n v="79257336.709999993"/>
  </r>
  <r>
    <x v="22"/>
    <x v="0"/>
    <x v="0"/>
    <x v="20"/>
    <x v="1"/>
    <x v="10"/>
    <n v="66320306.990000002"/>
  </r>
  <r>
    <x v="22"/>
    <x v="0"/>
    <x v="0"/>
    <x v="21"/>
    <x v="1"/>
    <x v="10"/>
    <n v="36251474.310000002"/>
  </r>
  <r>
    <x v="22"/>
    <x v="0"/>
    <x v="0"/>
    <x v="22"/>
    <x v="1"/>
    <x v="10"/>
    <n v="28811955.379999999"/>
  </r>
  <r>
    <x v="22"/>
    <x v="0"/>
    <x v="0"/>
    <x v="23"/>
    <x v="1"/>
    <x v="10"/>
    <n v="9398139.0099999998"/>
  </r>
  <r>
    <x v="22"/>
    <x v="0"/>
    <x v="0"/>
    <x v="24"/>
    <x v="1"/>
    <x v="10"/>
    <n v="5986208.4699999997"/>
  </r>
  <r>
    <x v="22"/>
    <x v="0"/>
    <x v="0"/>
    <x v="25"/>
    <x v="1"/>
    <x v="10"/>
    <n v="66128340.850000001"/>
  </r>
  <r>
    <x v="22"/>
    <x v="0"/>
    <x v="0"/>
    <x v="26"/>
    <x v="1"/>
    <x v="10"/>
    <n v="77031384.189999998"/>
  </r>
  <r>
    <x v="22"/>
    <x v="1"/>
    <x v="0"/>
    <x v="27"/>
    <x v="1"/>
    <x v="10"/>
    <n v="450091671.68000001"/>
  </r>
  <r>
    <x v="22"/>
    <x v="1"/>
    <x v="0"/>
    <x v="28"/>
    <x v="1"/>
    <x v="10"/>
    <n v="717125455.51999998"/>
  </r>
  <r>
    <x v="22"/>
    <x v="0"/>
    <x v="0"/>
    <x v="29"/>
    <x v="1"/>
    <x v="10"/>
    <n v="60293987"/>
  </r>
  <r>
    <x v="22"/>
    <x v="0"/>
    <x v="0"/>
    <x v="30"/>
    <x v="1"/>
    <x v="10"/>
    <n v="334764767.97000003"/>
  </r>
  <r>
    <x v="22"/>
    <x v="0"/>
    <x v="0"/>
    <x v="31"/>
    <x v="1"/>
    <x v="10"/>
    <n v="7057364.21"/>
  </r>
  <r>
    <x v="22"/>
    <x v="0"/>
    <x v="0"/>
    <x v="32"/>
    <x v="1"/>
    <x v="10"/>
    <n v="26408558.73"/>
  </r>
  <r>
    <x v="22"/>
    <x v="0"/>
    <x v="0"/>
    <x v="33"/>
    <x v="1"/>
    <x v="10"/>
    <n v="6096110.29"/>
  </r>
  <r>
    <x v="22"/>
    <x v="0"/>
    <x v="0"/>
    <x v="34"/>
    <x v="1"/>
    <x v="10"/>
    <n v="26698868.219999999"/>
  </r>
  <r>
    <x v="22"/>
    <x v="0"/>
    <x v="0"/>
    <x v="35"/>
    <x v="1"/>
    <x v="10"/>
    <n v="42615314.609999999"/>
  </r>
  <r>
    <x v="22"/>
    <x v="0"/>
    <x v="0"/>
    <x v="36"/>
    <x v="1"/>
    <x v="10"/>
    <n v="-1215681.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1" showMemberPropertyTips="0" useAutoFormatting="1" itemPrintTitles="1" createdVersion="1" indent="0" compact="0" compactData="0" gridDropZones="1">
  <location ref="J3:AK45" firstHeaderRow="1" firstDataRow="3" firstDataCol="2"/>
  <pivotFields count="7">
    <pivotField compact="0" numFmtId="14" outline="0" subtotalTop="0" showAll="0" includeNewItemsInFilter="1"/>
    <pivotField axis="axisRow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axis="axisRow" compact="0" outline="0" subtotalTop="0" showAll="0" includeNewItemsInFilter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35"/>
        <item x="15"/>
        <item x="16"/>
        <item x="17"/>
        <item x="18"/>
        <item x="19"/>
        <item x="20"/>
        <item x="21"/>
        <item x="22"/>
        <item x="23"/>
        <item x="24"/>
        <item x="36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outline="0" subtotalTop="0" showAll="0" includeNewItemsInFilter="1"/>
  </pivotFields>
  <rowFields count="2">
    <field x="1"/>
    <field x="3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31"/>
    </i>
    <i r="1">
      <x v="32"/>
    </i>
    <i r="1">
      <x v="33"/>
    </i>
    <i r="1">
      <x v="34"/>
    </i>
    <i r="1">
      <x v="35"/>
    </i>
    <i r="1">
      <x v="36"/>
    </i>
    <i t="default">
      <x/>
    </i>
    <i>
      <x v="1"/>
      <x v="13"/>
    </i>
    <i r="1">
      <x v="29"/>
    </i>
    <i r="1">
      <x v="30"/>
    </i>
    <i t="default">
      <x v="1"/>
    </i>
    <i t="grand">
      <x/>
    </i>
  </rowItems>
  <colFields count="2">
    <field x="4"/>
    <field x="5"/>
  </colFields>
  <colItems count="26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default">
      <x v="1"/>
    </i>
    <i t="grand">
      <x/>
    </i>
  </colItems>
  <dataFields count="1">
    <dataField name="Sum of Energy(Kwh)" fld="6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3"/>
  <sheetViews>
    <sheetView tabSelected="1" zoomScale="75" workbookViewId="0"/>
  </sheetViews>
  <sheetFormatPr defaultRowHeight="12.75" x14ac:dyDescent="0.2"/>
  <cols>
    <col min="1" max="1" width="2.5703125" customWidth="1"/>
    <col min="2" max="2" width="6.28515625" customWidth="1"/>
    <col min="3" max="3" width="43.140625" customWidth="1"/>
    <col min="4" max="9" width="15.5703125" customWidth="1"/>
    <col min="10" max="10" width="2.7109375" customWidth="1"/>
  </cols>
  <sheetData>
    <row r="1" spans="1:20" s="20" customFormat="1" ht="17.25" customHeight="1" x14ac:dyDescent="0.2">
      <c r="A1" s="21"/>
      <c r="B1" s="69" t="s">
        <v>73</v>
      </c>
      <c r="C1" s="21"/>
      <c r="D1" s="21"/>
      <c r="E1" s="21"/>
      <c r="F1" s="21"/>
      <c r="G1" s="21"/>
      <c r="H1" s="21"/>
      <c r="I1" s="23" t="s">
        <v>121</v>
      </c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20" customFormat="1" ht="17.25" customHeight="1" x14ac:dyDescent="0.2">
      <c r="A2" s="21"/>
      <c r="B2" s="69"/>
      <c r="C2" s="21"/>
      <c r="D2" s="21"/>
      <c r="E2" s="21"/>
      <c r="F2" s="21"/>
      <c r="G2" s="21"/>
      <c r="H2" s="21"/>
      <c r="I2" s="23" t="s">
        <v>115</v>
      </c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s="20" customFormat="1" ht="17.25" customHeight="1" x14ac:dyDescent="0.2">
      <c r="A3" s="21"/>
      <c r="B3" s="22"/>
      <c r="C3" s="21"/>
      <c r="D3" s="21"/>
      <c r="E3" s="21"/>
      <c r="F3" s="21"/>
      <c r="G3" s="21"/>
      <c r="H3" s="21"/>
      <c r="I3" s="23" t="s">
        <v>69</v>
      </c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 s="20" customFormat="1" ht="17.25" customHeight="1" x14ac:dyDescent="0.2">
      <c r="A4" s="21"/>
      <c r="B4" s="21"/>
      <c r="C4" s="21"/>
      <c r="D4" s="21"/>
      <c r="E4" s="21"/>
      <c r="F4" s="21"/>
      <c r="G4" s="21"/>
      <c r="H4" s="21"/>
      <c r="I4" s="23" t="s">
        <v>71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1:20" s="20" customFormat="1" ht="17.25" customHeight="1" x14ac:dyDescent="0.2">
      <c r="A5" s="21"/>
      <c r="B5" s="21"/>
      <c r="C5" s="21"/>
      <c r="D5" s="21"/>
      <c r="E5" s="21"/>
      <c r="F5" s="21"/>
      <c r="G5" s="21"/>
      <c r="H5" s="21"/>
      <c r="I5" s="23" t="s">
        <v>72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s="20" customFormat="1" ht="17.25" customHeight="1" x14ac:dyDescent="0.2">
      <c r="A6" s="21"/>
      <c r="B6" s="24"/>
      <c r="C6" s="25"/>
      <c r="D6" s="25"/>
      <c r="E6" s="25"/>
      <c r="F6" s="25"/>
      <c r="G6" s="21"/>
      <c r="H6" s="21"/>
      <c r="I6" s="23" t="s">
        <v>65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s="20" customFormat="1" ht="17.25" customHeight="1" x14ac:dyDescent="0.2">
      <c r="A7" s="21"/>
      <c r="B7" s="165" t="s">
        <v>65</v>
      </c>
      <c r="C7" s="166"/>
      <c r="D7" s="166"/>
      <c r="E7" s="166"/>
      <c r="F7" s="166"/>
      <c r="G7" s="166"/>
      <c r="H7" s="166"/>
      <c r="I7" s="166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s="20" customFormat="1" ht="17.25" customHeight="1" x14ac:dyDescent="0.2">
      <c r="A8" s="21"/>
      <c r="B8" s="167" t="s">
        <v>116</v>
      </c>
      <c r="C8" s="166"/>
      <c r="D8" s="166"/>
      <c r="E8" s="166"/>
      <c r="F8" s="166"/>
      <c r="G8" s="166"/>
      <c r="H8" s="166"/>
      <c r="I8" s="16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s="20" customFormat="1" ht="17.25" customHeight="1" thickBot="1" x14ac:dyDescent="0.25">
      <c r="A9" s="21"/>
      <c r="B9" s="24"/>
      <c r="C9" s="25"/>
      <c r="D9" s="25"/>
      <c r="E9" s="25"/>
      <c r="F9" s="25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s="20" customFormat="1" ht="17.100000000000001" customHeight="1" x14ac:dyDescent="0.2">
      <c r="A10" s="26"/>
      <c r="B10" s="27" t="s">
        <v>0</v>
      </c>
      <c r="C10" s="28"/>
      <c r="D10" s="29">
        <f>[1]Column!B7</f>
        <v>2010</v>
      </c>
      <c r="E10" s="29">
        <f>[1]Column!C7</f>
        <v>2011</v>
      </c>
      <c r="F10" s="29">
        <f>[1]Column!D7</f>
        <v>2012</v>
      </c>
      <c r="G10" s="29">
        <f>[1]Column!E7</f>
        <v>2013</v>
      </c>
      <c r="H10" s="29">
        <f>[1]Column!F7</f>
        <v>2014</v>
      </c>
      <c r="I10" s="30">
        <f>[1]Column!G7</f>
        <v>2015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s="20" customFormat="1" ht="17.25" customHeight="1" thickBot="1" x14ac:dyDescent="0.25">
      <c r="A11" s="26"/>
      <c r="B11" s="31" t="s">
        <v>1</v>
      </c>
      <c r="C11" s="32" t="s">
        <v>68</v>
      </c>
      <c r="D11" s="33" t="s">
        <v>99</v>
      </c>
      <c r="E11" s="33" t="str">
        <f>[1]Column!C8</f>
        <v>Actual</v>
      </c>
      <c r="F11" s="33" t="str">
        <f>[1]Column!D8</f>
        <v>Actual</v>
      </c>
      <c r="G11" s="33" t="s">
        <v>98</v>
      </c>
      <c r="H11" s="33" t="str">
        <f>[1]Column!F8</f>
        <v>Plan</v>
      </c>
      <c r="I11" s="34" t="str">
        <f>[1]Column!G8</f>
        <v>Plan</v>
      </c>
      <c r="J11" s="35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s="20" customFormat="1" ht="17.100000000000001" customHeight="1" x14ac:dyDescent="0.2">
      <c r="A12" s="36"/>
      <c r="B12" s="37"/>
      <c r="C12" s="38"/>
      <c r="D12" s="38" t="str">
        <f>[1]Column!B9</f>
        <v>(a)</v>
      </c>
      <c r="E12" s="38" t="str">
        <f>[1]Column!C9</f>
        <v>(b)</v>
      </c>
      <c r="F12" s="39" t="str">
        <f>[1]Column!D9</f>
        <v>(c)</v>
      </c>
      <c r="G12" s="39" t="str">
        <f>[1]Column!E9</f>
        <v>(d)</v>
      </c>
      <c r="H12" s="39" t="str">
        <f>[1]Column!F9</f>
        <v>(e)</v>
      </c>
      <c r="I12" s="40" t="str">
        <f>[1]Column!G9</f>
        <v>(f)</v>
      </c>
      <c r="J12" s="4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s="20" customFormat="1" ht="17.100000000000001" customHeight="1" x14ac:dyDescent="0.2">
      <c r="A13" s="21"/>
      <c r="B13" s="42"/>
      <c r="C13" s="43"/>
      <c r="D13" s="43"/>
      <c r="E13" s="43"/>
      <c r="F13" s="43"/>
      <c r="G13" s="44"/>
      <c r="H13" s="44"/>
      <c r="I13" s="45"/>
      <c r="J13" s="4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s="20" customFormat="1" ht="17.100000000000001" customHeight="1" x14ac:dyDescent="0.2">
      <c r="A14" s="153"/>
      <c r="B14" s="42"/>
      <c r="C14" s="158" t="s">
        <v>119</v>
      </c>
      <c r="D14" s="43"/>
      <c r="E14" s="43"/>
      <c r="F14" s="43"/>
      <c r="G14" s="44"/>
      <c r="H14" s="153"/>
      <c r="I14" s="45"/>
      <c r="J14" s="35"/>
      <c r="K14" s="153"/>
      <c r="L14" s="153"/>
      <c r="M14" s="153"/>
      <c r="N14" s="153"/>
      <c r="O14" s="153"/>
      <c r="P14" s="153"/>
      <c r="Q14" s="153"/>
      <c r="R14" s="153"/>
      <c r="S14" s="153"/>
      <c r="T14" s="153"/>
    </row>
    <row r="15" spans="1:20" s="20" customFormat="1" ht="16.5" customHeight="1" x14ac:dyDescent="0.2">
      <c r="A15" s="21"/>
      <c r="B15" s="42">
        <v>1</v>
      </c>
      <c r="C15" s="43" t="s">
        <v>67</v>
      </c>
      <c r="D15" s="46">
        <f>'E1-1-2_Table 1'!F15</f>
        <v>12.439773000000001</v>
      </c>
      <c r="E15" s="46">
        <f>'E1-1-2_Table 1'!J15</f>
        <v>12.625083999999999</v>
      </c>
      <c r="F15" s="47">
        <f>'E1-1-2_Table 1'!L15</f>
        <v>11.947637</v>
      </c>
      <c r="G15" s="48">
        <f>'E1-1-2_Table 1'!H34</f>
        <v>12.208318588047153</v>
      </c>
      <c r="H15" s="49">
        <f>'E1-1-2_Table 1'!J34</f>
        <v>12.738049671196487</v>
      </c>
      <c r="I15" s="50">
        <f>'E1-1-2_Table 1'!L34</f>
        <v>13.540623497424043</v>
      </c>
      <c r="J15" s="35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1:20" s="20" customFormat="1" ht="18.75" customHeight="1" thickBot="1" x14ac:dyDescent="0.25">
      <c r="A16" s="21"/>
      <c r="B16" s="42">
        <v>2</v>
      </c>
      <c r="C16" s="43" t="s">
        <v>75</v>
      </c>
      <c r="D16" s="143">
        <f>'E1-1-2_Table 1'!F16</f>
        <v>6.4981450000000001</v>
      </c>
      <c r="E16" s="143">
        <f>'E1-1-2_Table 1'!J16</f>
        <v>6.8908209999999999</v>
      </c>
      <c r="F16" s="144">
        <f>'E1-1-2_Table 1'!L16</f>
        <v>6.5339080000000003</v>
      </c>
      <c r="G16" s="64">
        <f>'E1-1-2_Table 1'!H35</f>
        <v>6.2294619999999998</v>
      </c>
      <c r="H16" s="145">
        <f>'E1-1-2_Table 1'!J35</f>
        <v>6.3198140000000009</v>
      </c>
      <c r="I16" s="146">
        <f>'E1-1-2_Table 1'!L35</f>
        <v>6.6835680000000011</v>
      </c>
      <c r="J16" s="4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0" s="20" customFormat="1" ht="17.25" customHeight="1" x14ac:dyDescent="0.2">
      <c r="A17" s="119"/>
      <c r="B17" s="42">
        <v>3</v>
      </c>
      <c r="C17" s="125" t="s">
        <v>108</v>
      </c>
      <c r="D17" s="142">
        <f>SUM(D15:D16)</f>
        <v>18.937918</v>
      </c>
      <c r="E17" s="142">
        <f t="shared" ref="E17:I17" si="0">SUM(E15:E16)</f>
        <v>19.515905</v>
      </c>
      <c r="F17" s="142">
        <f t="shared" si="0"/>
        <v>18.481545000000001</v>
      </c>
      <c r="G17" s="142">
        <f t="shared" si="0"/>
        <v>18.437780588047154</v>
      </c>
      <c r="H17" s="142">
        <f t="shared" si="0"/>
        <v>19.057863671196486</v>
      </c>
      <c r="I17" s="142">
        <f t="shared" si="0"/>
        <v>20.224191497424044</v>
      </c>
      <c r="J17" s="41"/>
      <c r="K17" s="119"/>
      <c r="L17" s="119"/>
      <c r="M17" s="119"/>
      <c r="N17" s="119"/>
      <c r="O17" s="119"/>
      <c r="P17" s="119"/>
      <c r="Q17" s="119"/>
      <c r="R17" s="119"/>
      <c r="S17" s="119"/>
      <c r="T17" s="119"/>
    </row>
    <row r="18" spans="1:20" s="20" customFormat="1" ht="17.25" customHeight="1" x14ac:dyDescent="0.2">
      <c r="A18" s="119"/>
      <c r="B18" s="42"/>
      <c r="C18" s="112"/>
      <c r="D18" s="120"/>
      <c r="E18" s="120"/>
      <c r="F18" s="121"/>
      <c r="G18" s="122"/>
      <c r="H18" s="123"/>
      <c r="I18" s="124"/>
      <c r="J18" s="41"/>
      <c r="K18" s="119"/>
      <c r="L18" s="119"/>
      <c r="M18" s="119"/>
      <c r="N18" s="119"/>
      <c r="O18" s="119"/>
      <c r="P18" s="119"/>
      <c r="Q18" s="119"/>
      <c r="R18" s="119"/>
      <c r="S18" s="119"/>
      <c r="T18" s="119"/>
    </row>
    <row r="19" spans="1:20" s="20" customFormat="1" ht="17.25" customHeight="1" x14ac:dyDescent="0.2">
      <c r="A19" s="153"/>
      <c r="B19" s="160"/>
      <c r="C19" s="159" t="s">
        <v>120</v>
      </c>
      <c r="D19" s="120"/>
      <c r="E19" s="120"/>
      <c r="F19" s="121"/>
      <c r="G19" s="122"/>
      <c r="H19" s="123"/>
      <c r="I19" s="124"/>
      <c r="J19" s="41"/>
      <c r="K19" s="153"/>
      <c r="L19" s="153"/>
      <c r="M19" s="153"/>
      <c r="N19" s="153"/>
      <c r="O19" s="153"/>
      <c r="P19" s="153"/>
      <c r="Q19" s="153"/>
      <c r="R19" s="153"/>
      <c r="S19" s="153"/>
      <c r="T19" s="153"/>
    </row>
    <row r="20" spans="1:20" s="20" customFormat="1" ht="18.75" customHeight="1" x14ac:dyDescent="0.2">
      <c r="A20" s="119"/>
      <c r="B20" s="42">
        <v>4</v>
      </c>
      <c r="C20" s="113" t="s">
        <v>112</v>
      </c>
      <c r="D20" s="46">
        <f>'E1-1-2_Table 1'!F20</f>
        <v>4.7014480000000001</v>
      </c>
      <c r="E20" s="46">
        <f>'E1-1-2_Table 1'!J20</f>
        <v>5.7090680000000003</v>
      </c>
      <c r="F20" s="47">
        <f>'E1-1-2_Table 1'!L20</f>
        <v>5.1089349999999998</v>
      </c>
      <c r="G20" s="48">
        <f>'E1-1-2_Table 1'!H39</f>
        <v>5.6512630000000001</v>
      </c>
      <c r="H20" s="49">
        <f>'E1-1-2_Table 1'!J39</f>
        <v>5.6856789999999995</v>
      </c>
      <c r="I20" s="50">
        <f>'E1-1-2_Table 1'!L39</f>
        <v>5.6926019999999999</v>
      </c>
      <c r="J20" s="41"/>
      <c r="K20" s="119"/>
      <c r="L20" s="119"/>
      <c r="M20" s="119"/>
      <c r="N20" s="119"/>
      <c r="O20" s="119"/>
      <c r="P20" s="119"/>
      <c r="Q20" s="119"/>
      <c r="R20" s="119"/>
      <c r="S20" s="119"/>
      <c r="T20" s="119"/>
    </row>
    <row r="21" spans="1:20" s="20" customFormat="1" ht="17.25" customHeight="1" x14ac:dyDescent="0.2">
      <c r="A21" s="119"/>
      <c r="B21" s="42">
        <v>5</v>
      </c>
      <c r="C21" s="113" t="s">
        <v>109</v>
      </c>
      <c r="D21" s="46">
        <f>'E1-1-2_Table 1'!F21</f>
        <v>0.48703400000000002</v>
      </c>
      <c r="E21" s="46">
        <f>'E1-1-2_Table 1'!J21</f>
        <v>0.50741099999999995</v>
      </c>
      <c r="F21" s="47">
        <f>'E1-1-2_Table 1'!L21</f>
        <v>0.44091999999999998</v>
      </c>
      <c r="G21" s="48">
        <f>'E1-1-2_Table 1'!H40</f>
        <v>0.50470903138086787</v>
      </c>
      <c r="H21" s="49">
        <f>'E1-1-2_Table 1'!J40</f>
        <v>0.43959354795949368</v>
      </c>
      <c r="I21" s="50">
        <f>'E1-1-2_Table 1'!L40</f>
        <v>0.49440022300025976</v>
      </c>
      <c r="J21" s="41"/>
      <c r="K21" s="119"/>
      <c r="L21" s="119"/>
      <c r="M21" s="119"/>
      <c r="N21" s="119"/>
      <c r="O21" s="119"/>
      <c r="P21" s="119"/>
      <c r="Q21" s="119"/>
      <c r="R21" s="119"/>
      <c r="S21" s="119"/>
      <c r="T21" s="119"/>
    </row>
    <row r="22" spans="1:20" s="20" customFormat="1" ht="17.25" customHeight="1" x14ac:dyDescent="0.2">
      <c r="A22" s="119"/>
      <c r="B22" s="42">
        <v>6</v>
      </c>
      <c r="C22" s="113" t="s">
        <v>110</v>
      </c>
      <c r="D22" s="46">
        <f>'E1-1-2_Table 1'!F22</f>
        <v>1.4289179999999999</v>
      </c>
      <c r="E22" s="46">
        <f>'E1-1-2_Table 1'!J22</f>
        <v>2.01268</v>
      </c>
      <c r="F22" s="47">
        <f>'E1-1-2_Table 1'!L22</f>
        <v>1.98003</v>
      </c>
      <c r="G22" s="48">
        <f>'E1-1-2_Table 1'!H41</f>
        <v>2.485986932258065</v>
      </c>
      <c r="H22" s="49">
        <f>'E1-1-2_Table 1'!J41</f>
        <v>2.4749139322580644</v>
      </c>
      <c r="I22" s="50">
        <f>'E1-1-2_Table 1'!L41</f>
        <v>2.4659219322580648</v>
      </c>
      <c r="J22" s="41"/>
      <c r="K22" s="119"/>
      <c r="L22" s="119"/>
      <c r="M22" s="119"/>
      <c r="N22" s="119"/>
      <c r="O22" s="119"/>
      <c r="P22" s="119"/>
      <c r="Q22" s="119"/>
      <c r="R22" s="119"/>
      <c r="S22" s="119"/>
      <c r="T22" s="119"/>
    </row>
    <row r="23" spans="1:20" s="20" customFormat="1" ht="17.25" customHeight="1" thickBot="1" x14ac:dyDescent="0.25">
      <c r="A23" s="119"/>
      <c r="B23" s="42">
        <v>7</v>
      </c>
      <c r="C23" s="113" t="s">
        <v>111</v>
      </c>
      <c r="D23" s="143">
        <f>'E1-1-2_Table 1'!F23</f>
        <v>3.374212</v>
      </c>
      <c r="E23" s="143">
        <f>'E1-1-2_Table 1'!J23</f>
        <v>3.2881740000000002</v>
      </c>
      <c r="F23" s="144">
        <f>'E1-1-2_Table 1'!L23</f>
        <v>3.346419</v>
      </c>
      <c r="G23" s="64">
        <f>'E1-1-2_Table 1'!H42</f>
        <v>3.8010919999999997</v>
      </c>
      <c r="H23" s="145">
        <f>'E1-1-2_Table 1'!J42</f>
        <v>3.781466</v>
      </c>
      <c r="I23" s="146">
        <f>'E1-1-2_Table 1'!L42</f>
        <v>3.80579</v>
      </c>
      <c r="J23" s="41"/>
      <c r="K23" s="119"/>
      <c r="L23" s="119"/>
      <c r="M23" s="119"/>
      <c r="N23" s="119"/>
      <c r="O23" s="119"/>
      <c r="P23" s="119"/>
      <c r="Q23" s="119"/>
      <c r="R23" s="119"/>
      <c r="S23" s="119"/>
      <c r="T23" s="119"/>
    </row>
    <row r="24" spans="1:20" s="20" customFormat="1" ht="17.25" customHeight="1" x14ac:dyDescent="0.2">
      <c r="A24" s="119"/>
      <c r="B24" s="42">
        <v>8</v>
      </c>
      <c r="C24" s="125" t="s">
        <v>108</v>
      </c>
      <c r="D24" s="142">
        <f>SUM(D20:D23)</f>
        <v>9.9916119999999999</v>
      </c>
      <c r="E24" s="142">
        <f t="shared" ref="E24:I24" si="1">SUM(E20:E23)</f>
        <v>11.517333000000001</v>
      </c>
      <c r="F24" s="142">
        <f t="shared" si="1"/>
        <v>10.876304000000001</v>
      </c>
      <c r="G24" s="142">
        <f t="shared" si="1"/>
        <v>12.443050963638932</v>
      </c>
      <c r="H24" s="142">
        <f t="shared" si="1"/>
        <v>12.381652480217559</v>
      </c>
      <c r="I24" s="142">
        <f t="shared" si="1"/>
        <v>12.458714155258324</v>
      </c>
      <c r="J24" s="41"/>
      <c r="K24" s="119"/>
      <c r="L24" s="119"/>
      <c r="M24" s="119"/>
      <c r="N24" s="119"/>
      <c r="O24" s="119"/>
      <c r="P24" s="119"/>
      <c r="Q24" s="119"/>
      <c r="R24" s="119"/>
      <c r="S24" s="119"/>
      <c r="T24" s="119"/>
    </row>
    <row r="25" spans="1:20" s="20" customFormat="1" ht="16.5" customHeight="1" thickBot="1" x14ac:dyDescent="0.25">
      <c r="A25" s="21"/>
      <c r="B25" s="42"/>
      <c r="C25" s="43"/>
      <c r="D25" s="51"/>
      <c r="E25" s="51"/>
      <c r="F25" s="51"/>
      <c r="G25" s="51"/>
      <c r="H25" s="52"/>
      <c r="I25" s="53"/>
      <c r="J25" s="41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spans="1:20" s="20" customFormat="1" ht="24" customHeight="1" thickBot="1" x14ac:dyDescent="0.25">
      <c r="A26" s="21"/>
      <c r="B26" s="54">
        <v>9</v>
      </c>
      <c r="C26" s="55" t="s">
        <v>9</v>
      </c>
      <c r="D26" s="56">
        <f>D17+D24</f>
        <v>28.92953</v>
      </c>
      <c r="E26" s="56">
        <f t="shared" ref="E26:I26" si="2">E17+E24</f>
        <v>31.033238000000001</v>
      </c>
      <c r="F26" s="56">
        <f t="shared" si="2"/>
        <v>29.357849000000002</v>
      </c>
      <c r="G26" s="56">
        <f t="shared" si="2"/>
        <v>30.880831551686086</v>
      </c>
      <c r="H26" s="56">
        <f t="shared" si="2"/>
        <v>31.439516151414047</v>
      </c>
      <c r="I26" s="141">
        <f t="shared" si="2"/>
        <v>32.682905652682365</v>
      </c>
      <c r="J26" s="35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20" s="20" customFormat="1" ht="17.25" customHeight="1" x14ac:dyDescent="0.2">
      <c r="A27" s="21"/>
      <c r="B27" s="21"/>
      <c r="C27" s="25"/>
      <c r="D27" s="21"/>
      <c r="E27" s="25"/>
      <c r="F27" s="25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0" s="20" customFormat="1" ht="17.25" customHeight="1" x14ac:dyDescent="0.2">
      <c r="A28" s="21"/>
      <c r="B28" s="21" t="s">
        <v>74</v>
      </c>
      <c r="C28" s="21"/>
      <c r="D28" s="58"/>
      <c r="E28" s="35"/>
      <c r="F28" s="35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s="20" customFormat="1" ht="17.25" customHeight="1" x14ac:dyDescent="0.2">
      <c r="A29" s="111"/>
      <c r="B29" s="118">
        <v>1</v>
      </c>
      <c r="C29" s="58" t="s">
        <v>70</v>
      </c>
      <c r="D29" s="58"/>
      <c r="E29" s="35"/>
      <c r="F29" s="35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</row>
    <row r="30" spans="1:20" s="20" customFormat="1" ht="17.25" customHeight="1" x14ac:dyDescent="0.2">
      <c r="A30" s="21"/>
      <c r="B30" s="118">
        <v>2</v>
      </c>
      <c r="C30" s="58" t="s">
        <v>114</v>
      </c>
      <c r="D30" s="21"/>
      <c r="E30" s="25"/>
      <c r="F30" s="25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1:20" s="20" customFormat="1" ht="17.25" customHeight="1" x14ac:dyDescent="0.2">
      <c r="A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1:20" s="20" customFormat="1" ht="17.25" customHeight="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1:20" s="20" customFormat="1" ht="1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1:20" s="20" customFormat="1" ht="1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0" s="20" customFormat="1" ht="1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20" s="20" customFormat="1" ht="1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pans="1:20" s="20" customFormat="1" ht="1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20" s="20" customFormat="1" ht="1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0" s="20" customFormat="1" ht="1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pans="1:20" s="20" customFormat="1" ht="1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</row>
    <row r="41" spans="1:20" s="20" customFormat="1" ht="1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s="20" customFormat="1" ht="1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</row>
    <row r="43" spans="1:20" s="20" customFormat="1" ht="1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pans="1:20" s="20" customFormat="1" ht="1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pans="1:20" s="20" customFormat="1" ht="1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</row>
    <row r="46" spans="1:20" s="20" customFormat="1" ht="1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20" s="20" customFormat="1" ht="1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</row>
    <row r="48" spans="1:20" ht="1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60"/>
      <c r="L48" s="60"/>
      <c r="M48" s="60"/>
      <c r="N48" s="60"/>
      <c r="O48" s="60"/>
      <c r="P48" s="60"/>
      <c r="Q48" s="60"/>
      <c r="R48" s="60"/>
      <c r="S48" s="60"/>
      <c r="T48" s="60"/>
    </row>
    <row r="49" spans="1:20" ht="1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60"/>
      <c r="L49" s="60"/>
      <c r="M49" s="60"/>
      <c r="N49" s="60"/>
      <c r="O49" s="60"/>
      <c r="P49" s="60"/>
      <c r="Q49" s="60"/>
      <c r="R49" s="60"/>
      <c r="S49" s="60"/>
      <c r="T49" s="60"/>
    </row>
    <row r="50" spans="1:20" ht="1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60"/>
      <c r="L50" s="60"/>
      <c r="M50" s="60"/>
      <c r="N50" s="60"/>
      <c r="O50" s="60"/>
      <c r="P50" s="60"/>
      <c r="Q50" s="60"/>
      <c r="R50" s="60"/>
      <c r="S50" s="60"/>
      <c r="T50" s="60"/>
    </row>
    <row r="51" spans="1:20" ht="15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</row>
    <row r="52" spans="1:20" ht="15" x14ac:dyDescent="0.2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</row>
    <row r="53" spans="1:20" ht="15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</row>
    <row r="54" spans="1:20" ht="15" x14ac:dyDescent="0.2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1:20" ht="15" x14ac:dyDescent="0.2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1:20" ht="15" x14ac:dyDescent="0.2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</row>
    <row r="57" spans="1:20" ht="15" x14ac:dyDescent="0.2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</row>
    <row r="58" spans="1:20" ht="15" x14ac:dyDescent="0.2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</row>
    <row r="59" spans="1:20" ht="15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</row>
    <row r="60" spans="1:20" ht="15" x14ac:dyDescent="0.2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</row>
    <row r="61" spans="1:20" ht="15" x14ac:dyDescent="0.2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</row>
    <row r="62" spans="1:20" ht="15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</row>
    <row r="63" spans="1:20" ht="15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</row>
    <row r="64" spans="1:20" ht="15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</row>
    <row r="65" spans="1:20" ht="15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</row>
    <row r="66" spans="1:20" ht="15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</row>
    <row r="67" spans="1:20" ht="15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</row>
    <row r="68" spans="1:20" ht="1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</row>
    <row r="69" spans="1:20" ht="1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</row>
    <row r="70" spans="1:20" ht="1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</row>
    <row r="71" spans="1:20" ht="1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</row>
    <row r="72" spans="1:20" ht="1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</row>
    <row r="73" spans="1:20" ht="1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</row>
    <row r="74" spans="1:20" ht="14.25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</row>
    <row r="75" spans="1:20" ht="14.25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</row>
    <row r="76" spans="1:20" ht="14.25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</row>
    <row r="77" spans="1:20" ht="14.25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</row>
    <row r="78" spans="1:20" ht="14.25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</row>
    <row r="79" spans="1:20" ht="14.25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</row>
    <row r="80" spans="1:20" ht="14.25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</row>
    <row r="81" spans="1:10" ht="14.25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</row>
    <row r="82" spans="1:10" ht="14.25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</row>
    <row r="83" spans="1:10" ht="14.25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</row>
  </sheetData>
  <mergeCells count="2">
    <mergeCell ref="B7:I7"/>
    <mergeCell ref="B8:I8"/>
  </mergeCells>
  <phoneticPr fontId="2" type="noConversion"/>
  <printOptions horizontalCentered="1" verticalCentered="1"/>
  <pageMargins left="0.5" right="0.5" top="1" bottom="0.25" header="0" footer="0"/>
  <pageSetup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6"/>
  <sheetViews>
    <sheetView zoomScale="75" workbookViewId="0">
      <selection activeCell="G49" sqref="G49"/>
    </sheetView>
  </sheetViews>
  <sheetFormatPr defaultRowHeight="12.75" x14ac:dyDescent="0.2"/>
  <cols>
    <col min="1" max="1" width="2.7109375" customWidth="1"/>
    <col min="2" max="2" width="6.28515625" style="87" customWidth="1"/>
    <col min="3" max="3" width="42.85546875" style="88" customWidth="1"/>
    <col min="4" max="15" width="9.28515625" customWidth="1"/>
    <col min="16" max="16" width="10.28515625" customWidth="1"/>
    <col min="17" max="17" width="2.7109375" customWidth="1"/>
    <col min="18" max="19" width="12.7109375" customWidth="1"/>
  </cols>
  <sheetData>
    <row r="1" spans="1:22" s="20" customFormat="1" ht="17.25" customHeight="1" x14ac:dyDescent="0.2">
      <c r="A1" s="75"/>
      <c r="B1" s="69" t="s">
        <v>73</v>
      </c>
      <c r="C1" s="76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P1" s="23" t="s">
        <v>121</v>
      </c>
      <c r="Q1" s="75"/>
      <c r="R1" s="75"/>
      <c r="S1" s="75"/>
      <c r="T1" s="75"/>
      <c r="U1" s="75"/>
      <c r="V1" s="75"/>
    </row>
    <row r="2" spans="1:22" s="20" customFormat="1" ht="17.25" customHeight="1" x14ac:dyDescent="0.2">
      <c r="A2" s="75"/>
      <c r="B2" s="69"/>
      <c r="C2" s="76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P2" s="23" t="s">
        <v>115</v>
      </c>
      <c r="Q2" s="75"/>
      <c r="R2" s="75"/>
      <c r="S2" s="75"/>
      <c r="T2" s="75"/>
      <c r="U2" s="75"/>
      <c r="V2" s="75"/>
    </row>
    <row r="3" spans="1:22" s="20" customFormat="1" ht="17.25" customHeight="1" x14ac:dyDescent="0.2">
      <c r="A3" s="75"/>
      <c r="B3" s="77"/>
      <c r="C3" s="76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P3" s="23" t="s">
        <v>69</v>
      </c>
      <c r="Q3" s="75"/>
      <c r="R3" s="75"/>
      <c r="S3" s="75"/>
      <c r="T3" s="75"/>
      <c r="U3" s="75"/>
      <c r="V3" s="75"/>
    </row>
    <row r="4" spans="1:22" s="20" customFormat="1" ht="17.25" customHeight="1" x14ac:dyDescent="0.2">
      <c r="A4" s="75"/>
      <c r="B4" s="77"/>
      <c r="C4" s="76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P4" s="23" t="s">
        <v>71</v>
      </c>
      <c r="Q4" s="75"/>
      <c r="R4" s="75"/>
      <c r="S4" s="75"/>
      <c r="T4" s="75"/>
      <c r="U4" s="75"/>
      <c r="V4" s="75"/>
    </row>
    <row r="5" spans="1:22" s="20" customFormat="1" ht="17.25" customHeight="1" x14ac:dyDescent="0.2">
      <c r="A5" s="75"/>
      <c r="B5" s="78"/>
      <c r="C5" s="76"/>
      <c r="D5" s="75"/>
      <c r="E5" s="75"/>
      <c r="F5" s="75"/>
      <c r="G5" s="75"/>
      <c r="H5" s="75"/>
      <c r="I5" s="79"/>
      <c r="J5" s="79"/>
      <c r="K5" s="79"/>
      <c r="L5" s="79"/>
      <c r="M5" s="75"/>
      <c r="N5" s="75"/>
      <c r="P5" s="23" t="s">
        <v>72</v>
      </c>
      <c r="Q5" s="75"/>
      <c r="R5" s="75"/>
      <c r="S5" s="75"/>
      <c r="T5" s="75"/>
      <c r="U5" s="75"/>
      <c r="V5" s="75"/>
    </row>
    <row r="6" spans="1:22" s="20" customFormat="1" ht="17.25" customHeight="1" x14ac:dyDescent="0.2">
      <c r="A6" s="75"/>
      <c r="B6" s="78"/>
      <c r="C6" s="76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23" t="s">
        <v>94</v>
      </c>
      <c r="Q6" s="75"/>
      <c r="R6" s="75"/>
      <c r="S6" s="75"/>
      <c r="T6" s="75"/>
      <c r="U6" s="75"/>
      <c r="V6" s="75"/>
    </row>
    <row r="7" spans="1:22" s="20" customFormat="1" ht="17.25" customHeight="1" x14ac:dyDescent="0.2">
      <c r="A7" s="75"/>
      <c r="B7" s="165" t="s">
        <v>94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75"/>
      <c r="R7" s="75"/>
      <c r="S7" s="75"/>
      <c r="T7" s="75"/>
      <c r="U7" s="75"/>
      <c r="V7" s="75"/>
    </row>
    <row r="8" spans="1:22" s="20" customFormat="1" ht="17.25" customHeight="1" x14ac:dyDescent="0.2">
      <c r="A8" s="75"/>
      <c r="B8" s="165" t="s">
        <v>117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75"/>
      <c r="R8" s="75"/>
      <c r="S8" s="75"/>
      <c r="T8" s="75"/>
      <c r="U8" s="75"/>
      <c r="V8" s="75"/>
    </row>
    <row r="9" spans="1:22" s="20" customFormat="1" ht="17.25" customHeight="1" x14ac:dyDescent="0.2">
      <c r="A9" s="75"/>
      <c r="B9" s="167" t="s">
        <v>95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75"/>
      <c r="R9" s="75"/>
      <c r="S9" s="75"/>
      <c r="T9" s="75"/>
      <c r="U9" s="75"/>
      <c r="V9" s="75"/>
    </row>
    <row r="10" spans="1:22" s="20" customFormat="1" ht="17.25" customHeight="1" thickBot="1" x14ac:dyDescent="0.25">
      <c r="A10" s="75"/>
      <c r="B10" s="80"/>
      <c r="C10" s="25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  <c r="R10" s="75"/>
      <c r="S10" s="75"/>
      <c r="T10" s="75"/>
      <c r="U10" s="75"/>
      <c r="V10" s="75"/>
    </row>
    <row r="11" spans="1:22" s="82" customFormat="1" ht="17.25" customHeight="1" x14ac:dyDescent="0.2">
      <c r="A11" s="81"/>
      <c r="B11" s="27" t="s">
        <v>0</v>
      </c>
      <c r="C11" s="66"/>
      <c r="D11" s="66"/>
      <c r="E11" s="66"/>
      <c r="F11" s="66"/>
      <c r="G11" s="66"/>
      <c r="H11" s="66"/>
      <c r="I11" s="28"/>
      <c r="J11" s="28"/>
      <c r="K11" s="28"/>
      <c r="L11" s="28"/>
      <c r="M11" s="28"/>
      <c r="N11" s="28"/>
      <c r="O11" s="66"/>
      <c r="P11" s="89"/>
      <c r="Q11" s="81"/>
      <c r="R11" s="81"/>
      <c r="S11" s="81"/>
      <c r="T11" s="81"/>
      <c r="U11" s="81"/>
      <c r="V11" s="81"/>
    </row>
    <row r="12" spans="1:22" s="82" customFormat="1" ht="17.25" customHeight="1" thickBot="1" x14ac:dyDescent="0.25">
      <c r="A12" s="81"/>
      <c r="B12" s="31" t="s">
        <v>1</v>
      </c>
      <c r="C12" s="32" t="s">
        <v>68</v>
      </c>
      <c r="D12" s="90" t="s">
        <v>76</v>
      </c>
      <c r="E12" s="32" t="s">
        <v>77</v>
      </c>
      <c r="F12" s="32" t="s">
        <v>78</v>
      </c>
      <c r="G12" s="32" t="s">
        <v>79</v>
      </c>
      <c r="H12" s="32" t="s">
        <v>80</v>
      </c>
      <c r="I12" s="62" t="s">
        <v>81</v>
      </c>
      <c r="J12" s="62" t="s">
        <v>82</v>
      </c>
      <c r="K12" s="62" t="s">
        <v>83</v>
      </c>
      <c r="L12" s="62" t="s">
        <v>84</v>
      </c>
      <c r="M12" s="62" t="s">
        <v>85</v>
      </c>
      <c r="N12" s="62" t="s">
        <v>86</v>
      </c>
      <c r="O12" s="32" t="s">
        <v>87</v>
      </c>
      <c r="P12" s="91" t="s">
        <v>9</v>
      </c>
      <c r="Q12" s="81"/>
      <c r="R12" s="81"/>
      <c r="S12" s="81"/>
      <c r="T12" s="81"/>
      <c r="U12" s="81"/>
      <c r="V12" s="81"/>
    </row>
    <row r="13" spans="1:22" s="84" customFormat="1" ht="17.25" customHeight="1" x14ac:dyDescent="0.2">
      <c r="A13" s="83"/>
      <c r="B13" s="37"/>
      <c r="C13" s="63"/>
      <c r="D13" s="63" t="s">
        <v>2</v>
      </c>
      <c r="E13" s="63" t="s">
        <v>3</v>
      </c>
      <c r="F13" s="63" t="s">
        <v>4</v>
      </c>
      <c r="G13" s="63" t="s">
        <v>5</v>
      </c>
      <c r="H13" s="63" t="s">
        <v>6</v>
      </c>
      <c r="I13" s="38" t="s">
        <v>7</v>
      </c>
      <c r="J13" s="38" t="s">
        <v>8</v>
      </c>
      <c r="K13" s="38" t="s">
        <v>88</v>
      </c>
      <c r="L13" s="38" t="s">
        <v>89</v>
      </c>
      <c r="M13" s="38" t="s">
        <v>90</v>
      </c>
      <c r="N13" s="38" t="s">
        <v>91</v>
      </c>
      <c r="O13" s="38" t="s">
        <v>92</v>
      </c>
      <c r="P13" s="101" t="s">
        <v>93</v>
      </c>
      <c r="Q13" s="83"/>
      <c r="R13" s="83"/>
      <c r="S13" s="83"/>
      <c r="T13" s="83"/>
      <c r="U13" s="83"/>
      <c r="V13" s="83"/>
    </row>
    <row r="14" spans="1:22" s="84" customFormat="1" ht="17.25" customHeight="1" x14ac:dyDescent="0.2">
      <c r="A14" s="83"/>
      <c r="B14" s="102"/>
      <c r="C14" s="103"/>
      <c r="D14" s="103"/>
      <c r="E14" s="103"/>
      <c r="F14" s="103"/>
      <c r="G14" s="103"/>
      <c r="H14" s="103"/>
      <c r="I14" s="104"/>
      <c r="J14" s="104"/>
      <c r="K14" s="104"/>
      <c r="L14" s="104"/>
      <c r="M14" s="104"/>
      <c r="N14" s="104"/>
      <c r="O14" s="103"/>
      <c r="P14" s="105"/>
      <c r="Q14" s="83"/>
      <c r="R14" s="83"/>
      <c r="S14" s="83"/>
      <c r="T14" s="83"/>
      <c r="U14" s="83"/>
      <c r="V14" s="83"/>
    </row>
    <row r="15" spans="1:22" s="84" customFormat="1" ht="17.25" customHeight="1" x14ac:dyDescent="0.2">
      <c r="A15" s="83"/>
      <c r="B15" s="102"/>
      <c r="C15" s="106" t="s">
        <v>96</v>
      </c>
      <c r="D15" s="103"/>
      <c r="E15" s="103"/>
      <c r="F15" s="103"/>
      <c r="G15" s="103"/>
      <c r="H15" s="103"/>
      <c r="I15" s="104"/>
      <c r="J15" s="104"/>
      <c r="K15" s="104"/>
      <c r="L15" s="104"/>
      <c r="M15" s="104"/>
      <c r="N15" s="104"/>
      <c r="O15" s="103"/>
      <c r="P15" s="105"/>
      <c r="Q15" s="83"/>
      <c r="R15" s="83"/>
      <c r="S15" s="83"/>
      <c r="T15" s="83"/>
      <c r="U15" s="83"/>
      <c r="V15" s="83"/>
    </row>
    <row r="16" spans="1:22" s="84" customFormat="1" ht="17.25" customHeight="1" x14ac:dyDescent="0.2">
      <c r="A16" s="83"/>
      <c r="B16" s="102"/>
      <c r="C16" s="158" t="s">
        <v>119</v>
      </c>
      <c r="D16" s="154"/>
      <c r="E16" s="154"/>
      <c r="F16" s="154"/>
      <c r="G16" s="154"/>
      <c r="H16" s="154"/>
      <c r="I16" s="155"/>
      <c r="J16" s="155"/>
      <c r="K16" s="155"/>
      <c r="L16" s="155"/>
      <c r="M16" s="155"/>
      <c r="N16" s="155"/>
      <c r="O16" s="154"/>
      <c r="P16" s="105"/>
      <c r="Q16" s="83"/>
      <c r="R16" s="83"/>
      <c r="S16" s="83"/>
      <c r="T16" s="83"/>
      <c r="U16" s="83"/>
      <c r="V16" s="83"/>
    </row>
    <row r="17" spans="1:22" s="20" customFormat="1" ht="17.25" customHeight="1" x14ac:dyDescent="0.2">
      <c r="A17" s="75"/>
      <c r="B17" s="42">
        <v>1</v>
      </c>
      <c r="C17" s="92" t="s">
        <v>67</v>
      </c>
      <c r="D17" s="107">
        <v>1.169859858357811</v>
      </c>
      <c r="E17" s="107">
        <v>1.0259477372742201</v>
      </c>
      <c r="F17" s="107">
        <v>1.1883256000000002</v>
      </c>
      <c r="G17" s="107">
        <v>0.99944030999999989</v>
      </c>
      <c r="H17" s="107">
        <v>1.0790211999999999</v>
      </c>
      <c r="I17" s="107">
        <v>1.0076663183701349</v>
      </c>
      <c r="J17" s="107">
        <v>1.0257605000000001</v>
      </c>
      <c r="K17" s="107">
        <v>0.99894352966132105</v>
      </c>
      <c r="L17" s="107">
        <v>0.92337187347094352</v>
      </c>
      <c r="M17" s="107">
        <v>0.98791552189306597</v>
      </c>
      <c r="N17" s="107">
        <v>1.1012820436737536</v>
      </c>
      <c r="O17" s="107">
        <v>1.2305151784952344</v>
      </c>
      <c r="P17" s="93">
        <f>SUM(D17:O17)</f>
        <v>12.738049671196487</v>
      </c>
      <c r="Q17" s="75"/>
      <c r="R17" s="75"/>
      <c r="S17" s="75"/>
      <c r="T17" s="75"/>
      <c r="U17" s="75"/>
      <c r="V17" s="75"/>
    </row>
    <row r="18" spans="1:22" s="20" customFormat="1" ht="18.75" customHeight="1" thickBot="1" x14ac:dyDescent="0.25">
      <c r="A18" s="75"/>
      <c r="B18" s="42">
        <v>2</v>
      </c>
      <c r="C18" s="43" t="s">
        <v>75</v>
      </c>
      <c r="D18" s="109">
        <v>0.49442700000000001</v>
      </c>
      <c r="E18" s="109">
        <v>0.454397</v>
      </c>
      <c r="F18" s="109">
        <v>0.52855099999999999</v>
      </c>
      <c r="G18" s="109">
        <v>0.526953</v>
      </c>
      <c r="H18" s="109">
        <v>0.56939499999999998</v>
      </c>
      <c r="I18" s="109">
        <v>0.55382100000000001</v>
      </c>
      <c r="J18" s="109">
        <v>0.56113299999999999</v>
      </c>
      <c r="K18" s="109">
        <v>0.54813199999999995</v>
      </c>
      <c r="L18" s="109">
        <v>0.51894799999999996</v>
      </c>
      <c r="M18" s="109">
        <v>0.524308</v>
      </c>
      <c r="N18" s="109">
        <v>0.50409999999999999</v>
      </c>
      <c r="O18" s="109">
        <v>0.53564900000000004</v>
      </c>
      <c r="P18" s="96">
        <f>SUM(D18:O18)</f>
        <v>6.3198140000000009</v>
      </c>
      <c r="Q18" s="75"/>
      <c r="R18" s="75"/>
      <c r="S18" s="75"/>
      <c r="T18" s="75"/>
      <c r="U18" s="75"/>
      <c r="V18" s="75"/>
    </row>
    <row r="19" spans="1:22" s="20" customFormat="1" ht="17.25" customHeight="1" x14ac:dyDescent="0.2">
      <c r="A19" s="75"/>
      <c r="B19" s="42">
        <v>3</v>
      </c>
      <c r="C19" s="147" t="s">
        <v>113</v>
      </c>
      <c r="D19" s="149">
        <f>SUM(D17:D18)</f>
        <v>1.664286858357811</v>
      </c>
      <c r="E19" s="149">
        <f t="shared" ref="E19:P19" si="0">SUM(E17:E18)</f>
        <v>1.48034473727422</v>
      </c>
      <c r="F19" s="149">
        <f t="shared" si="0"/>
        <v>1.7168766000000002</v>
      </c>
      <c r="G19" s="149">
        <f t="shared" si="0"/>
        <v>1.52639331</v>
      </c>
      <c r="H19" s="149">
        <f t="shared" si="0"/>
        <v>1.6484161999999998</v>
      </c>
      <c r="I19" s="149">
        <f t="shared" si="0"/>
        <v>1.5614873183701348</v>
      </c>
      <c r="J19" s="149">
        <f t="shared" si="0"/>
        <v>1.5868935</v>
      </c>
      <c r="K19" s="149">
        <f t="shared" si="0"/>
        <v>1.547075529661321</v>
      </c>
      <c r="L19" s="149">
        <f t="shared" si="0"/>
        <v>1.4423198734709435</v>
      </c>
      <c r="M19" s="149">
        <f t="shared" si="0"/>
        <v>1.512223521893066</v>
      </c>
      <c r="N19" s="149">
        <f t="shared" si="0"/>
        <v>1.6053820436737536</v>
      </c>
      <c r="O19" s="149">
        <f t="shared" si="0"/>
        <v>1.7661641784952344</v>
      </c>
      <c r="P19" s="150">
        <f t="shared" si="0"/>
        <v>19.057863671196486</v>
      </c>
      <c r="Q19" s="75"/>
      <c r="R19" s="75"/>
      <c r="S19" s="75"/>
      <c r="T19" s="75"/>
      <c r="U19" s="75"/>
      <c r="V19" s="75"/>
    </row>
    <row r="20" spans="1:22" s="20" customFormat="1" ht="17.25" customHeight="1" x14ac:dyDescent="0.2">
      <c r="A20" s="75"/>
      <c r="B20" s="42"/>
      <c r="C20" s="4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93"/>
      <c r="Q20" s="75"/>
      <c r="R20" s="75"/>
      <c r="S20" s="75"/>
      <c r="T20" s="75"/>
      <c r="U20" s="75"/>
      <c r="V20" s="75"/>
    </row>
    <row r="21" spans="1:22" s="20" customFormat="1" ht="17.25" customHeight="1" x14ac:dyDescent="0.2">
      <c r="A21" s="75"/>
      <c r="B21" s="160"/>
      <c r="C21" s="159" t="s">
        <v>120</v>
      </c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93"/>
      <c r="Q21" s="75"/>
      <c r="R21" s="75"/>
      <c r="S21" s="75"/>
      <c r="T21" s="75"/>
      <c r="U21" s="75"/>
      <c r="V21" s="75"/>
    </row>
    <row r="22" spans="1:22" s="20" customFormat="1" ht="18.75" customHeight="1" x14ac:dyDescent="0.2">
      <c r="A22" s="75"/>
      <c r="B22" s="42">
        <v>4</v>
      </c>
      <c r="C22" s="113" t="s">
        <v>112</v>
      </c>
      <c r="D22" s="133">
        <v>0.55555500000000002</v>
      </c>
      <c r="E22" s="133">
        <v>0.47072900000000001</v>
      </c>
      <c r="F22" s="133">
        <v>0.50881799999999999</v>
      </c>
      <c r="G22" s="133">
        <v>0.60780999999999996</v>
      </c>
      <c r="H22" s="133">
        <v>0.68443900000000002</v>
      </c>
      <c r="I22" s="133">
        <v>0.49891999999999997</v>
      </c>
      <c r="J22" s="133">
        <v>0.38441900000000001</v>
      </c>
      <c r="K22" s="133">
        <v>0.30685699999999999</v>
      </c>
      <c r="L22" s="133">
        <v>0.27410600000000002</v>
      </c>
      <c r="M22" s="133">
        <v>0.38567200000000001</v>
      </c>
      <c r="N22" s="133">
        <v>0.45824100000000001</v>
      </c>
      <c r="O22" s="133">
        <v>0.55011299999999996</v>
      </c>
      <c r="P22" s="93">
        <f t="shared" ref="P22:P25" si="1">SUM(D22:O22)</f>
        <v>5.6856789999999995</v>
      </c>
      <c r="Q22" s="75"/>
      <c r="R22" s="75"/>
      <c r="S22" s="75"/>
      <c r="T22" s="75"/>
      <c r="U22" s="75"/>
      <c r="V22" s="75"/>
    </row>
    <row r="23" spans="1:22" s="20" customFormat="1" ht="17.25" customHeight="1" x14ac:dyDescent="0.2">
      <c r="A23" s="75"/>
      <c r="B23" s="42">
        <v>5</v>
      </c>
      <c r="C23" s="113" t="s">
        <v>109</v>
      </c>
      <c r="D23" s="133">
        <v>4.746338277182751E-2</v>
      </c>
      <c r="E23" s="133">
        <v>4.4288620785819903E-2</v>
      </c>
      <c r="F23" s="133">
        <v>5.0356943659060745E-2</v>
      </c>
      <c r="G23" s="133">
        <v>4.464790938736117E-2</v>
      </c>
      <c r="H23" s="133">
        <v>4.3053224116873519E-2</v>
      </c>
      <c r="I23" s="133">
        <v>3.6013267538088402E-2</v>
      </c>
      <c r="J23" s="133">
        <v>2.1637067509349833E-2</v>
      </c>
      <c r="K23" s="133">
        <v>2.1373842890143758E-2</v>
      </c>
      <c r="L23" s="133">
        <v>1.8741758083954105E-2</v>
      </c>
      <c r="M23" s="133">
        <v>2.8484855448839271E-2</v>
      </c>
      <c r="N23" s="133">
        <v>3.6462793017014251E-2</v>
      </c>
      <c r="O23" s="133">
        <v>4.7069882751161113E-2</v>
      </c>
      <c r="P23" s="93">
        <f t="shared" si="1"/>
        <v>0.43959354795949368</v>
      </c>
      <c r="Q23" s="75"/>
      <c r="R23" s="75"/>
      <c r="S23" s="75"/>
      <c r="T23" s="75"/>
      <c r="U23" s="75"/>
      <c r="V23" s="75"/>
    </row>
    <row r="24" spans="1:22" s="20" customFormat="1" ht="17.25" customHeight="1" x14ac:dyDescent="0.2">
      <c r="A24" s="75"/>
      <c r="B24" s="42">
        <v>6</v>
      </c>
      <c r="C24" s="113" t="s">
        <v>110</v>
      </c>
      <c r="D24" s="133">
        <v>0.19057351612903228</v>
      </c>
      <c r="E24" s="133">
        <v>0.17473350000000001</v>
      </c>
      <c r="F24" s="133">
        <v>0.182195</v>
      </c>
      <c r="G24" s="133">
        <v>0.26530999999999999</v>
      </c>
      <c r="H24" s="133">
        <v>0.35741879999999998</v>
      </c>
      <c r="I24" s="133">
        <v>0.233265</v>
      </c>
      <c r="J24" s="133">
        <v>0.17410351612903227</v>
      </c>
      <c r="K24" s="133">
        <v>0.15144299999999999</v>
      </c>
      <c r="L24" s="133">
        <v>0.155108</v>
      </c>
      <c r="M24" s="133">
        <v>0.21166099999999999</v>
      </c>
      <c r="N24" s="133">
        <v>0.19623560000000001</v>
      </c>
      <c r="O24" s="133">
        <v>0.182867</v>
      </c>
      <c r="P24" s="93">
        <f t="shared" si="1"/>
        <v>2.4749139322580644</v>
      </c>
      <c r="Q24" s="75"/>
      <c r="R24" s="75"/>
      <c r="S24" s="75"/>
      <c r="T24" s="75"/>
      <c r="U24" s="75"/>
      <c r="V24" s="75"/>
    </row>
    <row r="25" spans="1:22" s="20" customFormat="1" ht="17.25" customHeight="1" thickBot="1" x14ac:dyDescent="0.25">
      <c r="A25" s="75"/>
      <c r="B25" s="42">
        <v>7</v>
      </c>
      <c r="C25" s="113" t="s">
        <v>111</v>
      </c>
      <c r="D25" s="109">
        <v>0.35518699999999997</v>
      </c>
      <c r="E25" s="109">
        <v>0.32153900000000002</v>
      </c>
      <c r="F25" s="109">
        <v>0.34181299999999998</v>
      </c>
      <c r="G25" s="109">
        <v>0.29406399999999999</v>
      </c>
      <c r="H25" s="109">
        <v>0.29076999999999997</v>
      </c>
      <c r="I25" s="109">
        <v>0.307446</v>
      </c>
      <c r="J25" s="109">
        <v>0.30491400000000002</v>
      </c>
      <c r="K25" s="109">
        <v>0.29282399999999997</v>
      </c>
      <c r="L25" s="109">
        <v>0.27032099999999998</v>
      </c>
      <c r="M25" s="109">
        <v>0.31708799999999998</v>
      </c>
      <c r="N25" s="109">
        <v>0.33177400000000001</v>
      </c>
      <c r="O25" s="109">
        <v>0.35372599999999998</v>
      </c>
      <c r="P25" s="96">
        <f t="shared" si="1"/>
        <v>3.781466</v>
      </c>
      <c r="Q25" s="75"/>
      <c r="R25" s="75"/>
      <c r="S25" s="75"/>
      <c r="T25" s="75"/>
      <c r="U25" s="75"/>
      <c r="V25" s="75"/>
    </row>
    <row r="26" spans="1:22" s="20" customFormat="1" ht="17.25" customHeight="1" x14ac:dyDescent="0.2">
      <c r="A26" s="75"/>
      <c r="B26" s="42">
        <v>8</v>
      </c>
      <c r="C26" s="147" t="s">
        <v>113</v>
      </c>
      <c r="D26" s="151">
        <f>SUM(D22:D25)</f>
        <v>1.1487788989008598</v>
      </c>
      <c r="E26" s="151">
        <f t="shared" ref="E26:P26" si="2">SUM(E22:E25)</f>
        <v>1.0112901207858198</v>
      </c>
      <c r="F26" s="151">
        <f t="shared" si="2"/>
        <v>1.0831829436590608</v>
      </c>
      <c r="G26" s="151">
        <f t="shared" si="2"/>
        <v>1.2118319093873611</v>
      </c>
      <c r="H26" s="151">
        <f t="shared" si="2"/>
        <v>1.3756810241168735</v>
      </c>
      <c r="I26" s="151">
        <f t="shared" si="2"/>
        <v>1.0756442675380882</v>
      </c>
      <c r="J26" s="151">
        <f t="shared" si="2"/>
        <v>0.88507358363838218</v>
      </c>
      <c r="K26" s="151">
        <f t="shared" si="2"/>
        <v>0.77249784289014367</v>
      </c>
      <c r="L26" s="151">
        <f t="shared" si="2"/>
        <v>0.71827675808395419</v>
      </c>
      <c r="M26" s="151">
        <f t="shared" si="2"/>
        <v>0.9429058554488392</v>
      </c>
      <c r="N26" s="151">
        <f t="shared" si="2"/>
        <v>1.0227133930170142</v>
      </c>
      <c r="O26" s="151">
        <f t="shared" si="2"/>
        <v>1.133775882751161</v>
      </c>
      <c r="P26" s="152">
        <f t="shared" si="2"/>
        <v>12.381652480217559</v>
      </c>
      <c r="Q26" s="75"/>
      <c r="R26" s="75"/>
      <c r="S26" s="75"/>
      <c r="T26" s="75"/>
      <c r="U26" s="75"/>
      <c r="V26" s="75"/>
    </row>
    <row r="27" spans="1:22" s="20" customFormat="1" ht="17.25" customHeight="1" thickBot="1" x14ac:dyDescent="0.25">
      <c r="A27" s="75"/>
      <c r="B27" s="42"/>
      <c r="C27" s="92"/>
      <c r="D27" s="109"/>
      <c r="E27" s="109"/>
      <c r="F27" s="109"/>
      <c r="G27" s="109"/>
      <c r="H27" s="109"/>
      <c r="I27" s="161"/>
      <c r="J27" s="161"/>
      <c r="K27" s="161"/>
      <c r="L27" s="161"/>
      <c r="M27" s="161"/>
      <c r="N27" s="161"/>
      <c r="O27" s="109"/>
      <c r="P27" s="96"/>
      <c r="Q27" s="75"/>
      <c r="R27" s="75"/>
      <c r="S27" s="75"/>
      <c r="T27" s="75"/>
      <c r="U27" s="75"/>
      <c r="V27" s="75"/>
    </row>
    <row r="28" spans="1:22" s="20" customFormat="1" ht="24" customHeight="1" thickBot="1" x14ac:dyDescent="0.25">
      <c r="A28" s="75"/>
      <c r="B28" s="97">
        <v>9</v>
      </c>
      <c r="C28" s="98" t="s">
        <v>9</v>
      </c>
      <c r="D28" s="131">
        <f>D19+D26</f>
        <v>2.8130657572586708</v>
      </c>
      <c r="E28" s="131">
        <f t="shared" ref="E28:P28" si="3">E19+E26</f>
        <v>2.4916348580600398</v>
      </c>
      <c r="F28" s="131">
        <f t="shared" si="3"/>
        <v>2.800059543659061</v>
      </c>
      <c r="G28" s="131">
        <f t="shared" si="3"/>
        <v>2.7382252193873611</v>
      </c>
      <c r="H28" s="131">
        <f t="shared" si="3"/>
        <v>3.0240972241168733</v>
      </c>
      <c r="I28" s="131">
        <f t="shared" si="3"/>
        <v>2.6371315859082229</v>
      </c>
      <c r="J28" s="131">
        <f t="shared" si="3"/>
        <v>2.4719670836383822</v>
      </c>
      <c r="K28" s="131">
        <f t="shared" si="3"/>
        <v>2.3195733725514645</v>
      </c>
      <c r="L28" s="131">
        <f t="shared" si="3"/>
        <v>2.1605966315548977</v>
      </c>
      <c r="M28" s="131">
        <f t="shared" si="3"/>
        <v>2.4551293773419052</v>
      </c>
      <c r="N28" s="131">
        <f t="shared" si="3"/>
        <v>2.6280954366907681</v>
      </c>
      <c r="O28" s="131">
        <f t="shared" si="3"/>
        <v>2.8999400612463955</v>
      </c>
      <c r="P28" s="148">
        <f t="shared" si="3"/>
        <v>31.439516151414047</v>
      </c>
      <c r="Q28" s="75"/>
      <c r="R28" s="75"/>
      <c r="S28" s="75"/>
      <c r="T28" s="75"/>
      <c r="U28" s="75"/>
      <c r="V28" s="75"/>
    </row>
    <row r="29" spans="1:22" ht="17.25" customHeight="1" x14ac:dyDescent="0.2">
      <c r="A29" s="19"/>
      <c r="B29" s="102"/>
      <c r="C29" s="103"/>
      <c r="D29" s="103"/>
      <c r="E29" s="103"/>
      <c r="F29" s="103"/>
      <c r="G29" s="103"/>
      <c r="H29" s="103"/>
      <c r="I29" s="104"/>
      <c r="J29" s="104"/>
      <c r="K29" s="104"/>
      <c r="L29" s="104"/>
      <c r="M29" s="104"/>
      <c r="N29" s="104"/>
      <c r="O29" s="103"/>
      <c r="P29" s="105"/>
      <c r="Q29" s="19"/>
      <c r="R29" s="19"/>
      <c r="S29" s="19"/>
      <c r="T29" s="19"/>
      <c r="U29" s="19"/>
      <c r="V29" s="19"/>
    </row>
    <row r="30" spans="1:22" ht="17.25" customHeight="1" x14ac:dyDescent="0.2">
      <c r="A30" s="19"/>
      <c r="B30" s="102"/>
      <c r="C30" s="106" t="s">
        <v>97</v>
      </c>
      <c r="D30" s="103"/>
      <c r="E30" s="103"/>
      <c r="F30" s="103"/>
      <c r="G30" s="103"/>
      <c r="H30" s="103"/>
      <c r="I30" s="104"/>
      <c r="J30" s="104"/>
      <c r="K30" s="104"/>
      <c r="L30" s="104"/>
      <c r="M30" s="104"/>
      <c r="N30" s="104"/>
      <c r="O30" s="103"/>
      <c r="P30" s="105"/>
      <c r="Q30" s="19"/>
      <c r="R30" s="19"/>
      <c r="S30" s="19"/>
      <c r="T30" s="19"/>
      <c r="U30" s="19"/>
      <c r="V30" s="19"/>
    </row>
    <row r="31" spans="1:22" ht="17.25" customHeight="1" x14ac:dyDescent="0.2">
      <c r="A31" s="19"/>
      <c r="B31" s="102"/>
      <c r="C31" s="158" t="s">
        <v>119</v>
      </c>
      <c r="D31" s="154"/>
      <c r="E31" s="154"/>
      <c r="F31" s="154"/>
      <c r="G31" s="154"/>
      <c r="H31" s="154"/>
      <c r="I31" s="155"/>
      <c r="J31" s="155"/>
      <c r="K31" s="155"/>
      <c r="L31" s="155"/>
      <c r="M31" s="155"/>
      <c r="N31" s="155"/>
      <c r="O31" s="154"/>
      <c r="P31" s="105"/>
      <c r="Q31" s="19"/>
      <c r="R31" s="19"/>
      <c r="S31" s="19"/>
      <c r="T31" s="19"/>
      <c r="U31" s="19"/>
      <c r="V31" s="19"/>
    </row>
    <row r="32" spans="1:22" ht="17.25" customHeight="1" x14ac:dyDescent="0.2">
      <c r="A32" s="19"/>
      <c r="B32" s="42">
        <v>10</v>
      </c>
      <c r="C32" s="92" t="s">
        <v>67</v>
      </c>
      <c r="D32" s="107">
        <v>1.2175488083871842</v>
      </c>
      <c r="E32" s="107">
        <v>1.0916297161311184</v>
      </c>
      <c r="F32" s="107">
        <v>1.2282560094588875</v>
      </c>
      <c r="G32" s="107">
        <v>1.0720308759692307</v>
      </c>
      <c r="H32" s="107">
        <v>1.1650920376442941</v>
      </c>
      <c r="I32" s="107">
        <v>1.1075250579164055</v>
      </c>
      <c r="J32" s="107">
        <v>1.1091108292314364</v>
      </c>
      <c r="K32" s="107">
        <v>1.0783004534787726</v>
      </c>
      <c r="L32" s="107">
        <v>0.99859720591944268</v>
      </c>
      <c r="M32" s="107">
        <v>1.0545737913107136</v>
      </c>
      <c r="N32" s="107">
        <v>1.1654765412171728</v>
      </c>
      <c r="O32" s="107">
        <v>1.2524821707593814</v>
      </c>
      <c r="P32" s="93">
        <f>SUM(D32:O32)</f>
        <v>13.540623497424043</v>
      </c>
      <c r="Q32" s="19"/>
      <c r="R32" s="19"/>
      <c r="S32" s="19"/>
      <c r="T32" s="19"/>
      <c r="U32" s="19"/>
      <c r="V32" s="19"/>
    </row>
    <row r="33" spans="1:22" ht="18.75" customHeight="1" thickBot="1" x14ac:dyDescent="0.25">
      <c r="A33" s="19"/>
      <c r="B33" s="42">
        <v>11</v>
      </c>
      <c r="C33" s="43" t="s">
        <v>75</v>
      </c>
      <c r="D33" s="109">
        <v>0.50834699999999999</v>
      </c>
      <c r="E33" s="109">
        <v>0.491726</v>
      </c>
      <c r="F33" s="109">
        <v>0.571376</v>
      </c>
      <c r="G33" s="109">
        <v>0.55606500000000003</v>
      </c>
      <c r="H33" s="109">
        <v>0.60446100000000003</v>
      </c>
      <c r="I33" s="109">
        <v>0.58474300000000001</v>
      </c>
      <c r="J33" s="109">
        <v>0.59325799999999995</v>
      </c>
      <c r="K33" s="109">
        <v>0.57960400000000001</v>
      </c>
      <c r="L33" s="109">
        <v>0.557508</v>
      </c>
      <c r="M33" s="109">
        <v>0.56411</v>
      </c>
      <c r="N33" s="109">
        <v>0.52540500000000001</v>
      </c>
      <c r="O33" s="109">
        <v>0.54696500000000003</v>
      </c>
      <c r="P33" s="96">
        <f>SUM(D33:O33)</f>
        <v>6.6835680000000011</v>
      </c>
      <c r="Q33" s="19"/>
      <c r="R33" s="19"/>
      <c r="S33" s="19"/>
      <c r="T33" s="19"/>
      <c r="U33" s="19"/>
      <c r="V33" s="19"/>
    </row>
    <row r="34" spans="1:22" ht="17.25" customHeight="1" x14ac:dyDescent="0.2">
      <c r="A34" s="19"/>
      <c r="B34" s="42">
        <v>12</v>
      </c>
      <c r="C34" s="147" t="s">
        <v>113</v>
      </c>
      <c r="D34" s="149">
        <f>SUM(D32:D33)</f>
        <v>1.7258958083871843</v>
      </c>
      <c r="E34" s="149">
        <f t="shared" ref="E34" si="4">SUM(E32:E33)</f>
        <v>1.5833557161311185</v>
      </c>
      <c r="F34" s="149">
        <f t="shared" ref="F34" si="5">SUM(F32:F33)</f>
        <v>1.7996320094588873</v>
      </c>
      <c r="G34" s="149">
        <f t="shared" ref="G34" si="6">SUM(G32:G33)</f>
        <v>1.6280958759692308</v>
      </c>
      <c r="H34" s="149">
        <f t="shared" ref="H34" si="7">SUM(H32:H33)</f>
        <v>1.7695530376442941</v>
      </c>
      <c r="I34" s="149">
        <f t="shared" ref="I34" si="8">SUM(I32:I33)</f>
        <v>1.6922680579164056</v>
      </c>
      <c r="J34" s="149">
        <f t="shared" ref="J34" si="9">SUM(J32:J33)</f>
        <v>1.7023688292314363</v>
      </c>
      <c r="K34" s="149">
        <f t="shared" ref="K34" si="10">SUM(K32:K33)</f>
        <v>1.6579044534787726</v>
      </c>
      <c r="L34" s="149">
        <f t="shared" ref="L34" si="11">SUM(L32:L33)</f>
        <v>1.5561052059194427</v>
      </c>
      <c r="M34" s="149">
        <f t="shared" ref="M34" si="12">SUM(M32:M33)</f>
        <v>1.6186837913107137</v>
      </c>
      <c r="N34" s="149">
        <f t="shared" ref="N34" si="13">SUM(N32:N33)</f>
        <v>1.6908815412171729</v>
      </c>
      <c r="O34" s="149">
        <f t="shared" ref="O34" si="14">SUM(O32:O33)</f>
        <v>1.7994471707593815</v>
      </c>
      <c r="P34" s="150">
        <f t="shared" ref="P34" si="15">SUM(P32:P33)</f>
        <v>20.224191497424044</v>
      </c>
      <c r="Q34" s="19"/>
      <c r="R34" s="19"/>
      <c r="S34" s="19"/>
      <c r="T34" s="19"/>
      <c r="U34" s="19"/>
      <c r="V34" s="19"/>
    </row>
    <row r="35" spans="1:22" ht="17.25" customHeight="1" x14ac:dyDescent="0.2">
      <c r="A35" s="19"/>
      <c r="B35" s="42"/>
      <c r="C35" s="4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93"/>
      <c r="Q35" s="19"/>
      <c r="R35" s="19"/>
      <c r="S35" s="19"/>
      <c r="T35" s="19"/>
      <c r="U35" s="19"/>
      <c r="V35" s="19"/>
    </row>
    <row r="36" spans="1:22" ht="17.25" customHeight="1" x14ac:dyDescent="0.2">
      <c r="A36" s="19"/>
      <c r="B36" s="160"/>
      <c r="C36" s="159" t="s">
        <v>120</v>
      </c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93"/>
      <c r="Q36" s="19"/>
      <c r="R36" s="19"/>
      <c r="S36" s="19"/>
      <c r="T36" s="19"/>
      <c r="U36" s="19"/>
      <c r="V36" s="19"/>
    </row>
    <row r="37" spans="1:22" ht="18.75" customHeight="1" x14ac:dyDescent="0.2">
      <c r="A37" s="19"/>
      <c r="B37" s="42">
        <v>13</v>
      </c>
      <c r="C37" s="113" t="s">
        <v>112</v>
      </c>
      <c r="D37" s="133">
        <v>0.55426299999999995</v>
      </c>
      <c r="E37" s="133">
        <v>0.46999299999999999</v>
      </c>
      <c r="F37" s="133">
        <v>0.50864399999999999</v>
      </c>
      <c r="G37" s="133">
        <v>0.60948000000000002</v>
      </c>
      <c r="H37" s="133">
        <v>0.68273700000000004</v>
      </c>
      <c r="I37" s="133">
        <v>0.49715100000000001</v>
      </c>
      <c r="J37" s="133">
        <v>0.38999899999999998</v>
      </c>
      <c r="K37" s="133">
        <v>0.30996800000000002</v>
      </c>
      <c r="L37" s="133">
        <v>0.275424</v>
      </c>
      <c r="M37" s="133">
        <v>0.38714300000000001</v>
      </c>
      <c r="N37" s="133">
        <v>0.45807300000000001</v>
      </c>
      <c r="O37" s="133">
        <v>0.54972699999999997</v>
      </c>
      <c r="P37" s="93">
        <f t="shared" ref="P37:P40" si="16">SUM(D37:O37)</f>
        <v>5.6926019999999999</v>
      </c>
      <c r="Q37" s="19"/>
      <c r="R37" s="19"/>
      <c r="S37" s="19"/>
      <c r="T37" s="19"/>
      <c r="U37" s="19"/>
      <c r="V37" s="19"/>
    </row>
    <row r="38" spans="1:22" ht="17.25" customHeight="1" x14ac:dyDescent="0.2">
      <c r="A38" s="19"/>
      <c r="B38" s="42">
        <v>14</v>
      </c>
      <c r="C38" s="113" t="s">
        <v>109</v>
      </c>
      <c r="D38" s="133">
        <v>5.0713532243266218E-2</v>
      </c>
      <c r="E38" s="133">
        <v>4.6475921952821783E-2</v>
      </c>
      <c r="F38" s="133">
        <v>5.4201004351131114E-2</v>
      </c>
      <c r="G38" s="133">
        <v>5.2352929002292249E-2</v>
      </c>
      <c r="H38" s="133">
        <v>5.022480199482917E-2</v>
      </c>
      <c r="I38" s="133">
        <v>4.040290542531931E-2</v>
      </c>
      <c r="J38" s="133">
        <v>2.7743493795536488E-2</v>
      </c>
      <c r="K38" s="133">
        <v>2.4110640656704881E-2</v>
      </c>
      <c r="L38" s="133">
        <v>2.1698732168692662E-2</v>
      </c>
      <c r="M38" s="133">
        <v>3.3218967283344253E-2</v>
      </c>
      <c r="N38" s="133">
        <v>4.0750916427788719E-2</v>
      </c>
      <c r="O38" s="133">
        <v>5.2506377698532947E-2</v>
      </c>
      <c r="P38" s="93">
        <f t="shared" si="16"/>
        <v>0.49440022300025976</v>
      </c>
      <c r="Q38" s="19"/>
      <c r="R38" s="19"/>
      <c r="S38" s="19"/>
      <c r="T38" s="19"/>
      <c r="U38" s="19"/>
      <c r="V38" s="19"/>
    </row>
    <row r="39" spans="1:22" ht="17.25" customHeight="1" x14ac:dyDescent="0.2">
      <c r="A39" s="19"/>
      <c r="B39" s="42">
        <v>15</v>
      </c>
      <c r="C39" s="113" t="s">
        <v>110</v>
      </c>
      <c r="D39" s="133">
        <v>0.19200151612903227</v>
      </c>
      <c r="E39" s="133">
        <v>0.17606749999999999</v>
      </c>
      <c r="F39" s="133">
        <v>0.18026400000000001</v>
      </c>
      <c r="G39" s="133">
        <v>0.269897</v>
      </c>
      <c r="H39" s="133">
        <v>0.35836780000000001</v>
      </c>
      <c r="I39" s="133">
        <v>0.22886699999999999</v>
      </c>
      <c r="J39" s="133">
        <v>0.17232551612903227</v>
      </c>
      <c r="K39" s="133">
        <v>0.150231</v>
      </c>
      <c r="L39" s="133">
        <v>0.143014</v>
      </c>
      <c r="M39" s="133">
        <v>0.21252799999999999</v>
      </c>
      <c r="N39" s="133">
        <v>0.19853960000000001</v>
      </c>
      <c r="O39" s="133">
        <v>0.18381900000000001</v>
      </c>
      <c r="P39" s="93">
        <f t="shared" si="16"/>
        <v>2.4659219322580648</v>
      </c>
      <c r="Q39" s="19"/>
      <c r="R39" s="19"/>
      <c r="S39" s="19"/>
      <c r="T39" s="19"/>
      <c r="U39" s="19"/>
      <c r="V39" s="19"/>
    </row>
    <row r="40" spans="1:22" ht="17.25" customHeight="1" thickBot="1" x14ac:dyDescent="0.25">
      <c r="A40" s="19"/>
      <c r="B40" s="42">
        <v>16</v>
      </c>
      <c r="C40" s="113" t="s">
        <v>111</v>
      </c>
      <c r="D40" s="109">
        <v>0.35091499999999998</v>
      </c>
      <c r="E40" s="109">
        <v>0.31613000000000002</v>
      </c>
      <c r="F40" s="109">
        <v>0.33924100000000001</v>
      </c>
      <c r="G40" s="109">
        <v>0.29377199999999998</v>
      </c>
      <c r="H40" s="109">
        <v>0.28914699999999999</v>
      </c>
      <c r="I40" s="109">
        <v>0.30744300000000002</v>
      </c>
      <c r="J40" s="109">
        <v>0.31439899999999998</v>
      </c>
      <c r="K40" s="109">
        <v>0.30289500000000003</v>
      </c>
      <c r="L40" s="109">
        <v>0.28300199999999998</v>
      </c>
      <c r="M40" s="109">
        <v>0.32035200000000003</v>
      </c>
      <c r="N40" s="109">
        <v>0.33147700000000002</v>
      </c>
      <c r="O40" s="109">
        <v>0.35701699999999997</v>
      </c>
      <c r="P40" s="96">
        <f t="shared" si="16"/>
        <v>3.80579</v>
      </c>
      <c r="Q40" s="19"/>
      <c r="R40" s="19"/>
      <c r="S40" s="19"/>
      <c r="T40" s="19"/>
      <c r="U40" s="19"/>
      <c r="V40" s="19"/>
    </row>
    <row r="41" spans="1:22" ht="17.25" customHeight="1" x14ac:dyDescent="0.2">
      <c r="A41" s="19"/>
      <c r="B41" s="42">
        <v>17</v>
      </c>
      <c r="C41" s="147" t="s">
        <v>113</v>
      </c>
      <c r="D41" s="151">
        <f>SUM(D37:D40)</f>
        <v>1.1478930483722984</v>
      </c>
      <c r="E41" s="151">
        <f t="shared" ref="E41" si="17">SUM(E37:E40)</f>
        <v>1.0086664219528219</v>
      </c>
      <c r="F41" s="151">
        <f t="shared" ref="F41" si="18">SUM(F37:F40)</f>
        <v>1.0823500043511309</v>
      </c>
      <c r="G41" s="151">
        <f t="shared" ref="G41" si="19">SUM(G37:G40)</f>
        <v>1.2255019290022922</v>
      </c>
      <c r="H41" s="151">
        <f t="shared" ref="H41" si="20">SUM(H37:H40)</f>
        <v>1.3804766019948291</v>
      </c>
      <c r="I41" s="151">
        <f t="shared" ref="I41" si="21">SUM(I37:I40)</f>
        <v>1.0738639054253194</v>
      </c>
      <c r="J41" s="151">
        <f t="shared" ref="J41" si="22">SUM(J37:J40)</f>
        <v>0.90446700992456874</v>
      </c>
      <c r="K41" s="151">
        <f t="shared" ref="K41" si="23">SUM(K37:K40)</f>
        <v>0.78720464065670492</v>
      </c>
      <c r="L41" s="151">
        <f t="shared" ref="L41" si="24">SUM(L37:L40)</f>
        <v>0.72313873216869262</v>
      </c>
      <c r="M41" s="151">
        <f t="shared" ref="M41" si="25">SUM(M37:M40)</f>
        <v>0.95324196728334432</v>
      </c>
      <c r="N41" s="151">
        <f t="shared" ref="N41" si="26">SUM(N37:N40)</f>
        <v>1.0288405164277887</v>
      </c>
      <c r="O41" s="151">
        <f t="shared" ref="O41" si="27">SUM(O37:O40)</f>
        <v>1.1430693776985328</v>
      </c>
      <c r="P41" s="152">
        <f t="shared" ref="P41" si="28">SUM(P37:P40)</f>
        <v>12.458714155258324</v>
      </c>
      <c r="Q41" s="19"/>
      <c r="R41" s="19"/>
      <c r="S41" s="19"/>
      <c r="T41" s="19"/>
      <c r="U41" s="19"/>
      <c r="V41" s="19"/>
    </row>
    <row r="42" spans="1:22" ht="17.25" customHeight="1" thickBot="1" x14ac:dyDescent="0.25">
      <c r="A42" s="19"/>
      <c r="B42" s="42"/>
      <c r="C42" s="92"/>
      <c r="D42" s="94"/>
      <c r="E42" s="94"/>
      <c r="F42" s="94"/>
      <c r="G42" s="94"/>
      <c r="H42" s="94"/>
      <c r="I42" s="95"/>
      <c r="J42" s="95"/>
      <c r="K42" s="95"/>
      <c r="L42" s="95"/>
      <c r="M42" s="95"/>
      <c r="N42" s="95"/>
      <c r="O42" s="94"/>
      <c r="P42" s="96"/>
      <c r="Q42" s="19"/>
      <c r="R42" s="19"/>
      <c r="S42" s="19"/>
      <c r="T42" s="19"/>
      <c r="U42" s="19"/>
      <c r="V42" s="19"/>
    </row>
    <row r="43" spans="1:22" ht="24" customHeight="1" thickBot="1" x14ac:dyDescent="0.25">
      <c r="A43" s="19"/>
      <c r="B43" s="97">
        <v>18</v>
      </c>
      <c r="C43" s="98" t="s">
        <v>9</v>
      </c>
      <c r="D43" s="99">
        <f>D34+D41</f>
        <v>2.8737888567594827</v>
      </c>
      <c r="E43" s="99">
        <f t="shared" ref="E43:P43" si="29">E34+E41</f>
        <v>2.5920221380839403</v>
      </c>
      <c r="F43" s="99">
        <f t="shared" si="29"/>
        <v>2.8819820138100183</v>
      </c>
      <c r="G43" s="99">
        <f t="shared" si="29"/>
        <v>2.8535978049715229</v>
      </c>
      <c r="H43" s="99">
        <f t="shared" si="29"/>
        <v>3.150029639639123</v>
      </c>
      <c r="I43" s="99">
        <f t="shared" si="29"/>
        <v>2.7661319633417252</v>
      </c>
      <c r="J43" s="99">
        <f t="shared" si="29"/>
        <v>2.6068358391560049</v>
      </c>
      <c r="K43" s="99">
        <f t="shared" si="29"/>
        <v>2.4451090941354776</v>
      </c>
      <c r="L43" s="99">
        <f t="shared" si="29"/>
        <v>2.2792439380881353</v>
      </c>
      <c r="M43" s="99">
        <f t="shared" si="29"/>
        <v>2.571925758594058</v>
      </c>
      <c r="N43" s="99">
        <f t="shared" si="29"/>
        <v>2.7197220576449617</v>
      </c>
      <c r="O43" s="99">
        <f t="shared" si="29"/>
        <v>2.9425165484579141</v>
      </c>
      <c r="P43" s="148">
        <f t="shared" si="29"/>
        <v>32.682905652682365</v>
      </c>
      <c r="Q43" s="19"/>
      <c r="R43" s="19"/>
      <c r="S43" s="19"/>
      <c r="T43" s="19"/>
      <c r="U43" s="19"/>
      <c r="V43" s="19"/>
    </row>
    <row r="44" spans="1:22" ht="17.25" customHeight="1" x14ac:dyDescent="0.2">
      <c r="A44" s="19"/>
      <c r="B44" s="73"/>
      <c r="C44" s="25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9"/>
      <c r="R44" s="19"/>
      <c r="S44" s="19"/>
      <c r="T44" s="19"/>
      <c r="U44" s="19"/>
      <c r="V44" s="19"/>
    </row>
    <row r="45" spans="1:22" ht="17.25" customHeight="1" x14ac:dyDescent="0.25">
      <c r="A45" s="19"/>
      <c r="B45" s="74" t="s">
        <v>74</v>
      </c>
      <c r="C45" s="86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</row>
    <row r="46" spans="1:22" ht="17.25" customHeight="1" x14ac:dyDescent="0.2">
      <c r="A46" s="19"/>
      <c r="B46" s="118">
        <v>1</v>
      </c>
      <c r="C46" s="58" t="s">
        <v>70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</row>
    <row r="47" spans="1:22" ht="17.25" customHeight="1" x14ac:dyDescent="0.2">
      <c r="A47" s="19"/>
      <c r="B47" s="118">
        <v>2</v>
      </c>
      <c r="C47" s="58" t="s">
        <v>114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</row>
    <row r="48" spans="1:22" ht="17.25" customHeight="1" x14ac:dyDescent="0.25">
      <c r="A48" s="19"/>
      <c r="B48" s="85"/>
      <c r="C48" s="86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</row>
    <row r="49" spans="1:22" ht="15" x14ac:dyDescent="0.25">
      <c r="A49" s="19"/>
      <c r="B49" s="85"/>
      <c r="C49" s="86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1:22" ht="15" hidden="1" x14ac:dyDescent="0.25">
      <c r="A50" s="19"/>
      <c r="B50" s="85"/>
      <c r="C50" s="86"/>
      <c r="D50" s="70">
        <f>1.294122-0.168247168</f>
        <v>1.125874832</v>
      </c>
      <c r="E50" s="70">
        <f>1.141356-0.118654729142857</f>
        <v>1.022701270857143</v>
      </c>
      <c r="F50" s="70">
        <f>1.289748-0.14116848</f>
        <v>1.14857952</v>
      </c>
      <c r="G50" s="70">
        <f>1.141115-0.0794317248000001</f>
        <v>1.0616832752000001</v>
      </c>
      <c r="H50" s="70">
        <f>1.229139-0.100702784</f>
        <v>1.1284362159999999</v>
      </c>
      <c r="I50" s="70">
        <f>1.169169-0.11379456</f>
        <v>1.0553744399999998</v>
      </c>
      <c r="J50" s="70">
        <f>1.193096-0.11329808</f>
        <v>1.0797979199999999</v>
      </c>
      <c r="K50" s="70">
        <f>1.154847-0.102767872</f>
        <v>1.0520791279999999</v>
      </c>
      <c r="L50" s="70">
        <f>1.072564-0.0688837120000001</f>
        <v>1.003680288</v>
      </c>
      <c r="M50" s="70">
        <f>1.13044-0.085287904</f>
        <v>1.0451520959999998</v>
      </c>
      <c r="N50" s="70">
        <f>1.236833-0.155019328</f>
        <v>1.081813672</v>
      </c>
      <c r="O50" s="70">
        <f>1.301203-0.198437632</f>
        <v>1.102765368</v>
      </c>
      <c r="P50" s="19"/>
      <c r="Q50" s="19"/>
      <c r="R50" s="19"/>
      <c r="S50" s="19"/>
      <c r="T50" s="19"/>
      <c r="U50" s="19"/>
      <c r="V50" s="19"/>
    </row>
    <row r="51" spans="1:22" ht="15" x14ac:dyDescent="0.25">
      <c r="A51" s="19"/>
      <c r="B51" s="85"/>
      <c r="C51" s="86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</row>
    <row r="52" spans="1:22" ht="15" x14ac:dyDescent="0.25">
      <c r="A52" s="19"/>
      <c r="B52" s="85"/>
      <c r="C52" s="86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:22" ht="15" x14ac:dyDescent="0.25">
      <c r="A53" s="19"/>
      <c r="B53" s="85"/>
      <c r="C53" s="86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</row>
    <row r="54" spans="1:22" ht="15" x14ac:dyDescent="0.25">
      <c r="A54" s="19"/>
      <c r="B54" s="85"/>
      <c r="C54" s="86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:22" ht="15" x14ac:dyDescent="0.25">
      <c r="A55" s="19"/>
      <c r="B55" s="85"/>
      <c r="C55" s="86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:22" ht="15" x14ac:dyDescent="0.25">
      <c r="A56" s="19"/>
      <c r="B56" s="85"/>
      <c r="C56" s="86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</sheetData>
  <mergeCells count="3">
    <mergeCell ref="B7:P7"/>
    <mergeCell ref="B8:P8"/>
    <mergeCell ref="B9:P9"/>
  </mergeCells>
  <printOptions horizontalCentered="1" verticalCentered="1"/>
  <pageMargins left="0.5" right="0.5" top="1" bottom="0.25" header="0" footer="0"/>
  <pageSetup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zoomScale="75" workbookViewId="0">
      <selection activeCell="G49" sqref="G49"/>
    </sheetView>
  </sheetViews>
  <sheetFormatPr defaultRowHeight="12.75" x14ac:dyDescent="0.2"/>
  <cols>
    <col min="1" max="1" width="2.5703125" customWidth="1"/>
    <col min="2" max="2" width="6.28515625" customWidth="1"/>
    <col min="3" max="3" width="39.28515625" customWidth="1"/>
    <col min="4" max="4" width="18" customWidth="1"/>
    <col min="5" max="7" width="12.28515625" customWidth="1"/>
    <col min="8" max="8" width="18" customWidth="1"/>
    <col min="9" max="10" width="12.28515625" customWidth="1"/>
    <col min="11" max="12" width="11.85546875" customWidth="1"/>
    <col min="13" max="13" width="2.7109375" customWidth="1"/>
  </cols>
  <sheetData>
    <row r="1" spans="1:13" s="20" customFormat="1" ht="17.25" customHeight="1" x14ac:dyDescent="0.2">
      <c r="A1" s="21"/>
      <c r="B1" s="69" t="s">
        <v>73</v>
      </c>
      <c r="C1" s="21"/>
      <c r="D1" s="21"/>
      <c r="E1" s="21"/>
      <c r="F1" s="21"/>
      <c r="G1" s="21"/>
      <c r="H1" s="21"/>
      <c r="I1" s="21"/>
      <c r="K1" s="21"/>
      <c r="L1" s="23" t="s">
        <v>121</v>
      </c>
      <c r="M1" s="21"/>
    </row>
    <row r="2" spans="1:13" s="20" customFormat="1" ht="17.25" customHeight="1" x14ac:dyDescent="0.2">
      <c r="A2" s="21"/>
      <c r="B2" s="69"/>
      <c r="C2" s="21"/>
      <c r="D2" s="21"/>
      <c r="E2" s="21"/>
      <c r="F2" s="21"/>
      <c r="G2" s="21"/>
      <c r="H2" s="21"/>
      <c r="I2" s="21"/>
      <c r="K2" s="21"/>
      <c r="L2" s="23" t="s">
        <v>115</v>
      </c>
      <c r="M2" s="21"/>
    </row>
    <row r="3" spans="1:13" s="20" customFormat="1" ht="17.25" customHeight="1" x14ac:dyDescent="0.2">
      <c r="A3" s="21"/>
      <c r="B3" s="22"/>
      <c r="C3" s="21"/>
      <c r="D3" s="21"/>
      <c r="E3" s="21"/>
      <c r="F3" s="21"/>
      <c r="G3" s="21"/>
      <c r="H3" s="21"/>
      <c r="I3" s="21"/>
      <c r="K3" s="21"/>
      <c r="L3" s="23" t="s">
        <v>69</v>
      </c>
      <c r="M3" s="21"/>
    </row>
    <row r="4" spans="1:13" s="20" customFormat="1" ht="17.25" customHeight="1" x14ac:dyDescent="0.2">
      <c r="A4" s="21"/>
      <c r="B4" s="21"/>
      <c r="C4" s="21"/>
      <c r="D4" s="21"/>
      <c r="E4" s="21"/>
      <c r="F4" s="21"/>
      <c r="G4" s="21"/>
      <c r="H4" s="21"/>
      <c r="I4" s="21"/>
      <c r="K4" s="21"/>
      <c r="L4" s="23" t="s">
        <v>71</v>
      </c>
      <c r="M4" s="21"/>
    </row>
    <row r="5" spans="1:13" s="20" customFormat="1" ht="17.2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K5" s="21"/>
      <c r="L5" s="23" t="s">
        <v>66</v>
      </c>
      <c r="M5" s="21"/>
    </row>
    <row r="6" spans="1:13" s="20" customFormat="1" ht="17.25" customHeight="1" x14ac:dyDescent="0.2">
      <c r="A6" s="21"/>
      <c r="B6" s="24"/>
      <c r="C6" s="25"/>
      <c r="D6" s="25"/>
      <c r="E6" s="25"/>
      <c r="F6" s="25"/>
      <c r="G6" s="25"/>
      <c r="H6" s="21"/>
      <c r="I6" s="21"/>
      <c r="K6" s="21"/>
      <c r="L6" s="23" t="s">
        <v>65</v>
      </c>
      <c r="M6" s="21"/>
    </row>
    <row r="7" spans="1:13" s="20" customFormat="1" ht="17.25" customHeight="1" x14ac:dyDescent="0.2">
      <c r="A7" s="21"/>
      <c r="B7" s="165" t="s">
        <v>65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21"/>
    </row>
    <row r="8" spans="1:13" s="20" customFormat="1" ht="17.25" customHeight="1" x14ac:dyDescent="0.2">
      <c r="A8" s="21"/>
      <c r="B8" s="167" t="s">
        <v>118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21"/>
    </row>
    <row r="9" spans="1:13" s="20" customFormat="1" ht="17.25" customHeight="1" thickBot="1" x14ac:dyDescent="0.25">
      <c r="A9" s="21"/>
      <c r="B9" s="24"/>
      <c r="C9" s="25"/>
      <c r="D9" s="25"/>
      <c r="E9" s="25"/>
      <c r="F9" s="25"/>
      <c r="G9" s="25"/>
      <c r="H9" s="21"/>
      <c r="I9" s="21"/>
      <c r="J9" s="21"/>
      <c r="K9" s="21"/>
      <c r="L9" s="21"/>
      <c r="M9" s="21"/>
    </row>
    <row r="10" spans="1:13" ht="17.25" customHeight="1" x14ac:dyDescent="0.2">
      <c r="A10" s="60"/>
      <c r="B10" s="27" t="s">
        <v>0</v>
      </c>
      <c r="C10" s="28"/>
      <c r="D10" s="29">
        <v>2010</v>
      </c>
      <c r="E10" s="61" t="s">
        <v>100</v>
      </c>
      <c r="F10" s="29">
        <v>2010</v>
      </c>
      <c r="G10" s="61" t="s">
        <v>101</v>
      </c>
      <c r="H10" s="29">
        <v>2011</v>
      </c>
      <c r="I10" s="61" t="s">
        <v>102</v>
      </c>
      <c r="J10" s="29">
        <v>2011</v>
      </c>
      <c r="K10" s="61" t="s">
        <v>103</v>
      </c>
      <c r="L10" s="71">
        <v>2012</v>
      </c>
      <c r="M10" s="60"/>
    </row>
    <row r="11" spans="1:13" ht="17.25" customHeight="1" thickBot="1" x14ac:dyDescent="0.25">
      <c r="A11" s="60"/>
      <c r="B11" s="31" t="s">
        <v>1</v>
      </c>
      <c r="C11" s="62" t="s">
        <v>68</v>
      </c>
      <c r="D11" s="72" t="s">
        <v>98</v>
      </c>
      <c r="E11" s="33" t="s">
        <v>104</v>
      </c>
      <c r="F11" s="33" t="s">
        <v>99</v>
      </c>
      <c r="G11" s="33" t="s">
        <v>104</v>
      </c>
      <c r="H11" s="72" t="s">
        <v>105</v>
      </c>
      <c r="I11" s="33" t="s">
        <v>104</v>
      </c>
      <c r="J11" s="33" t="s">
        <v>99</v>
      </c>
      <c r="K11" s="33" t="s">
        <v>104</v>
      </c>
      <c r="L11" s="115" t="s">
        <v>99</v>
      </c>
      <c r="M11" s="60"/>
    </row>
    <row r="12" spans="1:13" ht="17.25" customHeight="1" x14ac:dyDescent="0.2">
      <c r="A12" s="60"/>
      <c r="B12" s="37"/>
      <c r="C12" s="38"/>
      <c r="D12" s="63" t="s">
        <v>2</v>
      </c>
      <c r="E12" s="63" t="s">
        <v>3</v>
      </c>
      <c r="F12" s="63" t="s">
        <v>4</v>
      </c>
      <c r="G12" s="63" t="s">
        <v>5</v>
      </c>
      <c r="H12" s="63" t="s">
        <v>6</v>
      </c>
      <c r="I12" s="63" t="s">
        <v>7</v>
      </c>
      <c r="J12" s="63" t="s">
        <v>8</v>
      </c>
      <c r="K12" s="63" t="s">
        <v>88</v>
      </c>
      <c r="L12" s="116" t="s">
        <v>89</v>
      </c>
      <c r="M12" s="60"/>
    </row>
    <row r="13" spans="1:13" ht="17.25" customHeight="1" x14ac:dyDescent="0.2">
      <c r="A13" s="60"/>
      <c r="B13" s="102"/>
      <c r="C13" s="104"/>
      <c r="D13" s="103"/>
      <c r="E13" s="103"/>
      <c r="F13" s="103"/>
      <c r="G13" s="103"/>
      <c r="H13" s="103"/>
      <c r="I13" s="103"/>
      <c r="J13" s="103"/>
      <c r="K13" s="103"/>
      <c r="L13" s="117"/>
      <c r="M13" s="60"/>
    </row>
    <row r="14" spans="1:13" ht="17.25" customHeight="1" x14ac:dyDescent="0.2">
      <c r="A14" s="60"/>
      <c r="B14" s="102"/>
      <c r="C14" s="158" t="s">
        <v>119</v>
      </c>
      <c r="D14" s="104"/>
      <c r="E14" s="103"/>
      <c r="F14" s="104"/>
      <c r="G14" s="103"/>
      <c r="H14" s="103"/>
      <c r="I14" s="156"/>
      <c r="J14" s="104"/>
      <c r="K14" s="103"/>
      <c r="L14" s="117"/>
      <c r="M14" s="60"/>
    </row>
    <row r="15" spans="1:13" ht="17.25" customHeight="1" x14ac:dyDescent="0.2">
      <c r="A15" s="19"/>
      <c r="B15" s="42">
        <v>1</v>
      </c>
      <c r="C15" s="43" t="s">
        <v>67</v>
      </c>
      <c r="D15" s="130">
        <v>12.399809628800742</v>
      </c>
      <c r="E15" s="48">
        <f>F15-D15</f>
        <v>3.9963371199258191E-2</v>
      </c>
      <c r="F15" s="130">
        <v>12.439773000000001</v>
      </c>
      <c r="G15" s="48">
        <f>J15-F15</f>
        <v>0.18531099999999867</v>
      </c>
      <c r="H15" s="48">
        <v>12.853306090769506</v>
      </c>
      <c r="I15" s="67">
        <f>J15-H15</f>
        <v>-0.22822209076950628</v>
      </c>
      <c r="J15" s="130">
        <v>12.625083999999999</v>
      </c>
      <c r="K15" s="48">
        <f>L15-J15</f>
        <v>-0.67744699999999902</v>
      </c>
      <c r="L15" s="50">
        <v>11.947637</v>
      </c>
    </row>
    <row r="16" spans="1:13" ht="18.75" customHeight="1" thickBot="1" x14ac:dyDescent="0.25">
      <c r="A16" s="19"/>
      <c r="B16" s="42">
        <v>2</v>
      </c>
      <c r="C16" s="43" t="s">
        <v>75</v>
      </c>
      <c r="D16" s="162">
        <v>6.9278909999999998</v>
      </c>
      <c r="E16" s="64">
        <f>F16-D16</f>
        <v>-0.42974599999999974</v>
      </c>
      <c r="F16" s="162">
        <v>6.4981450000000001</v>
      </c>
      <c r="G16" s="64">
        <f>J16-F16</f>
        <v>0.3926759999999998</v>
      </c>
      <c r="H16" s="64">
        <v>6.9785910000000007</v>
      </c>
      <c r="I16" s="68">
        <f>J16-H16</f>
        <v>-8.7770000000000792E-2</v>
      </c>
      <c r="J16" s="162">
        <v>6.8908209999999999</v>
      </c>
      <c r="K16" s="64">
        <f>L16-J16</f>
        <v>-0.35691299999999959</v>
      </c>
      <c r="L16" s="146">
        <v>6.5339080000000003</v>
      </c>
    </row>
    <row r="17" spans="1:12" ht="17.25" customHeight="1" x14ac:dyDescent="0.2">
      <c r="A17" s="19"/>
      <c r="B17" s="126">
        <v>3</v>
      </c>
      <c r="C17" s="125" t="s">
        <v>108</v>
      </c>
      <c r="D17" s="138">
        <f>SUM(D15:D16)</f>
        <v>19.327700628800741</v>
      </c>
      <c r="E17" s="138">
        <f t="shared" ref="E17:L17" si="0">SUM(E15:E16)</f>
        <v>-0.38978262880074155</v>
      </c>
      <c r="F17" s="138">
        <f t="shared" si="0"/>
        <v>18.937918</v>
      </c>
      <c r="G17" s="138">
        <f t="shared" si="0"/>
        <v>0.57798699999999847</v>
      </c>
      <c r="H17" s="138">
        <f t="shared" si="0"/>
        <v>19.831897090769505</v>
      </c>
      <c r="I17" s="138">
        <f t="shared" si="0"/>
        <v>-0.31599209076950707</v>
      </c>
      <c r="J17" s="138">
        <f t="shared" si="0"/>
        <v>19.515905</v>
      </c>
      <c r="K17" s="138">
        <f t="shared" si="0"/>
        <v>-1.0343599999999986</v>
      </c>
      <c r="L17" s="139">
        <f t="shared" si="0"/>
        <v>18.481545000000001</v>
      </c>
    </row>
    <row r="18" spans="1:12" ht="17.25" customHeight="1" x14ac:dyDescent="0.2">
      <c r="A18" s="19"/>
      <c r="B18" s="126"/>
      <c r="C18" s="112"/>
      <c r="D18" s="130"/>
      <c r="E18" s="130"/>
      <c r="F18" s="130"/>
      <c r="G18" s="130"/>
      <c r="H18" s="48"/>
      <c r="I18" s="67"/>
      <c r="J18" s="130"/>
      <c r="K18" s="130"/>
      <c r="L18" s="136"/>
    </row>
    <row r="19" spans="1:12" ht="17.25" customHeight="1" x14ac:dyDescent="0.2">
      <c r="A19" s="19"/>
      <c r="B19" s="160"/>
      <c r="C19" s="159" t="s">
        <v>120</v>
      </c>
      <c r="D19" s="130"/>
      <c r="E19" s="130"/>
      <c r="F19" s="130"/>
      <c r="G19" s="130"/>
      <c r="H19" s="48"/>
      <c r="I19" s="67"/>
      <c r="J19" s="130"/>
      <c r="K19" s="130"/>
      <c r="L19" s="136"/>
    </row>
    <row r="20" spans="1:12" ht="18.75" customHeight="1" x14ac:dyDescent="0.2">
      <c r="A20" s="19"/>
      <c r="B20" s="126">
        <v>4</v>
      </c>
      <c r="C20" s="113" t="s">
        <v>112</v>
      </c>
      <c r="D20" s="130">
        <v>5.6770989999999992</v>
      </c>
      <c r="E20" s="48">
        <f>F20-D20</f>
        <v>-0.97565099999999916</v>
      </c>
      <c r="F20" s="130">
        <v>4.7014480000000001</v>
      </c>
      <c r="G20" s="48">
        <f>J20-F20</f>
        <v>1.0076200000000002</v>
      </c>
      <c r="H20" s="48">
        <v>5.6735060000000006</v>
      </c>
      <c r="I20" s="67">
        <f>J20-H20</f>
        <v>3.5561999999999649E-2</v>
      </c>
      <c r="J20" s="130">
        <v>5.7090680000000003</v>
      </c>
      <c r="K20" s="48">
        <f>L20-J20</f>
        <v>-0.60013300000000047</v>
      </c>
      <c r="L20" s="163">
        <v>5.1089349999999998</v>
      </c>
    </row>
    <row r="21" spans="1:12" ht="18.75" customHeight="1" x14ac:dyDescent="0.2">
      <c r="A21" s="19"/>
      <c r="B21" s="126">
        <v>5</v>
      </c>
      <c r="C21" s="113" t="s">
        <v>109</v>
      </c>
      <c r="D21" s="130">
        <v>0.50041482750624733</v>
      </c>
      <c r="E21" s="48">
        <f t="shared" ref="E21:E23" si="1">F21-D21</f>
        <v>-1.3380827506247306E-2</v>
      </c>
      <c r="F21" s="130">
        <v>0.48703400000000002</v>
      </c>
      <c r="G21" s="48">
        <f t="shared" ref="G21:G23" si="2">J21-F21</f>
        <v>2.0376999999999923E-2</v>
      </c>
      <c r="H21" s="48">
        <v>0.52262932581753818</v>
      </c>
      <c r="I21" s="67">
        <f t="shared" ref="I21:I23" si="3">J21-H21</f>
        <v>-1.5218325817538236E-2</v>
      </c>
      <c r="J21" s="130">
        <v>0.50741099999999995</v>
      </c>
      <c r="K21" s="48">
        <f t="shared" ref="K21:K23" si="4">L21-J21</f>
        <v>-6.6490999999999967E-2</v>
      </c>
      <c r="L21" s="163">
        <v>0.44091999999999998</v>
      </c>
    </row>
    <row r="22" spans="1:12" ht="18.75" customHeight="1" x14ac:dyDescent="0.2">
      <c r="A22" s="19"/>
      <c r="B22" s="126">
        <v>6</v>
      </c>
      <c r="C22" s="113" t="s">
        <v>110</v>
      </c>
      <c r="D22" s="130">
        <v>2.4129679495</v>
      </c>
      <c r="E22" s="48">
        <f t="shared" si="1"/>
        <v>-0.98404994950000013</v>
      </c>
      <c r="F22" s="130">
        <v>1.4289179999999999</v>
      </c>
      <c r="G22" s="48">
        <f t="shared" si="2"/>
        <v>0.58376200000000011</v>
      </c>
      <c r="H22" s="48">
        <v>2.5005589495000002</v>
      </c>
      <c r="I22" s="67">
        <f t="shared" si="3"/>
        <v>-0.48787894950000021</v>
      </c>
      <c r="J22" s="130">
        <v>2.01268</v>
      </c>
      <c r="K22" s="48">
        <f t="shared" si="4"/>
        <v>-3.2650000000000068E-2</v>
      </c>
      <c r="L22" s="163">
        <v>1.98003</v>
      </c>
    </row>
    <row r="23" spans="1:12" ht="18.75" customHeight="1" thickBot="1" x14ac:dyDescent="0.25">
      <c r="A23" s="19"/>
      <c r="B23" s="126">
        <v>7</v>
      </c>
      <c r="C23" s="113" t="s">
        <v>111</v>
      </c>
      <c r="D23" s="162">
        <v>3.7894000000000001</v>
      </c>
      <c r="E23" s="64">
        <f t="shared" si="1"/>
        <v>-0.41518800000000011</v>
      </c>
      <c r="F23" s="162">
        <v>3.374212</v>
      </c>
      <c r="G23" s="64">
        <f t="shared" si="2"/>
        <v>-8.6037999999999837E-2</v>
      </c>
      <c r="H23" s="64">
        <v>3.7616480000000001</v>
      </c>
      <c r="I23" s="68">
        <f t="shared" si="3"/>
        <v>-0.47347399999999995</v>
      </c>
      <c r="J23" s="162">
        <v>3.2881740000000002</v>
      </c>
      <c r="K23" s="64">
        <f t="shared" si="4"/>
        <v>5.824499999999988E-2</v>
      </c>
      <c r="L23" s="164">
        <v>3.346419</v>
      </c>
    </row>
    <row r="24" spans="1:12" ht="17.25" customHeight="1" x14ac:dyDescent="0.2">
      <c r="A24" s="19"/>
      <c r="B24" s="126">
        <v>8</v>
      </c>
      <c r="C24" s="125" t="s">
        <v>108</v>
      </c>
      <c r="D24" s="138">
        <f>SUM(D20:D23)</f>
        <v>12.379881777006247</v>
      </c>
      <c r="E24" s="138">
        <f t="shared" ref="E24:L24" si="5">SUM(E20:E23)</f>
        <v>-2.3882697770062467</v>
      </c>
      <c r="F24" s="138">
        <f t="shared" si="5"/>
        <v>9.9916119999999999</v>
      </c>
      <c r="G24" s="138">
        <f t="shared" si="5"/>
        <v>1.5257210000000003</v>
      </c>
      <c r="H24" s="138">
        <f t="shared" si="5"/>
        <v>12.458342275317541</v>
      </c>
      <c r="I24" s="138">
        <f t="shared" si="5"/>
        <v>-0.94100927531753875</v>
      </c>
      <c r="J24" s="138">
        <f t="shared" si="5"/>
        <v>11.517333000000001</v>
      </c>
      <c r="K24" s="138">
        <f t="shared" si="5"/>
        <v>-0.64102900000000063</v>
      </c>
      <c r="L24" s="140">
        <f t="shared" si="5"/>
        <v>10.876304000000001</v>
      </c>
    </row>
    <row r="25" spans="1:12" ht="17.25" customHeight="1" thickBot="1" x14ac:dyDescent="0.25">
      <c r="A25" s="19"/>
      <c r="B25" s="126"/>
      <c r="C25" s="127"/>
      <c r="D25" s="128"/>
      <c r="E25" s="128"/>
      <c r="F25" s="128"/>
      <c r="G25" s="128"/>
      <c r="H25" s="57"/>
      <c r="I25" s="129"/>
      <c r="J25" s="128"/>
      <c r="K25" s="128"/>
      <c r="L25" s="137"/>
    </row>
    <row r="26" spans="1:12" ht="24" customHeight="1" thickBot="1" x14ac:dyDescent="0.25">
      <c r="A26" s="19"/>
      <c r="B26" s="54">
        <v>9</v>
      </c>
      <c r="C26" s="55" t="s">
        <v>9</v>
      </c>
      <c r="D26" s="65">
        <f>D17+D24</f>
        <v>31.707582405806988</v>
      </c>
      <c r="E26" s="65">
        <f t="shared" ref="E26:L26" si="6">E17+E24</f>
        <v>-2.7780524058069882</v>
      </c>
      <c r="F26" s="65">
        <f t="shared" si="6"/>
        <v>28.92953</v>
      </c>
      <c r="G26" s="65">
        <f t="shared" si="6"/>
        <v>2.1037079999999988</v>
      </c>
      <c r="H26" s="65">
        <f t="shared" si="6"/>
        <v>32.29023936608705</v>
      </c>
      <c r="I26" s="65">
        <f t="shared" si="6"/>
        <v>-1.2570013660870458</v>
      </c>
      <c r="J26" s="65">
        <f t="shared" si="6"/>
        <v>31.033238000000001</v>
      </c>
      <c r="K26" s="65">
        <f t="shared" si="6"/>
        <v>-1.6753889999999991</v>
      </c>
      <c r="L26" s="141">
        <f t="shared" si="6"/>
        <v>29.357849000000002</v>
      </c>
    </row>
    <row r="27" spans="1:12" ht="17.25" customHeight="1" x14ac:dyDescent="0.2">
      <c r="A27" s="19"/>
      <c r="B27" s="114"/>
      <c r="C27" s="114"/>
      <c r="D27" s="25"/>
      <c r="E27" s="25"/>
      <c r="F27" s="25"/>
      <c r="G27" s="25"/>
      <c r="H27" s="114"/>
      <c r="I27" s="114"/>
      <c r="J27" s="114"/>
      <c r="K27" s="75"/>
      <c r="L27" s="75"/>
    </row>
    <row r="28" spans="1:12" ht="17.25" customHeight="1" thickBot="1" x14ac:dyDescent="0.25">
      <c r="A28" s="19"/>
      <c r="B28" s="59"/>
      <c r="C28" s="114"/>
      <c r="D28" s="114"/>
      <c r="E28" s="114"/>
      <c r="F28" s="114"/>
      <c r="G28" s="114"/>
      <c r="H28" s="114"/>
      <c r="I28" s="114"/>
      <c r="J28" s="114"/>
      <c r="K28" s="75"/>
      <c r="L28" s="75"/>
    </row>
    <row r="29" spans="1:12" ht="17.25" customHeight="1" x14ac:dyDescent="0.2">
      <c r="A29" s="19"/>
      <c r="B29" s="27" t="s">
        <v>0</v>
      </c>
      <c r="C29" s="66"/>
      <c r="D29" s="29">
        <v>2012</v>
      </c>
      <c r="E29" s="61" t="s">
        <v>100</v>
      </c>
      <c r="F29" s="29">
        <v>2012</v>
      </c>
      <c r="G29" s="61" t="s">
        <v>106</v>
      </c>
      <c r="H29" s="29">
        <v>2013</v>
      </c>
      <c r="I29" s="61" t="s">
        <v>102</v>
      </c>
      <c r="J29" s="29">
        <v>2014</v>
      </c>
      <c r="K29" s="61" t="s">
        <v>103</v>
      </c>
      <c r="L29" s="30">
        <v>2015</v>
      </c>
    </row>
    <row r="30" spans="1:12" ht="17.25" customHeight="1" thickBot="1" x14ac:dyDescent="0.25">
      <c r="A30" s="19"/>
      <c r="B30" s="31" t="s">
        <v>1</v>
      </c>
      <c r="C30" s="32" t="s">
        <v>68</v>
      </c>
      <c r="D30" s="72" t="s">
        <v>105</v>
      </c>
      <c r="E30" s="33" t="s">
        <v>104</v>
      </c>
      <c r="F30" s="33" t="s">
        <v>99</v>
      </c>
      <c r="G30" s="33" t="s">
        <v>104</v>
      </c>
      <c r="H30" s="72" t="s">
        <v>98</v>
      </c>
      <c r="I30" s="33" t="s">
        <v>104</v>
      </c>
      <c r="J30" s="33" t="s">
        <v>107</v>
      </c>
      <c r="K30" s="33" t="s">
        <v>104</v>
      </c>
      <c r="L30" s="34" t="s">
        <v>107</v>
      </c>
    </row>
    <row r="31" spans="1:12" ht="17.25" customHeight="1" x14ac:dyDescent="0.2">
      <c r="A31" s="19"/>
      <c r="B31" s="37"/>
      <c r="C31" s="38"/>
      <c r="D31" s="63" t="s">
        <v>2</v>
      </c>
      <c r="E31" s="63" t="s">
        <v>3</v>
      </c>
      <c r="F31" s="63" t="s">
        <v>4</v>
      </c>
      <c r="G31" s="63" t="s">
        <v>5</v>
      </c>
      <c r="H31" s="63" t="s">
        <v>6</v>
      </c>
      <c r="I31" s="63" t="s">
        <v>7</v>
      </c>
      <c r="J31" s="63" t="s">
        <v>8</v>
      </c>
      <c r="K31" s="63" t="s">
        <v>88</v>
      </c>
      <c r="L31" s="116" t="s">
        <v>89</v>
      </c>
    </row>
    <row r="32" spans="1:12" ht="17.25" customHeight="1" x14ac:dyDescent="0.2">
      <c r="A32" s="19"/>
      <c r="B32" s="102"/>
      <c r="C32" s="104"/>
      <c r="D32" s="103"/>
      <c r="E32" s="103"/>
      <c r="F32" s="103"/>
      <c r="G32" s="103"/>
      <c r="H32" s="103"/>
      <c r="I32" s="103"/>
      <c r="J32" s="103"/>
      <c r="K32" s="103"/>
      <c r="L32" s="117"/>
    </row>
    <row r="33" spans="1:12" ht="17.25" customHeight="1" x14ac:dyDescent="0.2">
      <c r="A33" s="19"/>
      <c r="B33" s="102"/>
      <c r="C33" s="158" t="s">
        <v>119</v>
      </c>
      <c r="D33" s="103"/>
      <c r="E33" s="103"/>
      <c r="F33" s="103"/>
      <c r="G33" s="103"/>
      <c r="H33" s="103"/>
      <c r="I33" s="156"/>
      <c r="J33" s="154"/>
      <c r="K33" s="103"/>
      <c r="L33" s="157"/>
    </row>
    <row r="34" spans="1:12" ht="17.25" customHeight="1" x14ac:dyDescent="0.2">
      <c r="A34" s="19"/>
      <c r="B34" s="42">
        <v>10</v>
      </c>
      <c r="C34" s="43" t="s">
        <v>67</v>
      </c>
      <c r="D34" s="48">
        <v>12.862561930769507</v>
      </c>
      <c r="E34" s="48">
        <f>F34-D34</f>
        <v>-0.91492493076950687</v>
      </c>
      <c r="F34" s="48">
        <f>L15</f>
        <v>11.947637</v>
      </c>
      <c r="G34" s="48">
        <f>H34-F34</f>
        <v>0.26068158804715225</v>
      </c>
      <c r="H34" s="48">
        <v>12.208318588047153</v>
      </c>
      <c r="I34" s="67">
        <f>J34-H34</f>
        <v>0.52973108314933448</v>
      </c>
      <c r="J34" s="107">
        <f>'E1-1-1_Table 2'!P17</f>
        <v>12.738049671196487</v>
      </c>
      <c r="K34" s="48">
        <f>L34-J34</f>
        <v>0.80257382622755635</v>
      </c>
      <c r="L34" s="108">
        <f>'E1-1-1_Table 2'!P32</f>
        <v>13.540623497424043</v>
      </c>
    </row>
    <row r="35" spans="1:12" ht="18.75" customHeight="1" thickBot="1" x14ac:dyDescent="0.25">
      <c r="A35" s="19"/>
      <c r="B35" s="42">
        <v>11</v>
      </c>
      <c r="C35" s="43" t="s">
        <v>75</v>
      </c>
      <c r="D35" s="64">
        <v>6.9694000000000003</v>
      </c>
      <c r="E35" s="64">
        <f>F35-D35</f>
        <v>-0.43549199999999999</v>
      </c>
      <c r="F35" s="64">
        <f>L16</f>
        <v>6.5339080000000003</v>
      </c>
      <c r="G35" s="64">
        <f>H35-F35</f>
        <v>-0.30444600000000044</v>
      </c>
      <c r="H35" s="64">
        <v>6.2294619999999998</v>
      </c>
      <c r="I35" s="68">
        <f>J35-H35</f>
        <v>9.0352000000001098E-2</v>
      </c>
      <c r="J35" s="109">
        <f>'E1-1-1_Table 2'!P18</f>
        <v>6.3198140000000009</v>
      </c>
      <c r="K35" s="64">
        <f>L35-J35</f>
        <v>0.36375400000000013</v>
      </c>
      <c r="L35" s="110">
        <f>'E1-1-1_Table 2'!P33</f>
        <v>6.6835680000000011</v>
      </c>
    </row>
    <row r="36" spans="1:12" ht="17.25" customHeight="1" x14ac:dyDescent="0.2">
      <c r="A36" s="19"/>
      <c r="B36" s="126">
        <v>12</v>
      </c>
      <c r="C36" s="125" t="s">
        <v>108</v>
      </c>
      <c r="D36" s="138">
        <f>SUM(D34:D35)</f>
        <v>19.831961930769509</v>
      </c>
      <c r="E36" s="138">
        <f t="shared" ref="E36" si="7">SUM(E34:E35)</f>
        <v>-1.3504169307695069</v>
      </c>
      <c r="F36" s="138">
        <f t="shared" ref="F36" si="8">SUM(F34:F35)</f>
        <v>18.481545000000001</v>
      </c>
      <c r="G36" s="138">
        <f t="shared" ref="G36" si="9">SUM(G34:G35)</f>
        <v>-4.3764411952848192E-2</v>
      </c>
      <c r="H36" s="138">
        <f t="shared" ref="H36" si="10">SUM(H34:H35)</f>
        <v>18.437780588047154</v>
      </c>
      <c r="I36" s="138">
        <f t="shared" ref="I36" si="11">SUM(I34:I35)</f>
        <v>0.62008308314933558</v>
      </c>
      <c r="J36" s="138">
        <f t="shared" ref="J36" si="12">SUM(J34:J35)</f>
        <v>19.057863671196486</v>
      </c>
      <c r="K36" s="138">
        <f t="shared" ref="K36" si="13">SUM(K34:K35)</f>
        <v>1.1663278262275565</v>
      </c>
      <c r="L36" s="139">
        <f t="shared" ref="L36" si="14">SUM(L34:L35)</f>
        <v>20.224191497424044</v>
      </c>
    </row>
    <row r="37" spans="1:12" ht="17.25" customHeight="1" x14ac:dyDescent="0.2">
      <c r="A37" s="19"/>
      <c r="B37" s="126"/>
      <c r="C37" s="112"/>
      <c r="D37" s="48"/>
      <c r="E37" s="130"/>
      <c r="F37" s="48"/>
      <c r="G37" s="48"/>
      <c r="H37" s="48"/>
      <c r="I37" s="67"/>
      <c r="J37" s="133"/>
      <c r="K37" s="130"/>
      <c r="L37" s="134"/>
    </row>
    <row r="38" spans="1:12" ht="17.25" customHeight="1" x14ac:dyDescent="0.2">
      <c r="A38" s="19"/>
      <c r="B38" s="160"/>
      <c r="C38" s="159" t="s">
        <v>120</v>
      </c>
      <c r="D38" s="48"/>
      <c r="E38" s="130"/>
      <c r="F38" s="48"/>
      <c r="G38" s="48"/>
      <c r="H38" s="48"/>
      <c r="I38" s="67"/>
      <c r="J38" s="107"/>
      <c r="K38" s="130"/>
      <c r="L38" s="108"/>
    </row>
    <row r="39" spans="1:12" ht="18.75" customHeight="1" x14ac:dyDescent="0.2">
      <c r="A39" s="19"/>
      <c r="B39" s="126">
        <v>13</v>
      </c>
      <c r="C39" s="113" t="s">
        <v>112</v>
      </c>
      <c r="D39" s="48">
        <v>5.6777250000000006</v>
      </c>
      <c r="E39" s="48">
        <f>F39-D39</f>
        <v>-0.56879000000000079</v>
      </c>
      <c r="F39" s="48">
        <f>L20</f>
        <v>5.1089349999999998</v>
      </c>
      <c r="G39" s="48">
        <f>H39-F39</f>
        <v>0.54232800000000037</v>
      </c>
      <c r="H39" s="48">
        <v>5.6512630000000001</v>
      </c>
      <c r="I39" s="67">
        <f>J39-H39</f>
        <v>3.4415999999999336E-2</v>
      </c>
      <c r="J39" s="107">
        <f>'E1-1-1_Table 2'!P22</f>
        <v>5.6856789999999995</v>
      </c>
      <c r="K39" s="48">
        <f>L39-J39</f>
        <v>6.9230000000004566E-3</v>
      </c>
      <c r="L39" s="108">
        <f>'E1-1-1_Table 2'!P37</f>
        <v>5.6926019999999999</v>
      </c>
    </row>
    <row r="40" spans="1:12" ht="18.75" customHeight="1" x14ac:dyDescent="0.2">
      <c r="A40" s="19"/>
      <c r="B40" s="126">
        <v>14</v>
      </c>
      <c r="C40" s="113" t="s">
        <v>109</v>
      </c>
      <c r="D40" s="48">
        <v>0.53587613145411683</v>
      </c>
      <c r="E40" s="48">
        <f t="shared" ref="E40:E42" si="15">F40-D40</f>
        <v>-9.4956131454116854E-2</v>
      </c>
      <c r="F40" s="48">
        <f t="shared" ref="F40:F42" si="16">L21</f>
        <v>0.44091999999999998</v>
      </c>
      <c r="G40" s="48">
        <f t="shared" ref="G40:G42" si="17">H40-F40</f>
        <v>6.3789031380867889E-2</v>
      </c>
      <c r="H40" s="48">
        <v>0.50470903138086787</v>
      </c>
      <c r="I40" s="67">
        <f t="shared" ref="I40:I42" si="18">J40-H40</f>
        <v>-6.5115483421374187E-2</v>
      </c>
      <c r="J40" s="107">
        <f>'E1-1-1_Table 2'!P23</f>
        <v>0.43959354795949368</v>
      </c>
      <c r="K40" s="48">
        <f t="shared" ref="K40:K42" si="19">L40-J40</f>
        <v>5.4806675040766084E-2</v>
      </c>
      <c r="L40" s="108">
        <f>'E1-1-1_Table 2'!P38</f>
        <v>0.49440022300025976</v>
      </c>
    </row>
    <row r="41" spans="1:12" ht="18.75" customHeight="1" x14ac:dyDescent="0.2">
      <c r="A41" s="19"/>
      <c r="B41" s="126">
        <v>15</v>
      </c>
      <c r="C41" s="113" t="s">
        <v>110</v>
      </c>
      <c r="D41" s="48">
        <v>2.5083649495000002</v>
      </c>
      <c r="E41" s="48">
        <f t="shared" si="15"/>
        <v>-0.52833494950000026</v>
      </c>
      <c r="F41" s="48">
        <f t="shared" si="16"/>
        <v>1.98003</v>
      </c>
      <c r="G41" s="48">
        <f t="shared" si="17"/>
        <v>0.50595693225806504</v>
      </c>
      <c r="H41" s="48">
        <v>2.485986932258065</v>
      </c>
      <c r="I41" s="67">
        <f t="shared" si="18"/>
        <v>-1.1073000000000555E-2</v>
      </c>
      <c r="J41" s="107">
        <f>'E1-1-1_Table 2'!P24</f>
        <v>2.4749139322580644</v>
      </c>
      <c r="K41" s="48">
        <f t="shared" si="19"/>
        <v>-8.9919999999996669E-3</v>
      </c>
      <c r="L41" s="108">
        <f>'E1-1-1_Table 2'!P39</f>
        <v>2.4659219322580648</v>
      </c>
    </row>
    <row r="42" spans="1:12" ht="18.75" customHeight="1" thickBot="1" x14ac:dyDescent="0.25">
      <c r="A42" s="19"/>
      <c r="B42" s="126">
        <v>16</v>
      </c>
      <c r="C42" s="113" t="s">
        <v>111</v>
      </c>
      <c r="D42" s="64">
        <v>3.7532140000000003</v>
      </c>
      <c r="E42" s="64">
        <f t="shared" si="15"/>
        <v>-0.40679500000000024</v>
      </c>
      <c r="F42" s="64">
        <f t="shared" si="16"/>
        <v>3.346419</v>
      </c>
      <c r="G42" s="64">
        <f t="shared" si="17"/>
        <v>0.45467299999999966</v>
      </c>
      <c r="H42" s="64">
        <v>3.8010919999999997</v>
      </c>
      <c r="I42" s="68">
        <f t="shared" si="18"/>
        <v>-1.9625999999999699E-2</v>
      </c>
      <c r="J42" s="109">
        <f>'E1-1-1_Table 2'!P25</f>
        <v>3.781466</v>
      </c>
      <c r="K42" s="64">
        <f t="shared" si="19"/>
        <v>2.4324000000000012E-2</v>
      </c>
      <c r="L42" s="110">
        <f>'E1-1-1_Table 2'!P40</f>
        <v>3.80579</v>
      </c>
    </row>
    <row r="43" spans="1:12" ht="17.25" customHeight="1" x14ac:dyDescent="0.2">
      <c r="A43" s="19"/>
      <c r="B43" s="126">
        <v>17</v>
      </c>
      <c r="C43" s="125" t="s">
        <v>108</v>
      </c>
      <c r="D43" s="138">
        <f>SUM(D39:D42)</f>
        <v>12.475180080954118</v>
      </c>
      <c r="E43" s="138">
        <f t="shared" ref="E43" si="20">SUM(E39:E42)</f>
        <v>-1.5988760809541183</v>
      </c>
      <c r="F43" s="138">
        <f t="shared" ref="F43" si="21">SUM(F39:F42)</f>
        <v>10.876304000000001</v>
      </c>
      <c r="G43" s="138">
        <f t="shared" ref="G43" si="22">SUM(G39:G42)</f>
        <v>1.5667469636389328</v>
      </c>
      <c r="H43" s="138">
        <f t="shared" ref="H43" si="23">SUM(H39:H42)</f>
        <v>12.443050963638932</v>
      </c>
      <c r="I43" s="138">
        <f t="shared" ref="I43" si="24">SUM(I39:I42)</f>
        <v>-6.1398483421375105E-2</v>
      </c>
      <c r="J43" s="138">
        <f t="shared" ref="J43" si="25">SUM(J39:J42)</f>
        <v>12.381652480217559</v>
      </c>
      <c r="K43" s="138">
        <f t="shared" ref="K43" si="26">SUM(K39:K42)</f>
        <v>7.7061675040766886E-2</v>
      </c>
      <c r="L43" s="140">
        <f t="shared" ref="L43" si="27">SUM(L39:L42)</f>
        <v>12.458714155258324</v>
      </c>
    </row>
    <row r="44" spans="1:12" ht="17.25" customHeight="1" thickBot="1" x14ac:dyDescent="0.25">
      <c r="A44" s="19"/>
      <c r="B44" s="126"/>
      <c r="C44" s="127"/>
      <c r="D44" s="57"/>
      <c r="E44" s="128"/>
      <c r="F44" s="57"/>
      <c r="G44" s="57"/>
      <c r="H44" s="57"/>
      <c r="I44" s="129"/>
      <c r="J44" s="131"/>
      <c r="K44" s="128"/>
      <c r="L44" s="132"/>
    </row>
    <row r="45" spans="1:12" ht="24" customHeight="1" thickBot="1" x14ac:dyDescent="0.25">
      <c r="B45" s="54">
        <v>18</v>
      </c>
      <c r="C45" s="55" t="s">
        <v>9</v>
      </c>
      <c r="D45" s="65">
        <f>D36+D43</f>
        <v>32.307142011723627</v>
      </c>
      <c r="E45" s="65">
        <f t="shared" ref="E45:L45" si="28">E36+E43</f>
        <v>-2.9492930117236251</v>
      </c>
      <c r="F45" s="65">
        <f t="shared" si="28"/>
        <v>29.357849000000002</v>
      </c>
      <c r="G45" s="65">
        <f t="shared" si="28"/>
        <v>1.5229825516860847</v>
      </c>
      <c r="H45" s="65">
        <f t="shared" si="28"/>
        <v>30.880831551686086</v>
      </c>
      <c r="I45" s="65">
        <f t="shared" si="28"/>
        <v>0.55868459972796047</v>
      </c>
      <c r="J45" s="65">
        <f t="shared" si="28"/>
        <v>31.439516151414047</v>
      </c>
      <c r="K45" s="65">
        <f t="shared" si="28"/>
        <v>1.2433895012683234</v>
      </c>
      <c r="L45" s="141">
        <f t="shared" si="28"/>
        <v>32.682905652682365</v>
      </c>
    </row>
    <row r="46" spans="1:12" ht="17.25" customHeight="1" x14ac:dyDescent="0.2"/>
    <row r="47" spans="1:12" ht="17.25" customHeight="1" x14ac:dyDescent="0.2">
      <c r="B47" s="114" t="s">
        <v>74</v>
      </c>
      <c r="C47" s="60"/>
    </row>
    <row r="48" spans="1:12" ht="17.25" customHeight="1" x14ac:dyDescent="0.2">
      <c r="B48" s="118">
        <v>1</v>
      </c>
      <c r="C48" s="58" t="s">
        <v>70</v>
      </c>
    </row>
    <row r="49" spans="2:3" ht="17.25" customHeight="1" x14ac:dyDescent="0.2">
      <c r="B49" s="135">
        <v>2</v>
      </c>
      <c r="C49" s="58" t="s">
        <v>114</v>
      </c>
    </row>
    <row r="50" spans="2:3" ht="17.25" customHeight="1" x14ac:dyDescent="0.2"/>
  </sheetData>
  <mergeCells count="2">
    <mergeCell ref="B7:L7"/>
    <mergeCell ref="B8:L8"/>
  </mergeCells>
  <phoneticPr fontId="2" type="noConversion"/>
  <printOptions horizontalCentered="1" verticalCentered="1"/>
  <pageMargins left="0.5" right="0.5" top="1" bottom="0.25" header="0" footer="0"/>
  <pageSetup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54"/>
  <sheetViews>
    <sheetView topLeftCell="N1" workbookViewId="0">
      <selection activeCell="T25" sqref="T25"/>
    </sheetView>
  </sheetViews>
  <sheetFormatPr defaultRowHeight="12.75" x14ac:dyDescent="0.2"/>
  <cols>
    <col min="4" max="4" width="18.42578125" bestFit="1" customWidth="1"/>
    <col min="10" max="10" width="18.7109375" style="2" bestFit="1" customWidth="1"/>
    <col min="11" max="11" width="16.28515625" style="2" bestFit="1" customWidth="1"/>
    <col min="12" max="23" width="12" style="2" bestFit="1" customWidth="1"/>
    <col min="24" max="24" width="12.85546875" style="2" bestFit="1" customWidth="1"/>
    <col min="25" max="35" width="12" style="2" bestFit="1" customWidth="1"/>
    <col min="36" max="36" width="12.85546875" style="2" bestFit="1" customWidth="1"/>
    <col min="37" max="37" width="13.85546875" style="2" bestFit="1" customWidth="1"/>
  </cols>
  <sheetData>
    <row r="1" spans="1:37" x14ac:dyDescent="0.2">
      <c r="A1" t="s">
        <v>10</v>
      </c>
    </row>
    <row r="2" spans="1:37" x14ac:dyDescent="0.2">
      <c r="A2" t="s">
        <v>11</v>
      </c>
    </row>
    <row r="3" spans="1:37" x14ac:dyDescent="0.2">
      <c r="A3" t="s">
        <v>12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  <c r="G3" t="s">
        <v>18</v>
      </c>
      <c r="J3" s="3" t="s">
        <v>59</v>
      </c>
      <c r="K3" s="4"/>
      <c r="L3" s="3" t="s">
        <v>16</v>
      </c>
      <c r="M3" s="5" t="s">
        <v>17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6"/>
    </row>
    <row r="4" spans="1:37" x14ac:dyDescent="0.2">
      <c r="A4" s="1">
        <v>37987</v>
      </c>
      <c r="B4" t="s">
        <v>19</v>
      </c>
      <c r="C4" t="s">
        <v>20</v>
      </c>
      <c r="D4" t="s">
        <v>21</v>
      </c>
      <c r="E4">
        <v>2004</v>
      </c>
      <c r="F4">
        <v>1</v>
      </c>
      <c r="G4">
        <v>122442096.12</v>
      </c>
      <c r="J4" s="7"/>
      <c r="K4" s="8"/>
      <c r="L4" s="9">
        <v>2004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9" t="s">
        <v>60</v>
      </c>
      <c r="Y4" s="9">
        <v>2005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9" t="s">
        <v>61</v>
      </c>
      <c r="AK4" s="10" t="s">
        <v>62</v>
      </c>
    </row>
    <row r="5" spans="1:37" x14ac:dyDescent="0.2">
      <c r="A5" s="1">
        <v>37987</v>
      </c>
      <c r="B5" t="s">
        <v>19</v>
      </c>
      <c r="C5" t="s">
        <v>20</v>
      </c>
      <c r="D5" t="s">
        <v>22</v>
      </c>
      <c r="E5">
        <v>2004</v>
      </c>
      <c r="F5">
        <v>1</v>
      </c>
      <c r="G5">
        <v>24727807.960000001</v>
      </c>
      <c r="J5" s="3" t="s">
        <v>13</v>
      </c>
      <c r="K5" s="3" t="s">
        <v>15</v>
      </c>
      <c r="L5" s="9">
        <v>1</v>
      </c>
      <c r="M5" s="11">
        <v>2</v>
      </c>
      <c r="N5" s="11">
        <v>3</v>
      </c>
      <c r="O5" s="11">
        <v>4</v>
      </c>
      <c r="P5" s="11">
        <v>5</v>
      </c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1">
        <v>12</v>
      </c>
      <c r="X5" s="7"/>
      <c r="Y5" s="9">
        <v>1</v>
      </c>
      <c r="Z5" s="11">
        <v>2</v>
      </c>
      <c r="AA5" s="11">
        <v>3</v>
      </c>
      <c r="AB5" s="11">
        <v>4</v>
      </c>
      <c r="AC5" s="11">
        <v>5</v>
      </c>
      <c r="AD5" s="11">
        <v>6</v>
      </c>
      <c r="AE5" s="11">
        <v>7</v>
      </c>
      <c r="AF5" s="11">
        <v>8</v>
      </c>
      <c r="AG5" s="11">
        <v>9</v>
      </c>
      <c r="AH5" s="11">
        <v>10</v>
      </c>
      <c r="AI5" s="11">
        <v>11</v>
      </c>
      <c r="AJ5" s="7"/>
      <c r="AK5" s="12"/>
    </row>
    <row r="6" spans="1:37" x14ac:dyDescent="0.2">
      <c r="A6" s="1">
        <v>37987</v>
      </c>
      <c r="B6" t="s">
        <v>19</v>
      </c>
      <c r="C6" t="s">
        <v>20</v>
      </c>
      <c r="D6" t="s">
        <v>23</v>
      </c>
      <c r="E6">
        <v>2004</v>
      </c>
      <c r="F6">
        <v>1</v>
      </c>
      <c r="G6">
        <v>44447213.369999997</v>
      </c>
      <c r="J6" s="9" t="s">
        <v>19</v>
      </c>
      <c r="K6" s="9" t="s">
        <v>21</v>
      </c>
      <c r="L6" s="9">
        <v>122442096.12</v>
      </c>
      <c r="M6" s="11">
        <v>115953516.34</v>
      </c>
      <c r="N6" s="11">
        <v>102544162.87</v>
      </c>
      <c r="O6" s="11">
        <v>181482858</v>
      </c>
      <c r="P6" s="11">
        <v>185213448.50999999</v>
      </c>
      <c r="Q6" s="11">
        <v>113889298.65000001</v>
      </c>
      <c r="R6" s="11">
        <v>141792074.41999999</v>
      </c>
      <c r="S6" s="11">
        <v>117587647.48999999</v>
      </c>
      <c r="T6" s="11">
        <v>109115122.84999999</v>
      </c>
      <c r="U6" s="11">
        <v>88907906.510000005</v>
      </c>
      <c r="V6" s="11">
        <v>134075348.34</v>
      </c>
      <c r="W6" s="11">
        <v>81629002.420000002</v>
      </c>
      <c r="X6" s="9">
        <v>1494632482.5199997</v>
      </c>
      <c r="Y6" s="9">
        <v>75388364.400000006</v>
      </c>
      <c r="Z6" s="11">
        <v>74413101.319999993</v>
      </c>
      <c r="AA6" s="11">
        <v>67464746.290000007</v>
      </c>
      <c r="AB6" s="11">
        <v>169159857.69</v>
      </c>
      <c r="AC6" s="11">
        <v>104931184.55</v>
      </c>
      <c r="AD6" s="11">
        <v>38723323.689999998</v>
      </c>
      <c r="AE6" s="11">
        <v>30300652.190000001</v>
      </c>
      <c r="AF6" s="11">
        <v>32261900.809999999</v>
      </c>
      <c r="AG6" s="11">
        <v>40683707.5</v>
      </c>
      <c r="AH6" s="11">
        <v>125109659.84</v>
      </c>
      <c r="AI6" s="11">
        <v>120127385.19</v>
      </c>
      <c r="AJ6" s="9">
        <v>878563883.47000003</v>
      </c>
      <c r="AK6" s="10">
        <v>2373196365.9899998</v>
      </c>
    </row>
    <row r="7" spans="1:37" x14ac:dyDescent="0.2">
      <c r="A7" s="1">
        <v>37987</v>
      </c>
      <c r="B7" t="s">
        <v>19</v>
      </c>
      <c r="C7" t="s">
        <v>20</v>
      </c>
      <c r="D7" t="s">
        <v>24</v>
      </c>
      <c r="E7">
        <v>2004</v>
      </c>
      <c r="F7">
        <v>1</v>
      </c>
      <c r="G7">
        <v>19014654.280000001</v>
      </c>
      <c r="J7" s="7"/>
      <c r="K7" s="13" t="s">
        <v>22</v>
      </c>
      <c r="L7" s="13">
        <v>24727807.960000001</v>
      </c>
      <c r="M7" s="2">
        <v>22095482.91</v>
      </c>
      <c r="N7" s="2">
        <v>26318219.129999999</v>
      </c>
      <c r="O7" s="2">
        <v>36405443.579999998</v>
      </c>
      <c r="P7" s="2">
        <v>38116576.850000001</v>
      </c>
      <c r="Q7" s="2">
        <v>36660092.030000001</v>
      </c>
      <c r="R7" s="2">
        <v>36475055.039999999</v>
      </c>
      <c r="S7" s="2">
        <v>18196294.120000001</v>
      </c>
      <c r="T7" s="2">
        <v>24666050.23</v>
      </c>
      <c r="U7" s="2">
        <v>35162450.189999998</v>
      </c>
      <c r="V7" s="2">
        <v>36831523.659999996</v>
      </c>
      <c r="W7" s="2">
        <v>35325631.57</v>
      </c>
      <c r="X7" s="13">
        <v>370980627.26999992</v>
      </c>
      <c r="Y7" s="13">
        <v>31925377.329999998</v>
      </c>
      <c r="Z7" s="2">
        <v>23191830.879999999</v>
      </c>
      <c r="AA7" s="2">
        <v>19254066.399999999</v>
      </c>
      <c r="AB7" s="2">
        <v>32091286.23</v>
      </c>
      <c r="AC7" s="2">
        <v>33603024.649999999</v>
      </c>
      <c r="AD7" s="2">
        <v>28013778.109999999</v>
      </c>
      <c r="AE7" s="2">
        <v>7018932.9800000004</v>
      </c>
      <c r="AF7" s="2">
        <v>4722521.7300000004</v>
      </c>
      <c r="AG7" s="2">
        <v>3015992.94</v>
      </c>
      <c r="AH7" s="2">
        <v>16910588.600000001</v>
      </c>
      <c r="AI7" s="2">
        <v>22909061.09</v>
      </c>
      <c r="AJ7" s="13">
        <v>222656460.93999994</v>
      </c>
      <c r="AK7" s="14">
        <v>593637088.21000004</v>
      </c>
    </row>
    <row r="8" spans="1:37" x14ac:dyDescent="0.2">
      <c r="A8" s="1">
        <v>37987</v>
      </c>
      <c r="B8" t="s">
        <v>19</v>
      </c>
      <c r="C8" t="s">
        <v>20</v>
      </c>
      <c r="D8" t="s">
        <v>25</v>
      </c>
      <c r="E8">
        <v>2004</v>
      </c>
      <c r="F8">
        <v>1</v>
      </c>
      <c r="G8">
        <v>39775795.200000003</v>
      </c>
      <c r="J8" s="7"/>
      <c r="K8" s="13" t="s">
        <v>23</v>
      </c>
      <c r="L8" s="13">
        <v>44447213.369999997</v>
      </c>
      <c r="M8" s="2">
        <v>42868453.140000001</v>
      </c>
      <c r="N8" s="2">
        <v>46518218.25</v>
      </c>
      <c r="O8" s="2">
        <v>45231659.07</v>
      </c>
      <c r="P8" s="2">
        <v>47567866.140000001</v>
      </c>
      <c r="Q8" s="2">
        <v>46723801.219999999</v>
      </c>
      <c r="R8" s="2">
        <v>48497489.149999999</v>
      </c>
      <c r="S8" s="2">
        <v>48431043.090000004</v>
      </c>
      <c r="T8" s="2">
        <v>46283220.909999996</v>
      </c>
      <c r="U8" s="2">
        <v>47377196.189999998</v>
      </c>
      <c r="V8" s="2">
        <v>46643244.359999999</v>
      </c>
      <c r="W8" s="2">
        <v>48146124.310000002</v>
      </c>
      <c r="X8" s="13">
        <v>558735529.19999993</v>
      </c>
      <c r="Y8" s="13">
        <v>48182440.270000003</v>
      </c>
      <c r="Z8" s="2">
        <v>43715194.079999998</v>
      </c>
      <c r="AA8" s="2">
        <v>47235363.140000001</v>
      </c>
      <c r="AB8" s="2">
        <v>43321768.119999997</v>
      </c>
      <c r="AC8" s="2">
        <v>45950064.159999996</v>
      </c>
      <c r="AD8" s="2">
        <v>46509856.170000002</v>
      </c>
      <c r="AE8" s="2">
        <v>47818771.32</v>
      </c>
      <c r="AF8" s="2">
        <v>42777193.259999998</v>
      </c>
      <c r="AG8" s="2">
        <v>33486052.699999999</v>
      </c>
      <c r="AH8" s="2">
        <v>38703150.039999999</v>
      </c>
      <c r="AI8" s="2">
        <v>32017993.050000001</v>
      </c>
      <c r="AJ8" s="13">
        <v>469717846.31</v>
      </c>
      <c r="AK8" s="14">
        <v>1028453375.5099999</v>
      </c>
    </row>
    <row r="9" spans="1:37" x14ac:dyDescent="0.2">
      <c r="A9" s="1">
        <v>37987</v>
      </c>
      <c r="B9" t="s">
        <v>19</v>
      </c>
      <c r="C9" t="s">
        <v>20</v>
      </c>
      <c r="D9" t="s">
        <v>26</v>
      </c>
      <c r="E9">
        <v>2004</v>
      </c>
      <c r="F9">
        <v>1</v>
      </c>
      <c r="G9">
        <v>138273172.83000001</v>
      </c>
      <c r="J9" s="7"/>
      <c r="K9" s="13" t="s">
        <v>24</v>
      </c>
      <c r="L9" s="13">
        <v>19014654.280000001</v>
      </c>
      <c r="M9" s="2">
        <v>12505319.869999999</v>
      </c>
      <c r="N9" s="2">
        <v>19748613.82</v>
      </c>
      <c r="O9" s="2">
        <v>21737532.25</v>
      </c>
      <c r="P9" s="2">
        <v>24876634.600000001</v>
      </c>
      <c r="Q9" s="2">
        <v>9536812.25</v>
      </c>
      <c r="R9" s="2">
        <v>6022789.8399999999</v>
      </c>
      <c r="S9" s="2">
        <v>4760324.7699999996</v>
      </c>
      <c r="T9" s="2">
        <v>4145127.27</v>
      </c>
      <c r="U9" s="2">
        <v>3620458.53</v>
      </c>
      <c r="V9" s="2">
        <v>7384572.9000000004</v>
      </c>
      <c r="W9" s="2">
        <v>12447838.439999999</v>
      </c>
      <c r="X9" s="13">
        <v>145800678.81999999</v>
      </c>
      <c r="Y9" s="13">
        <v>18452609.32</v>
      </c>
      <c r="Z9" s="2">
        <v>14293879.380000001</v>
      </c>
      <c r="AA9" s="2">
        <v>14037156.26</v>
      </c>
      <c r="AB9" s="2">
        <v>38980162.840000004</v>
      </c>
      <c r="AC9" s="2">
        <v>19708969.34</v>
      </c>
      <c r="AD9" s="2">
        <v>13617971.310000001</v>
      </c>
      <c r="AE9" s="2">
        <v>3346335.53</v>
      </c>
      <c r="AF9" s="2">
        <v>1436403.16</v>
      </c>
      <c r="AG9" s="2">
        <v>1272781.28</v>
      </c>
      <c r="AH9" s="2">
        <v>1837831.81</v>
      </c>
      <c r="AI9" s="2">
        <v>2939162.06</v>
      </c>
      <c r="AJ9" s="13">
        <v>129923262.29000002</v>
      </c>
      <c r="AK9" s="14">
        <v>275723941.10999995</v>
      </c>
    </row>
    <row r="10" spans="1:37" x14ac:dyDescent="0.2">
      <c r="A10" s="1">
        <v>37987</v>
      </c>
      <c r="B10" t="s">
        <v>19</v>
      </c>
      <c r="C10" t="s">
        <v>20</v>
      </c>
      <c r="D10" t="s">
        <v>27</v>
      </c>
      <c r="E10">
        <v>2004</v>
      </c>
      <c r="F10">
        <v>1</v>
      </c>
      <c r="G10">
        <v>861501172.75999999</v>
      </c>
      <c r="J10" s="7"/>
      <c r="K10" s="13" t="s">
        <v>25</v>
      </c>
      <c r="L10" s="13">
        <v>39775795.200000003</v>
      </c>
      <c r="M10" s="2">
        <v>27098568.23</v>
      </c>
      <c r="N10" s="2">
        <v>39973702.990000002</v>
      </c>
      <c r="O10" s="2">
        <v>42439027.719999999</v>
      </c>
      <c r="P10" s="2">
        <v>52116072.619999997</v>
      </c>
      <c r="Q10" s="2">
        <v>20217311.710000001</v>
      </c>
      <c r="R10" s="2">
        <v>12707097.01</v>
      </c>
      <c r="S10" s="2">
        <v>10301925.66</v>
      </c>
      <c r="T10" s="2">
        <v>8103125.25</v>
      </c>
      <c r="U10" s="2">
        <v>7068326.29</v>
      </c>
      <c r="V10" s="2">
        <v>14401136.380000001</v>
      </c>
      <c r="W10" s="2">
        <v>25030552.059999999</v>
      </c>
      <c r="X10" s="13">
        <v>299232641.12</v>
      </c>
      <c r="Y10" s="13">
        <v>38358023.710000001</v>
      </c>
      <c r="Z10" s="2">
        <v>30464019.609999999</v>
      </c>
      <c r="AA10" s="2">
        <v>30202992.469999999</v>
      </c>
      <c r="AB10" s="2">
        <v>76634283.659999996</v>
      </c>
      <c r="AC10" s="2">
        <v>40690100.5</v>
      </c>
      <c r="AD10" s="2">
        <v>28541314.25</v>
      </c>
      <c r="AE10" s="2">
        <v>7033824.0899999999</v>
      </c>
      <c r="AF10" s="2">
        <v>2987664.32</v>
      </c>
      <c r="AG10" s="2">
        <v>2756414</v>
      </c>
      <c r="AH10" s="2">
        <v>3793499.28</v>
      </c>
      <c r="AI10" s="2">
        <v>5876016.5999999996</v>
      </c>
      <c r="AJ10" s="13">
        <v>267338152.48999998</v>
      </c>
      <c r="AK10" s="14">
        <v>566570793.61000001</v>
      </c>
    </row>
    <row r="11" spans="1:37" x14ac:dyDescent="0.2">
      <c r="A11" s="1">
        <v>37987</v>
      </c>
      <c r="B11" t="s">
        <v>19</v>
      </c>
      <c r="C11" t="s">
        <v>20</v>
      </c>
      <c r="D11" t="s">
        <v>28</v>
      </c>
      <c r="E11">
        <v>2004</v>
      </c>
      <c r="F11">
        <v>1</v>
      </c>
      <c r="G11">
        <v>-10438012.6</v>
      </c>
      <c r="J11" s="7"/>
      <c r="K11" s="13" t="s">
        <v>26</v>
      </c>
      <c r="L11" s="13">
        <v>138273172.83000001</v>
      </c>
      <c r="M11" s="2">
        <v>147811754.06999999</v>
      </c>
      <c r="N11" s="2">
        <v>166571879.86000001</v>
      </c>
      <c r="O11" s="2">
        <v>164545083.28</v>
      </c>
      <c r="P11" s="2">
        <v>140232800.15000001</v>
      </c>
      <c r="Q11" s="2">
        <v>141440602.84</v>
      </c>
      <c r="R11" s="2">
        <v>146258971.40000001</v>
      </c>
      <c r="S11" s="2">
        <v>153145910.02000001</v>
      </c>
      <c r="T11" s="2">
        <v>133097997.98</v>
      </c>
      <c r="U11" s="2">
        <v>112324398.08</v>
      </c>
      <c r="V11" s="2">
        <v>149760300.65000001</v>
      </c>
      <c r="W11" s="2">
        <v>166659457.40000001</v>
      </c>
      <c r="X11" s="13">
        <v>1760122328.5600002</v>
      </c>
      <c r="Y11" s="13">
        <v>167494807.90000001</v>
      </c>
      <c r="Z11" s="2">
        <v>167643324.34</v>
      </c>
      <c r="AA11" s="2">
        <v>182245814.40000001</v>
      </c>
      <c r="AB11" s="2">
        <v>163079599.50999999</v>
      </c>
      <c r="AC11" s="2">
        <v>177946887.11000001</v>
      </c>
      <c r="AD11" s="2">
        <v>162963881.09</v>
      </c>
      <c r="AE11" s="2">
        <v>108158501.34999999</v>
      </c>
      <c r="AF11" s="2">
        <v>89634682.129999995</v>
      </c>
      <c r="AG11" s="2">
        <v>111094839.47</v>
      </c>
      <c r="AH11" s="2">
        <v>99526510.939999998</v>
      </c>
      <c r="AI11" s="2">
        <v>138511507.49000001</v>
      </c>
      <c r="AJ11" s="13">
        <v>1568300355.73</v>
      </c>
      <c r="AK11" s="14">
        <v>3328422684.29</v>
      </c>
    </row>
    <row r="12" spans="1:37" x14ac:dyDescent="0.2">
      <c r="A12" s="1">
        <v>37987</v>
      </c>
      <c r="B12" t="s">
        <v>19</v>
      </c>
      <c r="C12" t="s">
        <v>20</v>
      </c>
      <c r="D12" t="s">
        <v>29</v>
      </c>
      <c r="E12">
        <v>2004</v>
      </c>
      <c r="F12">
        <v>1</v>
      </c>
      <c r="G12">
        <v>45737002.020000003</v>
      </c>
      <c r="J12" s="7"/>
      <c r="K12" s="13" t="s">
        <v>27</v>
      </c>
      <c r="L12" s="13">
        <v>861501172.75999999</v>
      </c>
      <c r="M12" s="2">
        <v>790791341.19000006</v>
      </c>
      <c r="N12" s="2">
        <v>871237657.27999997</v>
      </c>
      <c r="O12" s="2">
        <v>759345208.09000003</v>
      </c>
      <c r="P12" s="2">
        <v>807723395.99000001</v>
      </c>
      <c r="Q12" s="2">
        <v>773653124.90999997</v>
      </c>
      <c r="R12" s="2">
        <v>808873688.01999998</v>
      </c>
      <c r="S12" s="2">
        <v>808460839.29999995</v>
      </c>
      <c r="T12" s="2">
        <v>770851975.5</v>
      </c>
      <c r="U12" s="2">
        <v>812353425.92999995</v>
      </c>
      <c r="V12" s="2">
        <v>825008367.76999998</v>
      </c>
      <c r="W12" s="2">
        <v>836321262.10000002</v>
      </c>
      <c r="X12" s="13">
        <v>9726121458.8400002</v>
      </c>
      <c r="Y12" s="13">
        <v>846129896.00999999</v>
      </c>
      <c r="Z12" s="2">
        <v>780372548.70000005</v>
      </c>
      <c r="AA12" s="2">
        <v>857512723.35000002</v>
      </c>
      <c r="AB12" s="2">
        <v>818797956.72000003</v>
      </c>
      <c r="AC12" s="2">
        <v>860367754.26999998</v>
      </c>
      <c r="AD12" s="2">
        <v>802510714.07000005</v>
      </c>
      <c r="AE12" s="2">
        <v>824432599.04999995</v>
      </c>
      <c r="AF12" s="2">
        <v>796562070.02999997</v>
      </c>
      <c r="AG12" s="2">
        <v>740630431.38999999</v>
      </c>
      <c r="AH12" s="2">
        <v>778749342.59000003</v>
      </c>
      <c r="AI12" s="2">
        <v>677652769.84000003</v>
      </c>
      <c r="AJ12" s="13">
        <v>8783718806.0200005</v>
      </c>
      <c r="AK12" s="14">
        <v>18509840264.860001</v>
      </c>
    </row>
    <row r="13" spans="1:37" x14ac:dyDescent="0.2">
      <c r="A13" s="1">
        <v>37987</v>
      </c>
      <c r="B13" t="s">
        <v>19</v>
      </c>
      <c r="C13" t="s">
        <v>20</v>
      </c>
      <c r="D13" t="s">
        <v>30</v>
      </c>
      <c r="E13">
        <v>2004</v>
      </c>
      <c r="F13">
        <v>1</v>
      </c>
      <c r="G13">
        <v>56660952.039999999</v>
      </c>
      <c r="J13" s="7"/>
      <c r="K13" s="13" t="s">
        <v>28</v>
      </c>
      <c r="L13" s="13">
        <v>-10438012.6</v>
      </c>
      <c r="M13" s="2">
        <v>-8543374.8499999996</v>
      </c>
      <c r="N13" s="2">
        <v>-6774976.7199999997</v>
      </c>
      <c r="O13" s="2">
        <v>-8098070.96</v>
      </c>
      <c r="P13" s="2">
        <v>-10264230.01</v>
      </c>
      <c r="Q13" s="2">
        <v>-8589694.6500000004</v>
      </c>
      <c r="R13" s="2">
        <v>-11439715.529999999</v>
      </c>
      <c r="S13" s="2">
        <v>-9356721.3399999999</v>
      </c>
      <c r="T13" s="2">
        <v>-8040058.1699999999</v>
      </c>
      <c r="U13" s="2">
        <v>-8208232.8099999996</v>
      </c>
      <c r="V13" s="2">
        <v>-8764353.25</v>
      </c>
      <c r="W13" s="2">
        <v>-7926498.0599999996</v>
      </c>
      <c r="X13" s="13">
        <v>-106443938.95</v>
      </c>
      <c r="Y13" s="13">
        <v>-9390703.8699999992</v>
      </c>
      <c r="Z13" s="2">
        <v>-7579470.4900000002</v>
      </c>
      <c r="AA13" s="2">
        <v>-8905267.1999999993</v>
      </c>
      <c r="AB13" s="2">
        <v>-7595509.6399999997</v>
      </c>
      <c r="AC13" s="2">
        <v>-9576007.6999999993</v>
      </c>
      <c r="AD13" s="2">
        <v>-12083489.08</v>
      </c>
      <c r="AE13" s="2">
        <v>-16331752.02</v>
      </c>
      <c r="AF13" s="2">
        <v>-17291583.989999998</v>
      </c>
      <c r="AG13" s="2">
        <v>-14431564.07</v>
      </c>
      <c r="AH13" s="2">
        <v>-14343772.57</v>
      </c>
      <c r="AI13" s="2">
        <v>-10205771.41</v>
      </c>
      <c r="AJ13" s="13">
        <v>-127734892.03999999</v>
      </c>
      <c r="AK13" s="14">
        <v>-234178830.99000001</v>
      </c>
    </row>
    <row r="14" spans="1:37" x14ac:dyDescent="0.2">
      <c r="A14" s="1">
        <v>37987</v>
      </c>
      <c r="B14" t="s">
        <v>19</v>
      </c>
      <c r="C14" t="s">
        <v>20</v>
      </c>
      <c r="D14" t="s">
        <v>31</v>
      </c>
      <c r="E14">
        <v>2004</v>
      </c>
      <c r="F14">
        <v>1</v>
      </c>
      <c r="G14">
        <v>54495696.189999998</v>
      </c>
      <c r="J14" s="7"/>
      <c r="K14" s="13" t="s">
        <v>29</v>
      </c>
      <c r="L14" s="13">
        <v>45737002.020000003</v>
      </c>
      <c r="M14" s="2">
        <v>50810659.07</v>
      </c>
      <c r="N14" s="2">
        <v>54910183.840000004</v>
      </c>
      <c r="O14" s="2">
        <v>53322060.299999997</v>
      </c>
      <c r="P14" s="2">
        <v>54455102.159999996</v>
      </c>
      <c r="Q14" s="2">
        <v>57580271.810000002</v>
      </c>
      <c r="R14" s="2">
        <v>62011813.539999999</v>
      </c>
      <c r="S14" s="2">
        <v>62283456.630000003</v>
      </c>
      <c r="T14" s="2">
        <v>59199045.07</v>
      </c>
      <c r="U14" s="2">
        <v>61397210.490000002</v>
      </c>
      <c r="V14" s="2">
        <v>59541868.990000002</v>
      </c>
      <c r="W14" s="2">
        <v>61638982.789999999</v>
      </c>
      <c r="X14" s="13">
        <v>682887656.71000004</v>
      </c>
      <c r="Y14" s="13">
        <v>61652426.409999996</v>
      </c>
      <c r="Z14" s="2">
        <v>55653479.670000002</v>
      </c>
      <c r="AA14" s="2">
        <v>61014453.770000003</v>
      </c>
      <c r="AB14" s="2">
        <v>54053829.700000003</v>
      </c>
      <c r="AC14" s="2">
        <v>58462955.07</v>
      </c>
      <c r="AD14" s="2">
        <v>59252792.32</v>
      </c>
      <c r="AE14" s="2">
        <v>61341787.93</v>
      </c>
      <c r="AF14" s="2">
        <v>54954841.399999999</v>
      </c>
      <c r="AG14" s="2">
        <v>42882075.07</v>
      </c>
      <c r="AH14" s="2">
        <v>50096831.659999996</v>
      </c>
      <c r="AI14" s="2">
        <v>42053156.229999997</v>
      </c>
      <c r="AJ14" s="13">
        <v>601418629.23000002</v>
      </c>
      <c r="AK14" s="14">
        <v>1284306285.9400003</v>
      </c>
    </row>
    <row r="15" spans="1:37" x14ac:dyDescent="0.2">
      <c r="A15" s="1">
        <v>37987</v>
      </c>
      <c r="B15" t="s">
        <v>19</v>
      </c>
      <c r="C15" t="s">
        <v>20</v>
      </c>
      <c r="D15" t="s">
        <v>32</v>
      </c>
      <c r="E15">
        <v>2004</v>
      </c>
      <c r="F15">
        <v>1</v>
      </c>
      <c r="G15">
        <v>83375326.480000004</v>
      </c>
      <c r="J15" s="7"/>
      <c r="K15" s="13" t="s">
        <v>30</v>
      </c>
      <c r="L15" s="13">
        <v>56660952.039999999</v>
      </c>
      <c r="M15" s="2">
        <v>52572042.82</v>
      </c>
      <c r="N15" s="2">
        <v>57881217.460000001</v>
      </c>
      <c r="O15" s="2">
        <v>51315104.700000003</v>
      </c>
      <c r="P15" s="2">
        <v>53067685.409999996</v>
      </c>
      <c r="Q15" s="2">
        <v>47129459.759999998</v>
      </c>
      <c r="R15" s="2">
        <v>52882264.399999999</v>
      </c>
      <c r="S15" s="2">
        <v>48755375.789999999</v>
      </c>
      <c r="T15" s="2">
        <v>46847733.990000002</v>
      </c>
      <c r="U15" s="2">
        <v>50598305.840000004</v>
      </c>
      <c r="V15" s="2">
        <v>52863141.109999999</v>
      </c>
      <c r="W15" s="2">
        <v>58258068.109999999</v>
      </c>
      <c r="X15" s="13">
        <v>628831351.42999995</v>
      </c>
      <c r="Y15" s="13">
        <v>59463735</v>
      </c>
      <c r="Z15" s="2">
        <v>53039889.5</v>
      </c>
      <c r="AA15" s="2">
        <v>57737647.840000004</v>
      </c>
      <c r="AB15" s="2">
        <v>39415464.359999999</v>
      </c>
      <c r="AC15" s="2">
        <v>50448457.950000003</v>
      </c>
      <c r="AD15" s="2">
        <v>44123672.700000003</v>
      </c>
      <c r="AE15" s="2">
        <v>43208618.950000003</v>
      </c>
      <c r="AF15" s="2">
        <v>40083947.240000002</v>
      </c>
      <c r="AG15" s="2">
        <v>40319716</v>
      </c>
      <c r="AH15" s="2">
        <v>42870091.270000003</v>
      </c>
      <c r="AI15" s="2">
        <v>31101935.18</v>
      </c>
      <c r="AJ15" s="13">
        <v>501813175.98999995</v>
      </c>
      <c r="AK15" s="14">
        <v>1130644527.4200003</v>
      </c>
    </row>
    <row r="16" spans="1:37" x14ac:dyDescent="0.2">
      <c r="A16" s="1">
        <v>37987</v>
      </c>
      <c r="B16" t="s">
        <v>19</v>
      </c>
      <c r="C16" t="s">
        <v>20</v>
      </c>
      <c r="D16" t="s">
        <v>33</v>
      </c>
      <c r="E16">
        <v>2004</v>
      </c>
      <c r="F16">
        <v>1</v>
      </c>
      <c r="G16">
        <v>4929960.5599999996</v>
      </c>
      <c r="J16" s="7"/>
      <c r="K16" s="13" t="s">
        <v>31</v>
      </c>
      <c r="L16" s="13">
        <v>54495696.189999998</v>
      </c>
      <c r="M16" s="2">
        <v>41870773.619999997</v>
      </c>
      <c r="N16" s="2">
        <v>22568807.640000001</v>
      </c>
      <c r="O16" s="2">
        <v>35706789.740000002</v>
      </c>
      <c r="P16" s="2">
        <v>38148079.210000001</v>
      </c>
      <c r="Q16" s="2">
        <v>38228714.57</v>
      </c>
      <c r="R16" s="2">
        <v>49524434.890000001</v>
      </c>
      <c r="S16" s="2">
        <v>56002126.729999997</v>
      </c>
      <c r="T16" s="2">
        <v>27224504.66</v>
      </c>
      <c r="U16" s="2">
        <v>35401930.869999997</v>
      </c>
      <c r="V16" s="2">
        <v>36847873.68</v>
      </c>
      <c r="W16" s="2">
        <v>65369835.32</v>
      </c>
      <c r="X16" s="13">
        <v>501389567.12000006</v>
      </c>
      <c r="Y16" s="13">
        <v>50260888.600000001</v>
      </c>
      <c r="Z16" s="2">
        <v>39350564.189999998</v>
      </c>
      <c r="AA16" s="2">
        <v>39759887.479999997</v>
      </c>
      <c r="AB16" s="2">
        <v>69277066.569999993</v>
      </c>
      <c r="AC16" s="2">
        <v>48746714.969999999</v>
      </c>
      <c r="AD16" s="2">
        <v>44630532.07</v>
      </c>
      <c r="AE16" s="2">
        <v>42675309.259999998</v>
      </c>
      <c r="AF16" s="2">
        <v>25526435.800000001</v>
      </c>
      <c r="AG16" s="2">
        <v>12155224.67</v>
      </c>
      <c r="AH16" s="2">
        <v>15374093.279999999</v>
      </c>
      <c r="AI16" s="2">
        <v>37044592.960000001</v>
      </c>
      <c r="AJ16" s="13">
        <v>424801309.84999996</v>
      </c>
      <c r="AK16" s="14">
        <v>926190876.97000003</v>
      </c>
    </row>
    <row r="17" spans="1:37" x14ac:dyDescent="0.2">
      <c r="A17" s="1">
        <v>37987</v>
      </c>
      <c r="B17" t="s">
        <v>34</v>
      </c>
      <c r="C17" t="s">
        <v>20</v>
      </c>
      <c r="D17" t="s">
        <v>35</v>
      </c>
      <c r="E17">
        <v>2004</v>
      </c>
      <c r="F17">
        <v>1</v>
      </c>
      <c r="G17">
        <v>2507113554.3400002</v>
      </c>
      <c r="J17" s="7"/>
      <c r="K17" s="13" t="s">
        <v>32</v>
      </c>
      <c r="L17" s="13">
        <v>83375326.480000004</v>
      </c>
      <c r="M17" s="2">
        <v>70372652.980000004</v>
      </c>
      <c r="N17" s="2">
        <v>68430965.569999993</v>
      </c>
      <c r="O17" s="2">
        <v>88805125.540000007</v>
      </c>
      <c r="P17" s="2">
        <v>86454688.980000004</v>
      </c>
      <c r="Q17" s="2">
        <v>72394500.989999995</v>
      </c>
      <c r="R17" s="2">
        <v>74014961.739999995</v>
      </c>
      <c r="S17" s="2">
        <v>40391507.240000002</v>
      </c>
      <c r="T17" s="2">
        <v>33848784.710000001</v>
      </c>
      <c r="U17" s="2">
        <v>33863361.350000001</v>
      </c>
      <c r="V17" s="2">
        <v>38586581.219999999</v>
      </c>
      <c r="W17" s="2">
        <v>55782965.380000003</v>
      </c>
      <c r="X17" s="13">
        <v>746321422.18000007</v>
      </c>
      <c r="Y17" s="13">
        <v>65237706.880000003</v>
      </c>
      <c r="Z17" s="2">
        <v>58059830.280000001</v>
      </c>
      <c r="AA17" s="2">
        <v>51950384</v>
      </c>
      <c r="AB17" s="2">
        <v>81997777.079999998</v>
      </c>
      <c r="AC17" s="2">
        <v>67401887.920000002</v>
      </c>
      <c r="AD17" s="2">
        <v>50094559.479999997</v>
      </c>
      <c r="AE17" s="2">
        <v>37707807.700000003</v>
      </c>
      <c r="AF17" s="2">
        <v>30316339.199999999</v>
      </c>
      <c r="AG17" s="2">
        <v>22964453.670000002</v>
      </c>
      <c r="AH17" s="2">
        <v>34702620.590000004</v>
      </c>
      <c r="AI17" s="2">
        <v>45391114.060000002</v>
      </c>
      <c r="AJ17" s="13">
        <v>545824480.86000013</v>
      </c>
      <c r="AK17" s="14">
        <v>1292145903.04</v>
      </c>
    </row>
    <row r="18" spans="1:37" x14ac:dyDescent="0.2">
      <c r="A18" s="1">
        <v>37987</v>
      </c>
      <c r="B18" t="s">
        <v>19</v>
      </c>
      <c r="C18" t="s">
        <v>20</v>
      </c>
      <c r="D18" t="s">
        <v>36</v>
      </c>
      <c r="E18">
        <v>2004</v>
      </c>
      <c r="F18">
        <v>1</v>
      </c>
      <c r="G18">
        <v>5035040.45</v>
      </c>
      <c r="J18" s="7"/>
      <c r="K18" s="13" t="s">
        <v>33</v>
      </c>
      <c r="L18" s="13">
        <v>4929960.5599999996</v>
      </c>
      <c r="M18" s="2">
        <v>3701959.67</v>
      </c>
      <c r="N18" s="2">
        <v>3996755.95</v>
      </c>
      <c r="O18" s="2">
        <v>5209246.8899999997</v>
      </c>
      <c r="P18" s="2">
        <v>4930959.8899999997</v>
      </c>
      <c r="Q18" s="2">
        <v>4494539.4800000004</v>
      </c>
      <c r="R18" s="2">
        <v>4940829.6399999997</v>
      </c>
      <c r="S18" s="2">
        <v>3458934.1</v>
      </c>
      <c r="T18" s="2">
        <v>2673047.83</v>
      </c>
      <c r="U18" s="2">
        <v>1717510.12</v>
      </c>
      <c r="V18" s="2">
        <v>2826360.52</v>
      </c>
      <c r="W18" s="2">
        <v>3614363.76</v>
      </c>
      <c r="X18" s="13">
        <v>46494468.409999996</v>
      </c>
      <c r="Y18" s="13">
        <v>4844194.7699999996</v>
      </c>
      <c r="Z18" s="2">
        <v>3961141.84</v>
      </c>
      <c r="AA18" s="2">
        <v>3547094.46</v>
      </c>
      <c r="AB18" s="2">
        <v>4969907.3600000003</v>
      </c>
      <c r="AC18" s="2">
        <v>4273267.07</v>
      </c>
      <c r="AD18" s="2">
        <v>2720325.73</v>
      </c>
      <c r="AE18" s="2">
        <v>1691677.03</v>
      </c>
      <c r="AF18" s="2">
        <v>870069.74</v>
      </c>
      <c r="AG18" s="2">
        <v>1005932.42</v>
      </c>
      <c r="AH18" s="2">
        <v>1530649.08</v>
      </c>
      <c r="AI18" s="2">
        <v>2942521.49</v>
      </c>
      <c r="AJ18" s="13">
        <v>32356780.990000002</v>
      </c>
      <c r="AK18" s="14">
        <v>78851249.399999991</v>
      </c>
    </row>
    <row r="19" spans="1:37" x14ac:dyDescent="0.2">
      <c r="A19" s="1">
        <v>37987</v>
      </c>
      <c r="B19" t="s">
        <v>19</v>
      </c>
      <c r="C19" t="s">
        <v>20</v>
      </c>
      <c r="D19" t="s">
        <v>37</v>
      </c>
      <c r="E19">
        <v>2004</v>
      </c>
      <c r="F19">
        <v>1</v>
      </c>
      <c r="G19">
        <v>265170471.19999999</v>
      </c>
      <c r="J19" s="7"/>
      <c r="K19" s="13" t="s">
        <v>36</v>
      </c>
      <c r="L19" s="13">
        <v>5035040.45</v>
      </c>
      <c r="M19" s="2">
        <v>4346949.4000000004</v>
      </c>
      <c r="N19" s="2">
        <v>4784376.1100000003</v>
      </c>
      <c r="O19" s="2">
        <v>9280254.4499999993</v>
      </c>
      <c r="P19" s="2">
        <v>11011774.76</v>
      </c>
      <c r="Q19" s="2">
        <v>10346550.41</v>
      </c>
      <c r="R19" s="2">
        <v>11473059.99</v>
      </c>
      <c r="S19" s="2">
        <v>9131220.8300000001</v>
      </c>
      <c r="T19" s="2">
        <v>10496537.16</v>
      </c>
      <c r="U19" s="2">
        <v>11164584.35</v>
      </c>
      <c r="V19" s="2">
        <v>8798558.3200000003</v>
      </c>
      <c r="W19" s="2">
        <v>10502458.68</v>
      </c>
      <c r="X19" s="13">
        <v>106371364.91</v>
      </c>
      <c r="Y19" s="13">
        <v>5030217.93</v>
      </c>
      <c r="Z19" s="2">
        <v>9859104.7100000009</v>
      </c>
      <c r="AA19" s="2">
        <v>11278625.92</v>
      </c>
      <c r="AB19" s="2">
        <v>11516171.09</v>
      </c>
      <c r="AC19" s="2">
        <v>12336167.630000001</v>
      </c>
      <c r="AD19" s="2">
        <v>11808841.01</v>
      </c>
      <c r="AE19" s="2">
        <v>14438370.5</v>
      </c>
      <c r="AF19" s="2">
        <v>12336878.33</v>
      </c>
      <c r="AG19" s="2">
        <v>11261176.07</v>
      </c>
      <c r="AH19" s="2">
        <v>15263850.93</v>
      </c>
      <c r="AI19" s="2">
        <v>11967634.83</v>
      </c>
      <c r="AJ19" s="13">
        <v>127097038.95</v>
      </c>
      <c r="AK19" s="14">
        <v>233468403.86000001</v>
      </c>
    </row>
    <row r="20" spans="1:37" x14ac:dyDescent="0.2">
      <c r="A20" s="1">
        <v>37987</v>
      </c>
      <c r="B20" t="s">
        <v>19</v>
      </c>
      <c r="C20" t="s">
        <v>20</v>
      </c>
      <c r="D20" t="s">
        <v>38</v>
      </c>
      <c r="E20">
        <v>2004</v>
      </c>
      <c r="F20">
        <v>1</v>
      </c>
      <c r="G20">
        <v>10948233.050000001</v>
      </c>
      <c r="J20" s="7"/>
      <c r="K20" s="13" t="s">
        <v>57</v>
      </c>
      <c r="L20" s="13">
        <v>82739274.579999998</v>
      </c>
      <c r="M20" s="2">
        <v>69955795.719999999</v>
      </c>
      <c r="N20" s="2">
        <v>94309957.040000007</v>
      </c>
      <c r="O20" s="2">
        <v>99040508.420000002</v>
      </c>
      <c r="P20" s="2">
        <v>102059020.53</v>
      </c>
      <c r="Q20" s="2">
        <v>94360024.530000001</v>
      </c>
      <c r="R20" s="2">
        <v>102256204.92</v>
      </c>
      <c r="S20" s="2">
        <v>93286458.700000003</v>
      </c>
      <c r="T20" s="2">
        <v>96947028.290000007</v>
      </c>
      <c r="U20" s="2">
        <v>98102677.629999995</v>
      </c>
      <c r="V20" s="2">
        <v>80323397.799999997</v>
      </c>
      <c r="W20" s="2">
        <v>97302194.709999993</v>
      </c>
      <c r="X20" s="13">
        <v>1110682542.8699999</v>
      </c>
      <c r="Y20" s="13">
        <v>87081906.459999993</v>
      </c>
      <c r="Z20" s="2">
        <v>91127979.230000004</v>
      </c>
      <c r="AA20" s="2">
        <v>101546960.15000001</v>
      </c>
      <c r="AB20" s="2">
        <v>98269253.629999995</v>
      </c>
      <c r="AC20" s="2">
        <v>104915853.77</v>
      </c>
      <c r="AD20" s="2">
        <v>89591582.230000004</v>
      </c>
      <c r="AE20" s="2">
        <v>100427411.89</v>
      </c>
      <c r="AF20" s="2">
        <v>96497110.439999998</v>
      </c>
      <c r="AG20" s="2">
        <v>79313501.349999994</v>
      </c>
      <c r="AH20" s="2">
        <v>47391894.039999999</v>
      </c>
      <c r="AI20" s="2">
        <v>42615314.609999999</v>
      </c>
      <c r="AJ20" s="13">
        <v>938778767.79999995</v>
      </c>
      <c r="AK20" s="14">
        <v>2049461310.6700001</v>
      </c>
    </row>
    <row r="21" spans="1:37" x14ac:dyDescent="0.2">
      <c r="A21" s="1">
        <v>37987</v>
      </c>
      <c r="B21" t="s">
        <v>19</v>
      </c>
      <c r="C21" t="s">
        <v>20</v>
      </c>
      <c r="D21" t="s">
        <v>39</v>
      </c>
      <c r="E21">
        <v>2004</v>
      </c>
      <c r="F21">
        <v>1</v>
      </c>
      <c r="G21">
        <v>47331021.850000001</v>
      </c>
      <c r="J21" s="7"/>
      <c r="K21" s="13" t="s">
        <v>37</v>
      </c>
      <c r="L21" s="13">
        <v>265170471.19999999</v>
      </c>
      <c r="M21" s="2">
        <v>232514779.22999999</v>
      </c>
      <c r="N21" s="2">
        <v>193911631.40000001</v>
      </c>
      <c r="O21" s="2">
        <v>268898472.20999998</v>
      </c>
      <c r="P21" s="2">
        <v>294784569.25</v>
      </c>
      <c r="Q21" s="2">
        <v>212999255.47999999</v>
      </c>
      <c r="R21" s="2">
        <v>251204803.91</v>
      </c>
      <c r="S21" s="2">
        <v>119237969.03</v>
      </c>
      <c r="T21" s="2">
        <v>109456841.79000001</v>
      </c>
      <c r="U21" s="2">
        <v>112430137.65000001</v>
      </c>
      <c r="V21" s="2">
        <v>127732708.48</v>
      </c>
      <c r="W21" s="2">
        <v>179226099.53</v>
      </c>
      <c r="X21" s="13">
        <v>2367567739.1600003</v>
      </c>
      <c r="Y21" s="13">
        <v>207138579.84</v>
      </c>
      <c r="Z21" s="2">
        <v>183643657</v>
      </c>
      <c r="AA21" s="2">
        <v>155673150.61000001</v>
      </c>
      <c r="AB21" s="2">
        <v>256130303.83000001</v>
      </c>
      <c r="AC21" s="2">
        <v>178488937.47</v>
      </c>
      <c r="AD21" s="2">
        <v>123688425.52</v>
      </c>
      <c r="AE21" s="2">
        <v>103142234.8</v>
      </c>
      <c r="AF21" s="2">
        <v>90271204.079999998</v>
      </c>
      <c r="AG21" s="2">
        <v>74562141.739999995</v>
      </c>
      <c r="AH21" s="2">
        <v>106632673.68000001</v>
      </c>
      <c r="AI21" s="2">
        <v>149322591.18000001</v>
      </c>
      <c r="AJ21" s="13">
        <v>1628693899.7500002</v>
      </c>
      <c r="AK21" s="14">
        <v>3996261638.9099998</v>
      </c>
    </row>
    <row r="22" spans="1:37" x14ac:dyDescent="0.2">
      <c r="A22" s="1">
        <v>37987</v>
      </c>
      <c r="B22" t="s">
        <v>19</v>
      </c>
      <c r="C22" t="s">
        <v>20</v>
      </c>
      <c r="D22" t="s">
        <v>40</v>
      </c>
      <c r="E22">
        <v>2004</v>
      </c>
      <c r="F22">
        <v>1</v>
      </c>
      <c r="G22">
        <v>14313416.74</v>
      </c>
      <c r="J22" s="7"/>
      <c r="K22" s="13" t="s">
        <v>38</v>
      </c>
      <c r="L22" s="13">
        <v>10948233.050000001</v>
      </c>
      <c r="M22" s="2">
        <v>9162360.7100000009</v>
      </c>
      <c r="N22" s="2">
        <v>8924015.3200000003</v>
      </c>
      <c r="O22" s="2">
        <v>7593434.5499999998</v>
      </c>
      <c r="P22" s="2">
        <v>7135666.9900000002</v>
      </c>
      <c r="Q22" s="2">
        <v>11933235.74</v>
      </c>
      <c r="R22" s="2">
        <v>12907145.76</v>
      </c>
      <c r="S22" s="2">
        <v>12959744.83</v>
      </c>
      <c r="T22" s="2">
        <v>11685608.279999999</v>
      </c>
      <c r="U22" s="2">
        <v>11882350.66</v>
      </c>
      <c r="V22" s="2">
        <v>11976455.51</v>
      </c>
      <c r="W22" s="2">
        <v>12283910.289999999</v>
      </c>
      <c r="X22" s="13">
        <v>129392161.69</v>
      </c>
      <c r="Y22" s="13">
        <v>12154737.789999999</v>
      </c>
      <c r="Z22" s="2">
        <v>10040785.59</v>
      </c>
      <c r="AA22" s="2">
        <v>9822011.9299999997</v>
      </c>
      <c r="AB22" s="2">
        <v>9318144.3200000003</v>
      </c>
      <c r="AC22" s="2">
        <v>11911762.460000001</v>
      </c>
      <c r="AD22" s="2">
        <v>12057202.050000001</v>
      </c>
      <c r="AE22" s="2">
        <v>12767841.91</v>
      </c>
      <c r="AF22" s="2">
        <v>13092113.43</v>
      </c>
      <c r="AG22" s="2">
        <v>12414299.119999999</v>
      </c>
      <c r="AH22" s="2">
        <v>12967084.85</v>
      </c>
      <c r="AI22" s="2">
        <v>10383876.83</v>
      </c>
      <c r="AJ22" s="13">
        <v>126929860.27999999</v>
      </c>
      <c r="AK22" s="14">
        <v>256322021.97000003</v>
      </c>
    </row>
    <row r="23" spans="1:37" x14ac:dyDescent="0.2">
      <c r="A23" s="1">
        <v>37987</v>
      </c>
      <c r="B23" t="s">
        <v>19</v>
      </c>
      <c r="C23" t="s">
        <v>20</v>
      </c>
      <c r="D23" t="s">
        <v>41</v>
      </c>
      <c r="E23">
        <v>2004</v>
      </c>
      <c r="F23">
        <v>1</v>
      </c>
      <c r="G23">
        <v>46566047.289999999</v>
      </c>
      <c r="J23" s="7"/>
      <c r="K23" s="13" t="s">
        <v>39</v>
      </c>
      <c r="L23" s="13">
        <v>47331021.850000001</v>
      </c>
      <c r="M23" s="2">
        <v>31420385.969999999</v>
      </c>
      <c r="N23" s="2">
        <v>43278116.68</v>
      </c>
      <c r="O23" s="2">
        <v>101480493.84999999</v>
      </c>
      <c r="P23" s="2">
        <v>106134396.55</v>
      </c>
      <c r="Q23" s="2">
        <v>69051504.599999994</v>
      </c>
      <c r="R23" s="2">
        <v>58502909.479999997</v>
      </c>
      <c r="S23" s="2">
        <v>41399573.710000001</v>
      </c>
      <c r="T23" s="2">
        <v>54535097.240000002</v>
      </c>
      <c r="U23" s="2">
        <v>40917350.859999999</v>
      </c>
      <c r="V23" s="2">
        <v>77680396.599999994</v>
      </c>
      <c r="W23" s="2">
        <v>43491656.210000001</v>
      </c>
      <c r="X23" s="13">
        <v>715222903.60000002</v>
      </c>
      <c r="Y23" s="13">
        <v>32945133.649999999</v>
      </c>
      <c r="Z23" s="2">
        <v>28747567.460000001</v>
      </c>
      <c r="AA23" s="2">
        <v>30419161.629999999</v>
      </c>
      <c r="AB23" s="2">
        <v>89130338.939999998</v>
      </c>
      <c r="AC23" s="2">
        <v>99097842.549999997</v>
      </c>
      <c r="AD23" s="2">
        <v>42047820.590000004</v>
      </c>
      <c r="AE23" s="2">
        <v>13816581.75</v>
      </c>
      <c r="AF23" s="2">
        <v>5859139.1600000001</v>
      </c>
      <c r="AG23" s="2">
        <v>5844095.9900000002</v>
      </c>
      <c r="AH23" s="2">
        <v>74862265.560000002</v>
      </c>
      <c r="AI23" s="2">
        <v>77799465.170000002</v>
      </c>
      <c r="AJ23" s="13">
        <v>500569412.45000011</v>
      </c>
      <c r="AK23" s="14">
        <v>1215792316.05</v>
      </c>
    </row>
    <row r="24" spans="1:37" x14ac:dyDescent="0.2">
      <c r="A24" s="1">
        <v>37987</v>
      </c>
      <c r="B24" t="s">
        <v>19</v>
      </c>
      <c r="C24" t="s">
        <v>20</v>
      </c>
      <c r="D24" t="s">
        <v>42</v>
      </c>
      <c r="E24">
        <v>2004</v>
      </c>
      <c r="F24">
        <v>1</v>
      </c>
      <c r="G24">
        <v>39237532.049999997</v>
      </c>
      <c r="J24" s="7"/>
      <c r="K24" s="13" t="s">
        <v>40</v>
      </c>
      <c r="L24" s="13">
        <v>14313416.74</v>
      </c>
      <c r="M24" s="2">
        <v>13786980.6</v>
      </c>
      <c r="N24" s="2">
        <v>14636761.09</v>
      </c>
      <c r="O24" s="2">
        <v>14613872.720000001</v>
      </c>
      <c r="P24" s="2">
        <v>10098622.58</v>
      </c>
      <c r="Q24" s="2">
        <v>17255962.75</v>
      </c>
      <c r="R24" s="2">
        <v>17620245.109999999</v>
      </c>
      <c r="S24" s="2">
        <v>11155943.869999999</v>
      </c>
      <c r="T24" s="2">
        <v>10975309.369999999</v>
      </c>
      <c r="U24" s="2">
        <v>11452239.369999999</v>
      </c>
      <c r="V24" s="2">
        <v>14020404.119999999</v>
      </c>
      <c r="W24" s="2">
        <v>14235150.949999999</v>
      </c>
      <c r="X24" s="13">
        <v>164164909.27000001</v>
      </c>
      <c r="Y24" s="13">
        <v>14245215.24</v>
      </c>
      <c r="Z24" s="2">
        <v>12860781.75</v>
      </c>
      <c r="AA24" s="2">
        <v>14253309.92</v>
      </c>
      <c r="AB24" s="2">
        <v>13851379.6</v>
      </c>
      <c r="AC24" s="2">
        <v>15632492.609999999</v>
      </c>
      <c r="AD24" s="2">
        <v>15152646.35</v>
      </c>
      <c r="AE24" s="2">
        <v>15994497.199999999</v>
      </c>
      <c r="AF24" s="2">
        <v>5718916.9900000002</v>
      </c>
      <c r="AG24" s="2">
        <v>6479070.0099999998</v>
      </c>
      <c r="AH24" s="2">
        <v>13036777.32</v>
      </c>
      <c r="AI24" s="2">
        <v>10564291.449999999</v>
      </c>
      <c r="AJ24" s="13">
        <v>137789378.44</v>
      </c>
      <c r="AK24" s="14">
        <v>301954287.70999992</v>
      </c>
    </row>
    <row r="25" spans="1:37" x14ac:dyDescent="0.2">
      <c r="A25" s="1">
        <v>37987</v>
      </c>
      <c r="B25" t="s">
        <v>19</v>
      </c>
      <c r="C25" t="s">
        <v>20</v>
      </c>
      <c r="D25" t="s">
        <v>43</v>
      </c>
      <c r="E25">
        <v>2004</v>
      </c>
      <c r="F25">
        <v>1</v>
      </c>
      <c r="G25">
        <v>43983439.890000001</v>
      </c>
      <c r="J25" s="7"/>
      <c r="K25" s="13" t="s">
        <v>41</v>
      </c>
      <c r="L25" s="13">
        <v>46566047.289999999</v>
      </c>
      <c r="M25" s="2">
        <v>29858982.73</v>
      </c>
      <c r="N25" s="2">
        <v>41275808.189999998</v>
      </c>
      <c r="O25" s="2">
        <v>102358997.94</v>
      </c>
      <c r="P25" s="2">
        <v>105660826.01000001</v>
      </c>
      <c r="Q25" s="2">
        <v>70290638.930000007</v>
      </c>
      <c r="R25" s="2">
        <v>58839268.619999997</v>
      </c>
      <c r="S25" s="2">
        <v>39530954.159999996</v>
      </c>
      <c r="T25" s="2">
        <v>53495973.289999999</v>
      </c>
      <c r="U25" s="2">
        <v>40601021.130000003</v>
      </c>
      <c r="V25" s="2">
        <v>77356554.310000002</v>
      </c>
      <c r="W25" s="2">
        <v>42184209.170000002</v>
      </c>
      <c r="X25" s="13">
        <v>708019281.76999986</v>
      </c>
      <c r="Y25" s="13">
        <v>32685624.09</v>
      </c>
      <c r="Z25" s="2">
        <v>29095898.91</v>
      </c>
      <c r="AA25" s="2">
        <v>30040281.530000001</v>
      </c>
      <c r="AB25" s="2">
        <v>94062794.189999998</v>
      </c>
      <c r="AC25" s="2">
        <v>104054937.18000001</v>
      </c>
      <c r="AD25" s="2">
        <v>40919832.979999997</v>
      </c>
      <c r="AE25" s="2">
        <v>13611715.76</v>
      </c>
      <c r="AF25" s="2">
        <v>6290368.7800000003</v>
      </c>
      <c r="AG25" s="2">
        <v>5594025.4400000004</v>
      </c>
      <c r="AH25" s="2">
        <v>76440873.700000003</v>
      </c>
      <c r="AI25" s="2">
        <v>79257336.709999993</v>
      </c>
      <c r="AJ25" s="13">
        <v>512053689.26999992</v>
      </c>
      <c r="AK25" s="14">
        <v>1220072971.04</v>
      </c>
    </row>
    <row r="26" spans="1:37" x14ac:dyDescent="0.2">
      <c r="A26" s="1">
        <v>37987</v>
      </c>
      <c r="B26" t="s">
        <v>19</v>
      </c>
      <c r="C26" t="s">
        <v>20</v>
      </c>
      <c r="D26" t="s">
        <v>44</v>
      </c>
      <c r="E26">
        <v>2004</v>
      </c>
      <c r="F26">
        <v>1</v>
      </c>
      <c r="G26">
        <v>46954443.280000001</v>
      </c>
      <c r="J26" s="7"/>
      <c r="K26" s="13" t="s">
        <v>42</v>
      </c>
      <c r="L26" s="13">
        <v>39237532.049999997</v>
      </c>
      <c r="M26" s="2">
        <v>25234594.579999998</v>
      </c>
      <c r="N26" s="2">
        <v>33404310.23</v>
      </c>
      <c r="O26" s="2">
        <v>75757155.560000002</v>
      </c>
      <c r="P26" s="2">
        <v>98339510.930000007</v>
      </c>
      <c r="Q26" s="2">
        <v>60904203.140000001</v>
      </c>
      <c r="R26" s="2">
        <v>50259554.490000002</v>
      </c>
      <c r="S26" s="2">
        <v>32139850.390000001</v>
      </c>
      <c r="T26" s="2">
        <v>43935191.799999997</v>
      </c>
      <c r="U26" s="2">
        <v>33192466.02</v>
      </c>
      <c r="V26" s="2">
        <v>45634901.789999999</v>
      </c>
      <c r="W26" s="2">
        <v>36276225.68</v>
      </c>
      <c r="X26" s="13">
        <v>574315496.65999997</v>
      </c>
      <c r="Y26" s="13">
        <v>28279590.460000001</v>
      </c>
      <c r="Z26" s="2">
        <v>25173459.359999999</v>
      </c>
      <c r="AA26" s="2">
        <v>24814877.030000001</v>
      </c>
      <c r="AB26" s="2">
        <v>77387272.719999999</v>
      </c>
      <c r="AC26" s="2">
        <v>89383460.489999995</v>
      </c>
      <c r="AD26" s="2">
        <v>33749808.770000003</v>
      </c>
      <c r="AE26" s="2">
        <v>10806248.84</v>
      </c>
      <c r="AF26" s="2">
        <v>3122542</v>
      </c>
      <c r="AG26" s="2">
        <v>3367801.89</v>
      </c>
      <c r="AH26" s="2">
        <v>63592499.340000004</v>
      </c>
      <c r="AI26" s="2">
        <v>66320306.990000002</v>
      </c>
      <c r="AJ26" s="13">
        <v>425997867.88999999</v>
      </c>
      <c r="AK26" s="14">
        <v>1000313364.5500001</v>
      </c>
    </row>
    <row r="27" spans="1:37" x14ac:dyDescent="0.2">
      <c r="A27" s="1">
        <v>37987</v>
      </c>
      <c r="B27" t="s">
        <v>19</v>
      </c>
      <c r="C27" t="s">
        <v>20</v>
      </c>
      <c r="D27" t="s">
        <v>45</v>
      </c>
      <c r="E27">
        <v>2004</v>
      </c>
      <c r="F27">
        <v>1</v>
      </c>
      <c r="G27">
        <v>7905806.75</v>
      </c>
      <c r="J27" s="7"/>
      <c r="K27" s="13" t="s">
        <v>43</v>
      </c>
      <c r="L27" s="13">
        <v>43983439.890000001</v>
      </c>
      <c r="M27" s="2">
        <v>31372043.670000002</v>
      </c>
      <c r="N27" s="2">
        <v>13488783.550000001</v>
      </c>
      <c r="O27" s="2">
        <v>61409458.359999999</v>
      </c>
      <c r="P27" s="2">
        <v>78690223.540000007</v>
      </c>
      <c r="Q27" s="2">
        <v>32570874.48</v>
      </c>
      <c r="R27" s="2">
        <v>59939674.18</v>
      </c>
      <c r="S27" s="2">
        <v>24349315.02</v>
      </c>
      <c r="T27" s="2">
        <v>12097625.9</v>
      </c>
      <c r="U27" s="2">
        <v>9952728.1799999997</v>
      </c>
      <c r="V27" s="2">
        <v>23525311.02</v>
      </c>
      <c r="W27" s="2">
        <v>30873543.699999999</v>
      </c>
      <c r="X27" s="13">
        <v>422253021.48999989</v>
      </c>
      <c r="Y27" s="13">
        <v>40774127.030000001</v>
      </c>
      <c r="Z27" s="2">
        <v>23822723.489999998</v>
      </c>
      <c r="AA27" s="2">
        <v>9362921.9499999993</v>
      </c>
      <c r="AB27" s="2">
        <v>46946363.060000002</v>
      </c>
      <c r="AC27" s="2">
        <v>43050057.859999999</v>
      </c>
      <c r="AD27" s="2">
        <v>22144512.280000001</v>
      </c>
      <c r="AE27" s="2">
        <v>8369639.5800000001</v>
      </c>
      <c r="AF27" s="2">
        <v>3814044.04</v>
      </c>
      <c r="AG27" s="2">
        <v>3409097.38</v>
      </c>
      <c r="AH27" s="2">
        <v>19395906.989999998</v>
      </c>
      <c r="AI27" s="2">
        <v>36251474.310000002</v>
      </c>
      <c r="AJ27" s="13">
        <v>257340867.97</v>
      </c>
      <c r="AK27" s="14">
        <v>679593889.4599998</v>
      </c>
    </row>
    <row r="28" spans="1:37" x14ac:dyDescent="0.2">
      <c r="A28" s="1">
        <v>37987</v>
      </c>
      <c r="B28" t="s">
        <v>19</v>
      </c>
      <c r="C28" t="s">
        <v>20</v>
      </c>
      <c r="D28" t="s">
        <v>46</v>
      </c>
      <c r="E28">
        <v>2004</v>
      </c>
      <c r="F28">
        <v>1</v>
      </c>
      <c r="G28">
        <v>39860191.579999998</v>
      </c>
      <c r="J28" s="7"/>
      <c r="K28" s="13" t="s">
        <v>44</v>
      </c>
      <c r="L28" s="13">
        <v>46954443.280000001</v>
      </c>
      <c r="M28" s="2">
        <v>43399600.890000001</v>
      </c>
      <c r="N28" s="2">
        <v>46391200.310000002</v>
      </c>
      <c r="O28" s="2">
        <v>27029893.050000001</v>
      </c>
      <c r="P28" s="2">
        <v>29317555.5</v>
      </c>
      <c r="Q28" s="2">
        <v>45796856.159999996</v>
      </c>
      <c r="R28" s="2">
        <v>48482269.149999999</v>
      </c>
      <c r="S28" s="2">
        <v>44060001</v>
      </c>
      <c r="T28" s="2">
        <v>41127811.289999999</v>
      </c>
      <c r="U28" s="2">
        <v>43294662.399999999</v>
      </c>
      <c r="V28" s="2">
        <v>44714862.369999997</v>
      </c>
      <c r="W28" s="2">
        <v>49151299.490000002</v>
      </c>
      <c r="X28" s="13">
        <v>509720454.89000005</v>
      </c>
      <c r="Y28" s="13">
        <v>47993190</v>
      </c>
      <c r="Z28" s="2">
        <v>45704902.700000003</v>
      </c>
      <c r="AA28" s="2">
        <v>50584998.280000001</v>
      </c>
      <c r="AB28" s="2">
        <v>45823918.100000001</v>
      </c>
      <c r="AC28" s="2">
        <v>40405194.189999998</v>
      </c>
      <c r="AD28" s="2">
        <v>45185935.770000003</v>
      </c>
      <c r="AE28" s="2">
        <v>44448089.07</v>
      </c>
      <c r="AF28" s="2">
        <v>43888603.409999996</v>
      </c>
      <c r="AG28" s="2">
        <v>37246989.270000003</v>
      </c>
      <c r="AH28" s="2">
        <v>29675812.420000002</v>
      </c>
      <c r="AI28" s="2">
        <v>28811955.379999999</v>
      </c>
      <c r="AJ28" s="13">
        <v>459769588.58999997</v>
      </c>
      <c r="AK28" s="14">
        <v>969490043.48000002</v>
      </c>
    </row>
    <row r="29" spans="1:37" x14ac:dyDescent="0.2">
      <c r="A29" s="1">
        <v>37987</v>
      </c>
      <c r="B29" t="s">
        <v>19</v>
      </c>
      <c r="C29" t="s">
        <v>20</v>
      </c>
      <c r="D29" t="s">
        <v>47</v>
      </c>
      <c r="E29">
        <v>2004</v>
      </c>
      <c r="F29">
        <v>1</v>
      </c>
      <c r="G29">
        <v>57620172.609999999</v>
      </c>
      <c r="J29" s="7"/>
      <c r="K29" s="13" t="s">
        <v>45</v>
      </c>
      <c r="L29" s="13">
        <v>7905806.75</v>
      </c>
      <c r="M29" s="2">
        <v>4979736.88</v>
      </c>
      <c r="N29" s="2">
        <v>5558694.1200000001</v>
      </c>
      <c r="O29" s="2">
        <v>4965234.2300000004</v>
      </c>
      <c r="P29" s="2">
        <v>5563713.21</v>
      </c>
      <c r="Q29" s="2">
        <v>4428289.91</v>
      </c>
      <c r="R29" s="2">
        <v>5209523.59</v>
      </c>
      <c r="S29" s="2">
        <v>6702111.0899999999</v>
      </c>
      <c r="T29" s="2">
        <v>5537285.9500000002</v>
      </c>
      <c r="U29" s="2">
        <v>4539924.6399999997</v>
      </c>
      <c r="V29" s="2">
        <v>8546109.2599999998</v>
      </c>
      <c r="W29" s="2">
        <v>10714680.939999999</v>
      </c>
      <c r="X29" s="13">
        <v>74651110.570000008</v>
      </c>
      <c r="Y29" s="13">
        <v>10805905.34</v>
      </c>
      <c r="Z29" s="2">
        <v>11968236.99</v>
      </c>
      <c r="AA29" s="2">
        <v>11557400.91</v>
      </c>
      <c r="AB29" s="2">
        <v>8272779.1699999999</v>
      </c>
      <c r="AC29" s="2">
        <v>8823473.5899999999</v>
      </c>
      <c r="AD29" s="2">
        <v>7409374.4800000004</v>
      </c>
      <c r="AE29" s="2">
        <v>4594318.49</v>
      </c>
      <c r="AF29" s="2">
        <v>2192968.23</v>
      </c>
      <c r="AG29" s="2">
        <v>2609250.5699999998</v>
      </c>
      <c r="AH29" s="2">
        <v>8582270.7400000002</v>
      </c>
      <c r="AI29" s="2">
        <v>9398139.0099999998</v>
      </c>
      <c r="AJ29" s="13">
        <v>86214117.519999996</v>
      </c>
      <c r="AK29" s="14">
        <v>160865228.09</v>
      </c>
    </row>
    <row r="30" spans="1:37" x14ac:dyDescent="0.2">
      <c r="A30" s="1">
        <v>37987</v>
      </c>
      <c r="B30" t="s">
        <v>19</v>
      </c>
      <c r="C30" t="s">
        <v>20</v>
      </c>
      <c r="D30" t="s">
        <v>48</v>
      </c>
      <c r="E30">
        <v>2004</v>
      </c>
      <c r="F30">
        <v>1</v>
      </c>
      <c r="G30">
        <v>145722322.94999999</v>
      </c>
      <c r="J30" s="7"/>
      <c r="K30" s="13" t="s">
        <v>46</v>
      </c>
      <c r="L30" s="13">
        <v>39860191.579999998</v>
      </c>
      <c r="M30" s="2">
        <v>26984589.120000001</v>
      </c>
      <c r="N30" s="2">
        <v>37886156.920000002</v>
      </c>
      <c r="O30" s="2">
        <v>39111899.259999998</v>
      </c>
      <c r="P30" s="2">
        <v>51394366.039999999</v>
      </c>
      <c r="Q30" s="2">
        <v>20088683.68</v>
      </c>
      <c r="R30" s="2">
        <v>13150041.09</v>
      </c>
      <c r="S30" s="2">
        <v>10313055.57</v>
      </c>
      <c r="T30" s="2">
        <v>7508989.7000000002</v>
      </c>
      <c r="U30" s="2">
        <v>7606428.2400000002</v>
      </c>
      <c r="V30" s="2">
        <v>14734171.369999999</v>
      </c>
      <c r="W30" s="2">
        <v>24748871.949999999</v>
      </c>
      <c r="X30" s="13">
        <v>293387444.51999998</v>
      </c>
      <c r="Y30" s="13">
        <v>37684895.850000001</v>
      </c>
      <c r="Z30" s="2">
        <v>30287974.050000001</v>
      </c>
      <c r="AA30" s="2">
        <v>29347239.59</v>
      </c>
      <c r="AB30" s="2">
        <v>71700970.5</v>
      </c>
      <c r="AC30" s="2">
        <v>40035354.240000002</v>
      </c>
      <c r="AD30" s="2">
        <v>28833338.030000001</v>
      </c>
      <c r="AE30" s="2">
        <v>7446791.4400000004</v>
      </c>
      <c r="AF30" s="2">
        <v>3548371.41</v>
      </c>
      <c r="AG30" s="2">
        <v>3336696.16</v>
      </c>
      <c r="AH30" s="2">
        <v>4373448.43</v>
      </c>
      <c r="AI30" s="2">
        <v>5986208.4699999997</v>
      </c>
      <c r="AJ30" s="13">
        <v>262581288.17000002</v>
      </c>
      <c r="AK30" s="14">
        <v>555968732.68999994</v>
      </c>
    </row>
    <row r="31" spans="1:37" x14ac:dyDescent="0.2">
      <c r="A31" s="1">
        <v>37987</v>
      </c>
      <c r="B31" t="s">
        <v>34</v>
      </c>
      <c r="C31" t="s">
        <v>20</v>
      </c>
      <c r="D31" t="s">
        <v>49</v>
      </c>
      <c r="E31">
        <v>2004</v>
      </c>
      <c r="F31">
        <v>1</v>
      </c>
      <c r="G31">
        <v>336988467.08999997</v>
      </c>
      <c r="J31" s="7"/>
      <c r="K31" s="13" t="s">
        <v>58</v>
      </c>
      <c r="L31" s="13">
        <v>-3881623.17</v>
      </c>
      <c r="M31" s="2">
        <v>347512.71</v>
      </c>
      <c r="N31" s="2">
        <v>8062723.71</v>
      </c>
      <c r="O31" s="2">
        <v>3585102.05</v>
      </c>
      <c r="P31" s="2">
        <v>4963411.38</v>
      </c>
      <c r="Q31" s="2">
        <v>5670475.4699999997</v>
      </c>
      <c r="R31" s="2">
        <v>2914637.43</v>
      </c>
      <c r="S31" s="2">
        <v>2259306.69</v>
      </c>
      <c r="T31" s="2">
        <v>1001652.6</v>
      </c>
      <c r="U31" s="2">
        <v>-1312867.47</v>
      </c>
      <c r="V31" s="2">
        <v>-1420028.49</v>
      </c>
      <c r="W31" s="2">
        <v>-1717551.48</v>
      </c>
      <c r="X31" s="13">
        <v>20472751.430000003</v>
      </c>
      <c r="Y31" s="13">
        <v>181731.3</v>
      </c>
      <c r="Z31" s="2">
        <v>9374713.2899999991</v>
      </c>
      <c r="AA31" s="2">
        <v>-76345.98</v>
      </c>
      <c r="AB31" s="2">
        <v>-1339223.46</v>
      </c>
      <c r="AC31" s="2">
        <v>3256668.81</v>
      </c>
      <c r="AD31" s="2">
        <v>6093735.1799999997</v>
      </c>
      <c r="AE31" s="2">
        <v>1769569.11</v>
      </c>
      <c r="AF31" s="2">
        <v>13403.43</v>
      </c>
      <c r="AG31" s="2">
        <v>-1132441.23</v>
      </c>
      <c r="AH31" s="2">
        <v>-982739.04</v>
      </c>
      <c r="AI31" s="2">
        <v>-1215681.42</v>
      </c>
      <c r="AJ31" s="13">
        <v>15943389.99</v>
      </c>
      <c r="AK31" s="14">
        <v>36416141.420000002</v>
      </c>
    </row>
    <row r="32" spans="1:37" x14ac:dyDescent="0.2">
      <c r="A32" s="1">
        <v>37987</v>
      </c>
      <c r="B32" t="s">
        <v>34</v>
      </c>
      <c r="C32" t="s">
        <v>20</v>
      </c>
      <c r="D32" t="s">
        <v>50</v>
      </c>
      <c r="E32">
        <v>2004</v>
      </c>
      <c r="F32">
        <v>1</v>
      </c>
      <c r="G32">
        <v>1076536295.73</v>
      </c>
      <c r="J32" s="7"/>
      <c r="K32" s="13" t="s">
        <v>47</v>
      </c>
      <c r="L32" s="13">
        <v>57620172.609999999</v>
      </c>
      <c r="M32" s="2">
        <v>53910929.140000001</v>
      </c>
      <c r="N32" s="2">
        <v>48820103.109999999</v>
      </c>
      <c r="O32" s="2">
        <v>94501348.819999993</v>
      </c>
      <c r="P32" s="2">
        <v>130469187.66</v>
      </c>
      <c r="Q32" s="2">
        <v>65219924.68</v>
      </c>
      <c r="R32" s="2">
        <v>73858075.189999998</v>
      </c>
      <c r="S32" s="2">
        <v>62186986.560000002</v>
      </c>
      <c r="T32" s="2">
        <v>58748429.5</v>
      </c>
      <c r="U32" s="2">
        <v>48781406.329999998</v>
      </c>
      <c r="V32" s="2">
        <v>68538323.340000004</v>
      </c>
      <c r="W32" s="2">
        <v>41748761.369999997</v>
      </c>
      <c r="X32" s="13">
        <v>804403648.31000006</v>
      </c>
      <c r="Y32" s="13">
        <v>37109334.979999997</v>
      </c>
      <c r="Z32" s="2">
        <v>34762855.950000003</v>
      </c>
      <c r="AA32" s="2">
        <v>33090233.039999999</v>
      </c>
      <c r="AB32" s="2">
        <v>87601363.370000005</v>
      </c>
      <c r="AC32" s="2">
        <v>71671455.769999996</v>
      </c>
      <c r="AD32" s="2">
        <v>26347302.84</v>
      </c>
      <c r="AE32" s="2">
        <v>19097217</v>
      </c>
      <c r="AF32" s="2">
        <v>18009235.690000001</v>
      </c>
      <c r="AG32" s="2">
        <v>21768515.48</v>
      </c>
      <c r="AH32" s="2">
        <v>74192913.180000007</v>
      </c>
      <c r="AI32" s="2">
        <v>66128340.850000001</v>
      </c>
      <c r="AJ32" s="13">
        <v>489778768.15000004</v>
      </c>
      <c r="AK32" s="14">
        <v>1294182416.46</v>
      </c>
    </row>
    <row r="33" spans="1:37" x14ac:dyDescent="0.2">
      <c r="A33" s="1">
        <v>37987</v>
      </c>
      <c r="B33" t="s">
        <v>19</v>
      </c>
      <c r="C33" t="s">
        <v>20</v>
      </c>
      <c r="D33" t="s">
        <v>51</v>
      </c>
      <c r="E33">
        <v>2004</v>
      </c>
      <c r="F33">
        <v>1</v>
      </c>
      <c r="G33">
        <v>83459081.859999999</v>
      </c>
      <c r="J33" s="7"/>
      <c r="K33" s="13" t="s">
        <v>48</v>
      </c>
      <c r="L33" s="13">
        <v>145722322.94999999</v>
      </c>
      <c r="M33" s="2">
        <v>127836787.7</v>
      </c>
      <c r="N33" s="2">
        <v>92243787.140000001</v>
      </c>
      <c r="O33" s="2">
        <v>129641455.86</v>
      </c>
      <c r="P33" s="2">
        <v>158369213.78999999</v>
      </c>
      <c r="Q33" s="2">
        <v>108939167.20999999</v>
      </c>
      <c r="R33" s="2">
        <v>138293774.58000001</v>
      </c>
      <c r="S33" s="2">
        <v>62774352.460000001</v>
      </c>
      <c r="T33" s="2">
        <v>59669548.030000001</v>
      </c>
      <c r="U33" s="2">
        <v>61170455.200000003</v>
      </c>
      <c r="V33" s="2">
        <v>71657445.870000005</v>
      </c>
      <c r="W33" s="2">
        <v>98552543.140000001</v>
      </c>
      <c r="X33" s="13">
        <v>1254870853.9300001</v>
      </c>
      <c r="Y33" s="13">
        <v>113377010.54000001</v>
      </c>
      <c r="Z33" s="2">
        <v>101357622.45</v>
      </c>
      <c r="AA33" s="2">
        <v>70583322.739999995</v>
      </c>
      <c r="AB33" s="2">
        <v>119043329.37</v>
      </c>
      <c r="AC33" s="2">
        <v>82561747.390000001</v>
      </c>
      <c r="AD33" s="2">
        <v>55585586.119999997</v>
      </c>
      <c r="AE33" s="2">
        <v>54702658.75</v>
      </c>
      <c r="AF33" s="2">
        <v>47643606.420000002</v>
      </c>
      <c r="AG33" s="2">
        <v>38603812.670000002</v>
      </c>
      <c r="AH33" s="2">
        <v>52792351.840000004</v>
      </c>
      <c r="AI33" s="2">
        <v>77031384.189999998</v>
      </c>
      <c r="AJ33" s="13">
        <v>813282432.48000002</v>
      </c>
      <c r="AK33" s="14">
        <v>2068153286.4100003</v>
      </c>
    </row>
    <row r="34" spans="1:37" x14ac:dyDescent="0.2">
      <c r="A34" s="1">
        <v>37987</v>
      </c>
      <c r="B34" t="s">
        <v>19</v>
      </c>
      <c r="C34" t="s">
        <v>20</v>
      </c>
      <c r="D34" t="s">
        <v>52</v>
      </c>
      <c r="E34">
        <v>2004</v>
      </c>
      <c r="F34">
        <v>1</v>
      </c>
      <c r="G34">
        <v>433011203.45999998</v>
      </c>
      <c r="J34" s="7"/>
      <c r="K34" s="13" t="s">
        <v>51</v>
      </c>
      <c r="L34" s="13">
        <v>83459081.859999999</v>
      </c>
      <c r="M34" s="2">
        <v>80833785.650000006</v>
      </c>
      <c r="N34" s="2">
        <v>86549138.189999998</v>
      </c>
      <c r="O34" s="2">
        <v>82200115.420000002</v>
      </c>
      <c r="P34" s="2">
        <v>90032722.030000001</v>
      </c>
      <c r="Q34" s="2">
        <v>99819290.189999998</v>
      </c>
      <c r="R34" s="2">
        <v>99664656.519999996</v>
      </c>
      <c r="S34" s="2">
        <v>97575970.629999995</v>
      </c>
      <c r="T34" s="2">
        <v>92925315.930000007</v>
      </c>
      <c r="U34" s="2">
        <v>103175731.7</v>
      </c>
      <c r="V34" s="2">
        <v>101752796.02</v>
      </c>
      <c r="W34" s="2">
        <v>104262359.03</v>
      </c>
      <c r="X34" s="13">
        <v>1122250963.1700001</v>
      </c>
      <c r="Y34" s="13">
        <v>103137435.79000001</v>
      </c>
      <c r="Z34" s="2">
        <v>92064538.140000001</v>
      </c>
      <c r="AA34" s="2">
        <v>90543258.900000006</v>
      </c>
      <c r="AB34" s="2">
        <v>75709862.280000001</v>
      </c>
      <c r="AC34" s="2">
        <v>83061000.569999993</v>
      </c>
      <c r="AD34" s="2">
        <v>88514833.219999999</v>
      </c>
      <c r="AE34" s="2">
        <v>91059622.239999995</v>
      </c>
      <c r="AF34" s="2">
        <v>82773982.719999999</v>
      </c>
      <c r="AG34" s="2">
        <v>61950984.57</v>
      </c>
      <c r="AH34" s="2">
        <v>72541899.760000005</v>
      </c>
      <c r="AI34" s="2">
        <v>60293987</v>
      </c>
      <c r="AJ34" s="13">
        <v>901651405.19000006</v>
      </c>
      <c r="AK34" s="14">
        <v>2023902368.3600001</v>
      </c>
    </row>
    <row r="35" spans="1:37" x14ac:dyDescent="0.2">
      <c r="A35" s="1">
        <v>37987</v>
      </c>
      <c r="B35" t="s">
        <v>19</v>
      </c>
      <c r="C35" t="s">
        <v>20</v>
      </c>
      <c r="D35" t="s">
        <v>53</v>
      </c>
      <c r="E35">
        <v>2004</v>
      </c>
      <c r="F35">
        <v>1</v>
      </c>
      <c r="G35">
        <v>24930254.280000001</v>
      </c>
      <c r="J35" s="7"/>
      <c r="K35" s="13" t="s">
        <v>52</v>
      </c>
      <c r="L35" s="13">
        <v>433011203.45999998</v>
      </c>
      <c r="M35" s="2">
        <v>451838125.69</v>
      </c>
      <c r="N35" s="2">
        <v>493934536.45999998</v>
      </c>
      <c r="O35" s="2">
        <v>360596677.76999998</v>
      </c>
      <c r="P35" s="2">
        <v>411917940.5</v>
      </c>
      <c r="Q35" s="2">
        <v>424069680.04000002</v>
      </c>
      <c r="R35" s="2">
        <v>521065336.22000003</v>
      </c>
      <c r="S35" s="2">
        <v>551424508.65999997</v>
      </c>
      <c r="T35" s="2">
        <v>586318185.73000002</v>
      </c>
      <c r="U35" s="2">
        <v>636255933.35000002</v>
      </c>
      <c r="V35" s="2">
        <v>494823048.55000001</v>
      </c>
      <c r="W35" s="2">
        <v>442562149.44</v>
      </c>
      <c r="X35" s="13">
        <v>5807817325.8699999</v>
      </c>
      <c r="Y35" s="13">
        <v>400662218.58999997</v>
      </c>
      <c r="Z35" s="2">
        <v>406226898.25</v>
      </c>
      <c r="AA35" s="2">
        <v>561712804.82000005</v>
      </c>
      <c r="AB35" s="2">
        <v>518510435.30000001</v>
      </c>
      <c r="AC35" s="2">
        <v>524737080.82999998</v>
      </c>
      <c r="AD35" s="2">
        <v>466401201.16000003</v>
      </c>
      <c r="AE35" s="2">
        <v>515974547.13999999</v>
      </c>
      <c r="AF35" s="2">
        <v>469290808.5</v>
      </c>
      <c r="AG35" s="2">
        <v>402245062.31999999</v>
      </c>
      <c r="AH35" s="2">
        <v>373127843.05000001</v>
      </c>
      <c r="AI35" s="2">
        <v>334764767.97000003</v>
      </c>
      <c r="AJ35" s="13">
        <v>4973653667.9300003</v>
      </c>
      <c r="AK35" s="14">
        <v>10781470993.799997</v>
      </c>
    </row>
    <row r="36" spans="1:37" x14ac:dyDescent="0.2">
      <c r="A36" s="1">
        <v>37987</v>
      </c>
      <c r="B36" t="s">
        <v>19</v>
      </c>
      <c r="C36" t="s">
        <v>20</v>
      </c>
      <c r="D36" t="s">
        <v>54</v>
      </c>
      <c r="E36">
        <v>2004</v>
      </c>
      <c r="F36">
        <v>1</v>
      </c>
      <c r="G36">
        <v>34054306.5</v>
      </c>
      <c r="J36" s="7"/>
      <c r="K36" s="13" t="s">
        <v>53</v>
      </c>
      <c r="L36" s="13">
        <v>24930254.280000001</v>
      </c>
      <c r="M36" s="2">
        <v>27242305.379999999</v>
      </c>
      <c r="N36" s="2">
        <v>29223725.48</v>
      </c>
      <c r="O36" s="2">
        <v>3920651.84</v>
      </c>
      <c r="P36" s="2">
        <v>335355.98</v>
      </c>
      <c r="Q36" s="2">
        <v>32436386.850000001</v>
      </c>
      <c r="R36" s="2">
        <v>32158772.870000001</v>
      </c>
      <c r="S36" s="2">
        <v>21995438.489999998</v>
      </c>
      <c r="T36" s="2">
        <v>22053390.510000002</v>
      </c>
      <c r="U36" s="2">
        <v>16764459.140000001</v>
      </c>
      <c r="V36" s="2">
        <v>25894064.010000002</v>
      </c>
      <c r="W36" s="2">
        <v>28317714.25</v>
      </c>
      <c r="X36" s="13">
        <v>265272519.07999998</v>
      </c>
      <c r="Y36" s="13">
        <v>28996244.489999998</v>
      </c>
      <c r="Z36" s="2">
        <v>25904610.629999999</v>
      </c>
      <c r="AA36" s="2">
        <v>25776702.280000001</v>
      </c>
      <c r="AB36" s="2">
        <v>4188641.91</v>
      </c>
      <c r="AC36" s="2">
        <v>2797127.94</v>
      </c>
      <c r="AD36" s="2">
        <v>28981176.530000001</v>
      </c>
      <c r="AE36" s="2">
        <v>28199952.039999999</v>
      </c>
      <c r="AF36" s="2">
        <v>14438388.300000001</v>
      </c>
      <c r="AG36" s="2">
        <v>11617084.310000001</v>
      </c>
      <c r="AH36" s="2">
        <v>9967630.7300000004</v>
      </c>
      <c r="AI36" s="2">
        <v>7057364.21</v>
      </c>
      <c r="AJ36" s="13">
        <v>187924923.37</v>
      </c>
      <c r="AK36" s="14">
        <v>453197442.45000005</v>
      </c>
    </row>
    <row r="37" spans="1:37" x14ac:dyDescent="0.2">
      <c r="A37" s="1">
        <v>37987</v>
      </c>
      <c r="B37" t="s">
        <v>19</v>
      </c>
      <c r="C37" t="s">
        <v>20</v>
      </c>
      <c r="D37" t="s">
        <v>55</v>
      </c>
      <c r="E37">
        <v>2004</v>
      </c>
      <c r="F37">
        <v>1</v>
      </c>
      <c r="G37">
        <v>39477931.57</v>
      </c>
      <c r="J37" s="7"/>
      <c r="K37" s="13" t="s">
        <v>54</v>
      </c>
      <c r="L37" s="13">
        <v>34054306.5</v>
      </c>
      <c r="M37" s="2">
        <v>26509011.149999999</v>
      </c>
      <c r="N37" s="2">
        <v>36492102.969999999</v>
      </c>
      <c r="O37" s="2">
        <v>37865427.969999999</v>
      </c>
      <c r="P37" s="2">
        <v>37246326.420000002</v>
      </c>
      <c r="Q37" s="2">
        <v>36429082.060000002</v>
      </c>
      <c r="R37" s="2">
        <v>37338045</v>
      </c>
      <c r="S37" s="2">
        <v>32823443.920000002</v>
      </c>
      <c r="T37" s="2">
        <v>34518911.789999999</v>
      </c>
      <c r="U37" s="2">
        <v>31019980.579999998</v>
      </c>
      <c r="V37" s="2">
        <v>38369389.210000001</v>
      </c>
      <c r="W37" s="2">
        <v>36700955.439999998</v>
      </c>
      <c r="X37" s="13">
        <v>419366983.00999999</v>
      </c>
      <c r="Y37" s="13">
        <v>32115102.23</v>
      </c>
      <c r="Z37" s="2">
        <v>28401603.899999999</v>
      </c>
      <c r="AA37" s="2">
        <v>30078607.699999999</v>
      </c>
      <c r="AB37" s="2">
        <v>32318502.59</v>
      </c>
      <c r="AC37" s="2">
        <v>37189810.460000001</v>
      </c>
      <c r="AD37" s="2">
        <v>31094390.920000002</v>
      </c>
      <c r="AE37" s="2">
        <v>12712678.619999999</v>
      </c>
      <c r="AF37" s="2">
        <v>6303157.3200000003</v>
      </c>
      <c r="AG37" s="2">
        <v>6145207.2999999998</v>
      </c>
      <c r="AH37" s="2">
        <v>35789850.490000002</v>
      </c>
      <c r="AI37" s="2">
        <v>26408558.73</v>
      </c>
      <c r="AJ37" s="13">
        <v>278557470.26000005</v>
      </c>
      <c r="AK37" s="14">
        <v>697924453.26999998</v>
      </c>
    </row>
    <row r="38" spans="1:37" x14ac:dyDescent="0.2">
      <c r="A38" s="1">
        <v>37987</v>
      </c>
      <c r="B38" t="s">
        <v>19</v>
      </c>
      <c r="C38" t="s">
        <v>20</v>
      </c>
      <c r="D38" t="s">
        <v>56</v>
      </c>
      <c r="E38">
        <v>2004</v>
      </c>
      <c r="F38">
        <v>1</v>
      </c>
      <c r="G38">
        <v>28864202.219999999</v>
      </c>
      <c r="J38" s="7"/>
      <c r="K38" s="13" t="s">
        <v>55</v>
      </c>
      <c r="L38" s="13">
        <v>39477931.57</v>
      </c>
      <c r="M38" s="2">
        <v>26578620.690000001</v>
      </c>
      <c r="N38" s="2">
        <v>40796531.189999998</v>
      </c>
      <c r="O38" s="2">
        <v>44884110.079999998</v>
      </c>
      <c r="P38" s="2">
        <v>52662753.380000003</v>
      </c>
      <c r="Q38" s="2">
        <v>19642646.329999998</v>
      </c>
      <c r="R38" s="2">
        <v>12123241.359999999</v>
      </c>
      <c r="S38" s="2">
        <v>9726896.0800000001</v>
      </c>
      <c r="T38" s="2">
        <v>7937128.7999999998</v>
      </c>
      <c r="U38" s="2">
        <v>6307154.7199999997</v>
      </c>
      <c r="V38" s="2">
        <v>13975855.93</v>
      </c>
      <c r="W38" s="2">
        <v>26053622.600000001</v>
      </c>
      <c r="X38" s="13">
        <v>300166492.73000008</v>
      </c>
      <c r="Y38" s="13">
        <v>38867385.399999999</v>
      </c>
      <c r="Z38" s="2">
        <v>30424903.489999998</v>
      </c>
      <c r="AA38" s="2">
        <v>29721363.52</v>
      </c>
      <c r="AB38" s="2">
        <v>81954960.700000003</v>
      </c>
      <c r="AC38" s="2">
        <v>41539011.259999998</v>
      </c>
      <c r="AD38" s="2">
        <v>29095170.109999999</v>
      </c>
      <c r="AE38" s="2">
        <v>7050655.2999999998</v>
      </c>
      <c r="AF38" s="2">
        <v>2804110.15</v>
      </c>
      <c r="AG38" s="2">
        <v>2434394.7400000002</v>
      </c>
      <c r="AH38" s="2">
        <v>3621672.63</v>
      </c>
      <c r="AI38" s="2">
        <v>6096110.29</v>
      </c>
      <c r="AJ38" s="13">
        <v>273609737.59000003</v>
      </c>
      <c r="AK38" s="14">
        <v>573776230.31999993</v>
      </c>
    </row>
    <row r="39" spans="1:37" x14ac:dyDescent="0.2">
      <c r="A39" s="1">
        <v>37987</v>
      </c>
      <c r="B39" t="s">
        <v>19</v>
      </c>
      <c r="C39" t="s">
        <v>20</v>
      </c>
      <c r="D39" t="s">
        <v>57</v>
      </c>
      <c r="E39">
        <v>2004</v>
      </c>
      <c r="F39">
        <v>1</v>
      </c>
      <c r="G39">
        <v>82739274.579999998</v>
      </c>
      <c r="J39" s="7"/>
      <c r="K39" s="13" t="s">
        <v>56</v>
      </c>
      <c r="L39" s="13">
        <v>28864202.219999999</v>
      </c>
      <c r="M39" s="2">
        <v>29811749.91</v>
      </c>
      <c r="N39" s="2">
        <v>27788048</v>
      </c>
      <c r="O39" s="2">
        <v>33215473.699999999</v>
      </c>
      <c r="P39" s="2">
        <v>40535483.530000001</v>
      </c>
      <c r="Q39" s="2">
        <v>34934081.859999999</v>
      </c>
      <c r="R39" s="2">
        <v>43664419.619999997</v>
      </c>
      <c r="S39" s="2">
        <v>28956651.920000002</v>
      </c>
      <c r="T39" s="2">
        <v>28204320.510000002</v>
      </c>
      <c r="U39" s="2">
        <v>36951309.229999997</v>
      </c>
      <c r="V39" s="2">
        <v>41342234.030000001</v>
      </c>
      <c r="W39" s="2">
        <v>45036215.329999998</v>
      </c>
      <c r="X39" s="13">
        <v>419304189.86000007</v>
      </c>
      <c r="Y39" s="13">
        <v>44978622.990000002</v>
      </c>
      <c r="Z39" s="2">
        <v>43689585.560000002</v>
      </c>
      <c r="AA39" s="2">
        <v>46779841.469999999</v>
      </c>
      <c r="AB39" s="2">
        <v>36812477.340000004</v>
      </c>
      <c r="AC39" s="2">
        <v>43541139.380000003</v>
      </c>
      <c r="AD39" s="2">
        <v>35341717.43</v>
      </c>
      <c r="AE39" s="2">
        <v>36656276.240000002</v>
      </c>
      <c r="AF39" s="2">
        <v>36928065.049999997</v>
      </c>
      <c r="AG39" s="2">
        <v>27631844.859999999</v>
      </c>
      <c r="AH39" s="2">
        <v>26589883</v>
      </c>
      <c r="AI39" s="2">
        <v>26698868.219999999</v>
      </c>
      <c r="AJ39" s="13">
        <v>405648321.54000008</v>
      </c>
      <c r="AK39" s="14">
        <v>824952511.4000001</v>
      </c>
    </row>
    <row r="40" spans="1:37" x14ac:dyDescent="0.2">
      <c r="A40" s="1">
        <v>37987</v>
      </c>
      <c r="B40" t="s">
        <v>19</v>
      </c>
      <c r="C40" t="s">
        <v>20</v>
      </c>
      <c r="D40" t="s">
        <v>58</v>
      </c>
      <c r="E40">
        <v>2004</v>
      </c>
      <c r="F40">
        <v>1</v>
      </c>
      <c r="G40">
        <v>-3881623.17</v>
      </c>
      <c r="J40" s="9" t="s">
        <v>63</v>
      </c>
      <c r="K40" s="4"/>
      <c r="L40" s="9">
        <v>2978245608.1999998</v>
      </c>
      <c r="M40" s="11">
        <v>2717834776.5800004</v>
      </c>
      <c r="N40" s="11">
        <v>2875685915.1499996</v>
      </c>
      <c r="O40" s="11">
        <v>3079397106.3100009</v>
      </c>
      <c r="P40" s="11">
        <v>3349361721.0600009</v>
      </c>
      <c r="Q40" s="11">
        <v>2830545650.0700002</v>
      </c>
      <c r="R40" s="11">
        <v>3083487412.6399999</v>
      </c>
      <c r="S40" s="11">
        <v>2676408417.2099996</v>
      </c>
      <c r="T40" s="11">
        <v>2607191861.5400004</v>
      </c>
      <c r="U40" s="11">
        <v>2645834381.4899993</v>
      </c>
      <c r="V40" s="11">
        <v>2785982925.7499995</v>
      </c>
      <c r="W40" s="11">
        <v>2814804656.0200005</v>
      </c>
      <c r="X40" s="9">
        <v>34444780432.019997</v>
      </c>
      <c r="Y40" s="9">
        <v>2814243976.7199998</v>
      </c>
      <c r="Z40" s="11">
        <v>2611119736.1999998</v>
      </c>
      <c r="AA40" s="11">
        <v>2789967790.6000004</v>
      </c>
      <c r="AB40" s="11">
        <v>3361393488.749999</v>
      </c>
      <c r="AC40" s="11">
        <v>3141445836.3100004</v>
      </c>
      <c r="AD40" s="11">
        <v>2549663665.48</v>
      </c>
      <c r="AE40" s="11">
        <v>2315489983.0299997</v>
      </c>
      <c r="AF40" s="11">
        <v>2069679502.7100003</v>
      </c>
      <c r="AG40" s="11">
        <v>1854538667.0499997</v>
      </c>
      <c r="AH40" s="11">
        <v>2314717760.0499997</v>
      </c>
      <c r="AI40" s="11">
        <v>2280303738.8099995</v>
      </c>
      <c r="AJ40" s="9">
        <v>28102564145.709999</v>
      </c>
      <c r="AK40" s="10">
        <v>62547344577.730003</v>
      </c>
    </row>
    <row r="41" spans="1:37" x14ac:dyDescent="0.2">
      <c r="A41" s="1">
        <v>38018</v>
      </c>
      <c r="B41" t="s">
        <v>19</v>
      </c>
      <c r="C41" t="s">
        <v>20</v>
      </c>
      <c r="D41" t="s">
        <v>21</v>
      </c>
      <c r="E41">
        <v>2004</v>
      </c>
      <c r="F41">
        <v>2</v>
      </c>
      <c r="G41">
        <v>115953516.34</v>
      </c>
      <c r="J41" s="9" t="s">
        <v>34</v>
      </c>
      <c r="K41" s="9" t="s">
        <v>35</v>
      </c>
      <c r="L41" s="9">
        <v>2507113554.3400002</v>
      </c>
      <c r="M41" s="11">
        <v>1661389227.1099999</v>
      </c>
      <c r="N41" s="11">
        <v>2039411970.52</v>
      </c>
      <c r="O41" s="11">
        <v>1902869176.71</v>
      </c>
      <c r="P41" s="11">
        <v>2159287114.0900002</v>
      </c>
      <c r="Q41" s="11">
        <v>2525264375.0900002</v>
      </c>
      <c r="R41" s="11">
        <v>2446437430.9699998</v>
      </c>
      <c r="S41" s="11">
        <v>2499778792.29</v>
      </c>
      <c r="T41" s="11">
        <v>2425595763.5500002</v>
      </c>
      <c r="U41" s="11">
        <v>1962102223.49</v>
      </c>
      <c r="V41" s="11">
        <v>1817270844.8900001</v>
      </c>
      <c r="W41" s="11">
        <v>2618128412.71</v>
      </c>
      <c r="X41" s="9">
        <v>26564648885.759998</v>
      </c>
      <c r="Y41" s="9">
        <v>2426966870.8800001</v>
      </c>
      <c r="Z41" s="11">
        <v>2369353197.7600002</v>
      </c>
      <c r="AA41" s="11">
        <v>2318399002.6399999</v>
      </c>
      <c r="AB41" s="11">
        <v>1586590374.8</v>
      </c>
      <c r="AC41" s="11">
        <v>2019592524.8</v>
      </c>
      <c r="AD41" s="11">
        <v>2521278700.5999999</v>
      </c>
      <c r="AE41" s="11">
        <v>2550503872.9899998</v>
      </c>
      <c r="AF41" s="11">
        <v>2485009368.1100001</v>
      </c>
      <c r="AG41" s="11">
        <v>2341218461.3499999</v>
      </c>
      <c r="AH41" s="11">
        <v>1858818018.03</v>
      </c>
      <c r="AI41" s="11">
        <v>2057851976.21</v>
      </c>
      <c r="AJ41" s="9">
        <v>24535582368.169994</v>
      </c>
      <c r="AK41" s="10">
        <v>51100231253.93</v>
      </c>
    </row>
    <row r="42" spans="1:37" x14ac:dyDescent="0.2">
      <c r="A42" s="1">
        <v>38018</v>
      </c>
      <c r="B42" t="s">
        <v>19</v>
      </c>
      <c r="C42" t="s">
        <v>20</v>
      </c>
      <c r="D42" t="s">
        <v>22</v>
      </c>
      <c r="E42">
        <v>2004</v>
      </c>
      <c r="F42">
        <v>2</v>
      </c>
      <c r="G42">
        <v>22095482.91</v>
      </c>
      <c r="J42" s="7"/>
      <c r="K42" s="13" t="s">
        <v>49</v>
      </c>
      <c r="L42" s="13">
        <v>336988467.08999997</v>
      </c>
      <c r="M42" s="2">
        <v>349774616.20999998</v>
      </c>
      <c r="N42" s="2">
        <v>335643699.85000002</v>
      </c>
      <c r="O42" s="2">
        <v>186299277.91999999</v>
      </c>
      <c r="P42" s="2">
        <v>46697987.060000002</v>
      </c>
      <c r="Q42" s="2">
        <v>352183654.20999998</v>
      </c>
      <c r="R42" s="2">
        <v>238590804.31999999</v>
      </c>
      <c r="S42" s="2">
        <v>312779616.32999998</v>
      </c>
      <c r="T42" s="2">
        <v>312755923.81</v>
      </c>
      <c r="U42" s="2">
        <v>353187452.77999997</v>
      </c>
      <c r="V42" s="2">
        <v>259387783.58000001</v>
      </c>
      <c r="W42" s="2">
        <v>86444192.280000001</v>
      </c>
      <c r="X42" s="13">
        <v>3170733475.4400001</v>
      </c>
      <c r="Y42" s="13">
        <v>377330984.62</v>
      </c>
      <c r="Z42" s="2">
        <v>343340253.76999998</v>
      </c>
      <c r="AA42" s="2">
        <v>381958151.57999998</v>
      </c>
      <c r="AB42" s="2">
        <v>11883025.83</v>
      </c>
      <c r="AC42" s="2">
        <v>-9606359.8499999996</v>
      </c>
      <c r="AD42" s="2">
        <v>-9587168.3599999994</v>
      </c>
      <c r="AE42" s="2">
        <v>134915106.68000001</v>
      </c>
      <c r="AF42" s="2">
        <v>367119276.88999999</v>
      </c>
      <c r="AG42" s="2">
        <v>349406931.56999999</v>
      </c>
      <c r="AH42" s="2">
        <v>405604997.58999997</v>
      </c>
      <c r="AI42" s="2">
        <v>450091671.68000001</v>
      </c>
      <c r="AJ42" s="13">
        <v>2802456872</v>
      </c>
      <c r="AK42" s="14">
        <v>5973190347.4400005</v>
      </c>
    </row>
    <row r="43" spans="1:37" x14ac:dyDescent="0.2">
      <c r="A43" s="1">
        <v>38018</v>
      </c>
      <c r="B43" t="s">
        <v>19</v>
      </c>
      <c r="C43" t="s">
        <v>20</v>
      </c>
      <c r="D43" t="s">
        <v>23</v>
      </c>
      <c r="E43">
        <v>2004</v>
      </c>
      <c r="F43">
        <v>2</v>
      </c>
      <c r="G43">
        <v>42868453.140000001</v>
      </c>
      <c r="J43" s="7"/>
      <c r="K43" s="13" t="s">
        <v>50</v>
      </c>
      <c r="L43" s="13">
        <v>1076536295.73</v>
      </c>
      <c r="M43" s="2">
        <v>1111105932.2</v>
      </c>
      <c r="N43" s="2">
        <v>1021878665.71</v>
      </c>
      <c r="O43" s="2">
        <v>740585432.34000003</v>
      </c>
      <c r="P43" s="2">
        <v>970869546.22000003</v>
      </c>
      <c r="Q43" s="2">
        <v>1104115860.6900001</v>
      </c>
      <c r="R43" s="2">
        <v>1041600963.4400001</v>
      </c>
      <c r="S43" s="2">
        <v>1275257765.8099999</v>
      </c>
      <c r="T43" s="2">
        <v>920100590.77999997</v>
      </c>
      <c r="U43" s="2">
        <v>1077142011.4200001</v>
      </c>
      <c r="V43" s="2">
        <v>1022442275.64</v>
      </c>
      <c r="W43" s="2">
        <v>1201618234.3599999</v>
      </c>
      <c r="X43" s="13">
        <v>12563253574.340002</v>
      </c>
      <c r="Y43" s="13">
        <v>1450474134.98</v>
      </c>
      <c r="Z43" s="2">
        <v>1156104802.8299999</v>
      </c>
      <c r="AA43" s="2">
        <v>1152073558.8199999</v>
      </c>
      <c r="AB43" s="2">
        <v>1027967843.52</v>
      </c>
      <c r="AC43" s="2">
        <v>1143158002.3399999</v>
      </c>
      <c r="AD43" s="2">
        <v>1093164405.8800001</v>
      </c>
      <c r="AE43" s="2">
        <v>1392028123.26</v>
      </c>
      <c r="AF43" s="2">
        <v>1218333556.8</v>
      </c>
      <c r="AG43" s="2">
        <v>1097750762</v>
      </c>
      <c r="AH43" s="2">
        <v>1138721959.1900001</v>
      </c>
      <c r="AI43" s="2">
        <v>717125455.51999998</v>
      </c>
      <c r="AJ43" s="13">
        <v>12586902605.140001</v>
      </c>
      <c r="AK43" s="14">
        <v>25150156179.48</v>
      </c>
    </row>
    <row r="44" spans="1:37" x14ac:dyDescent="0.2">
      <c r="A44" s="1">
        <v>38018</v>
      </c>
      <c r="B44" t="s">
        <v>19</v>
      </c>
      <c r="C44" t="s">
        <v>20</v>
      </c>
      <c r="D44" t="s">
        <v>24</v>
      </c>
      <c r="E44">
        <v>2004</v>
      </c>
      <c r="F44">
        <v>2</v>
      </c>
      <c r="G44">
        <v>12505319.869999999</v>
      </c>
      <c r="J44" s="9" t="s">
        <v>64</v>
      </c>
      <c r="K44" s="4"/>
      <c r="L44" s="9">
        <v>3920638317.1600003</v>
      </c>
      <c r="M44" s="11">
        <v>3122269775.52</v>
      </c>
      <c r="N44" s="11">
        <v>3396934336.0799999</v>
      </c>
      <c r="O44" s="11">
        <v>2829753886.9700003</v>
      </c>
      <c r="P44" s="11">
        <v>3176854647.3699999</v>
      </c>
      <c r="Q44" s="11">
        <v>3981563889.9900002</v>
      </c>
      <c r="R44" s="11">
        <v>3726629198.73</v>
      </c>
      <c r="S44" s="11">
        <v>4087816174.4299998</v>
      </c>
      <c r="T44" s="11">
        <v>3658452278.1400003</v>
      </c>
      <c r="U44" s="11">
        <v>3392431687.6900001</v>
      </c>
      <c r="V44" s="11">
        <v>3099100904.1100001</v>
      </c>
      <c r="W44" s="11">
        <v>3906190839.3500004</v>
      </c>
      <c r="X44" s="9">
        <v>42298635935.540001</v>
      </c>
      <c r="Y44" s="9">
        <v>4254771990.48</v>
      </c>
      <c r="Z44" s="11">
        <v>3868798254.3600001</v>
      </c>
      <c r="AA44" s="11">
        <v>3852430713.04</v>
      </c>
      <c r="AB44" s="11">
        <v>2626441244.1499996</v>
      </c>
      <c r="AC44" s="11">
        <v>3153144167.29</v>
      </c>
      <c r="AD44" s="11">
        <v>3604855938.1199999</v>
      </c>
      <c r="AE44" s="11">
        <v>4077447102.9299994</v>
      </c>
      <c r="AF44" s="11">
        <v>4070462201.8000002</v>
      </c>
      <c r="AG44" s="11">
        <v>3788376154.9200001</v>
      </c>
      <c r="AH44" s="11">
        <v>3403144974.8099999</v>
      </c>
      <c r="AI44" s="11">
        <v>3225069103.4099998</v>
      </c>
      <c r="AJ44" s="9">
        <v>39924941845.309998</v>
      </c>
      <c r="AK44" s="10">
        <v>82223577780.850006</v>
      </c>
    </row>
    <row r="45" spans="1:37" x14ac:dyDescent="0.2">
      <c r="A45" s="1">
        <v>38018</v>
      </c>
      <c r="B45" t="s">
        <v>19</v>
      </c>
      <c r="C45" t="s">
        <v>20</v>
      </c>
      <c r="D45" t="s">
        <v>25</v>
      </c>
      <c r="E45">
        <v>2004</v>
      </c>
      <c r="F45">
        <v>2</v>
      </c>
      <c r="G45">
        <v>27098568.23</v>
      </c>
      <c r="J45" s="15" t="s">
        <v>62</v>
      </c>
      <c r="K45" s="16"/>
      <c r="L45" s="15">
        <v>6898883925.3600006</v>
      </c>
      <c r="M45" s="17">
        <v>5840104552.1000004</v>
      </c>
      <c r="N45" s="17">
        <v>6272620251.2300005</v>
      </c>
      <c r="O45" s="17">
        <v>5909150993.2800007</v>
      </c>
      <c r="P45" s="17">
        <v>6526216368.4300022</v>
      </c>
      <c r="Q45" s="17">
        <v>6812109540.0599995</v>
      </c>
      <c r="R45" s="17">
        <v>6810116611.3699989</v>
      </c>
      <c r="S45" s="17">
        <v>6764224591.6399994</v>
      </c>
      <c r="T45" s="17">
        <v>6265644139.6800003</v>
      </c>
      <c r="U45" s="17">
        <v>6038266069.1799994</v>
      </c>
      <c r="V45" s="17">
        <v>5885083829.8599997</v>
      </c>
      <c r="W45" s="17">
        <v>6720995495.3699999</v>
      </c>
      <c r="X45" s="15">
        <v>76743416367.559998</v>
      </c>
      <c r="Y45" s="15">
        <v>7069015967.2000008</v>
      </c>
      <c r="Z45" s="17">
        <v>6479917990.5599995</v>
      </c>
      <c r="AA45" s="17">
        <v>6642398503.6399994</v>
      </c>
      <c r="AB45" s="17">
        <v>5987834732.8999996</v>
      </c>
      <c r="AC45" s="17">
        <v>6294590003.6000004</v>
      </c>
      <c r="AD45" s="17">
        <v>6154519603.6000004</v>
      </c>
      <c r="AE45" s="17">
        <v>6392937085.96</v>
      </c>
      <c r="AF45" s="17">
        <v>6140141704.5100012</v>
      </c>
      <c r="AG45" s="17">
        <v>5642914821.9699993</v>
      </c>
      <c r="AH45" s="17">
        <v>5717862734.8600006</v>
      </c>
      <c r="AI45" s="17">
        <v>5505372842.2199993</v>
      </c>
      <c r="AJ45" s="15">
        <v>68027505991.019989</v>
      </c>
      <c r="AK45" s="18">
        <v>144770922358.58002</v>
      </c>
    </row>
    <row r="46" spans="1:37" x14ac:dyDescent="0.2">
      <c r="A46" s="1">
        <v>38018</v>
      </c>
      <c r="B46" t="s">
        <v>19</v>
      </c>
      <c r="C46" t="s">
        <v>20</v>
      </c>
      <c r="D46" t="s">
        <v>26</v>
      </c>
      <c r="E46">
        <v>2004</v>
      </c>
      <c r="F46">
        <v>2</v>
      </c>
      <c r="G46">
        <v>147811754.06999999</v>
      </c>
    </row>
    <row r="47" spans="1:37" x14ac:dyDescent="0.2">
      <c r="A47" s="1">
        <v>38018</v>
      </c>
      <c r="B47" t="s">
        <v>19</v>
      </c>
      <c r="C47" t="s">
        <v>20</v>
      </c>
      <c r="D47" t="s">
        <v>27</v>
      </c>
      <c r="E47">
        <v>2004</v>
      </c>
      <c r="F47">
        <v>2</v>
      </c>
      <c r="G47">
        <v>790791341.19000006</v>
      </c>
    </row>
    <row r="48" spans="1:37" x14ac:dyDescent="0.2">
      <c r="A48" s="1">
        <v>38018</v>
      </c>
      <c r="B48" t="s">
        <v>19</v>
      </c>
      <c r="C48" t="s">
        <v>20</v>
      </c>
      <c r="D48" t="s">
        <v>28</v>
      </c>
      <c r="E48">
        <v>2004</v>
      </c>
      <c r="F48">
        <v>2</v>
      </c>
      <c r="G48">
        <v>-8543374.8499999996</v>
      </c>
    </row>
    <row r="49" spans="1:7" x14ac:dyDescent="0.2">
      <c r="A49" s="1">
        <v>38018</v>
      </c>
      <c r="B49" t="s">
        <v>19</v>
      </c>
      <c r="C49" t="s">
        <v>20</v>
      </c>
      <c r="D49" t="s">
        <v>29</v>
      </c>
      <c r="E49">
        <v>2004</v>
      </c>
      <c r="F49">
        <v>2</v>
      </c>
      <c r="G49">
        <v>50810659.07</v>
      </c>
    </row>
    <row r="50" spans="1:7" x14ac:dyDescent="0.2">
      <c r="A50" s="1">
        <v>38018</v>
      </c>
      <c r="B50" t="s">
        <v>19</v>
      </c>
      <c r="C50" t="s">
        <v>20</v>
      </c>
      <c r="D50" t="s">
        <v>30</v>
      </c>
      <c r="E50">
        <v>2004</v>
      </c>
      <c r="F50">
        <v>2</v>
      </c>
      <c r="G50">
        <v>52572042.82</v>
      </c>
    </row>
    <row r="51" spans="1:7" x14ac:dyDescent="0.2">
      <c r="A51" s="1">
        <v>38018</v>
      </c>
      <c r="B51" t="s">
        <v>19</v>
      </c>
      <c r="C51" t="s">
        <v>20</v>
      </c>
      <c r="D51" t="s">
        <v>31</v>
      </c>
      <c r="E51">
        <v>2004</v>
      </c>
      <c r="F51">
        <v>2</v>
      </c>
      <c r="G51">
        <v>41870773.619999997</v>
      </c>
    </row>
    <row r="52" spans="1:7" x14ac:dyDescent="0.2">
      <c r="A52" s="1">
        <v>38018</v>
      </c>
      <c r="B52" t="s">
        <v>19</v>
      </c>
      <c r="C52" t="s">
        <v>20</v>
      </c>
      <c r="D52" t="s">
        <v>32</v>
      </c>
      <c r="E52">
        <v>2004</v>
      </c>
      <c r="F52">
        <v>2</v>
      </c>
      <c r="G52">
        <v>70372652.980000004</v>
      </c>
    </row>
    <row r="53" spans="1:7" x14ac:dyDescent="0.2">
      <c r="A53" s="1">
        <v>38018</v>
      </c>
      <c r="B53" t="s">
        <v>19</v>
      </c>
      <c r="C53" t="s">
        <v>20</v>
      </c>
      <c r="D53" t="s">
        <v>33</v>
      </c>
      <c r="E53">
        <v>2004</v>
      </c>
      <c r="F53">
        <v>2</v>
      </c>
      <c r="G53">
        <v>3701959.67</v>
      </c>
    </row>
    <row r="54" spans="1:7" x14ac:dyDescent="0.2">
      <c r="A54" s="1">
        <v>38018</v>
      </c>
      <c r="B54" t="s">
        <v>34</v>
      </c>
      <c r="C54" t="s">
        <v>20</v>
      </c>
      <c r="D54" t="s">
        <v>35</v>
      </c>
      <c r="E54">
        <v>2004</v>
      </c>
      <c r="F54">
        <v>2</v>
      </c>
      <c r="G54">
        <v>1661389227.1099999</v>
      </c>
    </row>
    <row r="55" spans="1:7" x14ac:dyDescent="0.2">
      <c r="A55" s="1">
        <v>38018</v>
      </c>
      <c r="B55" t="s">
        <v>19</v>
      </c>
      <c r="C55" t="s">
        <v>20</v>
      </c>
      <c r="D55" t="s">
        <v>36</v>
      </c>
      <c r="E55">
        <v>2004</v>
      </c>
      <c r="F55">
        <v>2</v>
      </c>
      <c r="G55">
        <v>4346949.4000000004</v>
      </c>
    </row>
    <row r="56" spans="1:7" x14ac:dyDescent="0.2">
      <c r="A56" s="1">
        <v>38018</v>
      </c>
      <c r="B56" t="s">
        <v>19</v>
      </c>
      <c r="C56" t="s">
        <v>20</v>
      </c>
      <c r="D56" t="s">
        <v>37</v>
      </c>
      <c r="E56">
        <v>2004</v>
      </c>
      <c r="F56">
        <v>2</v>
      </c>
      <c r="G56">
        <v>232514779.22999999</v>
      </c>
    </row>
    <row r="57" spans="1:7" x14ac:dyDescent="0.2">
      <c r="A57" s="1">
        <v>38018</v>
      </c>
      <c r="B57" t="s">
        <v>19</v>
      </c>
      <c r="C57" t="s">
        <v>20</v>
      </c>
      <c r="D57" t="s">
        <v>38</v>
      </c>
      <c r="E57">
        <v>2004</v>
      </c>
      <c r="F57">
        <v>2</v>
      </c>
      <c r="G57">
        <v>9162360.7100000009</v>
      </c>
    </row>
    <row r="58" spans="1:7" x14ac:dyDescent="0.2">
      <c r="A58" s="1">
        <v>38018</v>
      </c>
      <c r="B58" t="s">
        <v>19</v>
      </c>
      <c r="C58" t="s">
        <v>20</v>
      </c>
      <c r="D58" t="s">
        <v>39</v>
      </c>
      <c r="E58">
        <v>2004</v>
      </c>
      <c r="F58">
        <v>2</v>
      </c>
      <c r="G58">
        <v>31420385.969999999</v>
      </c>
    </row>
    <row r="59" spans="1:7" x14ac:dyDescent="0.2">
      <c r="A59" s="1">
        <v>38018</v>
      </c>
      <c r="B59" t="s">
        <v>19</v>
      </c>
      <c r="C59" t="s">
        <v>20</v>
      </c>
      <c r="D59" t="s">
        <v>40</v>
      </c>
      <c r="E59">
        <v>2004</v>
      </c>
      <c r="F59">
        <v>2</v>
      </c>
      <c r="G59">
        <v>13786980.6</v>
      </c>
    </row>
    <row r="60" spans="1:7" x14ac:dyDescent="0.2">
      <c r="A60" s="1">
        <v>38018</v>
      </c>
      <c r="B60" t="s">
        <v>19</v>
      </c>
      <c r="C60" t="s">
        <v>20</v>
      </c>
      <c r="D60" t="s">
        <v>41</v>
      </c>
      <c r="E60">
        <v>2004</v>
      </c>
      <c r="F60">
        <v>2</v>
      </c>
      <c r="G60">
        <v>29858982.73</v>
      </c>
    </row>
    <row r="61" spans="1:7" x14ac:dyDescent="0.2">
      <c r="A61" s="1">
        <v>38018</v>
      </c>
      <c r="B61" t="s">
        <v>19</v>
      </c>
      <c r="C61" t="s">
        <v>20</v>
      </c>
      <c r="D61" t="s">
        <v>42</v>
      </c>
      <c r="E61">
        <v>2004</v>
      </c>
      <c r="F61">
        <v>2</v>
      </c>
      <c r="G61">
        <v>25234594.579999998</v>
      </c>
    </row>
    <row r="62" spans="1:7" x14ac:dyDescent="0.2">
      <c r="A62" s="1">
        <v>38018</v>
      </c>
      <c r="B62" t="s">
        <v>19</v>
      </c>
      <c r="C62" t="s">
        <v>20</v>
      </c>
      <c r="D62" t="s">
        <v>43</v>
      </c>
      <c r="E62">
        <v>2004</v>
      </c>
      <c r="F62">
        <v>2</v>
      </c>
      <c r="G62">
        <v>31372043.670000002</v>
      </c>
    </row>
    <row r="63" spans="1:7" x14ac:dyDescent="0.2">
      <c r="A63" s="1">
        <v>38018</v>
      </c>
      <c r="B63" t="s">
        <v>19</v>
      </c>
      <c r="C63" t="s">
        <v>20</v>
      </c>
      <c r="D63" t="s">
        <v>44</v>
      </c>
      <c r="E63">
        <v>2004</v>
      </c>
      <c r="F63">
        <v>2</v>
      </c>
      <c r="G63">
        <v>43399600.890000001</v>
      </c>
    </row>
    <row r="64" spans="1:7" x14ac:dyDescent="0.2">
      <c r="A64" s="1">
        <v>38018</v>
      </c>
      <c r="B64" t="s">
        <v>19</v>
      </c>
      <c r="C64" t="s">
        <v>20</v>
      </c>
      <c r="D64" t="s">
        <v>45</v>
      </c>
      <c r="E64">
        <v>2004</v>
      </c>
      <c r="F64">
        <v>2</v>
      </c>
      <c r="G64">
        <v>4979736.88</v>
      </c>
    </row>
    <row r="65" spans="1:7" x14ac:dyDescent="0.2">
      <c r="A65" s="1">
        <v>38018</v>
      </c>
      <c r="B65" t="s">
        <v>19</v>
      </c>
      <c r="C65" t="s">
        <v>20</v>
      </c>
      <c r="D65" t="s">
        <v>46</v>
      </c>
      <c r="E65">
        <v>2004</v>
      </c>
      <c r="F65">
        <v>2</v>
      </c>
      <c r="G65">
        <v>26984589.120000001</v>
      </c>
    </row>
    <row r="66" spans="1:7" x14ac:dyDescent="0.2">
      <c r="A66" s="1">
        <v>38018</v>
      </c>
      <c r="B66" t="s">
        <v>19</v>
      </c>
      <c r="C66" t="s">
        <v>20</v>
      </c>
      <c r="D66" t="s">
        <v>47</v>
      </c>
      <c r="E66">
        <v>2004</v>
      </c>
      <c r="F66">
        <v>2</v>
      </c>
      <c r="G66">
        <v>53910929.140000001</v>
      </c>
    </row>
    <row r="67" spans="1:7" x14ac:dyDescent="0.2">
      <c r="A67" s="1">
        <v>38018</v>
      </c>
      <c r="B67" t="s">
        <v>19</v>
      </c>
      <c r="C67" t="s">
        <v>20</v>
      </c>
      <c r="D67" t="s">
        <v>48</v>
      </c>
      <c r="E67">
        <v>2004</v>
      </c>
      <c r="F67">
        <v>2</v>
      </c>
      <c r="G67">
        <v>127836787.7</v>
      </c>
    </row>
    <row r="68" spans="1:7" x14ac:dyDescent="0.2">
      <c r="A68" s="1">
        <v>38018</v>
      </c>
      <c r="B68" t="s">
        <v>34</v>
      </c>
      <c r="C68" t="s">
        <v>20</v>
      </c>
      <c r="D68" t="s">
        <v>50</v>
      </c>
      <c r="E68">
        <v>2004</v>
      </c>
      <c r="F68">
        <v>2</v>
      </c>
      <c r="G68">
        <v>1111105932.2</v>
      </c>
    </row>
    <row r="69" spans="1:7" x14ac:dyDescent="0.2">
      <c r="A69" s="1">
        <v>38018</v>
      </c>
      <c r="B69" t="s">
        <v>19</v>
      </c>
      <c r="C69" t="s">
        <v>20</v>
      </c>
      <c r="D69" t="s">
        <v>51</v>
      </c>
      <c r="E69">
        <v>2004</v>
      </c>
      <c r="F69">
        <v>2</v>
      </c>
      <c r="G69">
        <v>80833785.650000006</v>
      </c>
    </row>
    <row r="70" spans="1:7" x14ac:dyDescent="0.2">
      <c r="A70" s="1">
        <v>38018</v>
      </c>
      <c r="B70" t="s">
        <v>19</v>
      </c>
      <c r="C70" t="s">
        <v>20</v>
      </c>
      <c r="D70" t="s">
        <v>53</v>
      </c>
      <c r="E70">
        <v>2004</v>
      </c>
      <c r="F70">
        <v>2</v>
      </c>
      <c r="G70">
        <v>27242305.379999999</v>
      </c>
    </row>
    <row r="71" spans="1:7" x14ac:dyDescent="0.2">
      <c r="A71" s="1">
        <v>38018</v>
      </c>
      <c r="B71" t="s">
        <v>19</v>
      </c>
      <c r="C71" t="s">
        <v>20</v>
      </c>
      <c r="D71" t="s">
        <v>54</v>
      </c>
      <c r="E71">
        <v>2004</v>
      </c>
      <c r="F71">
        <v>2</v>
      </c>
      <c r="G71">
        <v>26509011.149999999</v>
      </c>
    </row>
    <row r="72" spans="1:7" x14ac:dyDescent="0.2">
      <c r="A72" s="1">
        <v>38018</v>
      </c>
      <c r="B72" t="s">
        <v>19</v>
      </c>
      <c r="C72" t="s">
        <v>20</v>
      </c>
      <c r="D72" t="s">
        <v>55</v>
      </c>
      <c r="E72">
        <v>2004</v>
      </c>
      <c r="F72">
        <v>2</v>
      </c>
      <c r="G72">
        <v>26578620.690000001</v>
      </c>
    </row>
    <row r="73" spans="1:7" x14ac:dyDescent="0.2">
      <c r="A73" s="1">
        <v>38018</v>
      </c>
      <c r="B73" t="s">
        <v>19</v>
      </c>
      <c r="C73" t="s">
        <v>20</v>
      </c>
      <c r="D73" t="s">
        <v>56</v>
      </c>
      <c r="E73">
        <v>2004</v>
      </c>
      <c r="F73">
        <v>2</v>
      </c>
      <c r="G73">
        <v>29811749.91</v>
      </c>
    </row>
    <row r="74" spans="1:7" x14ac:dyDescent="0.2">
      <c r="A74" s="1">
        <v>38018</v>
      </c>
      <c r="B74" t="s">
        <v>19</v>
      </c>
      <c r="C74" t="s">
        <v>20</v>
      </c>
      <c r="D74" t="s">
        <v>57</v>
      </c>
      <c r="E74">
        <v>2004</v>
      </c>
      <c r="F74">
        <v>2</v>
      </c>
      <c r="G74">
        <v>69955795.719999999</v>
      </c>
    </row>
    <row r="75" spans="1:7" x14ac:dyDescent="0.2">
      <c r="A75" s="1">
        <v>38018</v>
      </c>
      <c r="B75" t="s">
        <v>19</v>
      </c>
      <c r="C75" t="s">
        <v>20</v>
      </c>
      <c r="D75" t="s">
        <v>58</v>
      </c>
      <c r="E75">
        <v>2004</v>
      </c>
      <c r="F75">
        <v>2</v>
      </c>
      <c r="G75">
        <v>347512.71</v>
      </c>
    </row>
    <row r="76" spans="1:7" x14ac:dyDescent="0.2">
      <c r="A76" s="1">
        <v>38018</v>
      </c>
      <c r="B76" t="s">
        <v>34</v>
      </c>
      <c r="C76" t="s">
        <v>20</v>
      </c>
      <c r="D76" t="s">
        <v>49</v>
      </c>
      <c r="E76">
        <v>2004</v>
      </c>
      <c r="F76">
        <v>2</v>
      </c>
      <c r="G76">
        <v>349774616.20999998</v>
      </c>
    </row>
    <row r="77" spans="1:7" x14ac:dyDescent="0.2">
      <c r="A77" s="1">
        <v>38018</v>
      </c>
      <c r="B77" t="s">
        <v>19</v>
      </c>
      <c r="C77" t="s">
        <v>20</v>
      </c>
      <c r="D77" t="s">
        <v>52</v>
      </c>
      <c r="E77">
        <v>2004</v>
      </c>
      <c r="F77">
        <v>2</v>
      </c>
      <c r="G77">
        <v>451838125.69</v>
      </c>
    </row>
    <row r="78" spans="1:7" x14ac:dyDescent="0.2">
      <c r="A78" s="1">
        <v>38047</v>
      </c>
      <c r="B78" t="s">
        <v>19</v>
      </c>
      <c r="C78" t="s">
        <v>20</v>
      </c>
      <c r="D78" t="s">
        <v>21</v>
      </c>
      <c r="E78">
        <v>2004</v>
      </c>
      <c r="F78">
        <v>3</v>
      </c>
      <c r="G78">
        <v>102544162.87</v>
      </c>
    </row>
    <row r="79" spans="1:7" x14ac:dyDescent="0.2">
      <c r="A79" s="1">
        <v>38047</v>
      </c>
      <c r="B79" t="s">
        <v>19</v>
      </c>
      <c r="C79" t="s">
        <v>20</v>
      </c>
      <c r="D79" t="s">
        <v>22</v>
      </c>
      <c r="E79">
        <v>2004</v>
      </c>
      <c r="F79">
        <v>3</v>
      </c>
      <c r="G79">
        <v>26318219.129999999</v>
      </c>
    </row>
    <row r="80" spans="1:7" x14ac:dyDescent="0.2">
      <c r="A80" s="1">
        <v>38047</v>
      </c>
      <c r="B80" t="s">
        <v>19</v>
      </c>
      <c r="C80" t="s">
        <v>20</v>
      </c>
      <c r="D80" t="s">
        <v>23</v>
      </c>
      <c r="E80">
        <v>2004</v>
      </c>
      <c r="F80">
        <v>3</v>
      </c>
      <c r="G80">
        <v>46518218.25</v>
      </c>
    </row>
    <row r="81" spans="1:7" x14ac:dyDescent="0.2">
      <c r="A81" s="1">
        <v>38047</v>
      </c>
      <c r="B81" t="s">
        <v>19</v>
      </c>
      <c r="C81" t="s">
        <v>20</v>
      </c>
      <c r="D81" t="s">
        <v>24</v>
      </c>
      <c r="E81">
        <v>2004</v>
      </c>
      <c r="F81">
        <v>3</v>
      </c>
      <c r="G81">
        <v>19748613.82</v>
      </c>
    </row>
    <row r="82" spans="1:7" x14ac:dyDescent="0.2">
      <c r="A82" s="1">
        <v>38047</v>
      </c>
      <c r="B82" t="s">
        <v>19</v>
      </c>
      <c r="C82" t="s">
        <v>20</v>
      </c>
      <c r="D82" t="s">
        <v>25</v>
      </c>
      <c r="E82">
        <v>2004</v>
      </c>
      <c r="F82">
        <v>3</v>
      </c>
      <c r="G82">
        <v>39973702.990000002</v>
      </c>
    </row>
    <row r="83" spans="1:7" x14ac:dyDescent="0.2">
      <c r="A83" s="1">
        <v>38047</v>
      </c>
      <c r="B83" t="s">
        <v>19</v>
      </c>
      <c r="C83" t="s">
        <v>20</v>
      </c>
      <c r="D83" t="s">
        <v>26</v>
      </c>
      <c r="E83">
        <v>2004</v>
      </c>
      <c r="F83">
        <v>3</v>
      </c>
      <c r="G83">
        <v>166571879.86000001</v>
      </c>
    </row>
    <row r="84" spans="1:7" x14ac:dyDescent="0.2">
      <c r="A84" s="1">
        <v>38047</v>
      </c>
      <c r="B84" t="s">
        <v>19</v>
      </c>
      <c r="C84" t="s">
        <v>20</v>
      </c>
      <c r="D84" t="s">
        <v>27</v>
      </c>
      <c r="E84">
        <v>2004</v>
      </c>
      <c r="F84">
        <v>3</v>
      </c>
      <c r="G84">
        <v>871237657.27999997</v>
      </c>
    </row>
    <row r="85" spans="1:7" x14ac:dyDescent="0.2">
      <c r="A85" s="1">
        <v>38047</v>
      </c>
      <c r="B85" t="s">
        <v>19</v>
      </c>
      <c r="C85" t="s">
        <v>20</v>
      </c>
      <c r="D85" t="s">
        <v>28</v>
      </c>
      <c r="E85">
        <v>2004</v>
      </c>
      <c r="F85">
        <v>3</v>
      </c>
      <c r="G85">
        <v>-6774976.7199999997</v>
      </c>
    </row>
    <row r="86" spans="1:7" x14ac:dyDescent="0.2">
      <c r="A86" s="1">
        <v>38047</v>
      </c>
      <c r="B86" t="s">
        <v>19</v>
      </c>
      <c r="C86" t="s">
        <v>20</v>
      </c>
      <c r="D86" t="s">
        <v>29</v>
      </c>
      <c r="E86">
        <v>2004</v>
      </c>
      <c r="F86">
        <v>3</v>
      </c>
      <c r="G86">
        <v>54910183.840000004</v>
      </c>
    </row>
    <row r="87" spans="1:7" x14ac:dyDescent="0.2">
      <c r="A87" s="1">
        <v>38047</v>
      </c>
      <c r="B87" t="s">
        <v>19</v>
      </c>
      <c r="C87" t="s">
        <v>20</v>
      </c>
      <c r="D87" t="s">
        <v>30</v>
      </c>
      <c r="E87">
        <v>2004</v>
      </c>
      <c r="F87">
        <v>3</v>
      </c>
      <c r="G87">
        <v>57881217.460000001</v>
      </c>
    </row>
    <row r="88" spans="1:7" x14ac:dyDescent="0.2">
      <c r="A88" s="1">
        <v>38047</v>
      </c>
      <c r="B88" t="s">
        <v>19</v>
      </c>
      <c r="C88" t="s">
        <v>20</v>
      </c>
      <c r="D88" t="s">
        <v>31</v>
      </c>
      <c r="E88">
        <v>2004</v>
      </c>
      <c r="F88">
        <v>3</v>
      </c>
      <c r="G88">
        <v>22568807.640000001</v>
      </c>
    </row>
    <row r="89" spans="1:7" x14ac:dyDescent="0.2">
      <c r="A89" s="1">
        <v>38047</v>
      </c>
      <c r="B89" t="s">
        <v>19</v>
      </c>
      <c r="C89" t="s">
        <v>20</v>
      </c>
      <c r="D89" t="s">
        <v>32</v>
      </c>
      <c r="E89">
        <v>2004</v>
      </c>
      <c r="F89">
        <v>3</v>
      </c>
      <c r="G89">
        <v>68430965.569999993</v>
      </c>
    </row>
    <row r="90" spans="1:7" x14ac:dyDescent="0.2">
      <c r="A90" s="1">
        <v>38047</v>
      </c>
      <c r="B90" t="s">
        <v>19</v>
      </c>
      <c r="C90" t="s">
        <v>20</v>
      </c>
      <c r="D90" t="s">
        <v>33</v>
      </c>
      <c r="E90">
        <v>2004</v>
      </c>
      <c r="F90">
        <v>3</v>
      </c>
      <c r="G90">
        <v>3996755.95</v>
      </c>
    </row>
    <row r="91" spans="1:7" x14ac:dyDescent="0.2">
      <c r="A91" s="1">
        <v>38047</v>
      </c>
      <c r="B91" t="s">
        <v>34</v>
      </c>
      <c r="C91" t="s">
        <v>20</v>
      </c>
      <c r="D91" t="s">
        <v>35</v>
      </c>
      <c r="E91">
        <v>2004</v>
      </c>
      <c r="F91">
        <v>3</v>
      </c>
      <c r="G91">
        <v>2039411970.52</v>
      </c>
    </row>
    <row r="92" spans="1:7" x14ac:dyDescent="0.2">
      <c r="A92" s="1">
        <v>38047</v>
      </c>
      <c r="B92" t="s">
        <v>19</v>
      </c>
      <c r="C92" t="s">
        <v>20</v>
      </c>
      <c r="D92" t="s">
        <v>36</v>
      </c>
      <c r="E92">
        <v>2004</v>
      </c>
      <c r="F92">
        <v>3</v>
      </c>
      <c r="G92">
        <v>4784376.1100000003</v>
      </c>
    </row>
    <row r="93" spans="1:7" x14ac:dyDescent="0.2">
      <c r="A93" s="1">
        <v>38047</v>
      </c>
      <c r="B93" t="s">
        <v>19</v>
      </c>
      <c r="C93" t="s">
        <v>20</v>
      </c>
      <c r="D93" t="s">
        <v>37</v>
      </c>
      <c r="E93">
        <v>2004</v>
      </c>
      <c r="F93">
        <v>3</v>
      </c>
      <c r="G93">
        <v>193911631.40000001</v>
      </c>
    </row>
    <row r="94" spans="1:7" x14ac:dyDescent="0.2">
      <c r="A94" s="1">
        <v>38047</v>
      </c>
      <c r="B94" t="s">
        <v>19</v>
      </c>
      <c r="C94" t="s">
        <v>20</v>
      </c>
      <c r="D94" t="s">
        <v>38</v>
      </c>
      <c r="E94">
        <v>2004</v>
      </c>
      <c r="F94">
        <v>3</v>
      </c>
      <c r="G94">
        <v>8924015.3200000003</v>
      </c>
    </row>
    <row r="95" spans="1:7" x14ac:dyDescent="0.2">
      <c r="A95" s="1">
        <v>38047</v>
      </c>
      <c r="B95" t="s">
        <v>19</v>
      </c>
      <c r="C95" t="s">
        <v>20</v>
      </c>
      <c r="D95" t="s">
        <v>39</v>
      </c>
      <c r="E95">
        <v>2004</v>
      </c>
      <c r="F95">
        <v>3</v>
      </c>
      <c r="G95">
        <v>43278116.68</v>
      </c>
    </row>
    <row r="96" spans="1:7" x14ac:dyDescent="0.2">
      <c r="A96" s="1">
        <v>38047</v>
      </c>
      <c r="B96" t="s">
        <v>19</v>
      </c>
      <c r="C96" t="s">
        <v>20</v>
      </c>
      <c r="D96" t="s">
        <v>40</v>
      </c>
      <c r="E96">
        <v>2004</v>
      </c>
      <c r="F96">
        <v>3</v>
      </c>
      <c r="G96">
        <v>14636761.09</v>
      </c>
    </row>
    <row r="97" spans="1:7" x14ac:dyDescent="0.2">
      <c r="A97" s="1">
        <v>38047</v>
      </c>
      <c r="B97" t="s">
        <v>19</v>
      </c>
      <c r="C97" t="s">
        <v>20</v>
      </c>
      <c r="D97" t="s">
        <v>41</v>
      </c>
      <c r="E97">
        <v>2004</v>
      </c>
      <c r="F97">
        <v>3</v>
      </c>
      <c r="G97">
        <v>41275808.189999998</v>
      </c>
    </row>
    <row r="98" spans="1:7" x14ac:dyDescent="0.2">
      <c r="A98" s="1">
        <v>38047</v>
      </c>
      <c r="B98" t="s">
        <v>19</v>
      </c>
      <c r="C98" t="s">
        <v>20</v>
      </c>
      <c r="D98" t="s">
        <v>42</v>
      </c>
      <c r="E98">
        <v>2004</v>
      </c>
      <c r="F98">
        <v>3</v>
      </c>
      <c r="G98">
        <v>33404310.23</v>
      </c>
    </row>
    <row r="99" spans="1:7" x14ac:dyDescent="0.2">
      <c r="A99" s="1">
        <v>38047</v>
      </c>
      <c r="B99" t="s">
        <v>19</v>
      </c>
      <c r="C99" t="s">
        <v>20</v>
      </c>
      <c r="D99" t="s">
        <v>43</v>
      </c>
      <c r="E99">
        <v>2004</v>
      </c>
      <c r="F99">
        <v>3</v>
      </c>
      <c r="G99">
        <v>13488783.550000001</v>
      </c>
    </row>
    <row r="100" spans="1:7" x14ac:dyDescent="0.2">
      <c r="A100" s="1">
        <v>38047</v>
      </c>
      <c r="B100" t="s">
        <v>19</v>
      </c>
      <c r="C100" t="s">
        <v>20</v>
      </c>
      <c r="D100" t="s">
        <v>44</v>
      </c>
      <c r="E100">
        <v>2004</v>
      </c>
      <c r="F100">
        <v>3</v>
      </c>
      <c r="G100">
        <v>46391200.310000002</v>
      </c>
    </row>
    <row r="101" spans="1:7" x14ac:dyDescent="0.2">
      <c r="A101" s="1">
        <v>38047</v>
      </c>
      <c r="B101" t="s">
        <v>19</v>
      </c>
      <c r="C101" t="s">
        <v>20</v>
      </c>
      <c r="D101" t="s">
        <v>45</v>
      </c>
      <c r="E101">
        <v>2004</v>
      </c>
      <c r="F101">
        <v>3</v>
      </c>
      <c r="G101">
        <v>5558694.1200000001</v>
      </c>
    </row>
    <row r="102" spans="1:7" x14ac:dyDescent="0.2">
      <c r="A102" s="1">
        <v>38047</v>
      </c>
      <c r="B102" t="s">
        <v>19</v>
      </c>
      <c r="C102" t="s">
        <v>20</v>
      </c>
      <c r="D102" t="s">
        <v>46</v>
      </c>
      <c r="E102">
        <v>2004</v>
      </c>
      <c r="F102">
        <v>3</v>
      </c>
      <c r="G102">
        <v>37886156.920000002</v>
      </c>
    </row>
    <row r="103" spans="1:7" x14ac:dyDescent="0.2">
      <c r="A103" s="1">
        <v>38047</v>
      </c>
      <c r="B103" t="s">
        <v>19</v>
      </c>
      <c r="C103" t="s">
        <v>20</v>
      </c>
      <c r="D103" t="s">
        <v>47</v>
      </c>
      <c r="E103">
        <v>2004</v>
      </c>
      <c r="F103">
        <v>3</v>
      </c>
      <c r="G103">
        <v>48820103.109999999</v>
      </c>
    </row>
    <row r="104" spans="1:7" x14ac:dyDescent="0.2">
      <c r="A104" s="1">
        <v>38047</v>
      </c>
      <c r="B104" t="s">
        <v>19</v>
      </c>
      <c r="C104" t="s">
        <v>20</v>
      </c>
      <c r="D104" t="s">
        <v>48</v>
      </c>
      <c r="E104">
        <v>2004</v>
      </c>
      <c r="F104">
        <v>3</v>
      </c>
      <c r="G104">
        <v>92243787.140000001</v>
      </c>
    </row>
    <row r="105" spans="1:7" x14ac:dyDescent="0.2">
      <c r="A105" s="1">
        <v>38047</v>
      </c>
      <c r="B105" t="s">
        <v>34</v>
      </c>
      <c r="C105" t="s">
        <v>20</v>
      </c>
      <c r="D105" t="s">
        <v>49</v>
      </c>
      <c r="E105">
        <v>2004</v>
      </c>
      <c r="F105">
        <v>3</v>
      </c>
      <c r="G105">
        <v>335643699.85000002</v>
      </c>
    </row>
    <row r="106" spans="1:7" x14ac:dyDescent="0.2">
      <c r="A106" s="1">
        <v>38047</v>
      </c>
      <c r="B106" t="s">
        <v>34</v>
      </c>
      <c r="C106" t="s">
        <v>20</v>
      </c>
      <c r="D106" t="s">
        <v>50</v>
      </c>
      <c r="E106">
        <v>2004</v>
      </c>
      <c r="F106">
        <v>3</v>
      </c>
      <c r="G106">
        <v>1021878665.71</v>
      </c>
    </row>
    <row r="107" spans="1:7" x14ac:dyDescent="0.2">
      <c r="A107" s="1">
        <v>38047</v>
      </c>
      <c r="B107" t="s">
        <v>19</v>
      </c>
      <c r="C107" t="s">
        <v>20</v>
      </c>
      <c r="D107" t="s">
        <v>51</v>
      </c>
      <c r="E107">
        <v>2004</v>
      </c>
      <c r="F107">
        <v>3</v>
      </c>
      <c r="G107">
        <v>86549138.189999998</v>
      </c>
    </row>
    <row r="108" spans="1:7" x14ac:dyDescent="0.2">
      <c r="A108" s="1">
        <v>38047</v>
      </c>
      <c r="B108" t="s">
        <v>19</v>
      </c>
      <c r="C108" t="s">
        <v>20</v>
      </c>
      <c r="D108" t="s">
        <v>52</v>
      </c>
      <c r="E108">
        <v>2004</v>
      </c>
      <c r="F108">
        <v>3</v>
      </c>
      <c r="G108">
        <v>493934536.45999998</v>
      </c>
    </row>
    <row r="109" spans="1:7" x14ac:dyDescent="0.2">
      <c r="A109" s="1">
        <v>38047</v>
      </c>
      <c r="B109" t="s">
        <v>19</v>
      </c>
      <c r="C109" t="s">
        <v>20</v>
      </c>
      <c r="D109" t="s">
        <v>53</v>
      </c>
      <c r="E109">
        <v>2004</v>
      </c>
      <c r="F109">
        <v>3</v>
      </c>
      <c r="G109">
        <v>29223725.48</v>
      </c>
    </row>
    <row r="110" spans="1:7" x14ac:dyDescent="0.2">
      <c r="A110" s="1">
        <v>38047</v>
      </c>
      <c r="B110" t="s">
        <v>19</v>
      </c>
      <c r="C110" t="s">
        <v>20</v>
      </c>
      <c r="D110" t="s">
        <v>54</v>
      </c>
      <c r="E110">
        <v>2004</v>
      </c>
      <c r="F110">
        <v>3</v>
      </c>
      <c r="G110">
        <v>36492102.969999999</v>
      </c>
    </row>
    <row r="111" spans="1:7" x14ac:dyDescent="0.2">
      <c r="A111" s="1">
        <v>38047</v>
      </c>
      <c r="B111" t="s">
        <v>19</v>
      </c>
      <c r="C111" t="s">
        <v>20</v>
      </c>
      <c r="D111" t="s">
        <v>55</v>
      </c>
      <c r="E111">
        <v>2004</v>
      </c>
      <c r="F111">
        <v>3</v>
      </c>
      <c r="G111">
        <v>40796531.189999998</v>
      </c>
    </row>
    <row r="112" spans="1:7" x14ac:dyDescent="0.2">
      <c r="A112" s="1">
        <v>38047</v>
      </c>
      <c r="B112" t="s">
        <v>19</v>
      </c>
      <c r="C112" t="s">
        <v>20</v>
      </c>
      <c r="D112" t="s">
        <v>56</v>
      </c>
      <c r="E112">
        <v>2004</v>
      </c>
      <c r="F112">
        <v>3</v>
      </c>
      <c r="G112">
        <v>27788048</v>
      </c>
    </row>
    <row r="113" spans="1:7" x14ac:dyDescent="0.2">
      <c r="A113" s="1">
        <v>38047</v>
      </c>
      <c r="B113" t="s">
        <v>19</v>
      </c>
      <c r="C113" t="s">
        <v>20</v>
      </c>
      <c r="D113" t="s">
        <v>57</v>
      </c>
      <c r="E113">
        <v>2004</v>
      </c>
      <c r="F113">
        <v>3</v>
      </c>
      <c r="G113">
        <v>94309957.040000007</v>
      </c>
    </row>
    <row r="114" spans="1:7" x14ac:dyDescent="0.2">
      <c r="A114" s="1">
        <v>38047</v>
      </c>
      <c r="B114" t="s">
        <v>19</v>
      </c>
      <c r="C114" t="s">
        <v>20</v>
      </c>
      <c r="D114" t="s">
        <v>58</v>
      </c>
      <c r="E114">
        <v>2004</v>
      </c>
      <c r="F114">
        <v>3</v>
      </c>
      <c r="G114">
        <v>8062723.71</v>
      </c>
    </row>
    <row r="115" spans="1:7" x14ac:dyDescent="0.2">
      <c r="A115" s="1">
        <v>38078</v>
      </c>
      <c r="B115" t="s">
        <v>19</v>
      </c>
      <c r="C115" t="s">
        <v>20</v>
      </c>
      <c r="D115" t="s">
        <v>21</v>
      </c>
      <c r="E115">
        <v>2004</v>
      </c>
      <c r="F115">
        <v>4</v>
      </c>
      <c r="G115">
        <v>181482858</v>
      </c>
    </row>
    <row r="116" spans="1:7" x14ac:dyDescent="0.2">
      <c r="A116" s="1">
        <v>38078</v>
      </c>
      <c r="B116" t="s">
        <v>19</v>
      </c>
      <c r="C116" t="s">
        <v>20</v>
      </c>
      <c r="D116" t="s">
        <v>22</v>
      </c>
      <c r="E116">
        <v>2004</v>
      </c>
      <c r="F116">
        <v>4</v>
      </c>
      <c r="G116">
        <v>36405443.579999998</v>
      </c>
    </row>
    <row r="117" spans="1:7" x14ac:dyDescent="0.2">
      <c r="A117" s="1">
        <v>38078</v>
      </c>
      <c r="B117" t="s">
        <v>19</v>
      </c>
      <c r="C117" t="s">
        <v>20</v>
      </c>
      <c r="D117" t="s">
        <v>23</v>
      </c>
      <c r="E117">
        <v>2004</v>
      </c>
      <c r="F117">
        <v>4</v>
      </c>
      <c r="G117">
        <v>45231659.07</v>
      </c>
    </row>
    <row r="118" spans="1:7" x14ac:dyDescent="0.2">
      <c r="A118" s="1">
        <v>38078</v>
      </c>
      <c r="B118" t="s">
        <v>19</v>
      </c>
      <c r="C118" t="s">
        <v>20</v>
      </c>
      <c r="D118" t="s">
        <v>24</v>
      </c>
      <c r="E118">
        <v>2004</v>
      </c>
      <c r="F118">
        <v>4</v>
      </c>
      <c r="G118">
        <v>21737532.25</v>
      </c>
    </row>
    <row r="119" spans="1:7" x14ac:dyDescent="0.2">
      <c r="A119" s="1">
        <v>38078</v>
      </c>
      <c r="B119" t="s">
        <v>19</v>
      </c>
      <c r="C119" t="s">
        <v>20</v>
      </c>
      <c r="D119" t="s">
        <v>25</v>
      </c>
      <c r="E119">
        <v>2004</v>
      </c>
      <c r="F119">
        <v>4</v>
      </c>
      <c r="G119">
        <v>42439027.719999999</v>
      </c>
    </row>
    <row r="120" spans="1:7" x14ac:dyDescent="0.2">
      <c r="A120" s="1">
        <v>38078</v>
      </c>
      <c r="B120" t="s">
        <v>19</v>
      </c>
      <c r="C120" t="s">
        <v>20</v>
      </c>
      <c r="D120" t="s">
        <v>26</v>
      </c>
      <c r="E120">
        <v>2004</v>
      </c>
      <c r="F120">
        <v>4</v>
      </c>
      <c r="G120">
        <v>164545083.28</v>
      </c>
    </row>
    <row r="121" spans="1:7" x14ac:dyDescent="0.2">
      <c r="A121" s="1">
        <v>38078</v>
      </c>
      <c r="B121" t="s">
        <v>19</v>
      </c>
      <c r="C121" t="s">
        <v>20</v>
      </c>
      <c r="D121" t="s">
        <v>27</v>
      </c>
      <c r="E121">
        <v>2004</v>
      </c>
      <c r="F121">
        <v>4</v>
      </c>
      <c r="G121">
        <v>759345208.09000003</v>
      </c>
    </row>
    <row r="122" spans="1:7" x14ac:dyDescent="0.2">
      <c r="A122" s="1">
        <v>38078</v>
      </c>
      <c r="B122" t="s">
        <v>19</v>
      </c>
      <c r="C122" t="s">
        <v>20</v>
      </c>
      <c r="D122" t="s">
        <v>28</v>
      </c>
      <c r="E122">
        <v>2004</v>
      </c>
      <c r="F122">
        <v>4</v>
      </c>
      <c r="G122">
        <v>-8098070.96</v>
      </c>
    </row>
    <row r="123" spans="1:7" x14ac:dyDescent="0.2">
      <c r="A123" s="1">
        <v>38078</v>
      </c>
      <c r="B123" t="s">
        <v>19</v>
      </c>
      <c r="C123" t="s">
        <v>20</v>
      </c>
      <c r="D123" t="s">
        <v>29</v>
      </c>
      <c r="E123">
        <v>2004</v>
      </c>
      <c r="F123">
        <v>4</v>
      </c>
      <c r="G123">
        <v>53322060.299999997</v>
      </c>
    </row>
    <row r="124" spans="1:7" x14ac:dyDescent="0.2">
      <c r="A124" s="1">
        <v>38078</v>
      </c>
      <c r="B124" t="s">
        <v>19</v>
      </c>
      <c r="C124" t="s">
        <v>20</v>
      </c>
      <c r="D124" t="s">
        <v>30</v>
      </c>
      <c r="E124">
        <v>2004</v>
      </c>
      <c r="F124">
        <v>4</v>
      </c>
      <c r="G124">
        <v>51315104.700000003</v>
      </c>
    </row>
    <row r="125" spans="1:7" x14ac:dyDescent="0.2">
      <c r="A125" s="1">
        <v>38078</v>
      </c>
      <c r="B125" t="s">
        <v>19</v>
      </c>
      <c r="C125" t="s">
        <v>20</v>
      </c>
      <c r="D125" t="s">
        <v>31</v>
      </c>
      <c r="E125">
        <v>2004</v>
      </c>
      <c r="F125">
        <v>4</v>
      </c>
      <c r="G125">
        <v>35706789.740000002</v>
      </c>
    </row>
    <row r="126" spans="1:7" x14ac:dyDescent="0.2">
      <c r="A126" s="1">
        <v>38078</v>
      </c>
      <c r="B126" t="s">
        <v>19</v>
      </c>
      <c r="C126" t="s">
        <v>20</v>
      </c>
      <c r="D126" t="s">
        <v>32</v>
      </c>
      <c r="E126">
        <v>2004</v>
      </c>
      <c r="F126">
        <v>4</v>
      </c>
      <c r="G126">
        <v>88805125.540000007</v>
      </c>
    </row>
    <row r="127" spans="1:7" x14ac:dyDescent="0.2">
      <c r="A127" s="1">
        <v>38078</v>
      </c>
      <c r="B127" t="s">
        <v>19</v>
      </c>
      <c r="C127" t="s">
        <v>20</v>
      </c>
      <c r="D127" t="s">
        <v>33</v>
      </c>
      <c r="E127">
        <v>2004</v>
      </c>
      <c r="F127">
        <v>4</v>
      </c>
      <c r="G127">
        <v>5209246.8899999997</v>
      </c>
    </row>
    <row r="128" spans="1:7" x14ac:dyDescent="0.2">
      <c r="A128" s="1">
        <v>38078</v>
      </c>
      <c r="B128" t="s">
        <v>34</v>
      </c>
      <c r="C128" t="s">
        <v>20</v>
      </c>
      <c r="D128" t="s">
        <v>35</v>
      </c>
      <c r="E128">
        <v>2004</v>
      </c>
      <c r="F128">
        <v>4</v>
      </c>
      <c r="G128">
        <v>1902869176.71</v>
      </c>
    </row>
    <row r="129" spans="1:7" x14ac:dyDescent="0.2">
      <c r="A129" s="1">
        <v>38078</v>
      </c>
      <c r="B129" t="s">
        <v>19</v>
      </c>
      <c r="C129" t="s">
        <v>20</v>
      </c>
      <c r="D129" t="s">
        <v>36</v>
      </c>
      <c r="E129">
        <v>2004</v>
      </c>
      <c r="F129">
        <v>4</v>
      </c>
      <c r="G129">
        <v>9280254.4499999993</v>
      </c>
    </row>
    <row r="130" spans="1:7" x14ac:dyDescent="0.2">
      <c r="A130" s="1">
        <v>38078</v>
      </c>
      <c r="B130" t="s">
        <v>19</v>
      </c>
      <c r="C130" t="s">
        <v>20</v>
      </c>
      <c r="D130" t="s">
        <v>37</v>
      </c>
      <c r="E130">
        <v>2004</v>
      </c>
      <c r="F130">
        <v>4</v>
      </c>
      <c r="G130">
        <v>268898472.20999998</v>
      </c>
    </row>
    <row r="131" spans="1:7" x14ac:dyDescent="0.2">
      <c r="A131" s="1">
        <v>38078</v>
      </c>
      <c r="B131" t="s">
        <v>19</v>
      </c>
      <c r="C131" t="s">
        <v>20</v>
      </c>
      <c r="D131" t="s">
        <v>38</v>
      </c>
      <c r="E131">
        <v>2004</v>
      </c>
      <c r="F131">
        <v>4</v>
      </c>
      <c r="G131">
        <v>7593434.5499999998</v>
      </c>
    </row>
    <row r="132" spans="1:7" x14ac:dyDescent="0.2">
      <c r="A132" s="1">
        <v>38078</v>
      </c>
      <c r="B132" t="s">
        <v>19</v>
      </c>
      <c r="C132" t="s">
        <v>20</v>
      </c>
      <c r="D132" t="s">
        <v>39</v>
      </c>
      <c r="E132">
        <v>2004</v>
      </c>
      <c r="F132">
        <v>4</v>
      </c>
      <c r="G132">
        <v>101480493.84999999</v>
      </c>
    </row>
    <row r="133" spans="1:7" x14ac:dyDescent="0.2">
      <c r="A133" s="1">
        <v>38078</v>
      </c>
      <c r="B133" t="s">
        <v>19</v>
      </c>
      <c r="C133" t="s">
        <v>20</v>
      </c>
      <c r="D133" t="s">
        <v>40</v>
      </c>
      <c r="E133">
        <v>2004</v>
      </c>
      <c r="F133">
        <v>4</v>
      </c>
      <c r="G133">
        <v>14613872.720000001</v>
      </c>
    </row>
    <row r="134" spans="1:7" x14ac:dyDescent="0.2">
      <c r="A134" s="1">
        <v>38078</v>
      </c>
      <c r="B134" t="s">
        <v>19</v>
      </c>
      <c r="C134" t="s">
        <v>20</v>
      </c>
      <c r="D134" t="s">
        <v>41</v>
      </c>
      <c r="E134">
        <v>2004</v>
      </c>
      <c r="F134">
        <v>4</v>
      </c>
      <c r="G134">
        <v>102358997.94</v>
      </c>
    </row>
    <row r="135" spans="1:7" x14ac:dyDescent="0.2">
      <c r="A135" s="1">
        <v>38078</v>
      </c>
      <c r="B135" t="s">
        <v>19</v>
      </c>
      <c r="C135" t="s">
        <v>20</v>
      </c>
      <c r="D135" t="s">
        <v>42</v>
      </c>
      <c r="E135">
        <v>2004</v>
      </c>
      <c r="F135">
        <v>4</v>
      </c>
      <c r="G135">
        <v>75757155.560000002</v>
      </c>
    </row>
    <row r="136" spans="1:7" x14ac:dyDescent="0.2">
      <c r="A136" s="1">
        <v>38078</v>
      </c>
      <c r="B136" t="s">
        <v>19</v>
      </c>
      <c r="C136" t="s">
        <v>20</v>
      </c>
      <c r="D136" t="s">
        <v>43</v>
      </c>
      <c r="E136">
        <v>2004</v>
      </c>
      <c r="F136">
        <v>4</v>
      </c>
      <c r="G136">
        <v>61409458.359999999</v>
      </c>
    </row>
    <row r="137" spans="1:7" x14ac:dyDescent="0.2">
      <c r="A137" s="1">
        <v>38078</v>
      </c>
      <c r="B137" t="s">
        <v>19</v>
      </c>
      <c r="C137" t="s">
        <v>20</v>
      </c>
      <c r="D137" t="s">
        <v>44</v>
      </c>
      <c r="E137">
        <v>2004</v>
      </c>
      <c r="F137">
        <v>4</v>
      </c>
      <c r="G137">
        <v>27029893.050000001</v>
      </c>
    </row>
    <row r="138" spans="1:7" x14ac:dyDescent="0.2">
      <c r="A138" s="1">
        <v>38078</v>
      </c>
      <c r="B138" t="s">
        <v>19</v>
      </c>
      <c r="C138" t="s">
        <v>20</v>
      </c>
      <c r="D138" t="s">
        <v>45</v>
      </c>
      <c r="E138">
        <v>2004</v>
      </c>
      <c r="F138">
        <v>4</v>
      </c>
      <c r="G138">
        <v>4965234.2300000004</v>
      </c>
    </row>
    <row r="139" spans="1:7" x14ac:dyDescent="0.2">
      <c r="A139" s="1">
        <v>38078</v>
      </c>
      <c r="B139" t="s">
        <v>19</v>
      </c>
      <c r="C139" t="s">
        <v>20</v>
      </c>
      <c r="D139" t="s">
        <v>46</v>
      </c>
      <c r="E139">
        <v>2004</v>
      </c>
      <c r="F139">
        <v>4</v>
      </c>
      <c r="G139">
        <v>39111899.259999998</v>
      </c>
    </row>
    <row r="140" spans="1:7" x14ac:dyDescent="0.2">
      <c r="A140" s="1">
        <v>38078</v>
      </c>
      <c r="B140" t="s">
        <v>19</v>
      </c>
      <c r="C140" t="s">
        <v>20</v>
      </c>
      <c r="D140" t="s">
        <v>47</v>
      </c>
      <c r="E140">
        <v>2004</v>
      </c>
      <c r="F140">
        <v>4</v>
      </c>
      <c r="G140">
        <v>94501348.819999993</v>
      </c>
    </row>
    <row r="141" spans="1:7" x14ac:dyDescent="0.2">
      <c r="A141" s="1">
        <v>38078</v>
      </c>
      <c r="B141" t="s">
        <v>19</v>
      </c>
      <c r="C141" t="s">
        <v>20</v>
      </c>
      <c r="D141" t="s">
        <v>48</v>
      </c>
      <c r="E141">
        <v>2004</v>
      </c>
      <c r="F141">
        <v>4</v>
      </c>
      <c r="G141">
        <v>129641455.86</v>
      </c>
    </row>
    <row r="142" spans="1:7" x14ac:dyDescent="0.2">
      <c r="A142" s="1">
        <v>38078</v>
      </c>
      <c r="B142" t="s">
        <v>34</v>
      </c>
      <c r="C142" t="s">
        <v>20</v>
      </c>
      <c r="D142" t="s">
        <v>49</v>
      </c>
      <c r="E142">
        <v>2004</v>
      </c>
      <c r="F142">
        <v>4</v>
      </c>
      <c r="G142">
        <v>186299277.91999999</v>
      </c>
    </row>
    <row r="143" spans="1:7" x14ac:dyDescent="0.2">
      <c r="A143" s="1">
        <v>38078</v>
      </c>
      <c r="B143" t="s">
        <v>34</v>
      </c>
      <c r="C143" t="s">
        <v>20</v>
      </c>
      <c r="D143" t="s">
        <v>50</v>
      </c>
      <c r="E143">
        <v>2004</v>
      </c>
      <c r="F143">
        <v>4</v>
      </c>
      <c r="G143">
        <v>740585432.34000003</v>
      </c>
    </row>
    <row r="144" spans="1:7" x14ac:dyDescent="0.2">
      <c r="A144" s="1">
        <v>38078</v>
      </c>
      <c r="B144" t="s">
        <v>19</v>
      </c>
      <c r="C144" t="s">
        <v>20</v>
      </c>
      <c r="D144" t="s">
        <v>51</v>
      </c>
      <c r="E144">
        <v>2004</v>
      </c>
      <c r="F144">
        <v>4</v>
      </c>
      <c r="G144">
        <v>82200115.420000002</v>
      </c>
    </row>
    <row r="145" spans="1:7" x14ac:dyDescent="0.2">
      <c r="A145" s="1">
        <v>38078</v>
      </c>
      <c r="B145" t="s">
        <v>19</v>
      </c>
      <c r="C145" t="s">
        <v>20</v>
      </c>
      <c r="D145" t="s">
        <v>52</v>
      </c>
      <c r="E145">
        <v>2004</v>
      </c>
      <c r="F145">
        <v>4</v>
      </c>
      <c r="G145">
        <v>360596677.76999998</v>
      </c>
    </row>
    <row r="146" spans="1:7" x14ac:dyDescent="0.2">
      <c r="A146" s="1">
        <v>38078</v>
      </c>
      <c r="B146" t="s">
        <v>19</v>
      </c>
      <c r="C146" t="s">
        <v>20</v>
      </c>
      <c r="D146" t="s">
        <v>53</v>
      </c>
      <c r="E146">
        <v>2004</v>
      </c>
      <c r="F146">
        <v>4</v>
      </c>
      <c r="G146">
        <v>3920651.84</v>
      </c>
    </row>
    <row r="147" spans="1:7" x14ac:dyDescent="0.2">
      <c r="A147" s="1">
        <v>38078</v>
      </c>
      <c r="B147" t="s">
        <v>19</v>
      </c>
      <c r="C147" t="s">
        <v>20</v>
      </c>
      <c r="D147" t="s">
        <v>54</v>
      </c>
      <c r="E147">
        <v>2004</v>
      </c>
      <c r="F147">
        <v>4</v>
      </c>
      <c r="G147">
        <v>37865427.969999999</v>
      </c>
    </row>
    <row r="148" spans="1:7" x14ac:dyDescent="0.2">
      <c r="A148" s="1">
        <v>38078</v>
      </c>
      <c r="B148" t="s">
        <v>19</v>
      </c>
      <c r="C148" t="s">
        <v>20</v>
      </c>
      <c r="D148" t="s">
        <v>55</v>
      </c>
      <c r="E148">
        <v>2004</v>
      </c>
      <c r="F148">
        <v>4</v>
      </c>
      <c r="G148">
        <v>44884110.079999998</v>
      </c>
    </row>
    <row r="149" spans="1:7" x14ac:dyDescent="0.2">
      <c r="A149" s="1">
        <v>38078</v>
      </c>
      <c r="B149" t="s">
        <v>19</v>
      </c>
      <c r="C149" t="s">
        <v>20</v>
      </c>
      <c r="D149" t="s">
        <v>56</v>
      </c>
      <c r="E149">
        <v>2004</v>
      </c>
      <c r="F149">
        <v>4</v>
      </c>
      <c r="G149">
        <v>33215473.699999999</v>
      </c>
    </row>
    <row r="150" spans="1:7" x14ac:dyDescent="0.2">
      <c r="A150" s="1">
        <v>38078</v>
      </c>
      <c r="B150" t="s">
        <v>19</v>
      </c>
      <c r="C150" t="s">
        <v>20</v>
      </c>
      <c r="D150" t="s">
        <v>57</v>
      </c>
      <c r="E150">
        <v>2004</v>
      </c>
      <c r="F150">
        <v>4</v>
      </c>
      <c r="G150">
        <v>99040508.420000002</v>
      </c>
    </row>
    <row r="151" spans="1:7" x14ac:dyDescent="0.2">
      <c r="A151" s="1">
        <v>38078</v>
      </c>
      <c r="B151" t="s">
        <v>19</v>
      </c>
      <c r="C151" t="s">
        <v>20</v>
      </c>
      <c r="D151" t="s">
        <v>58</v>
      </c>
      <c r="E151">
        <v>2004</v>
      </c>
      <c r="F151">
        <v>4</v>
      </c>
      <c r="G151">
        <v>3585102.05</v>
      </c>
    </row>
    <row r="152" spans="1:7" x14ac:dyDescent="0.2">
      <c r="A152" s="1">
        <v>38108</v>
      </c>
      <c r="B152" t="s">
        <v>19</v>
      </c>
      <c r="C152" t="s">
        <v>20</v>
      </c>
      <c r="D152" t="s">
        <v>21</v>
      </c>
      <c r="E152">
        <v>2004</v>
      </c>
      <c r="F152">
        <v>5</v>
      </c>
      <c r="G152">
        <v>185213448.50999999</v>
      </c>
    </row>
    <row r="153" spans="1:7" x14ac:dyDescent="0.2">
      <c r="A153" s="1">
        <v>38108</v>
      </c>
      <c r="B153" t="s">
        <v>19</v>
      </c>
      <c r="C153" t="s">
        <v>20</v>
      </c>
      <c r="D153" t="s">
        <v>22</v>
      </c>
      <c r="E153">
        <v>2004</v>
      </c>
      <c r="F153">
        <v>5</v>
      </c>
      <c r="G153">
        <v>38116576.850000001</v>
      </c>
    </row>
    <row r="154" spans="1:7" x14ac:dyDescent="0.2">
      <c r="A154" s="1">
        <v>38108</v>
      </c>
      <c r="B154" t="s">
        <v>19</v>
      </c>
      <c r="C154" t="s">
        <v>20</v>
      </c>
      <c r="D154" t="s">
        <v>23</v>
      </c>
      <c r="E154">
        <v>2004</v>
      </c>
      <c r="F154">
        <v>5</v>
      </c>
      <c r="G154">
        <v>47567866.140000001</v>
      </c>
    </row>
    <row r="155" spans="1:7" x14ac:dyDescent="0.2">
      <c r="A155" s="1">
        <v>38108</v>
      </c>
      <c r="B155" t="s">
        <v>19</v>
      </c>
      <c r="C155" t="s">
        <v>20</v>
      </c>
      <c r="D155" t="s">
        <v>24</v>
      </c>
      <c r="E155">
        <v>2004</v>
      </c>
      <c r="F155">
        <v>5</v>
      </c>
      <c r="G155">
        <v>24876634.600000001</v>
      </c>
    </row>
    <row r="156" spans="1:7" x14ac:dyDescent="0.2">
      <c r="A156" s="1">
        <v>38108</v>
      </c>
      <c r="B156" t="s">
        <v>19</v>
      </c>
      <c r="C156" t="s">
        <v>20</v>
      </c>
      <c r="D156" t="s">
        <v>25</v>
      </c>
      <c r="E156">
        <v>2004</v>
      </c>
      <c r="F156">
        <v>5</v>
      </c>
      <c r="G156">
        <v>52116072.619999997</v>
      </c>
    </row>
    <row r="157" spans="1:7" x14ac:dyDescent="0.2">
      <c r="A157" s="1">
        <v>38108</v>
      </c>
      <c r="B157" t="s">
        <v>19</v>
      </c>
      <c r="C157" t="s">
        <v>20</v>
      </c>
      <c r="D157" t="s">
        <v>26</v>
      </c>
      <c r="E157">
        <v>2004</v>
      </c>
      <c r="F157">
        <v>5</v>
      </c>
      <c r="G157">
        <v>140232800.15000001</v>
      </c>
    </row>
    <row r="158" spans="1:7" x14ac:dyDescent="0.2">
      <c r="A158" s="1">
        <v>38108</v>
      </c>
      <c r="B158" t="s">
        <v>19</v>
      </c>
      <c r="C158" t="s">
        <v>20</v>
      </c>
      <c r="D158" t="s">
        <v>27</v>
      </c>
      <c r="E158">
        <v>2004</v>
      </c>
      <c r="F158">
        <v>5</v>
      </c>
      <c r="G158">
        <v>807723395.99000001</v>
      </c>
    </row>
    <row r="159" spans="1:7" x14ac:dyDescent="0.2">
      <c r="A159" s="1">
        <v>38108</v>
      </c>
      <c r="B159" t="s">
        <v>19</v>
      </c>
      <c r="C159" t="s">
        <v>20</v>
      </c>
      <c r="D159" t="s">
        <v>28</v>
      </c>
      <c r="E159">
        <v>2004</v>
      </c>
      <c r="F159">
        <v>5</v>
      </c>
      <c r="G159">
        <v>-10264230.01</v>
      </c>
    </row>
    <row r="160" spans="1:7" x14ac:dyDescent="0.2">
      <c r="A160" s="1">
        <v>38108</v>
      </c>
      <c r="B160" t="s">
        <v>19</v>
      </c>
      <c r="C160" t="s">
        <v>20</v>
      </c>
      <c r="D160" t="s">
        <v>29</v>
      </c>
      <c r="E160">
        <v>2004</v>
      </c>
      <c r="F160">
        <v>5</v>
      </c>
      <c r="G160">
        <v>54455102.159999996</v>
      </c>
    </row>
    <row r="161" spans="1:7" x14ac:dyDescent="0.2">
      <c r="A161" s="1">
        <v>38108</v>
      </c>
      <c r="B161" t="s">
        <v>19</v>
      </c>
      <c r="C161" t="s">
        <v>20</v>
      </c>
      <c r="D161" t="s">
        <v>30</v>
      </c>
      <c r="E161">
        <v>2004</v>
      </c>
      <c r="F161">
        <v>5</v>
      </c>
      <c r="G161">
        <v>53067685.409999996</v>
      </c>
    </row>
    <row r="162" spans="1:7" x14ac:dyDescent="0.2">
      <c r="A162" s="1">
        <v>38108</v>
      </c>
      <c r="B162" t="s">
        <v>19</v>
      </c>
      <c r="C162" t="s">
        <v>20</v>
      </c>
      <c r="D162" t="s">
        <v>31</v>
      </c>
      <c r="E162">
        <v>2004</v>
      </c>
      <c r="F162">
        <v>5</v>
      </c>
      <c r="G162">
        <v>38148079.210000001</v>
      </c>
    </row>
    <row r="163" spans="1:7" x14ac:dyDescent="0.2">
      <c r="A163" s="1">
        <v>38108</v>
      </c>
      <c r="B163" t="s">
        <v>19</v>
      </c>
      <c r="C163" t="s">
        <v>20</v>
      </c>
      <c r="D163" t="s">
        <v>32</v>
      </c>
      <c r="E163">
        <v>2004</v>
      </c>
      <c r="F163">
        <v>5</v>
      </c>
      <c r="G163">
        <v>86454688.980000004</v>
      </c>
    </row>
    <row r="164" spans="1:7" x14ac:dyDescent="0.2">
      <c r="A164" s="1">
        <v>38108</v>
      </c>
      <c r="B164" t="s">
        <v>19</v>
      </c>
      <c r="C164" t="s">
        <v>20</v>
      </c>
      <c r="D164" t="s">
        <v>33</v>
      </c>
      <c r="E164">
        <v>2004</v>
      </c>
      <c r="F164">
        <v>5</v>
      </c>
      <c r="G164">
        <v>4930959.8899999997</v>
      </c>
    </row>
    <row r="165" spans="1:7" x14ac:dyDescent="0.2">
      <c r="A165" s="1">
        <v>38108</v>
      </c>
      <c r="B165" t="s">
        <v>34</v>
      </c>
      <c r="C165" t="s">
        <v>20</v>
      </c>
      <c r="D165" t="s">
        <v>35</v>
      </c>
      <c r="E165">
        <v>2004</v>
      </c>
      <c r="F165">
        <v>5</v>
      </c>
      <c r="G165">
        <v>2159287114.0900002</v>
      </c>
    </row>
    <row r="166" spans="1:7" x14ac:dyDescent="0.2">
      <c r="A166" s="1">
        <v>38108</v>
      </c>
      <c r="B166" t="s">
        <v>19</v>
      </c>
      <c r="C166" t="s">
        <v>20</v>
      </c>
      <c r="D166" t="s">
        <v>36</v>
      </c>
      <c r="E166">
        <v>2004</v>
      </c>
      <c r="F166">
        <v>5</v>
      </c>
      <c r="G166">
        <v>11011774.76</v>
      </c>
    </row>
    <row r="167" spans="1:7" x14ac:dyDescent="0.2">
      <c r="A167" s="1">
        <v>38108</v>
      </c>
      <c r="B167" t="s">
        <v>19</v>
      </c>
      <c r="C167" t="s">
        <v>20</v>
      </c>
      <c r="D167" t="s">
        <v>37</v>
      </c>
      <c r="E167">
        <v>2004</v>
      </c>
      <c r="F167">
        <v>5</v>
      </c>
      <c r="G167">
        <v>294784569.25</v>
      </c>
    </row>
    <row r="168" spans="1:7" x14ac:dyDescent="0.2">
      <c r="A168" s="1">
        <v>38108</v>
      </c>
      <c r="B168" t="s">
        <v>19</v>
      </c>
      <c r="C168" t="s">
        <v>20</v>
      </c>
      <c r="D168" t="s">
        <v>38</v>
      </c>
      <c r="E168">
        <v>2004</v>
      </c>
      <c r="F168">
        <v>5</v>
      </c>
      <c r="G168">
        <v>7135666.9900000002</v>
      </c>
    </row>
    <row r="169" spans="1:7" x14ac:dyDescent="0.2">
      <c r="A169" s="1">
        <v>38108</v>
      </c>
      <c r="B169" t="s">
        <v>19</v>
      </c>
      <c r="C169" t="s">
        <v>20</v>
      </c>
      <c r="D169" t="s">
        <v>39</v>
      </c>
      <c r="E169">
        <v>2004</v>
      </c>
      <c r="F169">
        <v>5</v>
      </c>
      <c r="G169">
        <v>106134396.55</v>
      </c>
    </row>
    <row r="170" spans="1:7" x14ac:dyDescent="0.2">
      <c r="A170" s="1">
        <v>38108</v>
      </c>
      <c r="B170" t="s">
        <v>19</v>
      </c>
      <c r="C170" t="s">
        <v>20</v>
      </c>
      <c r="D170" t="s">
        <v>40</v>
      </c>
      <c r="E170">
        <v>2004</v>
      </c>
      <c r="F170">
        <v>5</v>
      </c>
      <c r="G170">
        <v>10098622.58</v>
      </c>
    </row>
    <row r="171" spans="1:7" x14ac:dyDescent="0.2">
      <c r="A171" s="1">
        <v>38108</v>
      </c>
      <c r="B171" t="s">
        <v>19</v>
      </c>
      <c r="C171" t="s">
        <v>20</v>
      </c>
      <c r="D171" t="s">
        <v>41</v>
      </c>
      <c r="E171">
        <v>2004</v>
      </c>
      <c r="F171">
        <v>5</v>
      </c>
      <c r="G171">
        <v>105660826.01000001</v>
      </c>
    </row>
    <row r="172" spans="1:7" x14ac:dyDescent="0.2">
      <c r="A172" s="1">
        <v>38108</v>
      </c>
      <c r="B172" t="s">
        <v>19</v>
      </c>
      <c r="C172" t="s">
        <v>20</v>
      </c>
      <c r="D172" t="s">
        <v>42</v>
      </c>
      <c r="E172">
        <v>2004</v>
      </c>
      <c r="F172">
        <v>5</v>
      </c>
      <c r="G172">
        <v>98339510.930000007</v>
      </c>
    </row>
    <row r="173" spans="1:7" x14ac:dyDescent="0.2">
      <c r="A173" s="1">
        <v>38108</v>
      </c>
      <c r="B173" t="s">
        <v>19</v>
      </c>
      <c r="C173" t="s">
        <v>20</v>
      </c>
      <c r="D173" t="s">
        <v>43</v>
      </c>
      <c r="E173">
        <v>2004</v>
      </c>
      <c r="F173">
        <v>5</v>
      </c>
      <c r="G173">
        <v>78690223.540000007</v>
      </c>
    </row>
    <row r="174" spans="1:7" x14ac:dyDescent="0.2">
      <c r="A174" s="1">
        <v>38108</v>
      </c>
      <c r="B174" t="s">
        <v>19</v>
      </c>
      <c r="C174" t="s">
        <v>20</v>
      </c>
      <c r="D174" t="s">
        <v>45</v>
      </c>
      <c r="E174">
        <v>2004</v>
      </c>
      <c r="F174">
        <v>5</v>
      </c>
      <c r="G174">
        <v>5563713.21</v>
      </c>
    </row>
    <row r="175" spans="1:7" x14ac:dyDescent="0.2">
      <c r="A175" s="1">
        <v>38108</v>
      </c>
      <c r="B175" t="s">
        <v>19</v>
      </c>
      <c r="C175" t="s">
        <v>20</v>
      </c>
      <c r="D175" t="s">
        <v>46</v>
      </c>
      <c r="E175">
        <v>2004</v>
      </c>
      <c r="F175">
        <v>5</v>
      </c>
      <c r="G175">
        <v>51394366.039999999</v>
      </c>
    </row>
    <row r="176" spans="1:7" x14ac:dyDescent="0.2">
      <c r="A176" s="1">
        <v>38108</v>
      </c>
      <c r="B176" t="s">
        <v>19</v>
      </c>
      <c r="C176" t="s">
        <v>20</v>
      </c>
      <c r="D176" t="s">
        <v>47</v>
      </c>
      <c r="E176">
        <v>2004</v>
      </c>
      <c r="F176">
        <v>5</v>
      </c>
      <c r="G176">
        <v>130469187.66</v>
      </c>
    </row>
    <row r="177" spans="1:7" x14ac:dyDescent="0.2">
      <c r="A177" s="1">
        <v>38108</v>
      </c>
      <c r="B177" t="s">
        <v>19</v>
      </c>
      <c r="C177" t="s">
        <v>20</v>
      </c>
      <c r="D177" t="s">
        <v>48</v>
      </c>
      <c r="E177">
        <v>2004</v>
      </c>
      <c r="F177">
        <v>5</v>
      </c>
      <c r="G177">
        <v>158369213.78999999</v>
      </c>
    </row>
    <row r="178" spans="1:7" x14ac:dyDescent="0.2">
      <c r="A178" s="1">
        <v>38108</v>
      </c>
      <c r="B178" t="s">
        <v>19</v>
      </c>
      <c r="C178" t="s">
        <v>20</v>
      </c>
      <c r="D178" t="s">
        <v>51</v>
      </c>
      <c r="E178">
        <v>2004</v>
      </c>
      <c r="F178">
        <v>5</v>
      </c>
      <c r="G178">
        <v>90032722.030000001</v>
      </c>
    </row>
    <row r="179" spans="1:7" x14ac:dyDescent="0.2">
      <c r="A179" s="1">
        <v>38108</v>
      </c>
      <c r="B179" t="s">
        <v>19</v>
      </c>
      <c r="C179" t="s">
        <v>20</v>
      </c>
      <c r="D179" t="s">
        <v>52</v>
      </c>
      <c r="E179">
        <v>2004</v>
      </c>
      <c r="F179">
        <v>5</v>
      </c>
      <c r="G179">
        <v>411917940.5</v>
      </c>
    </row>
    <row r="180" spans="1:7" x14ac:dyDescent="0.2">
      <c r="A180" s="1">
        <v>38108</v>
      </c>
      <c r="B180" t="s">
        <v>19</v>
      </c>
      <c r="C180" t="s">
        <v>20</v>
      </c>
      <c r="D180" t="s">
        <v>54</v>
      </c>
      <c r="E180">
        <v>2004</v>
      </c>
      <c r="F180">
        <v>5</v>
      </c>
      <c r="G180">
        <v>37246326.420000002</v>
      </c>
    </row>
    <row r="181" spans="1:7" x14ac:dyDescent="0.2">
      <c r="A181" s="1">
        <v>38108</v>
      </c>
      <c r="B181" t="s">
        <v>19</v>
      </c>
      <c r="C181" t="s">
        <v>20</v>
      </c>
      <c r="D181" t="s">
        <v>55</v>
      </c>
      <c r="E181">
        <v>2004</v>
      </c>
      <c r="F181">
        <v>5</v>
      </c>
      <c r="G181">
        <v>52662753.380000003</v>
      </c>
    </row>
    <row r="182" spans="1:7" x14ac:dyDescent="0.2">
      <c r="A182" s="1">
        <v>38108</v>
      </c>
      <c r="B182" t="s">
        <v>19</v>
      </c>
      <c r="C182" t="s">
        <v>20</v>
      </c>
      <c r="D182" t="s">
        <v>56</v>
      </c>
      <c r="E182">
        <v>2004</v>
      </c>
      <c r="F182">
        <v>5</v>
      </c>
      <c r="G182">
        <v>40535483.530000001</v>
      </c>
    </row>
    <row r="183" spans="1:7" x14ac:dyDescent="0.2">
      <c r="A183" s="1">
        <v>38108</v>
      </c>
      <c r="B183" t="s">
        <v>19</v>
      </c>
      <c r="C183" t="s">
        <v>20</v>
      </c>
      <c r="D183" t="s">
        <v>57</v>
      </c>
      <c r="E183">
        <v>2004</v>
      </c>
      <c r="F183">
        <v>5</v>
      </c>
      <c r="G183">
        <v>102059020.53</v>
      </c>
    </row>
    <row r="184" spans="1:7" x14ac:dyDescent="0.2">
      <c r="A184" s="1">
        <v>38108</v>
      </c>
      <c r="B184" t="s">
        <v>19</v>
      </c>
      <c r="C184" t="s">
        <v>20</v>
      </c>
      <c r="D184" t="s">
        <v>44</v>
      </c>
      <c r="E184">
        <v>2004</v>
      </c>
      <c r="F184">
        <v>5</v>
      </c>
      <c r="G184">
        <v>29317555.5</v>
      </c>
    </row>
    <row r="185" spans="1:7" x14ac:dyDescent="0.2">
      <c r="A185" s="1">
        <v>38108</v>
      </c>
      <c r="B185" t="s">
        <v>34</v>
      </c>
      <c r="C185" t="s">
        <v>20</v>
      </c>
      <c r="D185" t="s">
        <v>49</v>
      </c>
      <c r="E185">
        <v>2004</v>
      </c>
      <c r="F185">
        <v>5</v>
      </c>
      <c r="G185">
        <v>46697987.060000002</v>
      </c>
    </row>
    <row r="186" spans="1:7" x14ac:dyDescent="0.2">
      <c r="A186" s="1">
        <v>38108</v>
      </c>
      <c r="B186" t="s">
        <v>34</v>
      </c>
      <c r="C186" t="s">
        <v>20</v>
      </c>
      <c r="D186" t="s">
        <v>50</v>
      </c>
      <c r="E186">
        <v>2004</v>
      </c>
      <c r="F186">
        <v>5</v>
      </c>
      <c r="G186">
        <v>970869546.22000003</v>
      </c>
    </row>
    <row r="187" spans="1:7" x14ac:dyDescent="0.2">
      <c r="A187" s="1">
        <v>38108</v>
      </c>
      <c r="B187" t="s">
        <v>19</v>
      </c>
      <c r="C187" t="s">
        <v>20</v>
      </c>
      <c r="D187" t="s">
        <v>53</v>
      </c>
      <c r="E187">
        <v>2004</v>
      </c>
      <c r="F187">
        <v>5</v>
      </c>
      <c r="G187">
        <v>335355.98</v>
      </c>
    </row>
    <row r="188" spans="1:7" x14ac:dyDescent="0.2">
      <c r="A188" s="1">
        <v>38108</v>
      </c>
      <c r="B188" t="s">
        <v>19</v>
      </c>
      <c r="C188" t="s">
        <v>20</v>
      </c>
      <c r="D188" t="s">
        <v>58</v>
      </c>
      <c r="E188">
        <v>2004</v>
      </c>
      <c r="F188">
        <v>5</v>
      </c>
      <c r="G188">
        <v>4963411.38</v>
      </c>
    </row>
    <row r="189" spans="1:7" x14ac:dyDescent="0.2">
      <c r="A189" s="1">
        <v>38139</v>
      </c>
      <c r="B189" t="s">
        <v>19</v>
      </c>
      <c r="C189" t="s">
        <v>20</v>
      </c>
      <c r="D189" t="s">
        <v>21</v>
      </c>
      <c r="E189">
        <v>2004</v>
      </c>
      <c r="F189">
        <v>6</v>
      </c>
      <c r="G189">
        <v>113889298.65000001</v>
      </c>
    </row>
    <row r="190" spans="1:7" x14ac:dyDescent="0.2">
      <c r="A190" s="1">
        <v>38139</v>
      </c>
      <c r="B190" t="s">
        <v>19</v>
      </c>
      <c r="C190" t="s">
        <v>20</v>
      </c>
      <c r="D190" t="s">
        <v>22</v>
      </c>
      <c r="E190">
        <v>2004</v>
      </c>
      <c r="F190">
        <v>6</v>
      </c>
      <c r="G190">
        <v>36660092.030000001</v>
      </c>
    </row>
    <row r="191" spans="1:7" x14ac:dyDescent="0.2">
      <c r="A191" s="1">
        <v>38139</v>
      </c>
      <c r="B191" t="s">
        <v>19</v>
      </c>
      <c r="C191" t="s">
        <v>20</v>
      </c>
      <c r="D191" t="s">
        <v>23</v>
      </c>
      <c r="E191">
        <v>2004</v>
      </c>
      <c r="F191">
        <v>6</v>
      </c>
      <c r="G191">
        <v>46723801.219999999</v>
      </c>
    </row>
    <row r="192" spans="1:7" x14ac:dyDescent="0.2">
      <c r="A192" s="1">
        <v>38139</v>
      </c>
      <c r="B192" t="s">
        <v>19</v>
      </c>
      <c r="C192" t="s">
        <v>20</v>
      </c>
      <c r="D192" t="s">
        <v>24</v>
      </c>
      <c r="E192">
        <v>2004</v>
      </c>
      <c r="F192">
        <v>6</v>
      </c>
      <c r="G192">
        <v>9536812.25</v>
      </c>
    </row>
    <row r="193" spans="1:7" x14ac:dyDescent="0.2">
      <c r="A193" s="1">
        <v>38139</v>
      </c>
      <c r="B193" t="s">
        <v>19</v>
      </c>
      <c r="C193" t="s">
        <v>20</v>
      </c>
      <c r="D193" t="s">
        <v>25</v>
      </c>
      <c r="E193">
        <v>2004</v>
      </c>
      <c r="F193">
        <v>6</v>
      </c>
      <c r="G193">
        <v>20217311.710000001</v>
      </c>
    </row>
    <row r="194" spans="1:7" x14ac:dyDescent="0.2">
      <c r="A194" s="1">
        <v>38139</v>
      </c>
      <c r="B194" t="s">
        <v>19</v>
      </c>
      <c r="C194" t="s">
        <v>20</v>
      </c>
      <c r="D194" t="s">
        <v>26</v>
      </c>
      <c r="E194">
        <v>2004</v>
      </c>
      <c r="F194">
        <v>6</v>
      </c>
      <c r="G194">
        <v>141440602.84</v>
      </c>
    </row>
    <row r="195" spans="1:7" x14ac:dyDescent="0.2">
      <c r="A195" s="1">
        <v>38139</v>
      </c>
      <c r="B195" t="s">
        <v>19</v>
      </c>
      <c r="C195" t="s">
        <v>20</v>
      </c>
      <c r="D195" t="s">
        <v>27</v>
      </c>
      <c r="E195">
        <v>2004</v>
      </c>
      <c r="F195">
        <v>6</v>
      </c>
      <c r="G195">
        <v>773653124.90999997</v>
      </c>
    </row>
    <row r="196" spans="1:7" x14ac:dyDescent="0.2">
      <c r="A196" s="1">
        <v>38139</v>
      </c>
      <c r="B196" t="s">
        <v>19</v>
      </c>
      <c r="C196" t="s">
        <v>20</v>
      </c>
      <c r="D196" t="s">
        <v>28</v>
      </c>
      <c r="E196">
        <v>2004</v>
      </c>
      <c r="F196">
        <v>6</v>
      </c>
      <c r="G196">
        <v>-8589694.6500000004</v>
      </c>
    </row>
    <row r="197" spans="1:7" x14ac:dyDescent="0.2">
      <c r="A197" s="1">
        <v>38139</v>
      </c>
      <c r="B197" t="s">
        <v>19</v>
      </c>
      <c r="C197" t="s">
        <v>20</v>
      </c>
      <c r="D197" t="s">
        <v>29</v>
      </c>
      <c r="E197">
        <v>2004</v>
      </c>
      <c r="F197">
        <v>6</v>
      </c>
      <c r="G197">
        <v>57580271.810000002</v>
      </c>
    </row>
    <row r="198" spans="1:7" x14ac:dyDescent="0.2">
      <c r="A198" s="1">
        <v>38139</v>
      </c>
      <c r="B198" t="s">
        <v>19</v>
      </c>
      <c r="C198" t="s">
        <v>20</v>
      </c>
      <c r="D198" t="s">
        <v>30</v>
      </c>
      <c r="E198">
        <v>2004</v>
      </c>
      <c r="F198">
        <v>6</v>
      </c>
      <c r="G198">
        <v>47129459.759999998</v>
      </c>
    </row>
    <row r="199" spans="1:7" x14ac:dyDescent="0.2">
      <c r="A199" s="1">
        <v>38139</v>
      </c>
      <c r="B199" t="s">
        <v>19</v>
      </c>
      <c r="C199" t="s">
        <v>20</v>
      </c>
      <c r="D199" t="s">
        <v>31</v>
      </c>
      <c r="E199">
        <v>2004</v>
      </c>
      <c r="F199">
        <v>6</v>
      </c>
      <c r="G199">
        <v>38228714.57</v>
      </c>
    </row>
    <row r="200" spans="1:7" x14ac:dyDescent="0.2">
      <c r="A200" s="1">
        <v>38139</v>
      </c>
      <c r="B200" t="s">
        <v>19</v>
      </c>
      <c r="C200" t="s">
        <v>20</v>
      </c>
      <c r="D200" t="s">
        <v>32</v>
      </c>
      <c r="E200">
        <v>2004</v>
      </c>
      <c r="F200">
        <v>6</v>
      </c>
      <c r="G200">
        <v>72394500.989999995</v>
      </c>
    </row>
    <row r="201" spans="1:7" x14ac:dyDescent="0.2">
      <c r="A201" s="1">
        <v>38139</v>
      </c>
      <c r="B201" t="s">
        <v>19</v>
      </c>
      <c r="C201" t="s">
        <v>20</v>
      </c>
      <c r="D201" t="s">
        <v>33</v>
      </c>
      <c r="E201">
        <v>2004</v>
      </c>
      <c r="F201">
        <v>6</v>
      </c>
      <c r="G201">
        <v>4494539.4800000004</v>
      </c>
    </row>
    <row r="202" spans="1:7" x14ac:dyDescent="0.2">
      <c r="A202" s="1">
        <v>38139</v>
      </c>
      <c r="B202" t="s">
        <v>34</v>
      </c>
      <c r="C202" t="s">
        <v>20</v>
      </c>
      <c r="D202" t="s">
        <v>35</v>
      </c>
      <c r="E202">
        <v>2004</v>
      </c>
      <c r="F202">
        <v>6</v>
      </c>
      <c r="G202">
        <v>2525264375.0900002</v>
      </c>
    </row>
    <row r="203" spans="1:7" x14ac:dyDescent="0.2">
      <c r="A203" s="1">
        <v>38139</v>
      </c>
      <c r="B203" t="s">
        <v>19</v>
      </c>
      <c r="C203" t="s">
        <v>20</v>
      </c>
      <c r="D203" t="s">
        <v>36</v>
      </c>
      <c r="E203">
        <v>2004</v>
      </c>
      <c r="F203">
        <v>6</v>
      </c>
      <c r="G203">
        <v>10346550.41</v>
      </c>
    </row>
    <row r="204" spans="1:7" x14ac:dyDescent="0.2">
      <c r="A204" s="1">
        <v>38139</v>
      </c>
      <c r="B204" t="s">
        <v>19</v>
      </c>
      <c r="C204" t="s">
        <v>20</v>
      </c>
      <c r="D204" t="s">
        <v>37</v>
      </c>
      <c r="E204">
        <v>2004</v>
      </c>
      <c r="F204">
        <v>6</v>
      </c>
      <c r="G204">
        <v>212999255.47999999</v>
      </c>
    </row>
    <row r="205" spans="1:7" x14ac:dyDescent="0.2">
      <c r="A205" s="1">
        <v>38139</v>
      </c>
      <c r="B205" t="s">
        <v>19</v>
      </c>
      <c r="C205" t="s">
        <v>20</v>
      </c>
      <c r="D205" t="s">
        <v>38</v>
      </c>
      <c r="E205">
        <v>2004</v>
      </c>
      <c r="F205">
        <v>6</v>
      </c>
      <c r="G205">
        <v>11933235.74</v>
      </c>
    </row>
    <row r="206" spans="1:7" x14ac:dyDescent="0.2">
      <c r="A206" s="1">
        <v>38139</v>
      </c>
      <c r="B206" t="s">
        <v>19</v>
      </c>
      <c r="C206" t="s">
        <v>20</v>
      </c>
      <c r="D206" t="s">
        <v>39</v>
      </c>
      <c r="E206">
        <v>2004</v>
      </c>
      <c r="F206">
        <v>6</v>
      </c>
      <c r="G206">
        <v>69051504.599999994</v>
      </c>
    </row>
    <row r="207" spans="1:7" x14ac:dyDescent="0.2">
      <c r="A207" s="1">
        <v>38139</v>
      </c>
      <c r="B207" t="s">
        <v>19</v>
      </c>
      <c r="C207" t="s">
        <v>20</v>
      </c>
      <c r="D207" t="s">
        <v>40</v>
      </c>
      <c r="E207">
        <v>2004</v>
      </c>
      <c r="F207">
        <v>6</v>
      </c>
      <c r="G207">
        <v>17255962.75</v>
      </c>
    </row>
    <row r="208" spans="1:7" x14ac:dyDescent="0.2">
      <c r="A208" s="1">
        <v>38139</v>
      </c>
      <c r="B208" t="s">
        <v>19</v>
      </c>
      <c r="C208" t="s">
        <v>20</v>
      </c>
      <c r="D208" t="s">
        <v>41</v>
      </c>
      <c r="E208">
        <v>2004</v>
      </c>
      <c r="F208">
        <v>6</v>
      </c>
      <c r="G208">
        <v>70290638.930000007</v>
      </c>
    </row>
    <row r="209" spans="1:7" x14ac:dyDescent="0.2">
      <c r="A209" s="1">
        <v>38139</v>
      </c>
      <c r="B209" t="s">
        <v>19</v>
      </c>
      <c r="C209" t="s">
        <v>20</v>
      </c>
      <c r="D209" t="s">
        <v>42</v>
      </c>
      <c r="E209">
        <v>2004</v>
      </c>
      <c r="F209">
        <v>6</v>
      </c>
      <c r="G209">
        <v>60904203.140000001</v>
      </c>
    </row>
    <row r="210" spans="1:7" x14ac:dyDescent="0.2">
      <c r="A210" s="1">
        <v>38139</v>
      </c>
      <c r="B210" t="s">
        <v>19</v>
      </c>
      <c r="C210" t="s">
        <v>20</v>
      </c>
      <c r="D210" t="s">
        <v>43</v>
      </c>
      <c r="E210">
        <v>2004</v>
      </c>
      <c r="F210">
        <v>6</v>
      </c>
      <c r="G210">
        <v>32570874.48</v>
      </c>
    </row>
    <row r="211" spans="1:7" x14ac:dyDescent="0.2">
      <c r="A211" s="1">
        <v>38139</v>
      </c>
      <c r="B211" t="s">
        <v>19</v>
      </c>
      <c r="C211" t="s">
        <v>20</v>
      </c>
      <c r="D211" t="s">
        <v>44</v>
      </c>
      <c r="E211">
        <v>2004</v>
      </c>
      <c r="F211">
        <v>6</v>
      </c>
      <c r="G211">
        <v>45796856.159999996</v>
      </c>
    </row>
    <row r="212" spans="1:7" x14ac:dyDescent="0.2">
      <c r="A212" s="1">
        <v>38139</v>
      </c>
      <c r="B212" t="s">
        <v>19</v>
      </c>
      <c r="C212" t="s">
        <v>20</v>
      </c>
      <c r="D212" t="s">
        <v>45</v>
      </c>
      <c r="E212">
        <v>2004</v>
      </c>
      <c r="F212">
        <v>6</v>
      </c>
      <c r="G212">
        <v>4428289.91</v>
      </c>
    </row>
    <row r="213" spans="1:7" x14ac:dyDescent="0.2">
      <c r="A213" s="1">
        <v>38139</v>
      </c>
      <c r="B213" t="s">
        <v>19</v>
      </c>
      <c r="C213" t="s">
        <v>20</v>
      </c>
      <c r="D213" t="s">
        <v>46</v>
      </c>
      <c r="E213">
        <v>2004</v>
      </c>
      <c r="F213">
        <v>6</v>
      </c>
      <c r="G213">
        <v>20088683.68</v>
      </c>
    </row>
    <row r="214" spans="1:7" x14ac:dyDescent="0.2">
      <c r="A214" s="1">
        <v>38139</v>
      </c>
      <c r="B214" t="s">
        <v>19</v>
      </c>
      <c r="C214" t="s">
        <v>20</v>
      </c>
      <c r="D214" t="s">
        <v>47</v>
      </c>
      <c r="E214">
        <v>2004</v>
      </c>
      <c r="F214">
        <v>6</v>
      </c>
      <c r="G214">
        <v>65219924.68</v>
      </c>
    </row>
    <row r="215" spans="1:7" x14ac:dyDescent="0.2">
      <c r="A215" s="1">
        <v>38139</v>
      </c>
      <c r="B215" t="s">
        <v>19</v>
      </c>
      <c r="C215" t="s">
        <v>20</v>
      </c>
      <c r="D215" t="s">
        <v>48</v>
      </c>
      <c r="E215">
        <v>2004</v>
      </c>
      <c r="F215">
        <v>6</v>
      </c>
      <c r="G215">
        <v>108939167.20999999</v>
      </c>
    </row>
    <row r="216" spans="1:7" x14ac:dyDescent="0.2">
      <c r="A216" s="1">
        <v>38139</v>
      </c>
      <c r="B216" t="s">
        <v>34</v>
      </c>
      <c r="C216" t="s">
        <v>20</v>
      </c>
      <c r="D216" t="s">
        <v>49</v>
      </c>
      <c r="E216">
        <v>2004</v>
      </c>
      <c r="F216">
        <v>6</v>
      </c>
      <c r="G216">
        <v>352183654.20999998</v>
      </c>
    </row>
    <row r="217" spans="1:7" x14ac:dyDescent="0.2">
      <c r="A217" s="1">
        <v>38139</v>
      </c>
      <c r="B217" t="s">
        <v>34</v>
      </c>
      <c r="C217" t="s">
        <v>20</v>
      </c>
      <c r="D217" t="s">
        <v>50</v>
      </c>
      <c r="E217">
        <v>2004</v>
      </c>
      <c r="F217">
        <v>6</v>
      </c>
      <c r="G217">
        <v>1104115860.6900001</v>
      </c>
    </row>
    <row r="218" spans="1:7" x14ac:dyDescent="0.2">
      <c r="A218" s="1">
        <v>38139</v>
      </c>
      <c r="B218" t="s">
        <v>19</v>
      </c>
      <c r="C218" t="s">
        <v>20</v>
      </c>
      <c r="D218" t="s">
        <v>51</v>
      </c>
      <c r="E218">
        <v>2004</v>
      </c>
      <c r="F218">
        <v>6</v>
      </c>
      <c r="G218">
        <v>99819290.189999998</v>
      </c>
    </row>
    <row r="219" spans="1:7" x14ac:dyDescent="0.2">
      <c r="A219" s="1">
        <v>38139</v>
      </c>
      <c r="B219" t="s">
        <v>19</v>
      </c>
      <c r="C219" t="s">
        <v>20</v>
      </c>
      <c r="D219" t="s">
        <v>52</v>
      </c>
      <c r="E219">
        <v>2004</v>
      </c>
      <c r="F219">
        <v>6</v>
      </c>
      <c r="G219">
        <v>424069680.04000002</v>
      </c>
    </row>
    <row r="220" spans="1:7" x14ac:dyDescent="0.2">
      <c r="A220" s="1">
        <v>38139</v>
      </c>
      <c r="B220" t="s">
        <v>19</v>
      </c>
      <c r="C220" t="s">
        <v>20</v>
      </c>
      <c r="D220" t="s">
        <v>53</v>
      </c>
      <c r="E220">
        <v>2004</v>
      </c>
      <c r="F220">
        <v>6</v>
      </c>
      <c r="G220">
        <v>32436386.850000001</v>
      </c>
    </row>
    <row r="221" spans="1:7" x14ac:dyDescent="0.2">
      <c r="A221" s="1">
        <v>38139</v>
      </c>
      <c r="B221" t="s">
        <v>19</v>
      </c>
      <c r="C221" t="s">
        <v>20</v>
      </c>
      <c r="D221" t="s">
        <v>54</v>
      </c>
      <c r="E221">
        <v>2004</v>
      </c>
      <c r="F221">
        <v>6</v>
      </c>
      <c r="G221">
        <v>36429082.060000002</v>
      </c>
    </row>
    <row r="222" spans="1:7" x14ac:dyDescent="0.2">
      <c r="A222" s="1">
        <v>38139</v>
      </c>
      <c r="B222" t="s">
        <v>19</v>
      </c>
      <c r="C222" t="s">
        <v>20</v>
      </c>
      <c r="D222" t="s">
        <v>55</v>
      </c>
      <c r="E222">
        <v>2004</v>
      </c>
      <c r="F222">
        <v>6</v>
      </c>
      <c r="G222">
        <v>19642646.329999998</v>
      </c>
    </row>
    <row r="223" spans="1:7" x14ac:dyDescent="0.2">
      <c r="A223" s="1">
        <v>38139</v>
      </c>
      <c r="B223" t="s">
        <v>19</v>
      </c>
      <c r="C223" t="s">
        <v>20</v>
      </c>
      <c r="D223" t="s">
        <v>56</v>
      </c>
      <c r="E223">
        <v>2004</v>
      </c>
      <c r="F223">
        <v>6</v>
      </c>
      <c r="G223">
        <v>34934081.859999999</v>
      </c>
    </row>
    <row r="224" spans="1:7" x14ac:dyDescent="0.2">
      <c r="A224" s="1">
        <v>38139</v>
      </c>
      <c r="B224" t="s">
        <v>19</v>
      </c>
      <c r="C224" t="s">
        <v>20</v>
      </c>
      <c r="D224" t="s">
        <v>57</v>
      </c>
      <c r="E224">
        <v>2004</v>
      </c>
      <c r="F224">
        <v>6</v>
      </c>
      <c r="G224">
        <v>94360024.530000001</v>
      </c>
    </row>
    <row r="225" spans="1:7" x14ac:dyDescent="0.2">
      <c r="A225" s="1">
        <v>38139</v>
      </c>
      <c r="B225" t="s">
        <v>19</v>
      </c>
      <c r="C225" t="s">
        <v>20</v>
      </c>
      <c r="D225" t="s">
        <v>58</v>
      </c>
      <c r="E225">
        <v>2004</v>
      </c>
      <c r="F225">
        <v>6</v>
      </c>
      <c r="G225">
        <v>5670475.4699999997</v>
      </c>
    </row>
    <row r="226" spans="1:7" x14ac:dyDescent="0.2">
      <c r="A226" s="1">
        <v>38169</v>
      </c>
      <c r="B226" t="s">
        <v>19</v>
      </c>
      <c r="C226" t="s">
        <v>20</v>
      </c>
      <c r="D226" t="s">
        <v>21</v>
      </c>
      <c r="E226">
        <v>2004</v>
      </c>
      <c r="F226">
        <v>7</v>
      </c>
      <c r="G226">
        <v>141792074.41999999</v>
      </c>
    </row>
    <row r="227" spans="1:7" x14ac:dyDescent="0.2">
      <c r="A227" s="1">
        <v>38169</v>
      </c>
      <c r="B227" t="s">
        <v>19</v>
      </c>
      <c r="C227" t="s">
        <v>20</v>
      </c>
      <c r="D227" t="s">
        <v>22</v>
      </c>
      <c r="E227">
        <v>2004</v>
      </c>
      <c r="F227">
        <v>7</v>
      </c>
      <c r="G227">
        <v>36475055.039999999</v>
      </c>
    </row>
    <row r="228" spans="1:7" x14ac:dyDescent="0.2">
      <c r="A228" s="1">
        <v>38169</v>
      </c>
      <c r="B228" t="s">
        <v>19</v>
      </c>
      <c r="C228" t="s">
        <v>20</v>
      </c>
      <c r="D228" t="s">
        <v>23</v>
      </c>
      <c r="E228">
        <v>2004</v>
      </c>
      <c r="F228">
        <v>7</v>
      </c>
      <c r="G228">
        <v>48497489.149999999</v>
      </c>
    </row>
    <row r="229" spans="1:7" x14ac:dyDescent="0.2">
      <c r="A229" s="1">
        <v>38169</v>
      </c>
      <c r="B229" t="s">
        <v>19</v>
      </c>
      <c r="C229" t="s">
        <v>20</v>
      </c>
      <c r="D229" t="s">
        <v>24</v>
      </c>
      <c r="E229">
        <v>2004</v>
      </c>
      <c r="F229">
        <v>7</v>
      </c>
      <c r="G229">
        <v>6022789.8399999999</v>
      </c>
    </row>
    <row r="230" spans="1:7" x14ac:dyDescent="0.2">
      <c r="A230" s="1">
        <v>38169</v>
      </c>
      <c r="B230" t="s">
        <v>19</v>
      </c>
      <c r="C230" t="s">
        <v>20</v>
      </c>
      <c r="D230" t="s">
        <v>25</v>
      </c>
      <c r="E230">
        <v>2004</v>
      </c>
      <c r="F230">
        <v>7</v>
      </c>
      <c r="G230">
        <v>12707097.01</v>
      </c>
    </row>
    <row r="231" spans="1:7" x14ac:dyDescent="0.2">
      <c r="A231" s="1">
        <v>38169</v>
      </c>
      <c r="B231" t="s">
        <v>19</v>
      </c>
      <c r="C231" t="s">
        <v>20</v>
      </c>
      <c r="D231" t="s">
        <v>26</v>
      </c>
      <c r="E231">
        <v>2004</v>
      </c>
      <c r="F231">
        <v>7</v>
      </c>
      <c r="G231">
        <v>146258971.40000001</v>
      </c>
    </row>
    <row r="232" spans="1:7" x14ac:dyDescent="0.2">
      <c r="A232" s="1">
        <v>38169</v>
      </c>
      <c r="B232" t="s">
        <v>19</v>
      </c>
      <c r="C232" t="s">
        <v>20</v>
      </c>
      <c r="D232" t="s">
        <v>27</v>
      </c>
      <c r="E232">
        <v>2004</v>
      </c>
      <c r="F232">
        <v>7</v>
      </c>
      <c r="G232">
        <v>808873688.01999998</v>
      </c>
    </row>
    <row r="233" spans="1:7" x14ac:dyDescent="0.2">
      <c r="A233" s="1">
        <v>38169</v>
      </c>
      <c r="B233" t="s">
        <v>19</v>
      </c>
      <c r="C233" t="s">
        <v>20</v>
      </c>
      <c r="D233" t="s">
        <v>28</v>
      </c>
      <c r="E233">
        <v>2004</v>
      </c>
      <c r="F233">
        <v>7</v>
      </c>
      <c r="G233">
        <v>-11439715.529999999</v>
      </c>
    </row>
    <row r="234" spans="1:7" x14ac:dyDescent="0.2">
      <c r="A234" s="1">
        <v>38169</v>
      </c>
      <c r="B234" t="s">
        <v>19</v>
      </c>
      <c r="C234" t="s">
        <v>20</v>
      </c>
      <c r="D234" t="s">
        <v>29</v>
      </c>
      <c r="E234">
        <v>2004</v>
      </c>
      <c r="F234">
        <v>7</v>
      </c>
      <c r="G234">
        <v>62011813.539999999</v>
      </c>
    </row>
    <row r="235" spans="1:7" x14ac:dyDescent="0.2">
      <c r="A235" s="1">
        <v>38169</v>
      </c>
      <c r="B235" t="s">
        <v>19</v>
      </c>
      <c r="C235" t="s">
        <v>20</v>
      </c>
      <c r="D235" t="s">
        <v>30</v>
      </c>
      <c r="E235">
        <v>2004</v>
      </c>
      <c r="F235">
        <v>7</v>
      </c>
      <c r="G235">
        <v>52882264.399999999</v>
      </c>
    </row>
    <row r="236" spans="1:7" x14ac:dyDescent="0.2">
      <c r="A236" s="1">
        <v>38169</v>
      </c>
      <c r="B236" t="s">
        <v>19</v>
      </c>
      <c r="C236" t="s">
        <v>20</v>
      </c>
      <c r="D236" t="s">
        <v>31</v>
      </c>
      <c r="E236">
        <v>2004</v>
      </c>
      <c r="F236">
        <v>7</v>
      </c>
      <c r="G236">
        <v>49524434.890000001</v>
      </c>
    </row>
    <row r="237" spans="1:7" x14ac:dyDescent="0.2">
      <c r="A237" s="1">
        <v>38169</v>
      </c>
      <c r="B237" t="s">
        <v>19</v>
      </c>
      <c r="C237" t="s">
        <v>20</v>
      </c>
      <c r="D237" t="s">
        <v>32</v>
      </c>
      <c r="E237">
        <v>2004</v>
      </c>
      <c r="F237">
        <v>7</v>
      </c>
      <c r="G237">
        <v>74014961.739999995</v>
      </c>
    </row>
    <row r="238" spans="1:7" x14ac:dyDescent="0.2">
      <c r="A238" s="1">
        <v>38169</v>
      </c>
      <c r="B238" t="s">
        <v>19</v>
      </c>
      <c r="C238" t="s">
        <v>20</v>
      </c>
      <c r="D238" t="s">
        <v>33</v>
      </c>
      <c r="E238">
        <v>2004</v>
      </c>
      <c r="F238">
        <v>7</v>
      </c>
      <c r="G238">
        <v>4940829.6399999997</v>
      </c>
    </row>
    <row r="239" spans="1:7" x14ac:dyDescent="0.2">
      <c r="A239" s="1">
        <v>38169</v>
      </c>
      <c r="B239" t="s">
        <v>34</v>
      </c>
      <c r="C239" t="s">
        <v>20</v>
      </c>
      <c r="D239" t="s">
        <v>35</v>
      </c>
      <c r="E239">
        <v>2004</v>
      </c>
      <c r="F239">
        <v>7</v>
      </c>
      <c r="G239">
        <v>2446437430.9699998</v>
      </c>
    </row>
    <row r="240" spans="1:7" x14ac:dyDescent="0.2">
      <c r="A240" s="1">
        <v>38169</v>
      </c>
      <c r="B240" t="s">
        <v>19</v>
      </c>
      <c r="C240" t="s">
        <v>20</v>
      </c>
      <c r="D240" t="s">
        <v>36</v>
      </c>
      <c r="E240">
        <v>2004</v>
      </c>
      <c r="F240">
        <v>7</v>
      </c>
      <c r="G240">
        <v>11473059.99</v>
      </c>
    </row>
    <row r="241" spans="1:7" x14ac:dyDescent="0.2">
      <c r="A241" s="1">
        <v>38169</v>
      </c>
      <c r="B241" t="s">
        <v>19</v>
      </c>
      <c r="C241" t="s">
        <v>20</v>
      </c>
      <c r="D241" t="s">
        <v>37</v>
      </c>
      <c r="E241">
        <v>2004</v>
      </c>
      <c r="F241">
        <v>7</v>
      </c>
      <c r="G241">
        <v>251204803.91</v>
      </c>
    </row>
    <row r="242" spans="1:7" x14ac:dyDescent="0.2">
      <c r="A242" s="1">
        <v>38169</v>
      </c>
      <c r="B242" t="s">
        <v>19</v>
      </c>
      <c r="C242" t="s">
        <v>20</v>
      </c>
      <c r="D242" t="s">
        <v>38</v>
      </c>
      <c r="E242">
        <v>2004</v>
      </c>
      <c r="F242">
        <v>7</v>
      </c>
      <c r="G242">
        <v>12907145.76</v>
      </c>
    </row>
    <row r="243" spans="1:7" x14ac:dyDescent="0.2">
      <c r="A243" s="1">
        <v>38169</v>
      </c>
      <c r="B243" t="s">
        <v>19</v>
      </c>
      <c r="C243" t="s">
        <v>20</v>
      </c>
      <c r="D243" t="s">
        <v>39</v>
      </c>
      <c r="E243">
        <v>2004</v>
      </c>
      <c r="F243">
        <v>7</v>
      </c>
      <c r="G243">
        <v>58502909.479999997</v>
      </c>
    </row>
    <row r="244" spans="1:7" x14ac:dyDescent="0.2">
      <c r="A244" s="1">
        <v>38169</v>
      </c>
      <c r="B244" t="s">
        <v>19</v>
      </c>
      <c r="C244" t="s">
        <v>20</v>
      </c>
      <c r="D244" t="s">
        <v>40</v>
      </c>
      <c r="E244">
        <v>2004</v>
      </c>
      <c r="F244">
        <v>7</v>
      </c>
      <c r="G244">
        <v>17620245.109999999</v>
      </c>
    </row>
    <row r="245" spans="1:7" x14ac:dyDescent="0.2">
      <c r="A245" s="1">
        <v>38169</v>
      </c>
      <c r="B245" t="s">
        <v>19</v>
      </c>
      <c r="C245" t="s">
        <v>20</v>
      </c>
      <c r="D245" t="s">
        <v>41</v>
      </c>
      <c r="E245">
        <v>2004</v>
      </c>
      <c r="F245">
        <v>7</v>
      </c>
      <c r="G245">
        <v>58839268.619999997</v>
      </c>
    </row>
    <row r="246" spans="1:7" x14ac:dyDescent="0.2">
      <c r="A246" s="1">
        <v>38169</v>
      </c>
      <c r="B246" t="s">
        <v>19</v>
      </c>
      <c r="C246" t="s">
        <v>20</v>
      </c>
      <c r="D246" t="s">
        <v>42</v>
      </c>
      <c r="E246">
        <v>2004</v>
      </c>
      <c r="F246">
        <v>7</v>
      </c>
      <c r="G246">
        <v>50259554.490000002</v>
      </c>
    </row>
    <row r="247" spans="1:7" x14ac:dyDescent="0.2">
      <c r="A247" s="1">
        <v>38169</v>
      </c>
      <c r="B247" t="s">
        <v>19</v>
      </c>
      <c r="C247" t="s">
        <v>20</v>
      </c>
      <c r="D247" t="s">
        <v>43</v>
      </c>
      <c r="E247">
        <v>2004</v>
      </c>
      <c r="F247">
        <v>7</v>
      </c>
      <c r="G247">
        <v>59939674.18</v>
      </c>
    </row>
    <row r="248" spans="1:7" x14ac:dyDescent="0.2">
      <c r="A248" s="1">
        <v>38169</v>
      </c>
      <c r="B248" t="s">
        <v>19</v>
      </c>
      <c r="C248" t="s">
        <v>20</v>
      </c>
      <c r="D248" t="s">
        <v>44</v>
      </c>
      <c r="E248">
        <v>2004</v>
      </c>
      <c r="F248">
        <v>7</v>
      </c>
      <c r="G248">
        <v>48482269.149999999</v>
      </c>
    </row>
    <row r="249" spans="1:7" x14ac:dyDescent="0.2">
      <c r="A249" s="1">
        <v>38169</v>
      </c>
      <c r="B249" t="s">
        <v>19</v>
      </c>
      <c r="C249" t="s">
        <v>20</v>
      </c>
      <c r="D249" t="s">
        <v>45</v>
      </c>
      <c r="E249">
        <v>2004</v>
      </c>
      <c r="F249">
        <v>7</v>
      </c>
      <c r="G249">
        <v>5209523.59</v>
      </c>
    </row>
    <row r="250" spans="1:7" x14ac:dyDescent="0.2">
      <c r="A250" s="1">
        <v>38169</v>
      </c>
      <c r="B250" t="s">
        <v>19</v>
      </c>
      <c r="C250" t="s">
        <v>20</v>
      </c>
      <c r="D250" t="s">
        <v>46</v>
      </c>
      <c r="E250">
        <v>2004</v>
      </c>
      <c r="F250">
        <v>7</v>
      </c>
      <c r="G250">
        <v>13150041.09</v>
      </c>
    </row>
    <row r="251" spans="1:7" x14ac:dyDescent="0.2">
      <c r="A251" s="1">
        <v>38169</v>
      </c>
      <c r="B251" t="s">
        <v>19</v>
      </c>
      <c r="C251" t="s">
        <v>20</v>
      </c>
      <c r="D251" t="s">
        <v>47</v>
      </c>
      <c r="E251">
        <v>2004</v>
      </c>
      <c r="F251">
        <v>7</v>
      </c>
      <c r="G251">
        <v>73858075.189999998</v>
      </c>
    </row>
    <row r="252" spans="1:7" x14ac:dyDescent="0.2">
      <c r="A252" s="1">
        <v>38169</v>
      </c>
      <c r="B252" t="s">
        <v>19</v>
      </c>
      <c r="C252" t="s">
        <v>20</v>
      </c>
      <c r="D252" t="s">
        <v>48</v>
      </c>
      <c r="E252">
        <v>2004</v>
      </c>
      <c r="F252">
        <v>7</v>
      </c>
      <c r="G252">
        <v>138293774.58000001</v>
      </c>
    </row>
    <row r="253" spans="1:7" x14ac:dyDescent="0.2">
      <c r="A253" s="1">
        <v>38169</v>
      </c>
      <c r="B253" t="s">
        <v>34</v>
      </c>
      <c r="C253" t="s">
        <v>20</v>
      </c>
      <c r="D253" t="s">
        <v>49</v>
      </c>
      <c r="E253">
        <v>2004</v>
      </c>
      <c r="F253">
        <v>7</v>
      </c>
      <c r="G253">
        <v>238590804.31999999</v>
      </c>
    </row>
    <row r="254" spans="1:7" x14ac:dyDescent="0.2">
      <c r="A254" s="1">
        <v>38169</v>
      </c>
      <c r="B254" t="s">
        <v>34</v>
      </c>
      <c r="C254" t="s">
        <v>20</v>
      </c>
      <c r="D254" t="s">
        <v>50</v>
      </c>
      <c r="E254">
        <v>2004</v>
      </c>
      <c r="F254">
        <v>7</v>
      </c>
      <c r="G254">
        <v>1041600963.4400001</v>
      </c>
    </row>
    <row r="255" spans="1:7" x14ac:dyDescent="0.2">
      <c r="A255" s="1">
        <v>38169</v>
      </c>
      <c r="B255" t="s">
        <v>19</v>
      </c>
      <c r="C255" t="s">
        <v>20</v>
      </c>
      <c r="D255" t="s">
        <v>51</v>
      </c>
      <c r="E255">
        <v>2004</v>
      </c>
      <c r="F255">
        <v>7</v>
      </c>
      <c r="G255">
        <v>99664656.519999996</v>
      </c>
    </row>
    <row r="256" spans="1:7" x14ac:dyDescent="0.2">
      <c r="A256" s="1">
        <v>38169</v>
      </c>
      <c r="B256" t="s">
        <v>19</v>
      </c>
      <c r="C256" t="s">
        <v>20</v>
      </c>
      <c r="D256" t="s">
        <v>52</v>
      </c>
      <c r="E256">
        <v>2004</v>
      </c>
      <c r="F256">
        <v>7</v>
      </c>
      <c r="G256">
        <v>521065336.22000003</v>
      </c>
    </row>
    <row r="257" spans="1:7" x14ac:dyDescent="0.2">
      <c r="A257" s="1">
        <v>38169</v>
      </c>
      <c r="B257" t="s">
        <v>19</v>
      </c>
      <c r="C257" t="s">
        <v>20</v>
      </c>
      <c r="D257" t="s">
        <v>53</v>
      </c>
      <c r="E257">
        <v>2004</v>
      </c>
      <c r="F257">
        <v>7</v>
      </c>
      <c r="G257">
        <v>32158772.870000001</v>
      </c>
    </row>
    <row r="258" spans="1:7" x14ac:dyDescent="0.2">
      <c r="A258" s="1">
        <v>38169</v>
      </c>
      <c r="B258" t="s">
        <v>19</v>
      </c>
      <c r="C258" t="s">
        <v>20</v>
      </c>
      <c r="D258" t="s">
        <v>54</v>
      </c>
      <c r="E258">
        <v>2004</v>
      </c>
      <c r="F258">
        <v>7</v>
      </c>
      <c r="G258">
        <v>37338045</v>
      </c>
    </row>
    <row r="259" spans="1:7" x14ac:dyDescent="0.2">
      <c r="A259" s="1">
        <v>38169</v>
      </c>
      <c r="B259" t="s">
        <v>19</v>
      </c>
      <c r="C259" t="s">
        <v>20</v>
      </c>
      <c r="D259" t="s">
        <v>55</v>
      </c>
      <c r="E259">
        <v>2004</v>
      </c>
      <c r="F259">
        <v>7</v>
      </c>
      <c r="G259">
        <v>12123241.359999999</v>
      </c>
    </row>
    <row r="260" spans="1:7" x14ac:dyDescent="0.2">
      <c r="A260" s="1">
        <v>38169</v>
      </c>
      <c r="B260" t="s">
        <v>19</v>
      </c>
      <c r="C260" t="s">
        <v>20</v>
      </c>
      <c r="D260" t="s">
        <v>56</v>
      </c>
      <c r="E260">
        <v>2004</v>
      </c>
      <c r="F260">
        <v>7</v>
      </c>
      <c r="G260">
        <v>43664419.619999997</v>
      </c>
    </row>
    <row r="261" spans="1:7" x14ac:dyDescent="0.2">
      <c r="A261" s="1">
        <v>38169</v>
      </c>
      <c r="B261" t="s">
        <v>19</v>
      </c>
      <c r="C261" t="s">
        <v>20</v>
      </c>
      <c r="D261" t="s">
        <v>57</v>
      </c>
      <c r="E261">
        <v>2004</v>
      </c>
      <c r="F261">
        <v>7</v>
      </c>
      <c r="G261">
        <v>102256204.92</v>
      </c>
    </row>
    <row r="262" spans="1:7" x14ac:dyDescent="0.2">
      <c r="A262" s="1">
        <v>38169</v>
      </c>
      <c r="B262" t="s">
        <v>19</v>
      </c>
      <c r="C262" t="s">
        <v>20</v>
      </c>
      <c r="D262" t="s">
        <v>58</v>
      </c>
      <c r="E262">
        <v>2004</v>
      </c>
      <c r="F262">
        <v>7</v>
      </c>
      <c r="G262">
        <v>2914637.43</v>
      </c>
    </row>
    <row r="263" spans="1:7" x14ac:dyDescent="0.2">
      <c r="A263" s="1">
        <v>38200</v>
      </c>
      <c r="B263" t="s">
        <v>19</v>
      </c>
      <c r="C263" t="s">
        <v>20</v>
      </c>
      <c r="D263" t="s">
        <v>21</v>
      </c>
      <c r="E263">
        <v>2004</v>
      </c>
      <c r="F263">
        <v>8</v>
      </c>
      <c r="G263">
        <v>117587647.48999999</v>
      </c>
    </row>
    <row r="264" spans="1:7" x14ac:dyDescent="0.2">
      <c r="A264" s="1">
        <v>38200</v>
      </c>
      <c r="B264" t="s">
        <v>19</v>
      </c>
      <c r="C264" t="s">
        <v>20</v>
      </c>
      <c r="D264" t="s">
        <v>22</v>
      </c>
      <c r="E264">
        <v>2004</v>
      </c>
      <c r="F264">
        <v>8</v>
      </c>
      <c r="G264">
        <v>18196294.120000001</v>
      </c>
    </row>
    <row r="265" spans="1:7" x14ac:dyDescent="0.2">
      <c r="A265" s="1">
        <v>38200</v>
      </c>
      <c r="B265" t="s">
        <v>19</v>
      </c>
      <c r="C265" t="s">
        <v>20</v>
      </c>
      <c r="D265" t="s">
        <v>23</v>
      </c>
      <c r="E265">
        <v>2004</v>
      </c>
      <c r="F265">
        <v>8</v>
      </c>
      <c r="G265">
        <v>48431043.090000004</v>
      </c>
    </row>
    <row r="266" spans="1:7" x14ac:dyDescent="0.2">
      <c r="A266" s="1">
        <v>38200</v>
      </c>
      <c r="B266" t="s">
        <v>19</v>
      </c>
      <c r="C266" t="s">
        <v>20</v>
      </c>
      <c r="D266" t="s">
        <v>24</v>
      </c>
      <c r="E266">
        <v>2004</v>
      </c>
      <c r="F266">
        <v>8</v>
      </c>
      <c r="G266">
        <v>4760324.7699999996</v>
      </c>
    </row>
    <row r="267" spans="1:7" x14ac:dyDescent="0.2">
      <c r="A267" s="1">
        <v>38200</v>
      </c>
      <c r="B267" t="s">
        <v>19</v>
      </c>
      <c r="C267" t="s">
        <v>20</v>
      </c>
      <c r="D267" t="s">
        <v>25</v>
      </c>
      <c r="E267">
        <v>2004</v>
      </c>
      <c r="F267">
        <v>8</v>
      </c>
      <c r="G267">
        <v>10301925.66</v>
      </c>
    </row>
    <row r="268" spans="1:7" x14ac:dyDescent="0.2">
      <c r="A268" s="1">
        <v>38200</v>
      </c>
      <c r="B268" t="s">
        <v>19</v>
      </c>
      <c r="C268" t="s">
        <v>20</v>
      </c>
      <c r="D268" t="s">
        <v>26</v>
      </c>
      <c r="E268">
        <v>2004</v>
      </c>
      <c r="F268">
        <v>8</v>
      </c>
      <c r="G268">
        <v>153145910.02000001</v>
      </c>
    </row>
    <row r="269" spans="1:7" x14ac:dyDescent="0.2">
      <c r="A269" s="1">
        <v>38200</v>
      </c>
      <c r="B269" t="s">
        <v>19</v>
      </c>
      <c r="C269" t="s">
        <v>20</v>
      </c>
      <c r="D269" t="s">
        <v>27</v>
      </c>
      <c r="E269">
        <v>2004</v>
      </c>
      <c r="F269">
        <v>8</v>
      </c>
      <c r="G269">
        <v>808460839.29999995</v>
      </c>
    </row>
    <row r="270" spans="1:7" x14ac:dyDescent="0.2">
      <c r="A270" s="1">
        <v>38200</v>
      </c>
      <c r="B270" t="s">
        <v>19</v>
      </c>
      <c r="C270" t="s">
        <v>20</v>
      </c>
      <c r="D270" t="s">
        <v>28</v>
      </c>
      <c r="E270">
        <v>2004</v>
      </c>
      <c r="F270">
        <v>8</v>
      </c>
      <c r="G270">
        <v>-9356721.3399999999</v>
      </c>
    </row>
    <row r="271" spans="1:7" x14ac:dyDescent="0.2">
      <c r="A271" s="1">
        <v>38200</v>
      </c>
      <c r="B271" t="s">
        <v>19</v>
      </c>
      <c r="C271" t="s">
        <v>20</v>
      </c>
      <c r="D271" t="s">
        <v>29</v>
      </c>
      <c r="E271">
        <v>2004</v>
      </c>
      <c r="F271">
        <v>8</v>
      </c>
      <c r="G271">
        <v>62283456.630000003</v>
      </c>
    </row>
    <row r="272" spans="1:7" x14ac:dyDescent="0.2">
      <c r="A272" s="1">
        <v>38200</v>
      </c>
      <c r="B272" t="s">
        <v>19</v>
      </c>
      <c r="C272" t="s">
        <v>20</v>
      </c>
      <c r="D272" t="s">
        <v>30</v>
      </c>
      <c r="E272">
        <v>2004</v>
      </c>
      <c r="F272">
        <v>8</v>
      </c>
      <c r="G272">
        <v>48755375.789999999</v>
      </c>
    </row>
    <row r="273" spans="1:7" x14ac:dyDescent="0.2">
      <c r="A273" s="1">
        <v>38200</v>
      </c>
      <c r="B273" t="s">
        <v>19</v>
      </c>
      <c r="C273" t="s">
        <v>20</v>
      </c>
      <c r="D273" t="s">
        <v>31</v>
      </c>
      <c r="E273">
        <v>2004</v>
      </c>
      <c r="F273">
        <v>8</v>
      </c>
      <c r="G273">
        <v>56002126.729999997</v>
      </c>
    </row>
    <row r="274" spans="1:7" x14ac:dyDescent="0.2">
      <c r="A274" s="1">
        <v>38200</v>
      </c>
      <c r="B274" t="s">
        <v>19</v>
      </c>
      <c r="C274" t="s">
        <v>20</v>
      </c>
      <c r="D274" t="s">
        <v>32</v>
      </c>
      <c r="E274">
        <v>2004</v>
      </c>
      <c r="F274">
        <v>8</v>
      </c>
      <c r="G274">
        <v>40391507.240000002</v>
      </c>
    </row>
    <row r="275" spans="1:7" x14ac:dyDescent="0.2">
      <c r="A275" s="1">
        <v>38200</v>
      </c>
      <c r="B275" t="s">
        <v>19</v>
      </c>
      <c r="C275" t="s">
        <v>20</v>
      </c>
      <c r="D275" t="s">
        <v>33</v>
      </c>
      <c r="E275">
        <v>2004</v>
      </c>
      <c r="F275">
        <v>8</v>
      </c>
      <c r="G275">
        <v>3458934.1</v>
      </c>
    </row>
    <row r="276" spans="1:7" x14ac:dyDescent="0.2">
      <c r="A276" s="1">
        <v>38200</v>
      </c>
      <c r="B276" t="s">
        <v>34</v>
      </c>
      <c r="C276" t="s">
        <v>20</v>
      </c>
      <c r="D276" t="s">
        <v>35</v>
      </c>
      <c r="E276">
        <v>2004</v>
      </c>
      <c r="F276">
        <v>8</v>
      </c>
      <c r="G276">
        <v>2499778792.29</v>
      </c>
    </row>
    <row r="277" spans="1:7" x14ac:dyDescent="0.2">
      <c r="A277" s="1">
        <v>38200</v>
      </c>
      <c r="B277" t="s">
        <v>19</v>
      </c>
      <c r="C277" t="s">
        <v>20</v>
      </c>
      <c r="D277" t="s">
        <v>36</v>
      </c>
      <c r="E277">
        <v>2004</v>
      </c>
      <c r="F277">
        <v>8</v>
      </c>
      <c r="G277">
        <v>9131220.8300000001</v>
      </c>
    </row>
    <row r="278" spans="1:7" x14ac:dyDescent="0.2">
      <c r="A278" s="1">
        <v>38200</v>
      </c>
      <c r="B278" t="s">
        <v>19</v>
      </c>
      <c r="C278" t="s">
        <v>20</v>
      </c>
      <c r="D278" t="s">
        <v>37</v>
      </c>
      <c r="E278">
        <v>2004</v>
      </c>
      <c r="F278">
        <v>8</v>
      </c>
      <c r="G278">
        <v>119237969.03</v>
      </c>
    </row>
    <row r="279" spans="1:7" x14ac:dyDescent="0.2">
      <c r="A279" s="1">
        <v>38200</v>
      </c>
      <c r="B279" t="s">
        <v>19</v>
      </c>
      <c r="C279" t="s">
        <v>20</v>
      </c>
      <c r="D279" t="s">
        <v>38</v>
      </c>
      <c r="E279">
        <v>2004</v>
      </c>
      <c r="F279">
        <v>8</v>
      </c>
      <c r="G279">
        <v>12959744.83</v>
      </c>
    </row>
    <row r="280" spans="1:7" x14ac:dyDescent="0.2">
      <c r="A280" s="1">
        <v>38200</v>
      </c>
      <c r="B280" t="s">
        <v>19</v>
      </c>
      <c r="C280" t="s">
        <v>20</v>
      </c>
      <c r="D280" t="s">
        <v>39</v>
      </c>
      <c r="E280">
        <v>2004</v>
      </c>
      <c r="F280">
        <v>8</v>
      </c>
      <c r="G280">
        <v>41399573.710000001</v>
      </c>
    </row>
    <row r="281" spans="1:7" x14ac:dyDescent="0.2">
      <c r="A281" s="1">
        <v>38200</v>
      </c>
      <c r="B281" t="s">
        <v>19</v>
      </c>
      <c r="C281" t="s">
        <v>20</v>
      </c>
      <c r="D281" t="s">
        <v>40</v>
      </c>
      <c r="E281">
        <v>2004</v>
      </c>
      <c r="F281">
        <v>8</v>
      </c>
      <c r="G281">
        <v>11155943.869999999</v>
      </c>
    </row>
    <row r="282" spans="1:7" x14ac:dyDescent="0.2">
      <c r="A282" s="1">
        <v>38200</v>
      </c>
      <c r="B282" t="s">
        <v>19</v>
      </c>
      <c r="C282" t="s">
        <v>20</v>
      </c>
      <c r="D282" t="s">
        <v>41</v>
      </c>
      <c r="E282">
        <v>2004</v>
      </c>
      <c r="F282">
        <v>8</v>
      </c>
      <c r="G282">
        <v>39530954.159999996</v>
      </c>
    </row>
    <row r="283" spans="1:7" x14ac:dyDescent="0.2">
      <c r="A283" s="1">
        <v>38200</v>
      </c>
      <c r="B283" t="s">
        <v>19</v>
      </c>
      <c r="C283" t="s">
        <v>20</v>
      </c>
      <c r="D283" t="s">
        <v>42</v>
      </c>
      <c r="E283">
        <v>2004</v>
      </c>
      <c r="F283">
        <v>8</v>
      </c>
      <c r="G283">
        <v>32139850.390000001</v>
      </c>
    </row>
    <row r="284" spans="1:7" x14ac:dyDescent="0.2">
      <c r="A284" s="1">
        <v>38200</v>
      </c>
      <c r="B284" t="s">
        <v>19</v>
      </c>
      <c r="C284" t="s">
        <v>20</v>
      </c>
      <c r="D284" t="s">
        <v>45</v>
      </c>
      <c r="E284">
        <v>2004</v>
      </c>
      <c r="F284">
        <v>8</v>
      </c>
      <c r="G284">
        <v>6702111.0899999999</v>
      </c>
    </row>
    <row r="285" spans="1:7" x14ac:dyDescent="0.2">
      <c r="A285" s="1">
        <v>38200</v>
      </c>
      <c r="B285" t="s">
        <v>19</v>
      </c>
      <c r="C285" t="s">
        <v>20</v>
      </c>
      <c r="D285" t="s">
        <v>46</v>
      </c>
      <c r="E285">
        <v>2004</v>
      </c>
      <c r="F285">
        <v>8</v>
      </c>
      <c r="G285">
        <v>10313055.57</v>
      </c>
    </row>
    <row r="286" spans="1:7" x14ac:dyDescent="0.2">
      <c r="A286" s="1">
        <v>38200</v>
      </c>
      <c r="B286" t="s">
        <v>19</v>
      </c>
      <c r="C286" t="s">
        <v>20</v>
      </c>
      <c r="D286" t="s">
        <v>47</v>
      </c>
      <c r="E286">
        <v>2004</v>
      </c>
      <c r="F286">
        <v>8</v>
      </c>
      <c r="G286">
        <v>62186986.560000002</v>
      </c>
    </row>
    <row r="287" spans="1:7" x14ac:dyDescent="0.2">
      <c r="A287" s="1">
        <v>38200</v>
      </c>
      <c r="B287" t="s">
        <v>19</v>
      </c>
      <c r="C287" t="s">
        <v>20</v>
      </c>
      <c r="D287" t="s">
        <v>48</v>
      </c>
      <c r="E287">
        <v>2004</v>
      </c>
      <c r="F287">
        <v>8</v>
      </c>
      <c r="G287">
        <v>62774352.460000001</v>
      </c>
    </row>
    <row r="288" spans="1:7" x14ac:dyDescent="0.2">
      <c r="A288" s="1">
        <v>38200</v>
      </c>
      <c r="B288" t="s">
        <v>34</v>
      </c>
      <c r="C288" t="s">
        <v>20</v>
      </c>
      <c r="D288" t="s">
        <v>49</v>
      </c>
      <c r="E288">
        <v>2004</v>
      </c>
      <c r="F288">
        <v>8</v>
      </c>
      <c r="G288">
        <v>312779616.32999998</v>
      </c>
    </row>
    <row r="289" spans="1:7" x14ac:dyDescent="0.2">
      <c r="A289" s="1">
        <v>38200</v>
      </c>
      <c r="B289" t="s">
        <v>34</v>
      </c>
      <c r="C289" t="s">
        <v>20</v>
      </c>
      <c r="D289" t="s">
        <v>50</v>
      </c>
      <c r="E289">
        <v>2004</v>
      </c>
      <c r="F289">
        <v>8</v>
      </c>
      <c r="G289">
        <v>1275257765.8099999</v>
      </c>
    </row>
    <row r="290" spans="1:7" x14ac:dyDescent="0.2">
      <c r="A290" s="1">
        <v>38200</v>
      </c>
      <c r="B290" t="s">
        <v>19</v>
      </c>
      <c r="C290" t="s">
        <v>20</v>
      </c>
      <c r="D290" t="s">
        <v>51</v>
      </c>
      <c r="E290">
        <v>2004</v>
      </c>
      <c r="F290">
        <v>8</v>
      </c>
      <c r="G290">
        <v>97575970.629999995</v>
      </c>
    </row>
    <row r="291" spans="1:7" x14ac:dyDescent="0.2">
      <c r="A291" s="1">
        <v>38200</v>
      </c>
      <c r="B291" t="s">
        <v>19</v>
      </c>
      <c r="C291" t="s">
        <v>20</v>
      </c>
      <c r="D291" t="s">
        <v>52</v>
      </c>
      <c r="E291">
        <v>2004</v>
      </c>
      <c r="F291">
        <v>8</v>
      </c>
      <c r="G291">
        <v>551424508.65999997</v>
      </c>
    </row>
    <row r="292" spans="1:7" x14ac:dyDescent="0.2">
      <c r="A292" s="1">
        <v>38200</v>
      </c>
      <c r="B292" t="s">
        <v>19</v>
      </c>
      <c r="C292" t="s">
        <v>20</v>
      </c>
      <c r="D292" t="s">
        <v>53</v>
      </c>
      <c r="E292">
        <v>2004</v>
      </c>
      <c r="F292">
        <v>8</v>
      </c>
      <c r="G292">
        <v>21995438.489999998</v>
      </c>
    </row>
    <row r="293" spans="1:7" x14ac:dyDescent="0.2">
      <c r="A293" s="1">
        <v>38200</v>
      </c>
      <c r="B293" t="s">
        <v>19</v>
      </c>
      <c r="C293" t="s">
        <v>20</v>
      </c>
      <c r="D293" t="s">
        <v>54</v>
      </c>
      <c r="E293">
        <v>2004</v>
      </c>
      <c r="F293">
        <v>8</v>
      </c>
      <c r="G293">
        <v>32823443.920000002</v>
      </c>
    </row>
    <row r="294" spans="1:7" x14ac:dyDescent="0.2">
      <c r="A294" s="1">
        <v>38200</v>
      </c>
      <c r="B294" t="s">
        <v>19</v>
      </c>
      <c r="C294" t="s">
        <v>20</v>
      </c>
      <c r="D294" t="s">
        <v>55</v>
      </c>
      <c r="E294">
        <v>2004</v>
      </c>
      <c r="F294">
        <v>8</v>
      </c>
      <c r="G294">
        <v>9726896.0800000001</v>
      </c>
    </row>
    <row r="295" spans="1:7" x14ac:dyDescent="0.2">
      <c r="A295" s="1">
        <v>38200</v>
      </c>
      <c r="B295" t="s">
        <v>19</v>
      </c>
      <c r="C295" t="s">
        <v>20</v>
      </c>
      <c r="D295" t="s">
        <v>56</v>
      </c>
      <c r="E295">
        <v>2004</v>
      </c>
      <c r="F295">
        <v>8</v>
      </c>
      <c r="G295">
        <v>28956651.920000002</v>
      </c>
    </row>
    <row r="296" spans="1:7" x14ac:dyDescent="0.2">
      <c r="A296" s="1">
        <v>38200</v>
      </c>
      <c r="B296" t="s">
        <v>19</v>
      </c>
      <c r="C296" t="s">
        <v>20</v>
      </c>
      <c r="D296" t="s">
        <v>57</v>
      </c>
      <c r="E296">
        <v>2004</v>
      </c>
      <c r="F296">
        <v>8</v>
      </c>
      <c r="G296">
        <v>93286458.700000003</v>
      </c>
    </row>
    <row r="297" spans="1:7" x14ac:dyDescent="0.2">
      <c r="A297" s="1">
        <v>38200</v>
      </c>
      <c r="B297" t="s">
        <v>19</v>
      </c>
      <c r="C297" t="s">
        <v>20</v>
      </c>
      <c r="D297" t="s">
        <v>58</v>
      </c>
      <c r="E297">
        <v>2004</v>
      </c>
      <c r="F297">
        <v>8</v>
      </c>
      <c r="G297">
        <v>2259306.69</v>
      </c>
    </row>
    <row r="298" spans="1:7" x14ac:dyDescent="0.2">
      <c r="A298" s="1">
        <v>38200</v>
      </c>
      <c r="B298" t="s">
        <v>19</v>
      </c>
      <c r="C298" t="s">
        <v>20</v>
      </c>
      <c r="D298" t="s">
        <v>43</v>
      </c>
      <c r="E298">
        <v>2004</v>
      </c>
      <c r="F298">
        <v>8</v>
      </c>
      <c r="G298">
        <v>24349315.02</v>
      </c>
    </row>
    <row r="299" spans="1:7" x14ac:dyDescent="0.2">
      <c r="A299" s="1">
        <v>38200</v>
      </c>
      <c r="B299" t="s">
        <v>19</v>
      </c>
      <c r="C299" t="s">
        <v>20</v>
      </c>
      <c r="D299" t="s">
        <v>44</v>
      </c>
      <c r="E299">
        <v>2004</v>
      </c>
      <c r="F299">
        <v>8</v>
      </c>
      <c r="G299">
        <v>44060001</v>
      </c>
    </row>
    <row r="300" spans="1:7" x14ac:dyDescent="0.2">
      <c r="A300" s="1">
        <v>38231</v>
      </c>
      <c r="B300" t="s">
        <v>19</v>
      </c>
      <c r="C300" t="s">
        <v>20</v>
      </c>
      <c r="D300" t="s">
        <v>21</v>
      </c>
      <c r="E300">
        <v>2004</v>
      </c>
      <c r="F300">
        <v>9</v>
      </c>
      <c r="G300">
        <v>109115122.84999999</v>
      </c>
    </row>
    <row r="301" spans="1:7" x14ac:dyDescent="0.2">
      <c r="A301" s="1">
        <v>38231</v>
      </c>
      <c r="B301" t="s">
        <v>19</v>
      </c>
      <c r="C301" t="s">
        <v>20</v>
      </c>
      <c r="D301" t="s">
        <v>22</v>
      </c>
      <c r="E301">
        <v>2004</v>
      </c>
      <c r="F301">
        <v>9</v>
      </c>
      <c r="G301">
        <v>24666050.23</v>
      </c>
    </row>
    <row r="302" spans="1:7" x14ac:dyDescent="0.2">
      <c r="A302" s="1">
        <v>38231</v>
      </c>
      <c r="B302" t="s">
        <v>19</v>
      </c>
      <c r="C302" t="s">
        <v>20</v>
      </c>
      <c r="D302" t="s">
        <v>23</v>
      </c>
      <c r="E302">
        <v>2004</v>
      </c>
      <c r="F302">
        <v>9</v>
      </c>
      <c r="G302">
        <v>46283220.909999996</v>
      </c>
    </row>
    <row r="303" spans="1:7" x14ac:dyDescent="0.2">
      <c r="A303" s="1">
        <v>38231</v>
      </c>
      <c r="B303" t="s">
        <v>19</v>
      </c>
      <c r="C303" t="s">
        <v>20</v>
      </c>
      <c r="D303" t="s">
        <v>24</v>
      </c>
      <c r="E303">
        <v>2004</v>
      </c>
      <c r="F303">
        <v>9</v>
      </c>
      <c r="G303">
        <v>4145127.27</v>
      </c>
    </row>
    <row r="304" spans="1:7" x14ac:dyDescent="0.2">
      <c r="A304" s="1">
        <v>38231</v>
      </c>
      <c r="B304" t="s">
        <v>19</v>
      </c>
      <c r="C304" t="s">
        <v>20</v>
      </c>
      <c r="D304" t="s">
        <v>25</v>
      </c>
      <c r="E304">
        <v>2004</v>
      </c>
      <c r="F304">
        <v>9</v>
      </c>
      <c r="G304">
        <v>8103125.25</v>
      </c>
    </row>
    <row r="305" spans="1:7" x14ac:dyDescent="0.2">
      <c r="A305" s="1">
        <v>38231</v>
      </c>
      <c r="B305" t="s">
        <v>19</v>
      </c>
      <c r="C305" t="s">
        <v>20</v>
      </c>
      <c r="D305" t="s">
        <v>26</v>
      </c>
      <c r="E305">
        <v>2004</v>
      </c>
      <c r="F305">
        <v>9</v>
      </c>
      <c r="G305">
        <v>133097997.98</v>
      </c>
    </row>
    <row r="306" spans="1:7" x14ac:dyDescent="0.2">
      <c r="A306" s="1">
        <v>38231</v>
      </c>
      <c r="B306" t="s">
        <v>19</v>
      </c>
      <c r="C306" t="s">
        <v>20</v>
      </c>
      <c r="D306" t="s">
        <v>27</v>
      </c>
      <c r="E306">
        <v>2004</v>
      </c>
      <c r="F306">
        <v>9</v>
      </c>
      <c r="G306">
        <v>770851975.5</v>
      </c>
    </row>
    <row r="307" spans="1:7" x14ac:dyDescent="0.2">
      <c r="A307" s="1">
        <v>38231</v>
      </c>
      <c r="B307" t="s">
        <v>19</v>
      </c>
      <c r="C307" t="s">
        <v>20</v>
      </c>
      <c r="D307" t="s">
        <v>28</v>
      </c>
      <c r="E307">
        <v>2004</v>
      </c>
      <c r="F307">
        <v>9</v>
      </c>
      <c r="G307">
        <v>-8040058.1699999999</v>
      </c>
    </row>
    <row r="308" spans="1:7" x14ac:dyDescent="0.2">
      <c r="A308" s="1">
        <v>38231</v>
      </c>
      <c r="B308" t="s">
        <v>19</v>
      </c>
      <c r="C308" t="s">
        <v>20</v>
      </c>
      <c r="D308" t="s">
        <v>29</v>
      </c>
      <c r="E308">
        <v>2004</v>
      </c>
      <c r="F308">
        <v>9</v>
      </c>
      <c r="G308">
        <v>59199045.07</v>
      </c>
    </row>
    <row r="309" spans="1:7" x14ac:dyDescent="0.2">
      <c r="A309" s="1">
        <v>38231</v>
      </c>
      <c r="B309" t="s">
        <v>19</v>
      </c>
      <c r="C309" t="s">
        <v>20</v>
      </c>
      <c r="D309" t="s">
        <v>30</v>
      </c>
      <c r="E309">
        <v>2004</v>
      </c>
      <c r="F309">
        <v>9</v>
      </c>
      <c r="G309">
        <v>46847733.990000002</v>
      </c>
    </row>
    <row r="310" spans="1:7" x14ac:dyDescent="0.2">
      <c r="A310" s="1">
        <v>38231</v>
      </c>
      <c r="B310" t="s">
        <v>19</v>
      </c>
      <c r="C310" t="s">
        <v>20</v>
      </c>
      <c r="D310" t="s">
        <v>31</v>
      </c>
      <c r="E310">
        <v>2004</v>
      </c>
      <c r="F310">
        <v>9</v>
      </c>
      <c r="G310">
        <v>27224504.66</v>
      </c>
    </row>
    <row r="311" spans="1:7" x14ac:dyDescent="0.2">
      <c r="A311" s="1">
        <v>38231</v>
      </c>
      <c r="B311" t="s">
        <v>19</v>
      </c>
      <c r="C311" t="s">
        <v>20</v>
      </c>
      <c r="D311" t="s">
        <v>32</v>
      </c>
      <c r="E311">
        <v>2004</v>
      </c>
      <c r="F311">
        <v>9</v>
      </c>
      <c r="G311">
        <v>33848784.710000001</v>
      </c>
    </row>
    <row r="312" spans="1:7" x14ac:dyDescent="0.2">
      <c r="A312" s="1">
        <v>38231</v>
      </c>
      <c r="B312" t="s">
        <v>19</v>
      </c>
      <c r="C312" t="s">
        <v>20</v>
      </c>
      <c r="D312" t="s">
        <v>33</v>
      </c>
      <c r="E312">
        <v>2004</v>
      </c>
      <c r="F312">
        <v>9</v>
      </c>
      <c r="G312">
        <v>2673047.83</v>
      </c>
    </row>
    <row r="313" spans="1:7" x14ac:dyDescent="0.2">
      <c r="A313" s="1">
        <v>38231</v>
      </c>
      <c r="B313" t="s">
        <v>34</v>
      </c>
      <c r="C313" t="s">
        <v>20</v>
      </c>
      <c r="D313" t="s">
        <v>35</v>
      </c>
      <c r="E313">
        <v>2004</v>
      </c>
      <c r="F313">
        <v>9</v>
      </c>
      <c r="G313">
        <v>2425595763.5500002</v>
      </c>
    </row>
    <row r="314" spans="1:7" x14ac:dyDescent="0.2">
      <c r="A314" s="1">
        <v>38231</v>
      </c>
      <c r="B314" t="s">
        <v>19</v>
      </c>
      <c r="C314" t="s">
        <v>20</v>
      </c>
      <c r="D314" t="s">
        <v>36</v>
      </c>
      <c r="E314">
        <v>2004</v>
      </c>
      <c r="F314">
        <v>9</v>
      </c>
      <c r="G314">
        <v>10496537.16</v>
      </c>
    </row>
    <row r="315" spans="1:7" x14ac:dyDescent="0.2">
      <c r="A315" s="1">
        <v>38231</v>
      </c>
      <c r="B315" t="s">
        <v>19</v>
      </c>
      <c r="C315" t="s">
        <v>20</v>
      </c>
      <c r="D315" t="s">
        <v>37</v>
      </c>
      <c r="E315">
        <v>2004</v>
      </c>
      <c r="F315">
        <v>9</v>
      </c>
      <c r="G315">
        <v>109456841.79000001</v>
      </c>
    </row>
    <row r="316" spans="1:7" x14ac:dyDescent="0.2">
      <c r="A316" s="1">
        <v>38231</v>
      </c>
      <c r="B316" t="s">
        <v>19</v>
      </c>
      <c r="C316" t="s">
        <v>20</v>
      </c>
      <c r="D316" t="s">
        <v>38</v>
      </c>
      <c r="E316">
        <v>2004</v>
      </c>
      <c r="F316">
        <v>9</v>
      </c>
      <c r="G316">
        <v>11685608.279999999</v>
      </c>
    </row>
    <row r="317" spans="1:7" x14ac:dyDescent="0.2">
      <c r="A317" s="1">
        <v>38231</v>
      </c>
      <c r="B317" t="s">
        <v>19</v>
      </c>
      <c r="C317" t="s">
        <v>20</v>
      </c>
      <c r="D317" t="s">
        <v>39</v>
      </c>
      <c r="E317">
        <v>2004</v>
      </c>
      <c r="F317">
        <v>9</v>
      </c>
      <c r="G317">
        <v>54535097.240000002</v>
      </c>
    </row>
    <row r="318" spans="1:7" x14ac:dyDescent="0.2">
      <c r="A318" s="1">
        <v>38231</v>
      </c>
      <c r="B318" t="s">
        <v>19</v>
      </c>
      <c r="C318" t="s">
        <v>20</v>
      </c>
      <c r="D318" t="s">
        <v>40</v>
      </c>
      <c r="E318">
        <v>2004</v>
      </c>
      <c r="F318">
        <v>9</v>
      </c>
      <c r="G318">
        <v>10975309.369999999</v>
      </c>
    </row>
    <row r="319" spans="1:7" x14ac:dyDescent="0.2">
      <c r="A319" s="1">
        <v>38231</v>
      </c>
      <c r="B319" t="s">
        <v>19</v>
      </c>
      <c r="C319" t="s">
        <v>20</v>
      </c>
      <c r="D319" t="s">
        <v>41</v>
      </c>
      <c r="E319">
        <v>2004</v>
      </c>
      <c r="F319">
        <v>9</v>
      </c>
      <c r="G319">
        <v>53495973.289999999</v>
      </c>
    </row>
    <row r="320" spans="1:7" x14ac:dyDescent="0.2">
      <c r="A320" s="1">
        <v>38231</v>
      </c>
      <c r="B320" t="s">
        <v>19</v>
      </c>
      <c r="C320" t="s">
        <v>20</v>
      </c>
      <c r="D320" t="s">
        <v>42</v>
      </c>
      <c r="E320">
        <v>2004</v>
      </c>
      <c r="F320">
        <v>9</v>
      </c>
      <c r="G320">
        <v>43935191.799999997</v>
      </c>
    </row>
    <row r="321" spans="1:7" x14ac:dyDescent="0.2">
      <c r="A321" s="1">
        <v>38231</v>
      </c>
      <c r="B321" t="s">
        <v>19</v>
      </c>
      <c r="C321" t="s">
        <v>20</v>
      </c>
      <c r="D321" t="s">
        <v>43</v>
      </c>
      <c r="E321">
        <v>2004</v>
      </c>
      <c r="F321">
        <v>9</v>
      </c>
      <c r="G321">
        <v>12097625.9</v>
      </c>
    </row>
    <row r="322" spans="1:7" x14ac:dyDescent="0.2">
      <c r="A322" s="1">
        <v>38231</v>
      </c>
      <c r="B322" t="s">
        <v>19</v>
      </c>
      <c r="C322" t="s">
        <v>20</v>
      </c>
      <c r="D322" t="s">
        <v>44</v>
      </c>
      <c r="E322">
        <v>2004</v>
      </c>
      <c r="F322">
        <v>9</v>
      </c>
      <c r="G322">
        <v>41127811.289999999</v>
      </c>
    </row>
    <row r="323" spans="1:7" x14ac:dyDescent="0.2">
      <c r="A323" s="1">
        <v>38231</v>
      </c>
      <c r="B323" t="s">
        <v>19</v>
      </c>
      <c r="C323" t="s">
        <v>20</v>
      </c>
      <c r="D323" t="s">
        <v>45</v>
      </c>
      <c r="E323">
        <v>2004</v>
      </c>
      <c r="F323">
        <v>9</v>
      </c>
      <c r="G323">
        <v>5537285.9500000002</v>
      </c>
    </row>
    <row r="324" spans="1:7" x14ac:dyDescent="0.2">
      <c r="A324" s="1">
        <v>38231</v>
      </c>
      <c r="B324" t="s">
        <v>19</v>
      </c>
      <c r="C324" t="s">
        <v>20</v>
      </c>
      <c r="D324" t="s">
        <v>46</v>
      </c>
      <c r="E324">
        <v>2004</v>
      </c>
      <c r="F324">
        <v>9</v>
      </c>
      <c r="G324">
        <v>7508989.7000000002</v>
      </c>
    </row>
    <row r="325" spans="1:7" x14ac:dyDescent="0.2">
      <c r="A325" s="1">
        <v>38231</v>
      </c>
      <c r="B325" t="s">
        <v>19</v>
      </c>
      <c r="C325" t="s">
        <v>20</v>
      </c>
      <c r="D325" t="s">
        <v>47</v>
      </c>
      <c r="E325">
        <v>2004</v>
      </c>
      <c r="F325">
        <v>9</v>
      </c>
      <c r="G325">
        <v>58748429.5</v>
      </c>
    </row>
    <row r="326" spans="1:7" x14ac:dyDescent="0.2">
      <c r="A326" s="1">
        <v>38231</v>
      </c>
      <c r="B326" t="s">
        <v>19</v>
      </c>
      <c r="C326" t="s">
        <v>20</v>
      </c>
      <c r="D326" t="s">
        <v>48</v>
      </c>
      <c r="E326">
        <v>2004</v>
      </c>
      <c r="F326">
        <v>9</v>
      </c>
      <c r="G326">
        <v>59669548.030000001</v>
      </c>
    </row>
    <row r="327" spans="1:7" x14ac:dyDescent="0.2">
      <c r="A327" s="1">
        <v>38231</v>
      </c>
      <c r="B327" t="s">
        <v>34</v>
      </c>
      <c r="C327" t="s">
        <v>20</v>
      </c>
      <c r="D327" t="s">
        <v>49</v>
      </c>
      <c r="E327">
        <v>2004</v>
      </c>
      <c r="F327">
        <v>9</v>
      </c>
      <c r="G327">
        <v>312755923.81</v>
      </c>
    </row>
    <row r="328" spans="1:7" x14ac:dyDescent="0.2">
      <c r="A328" s="1">
        <v>38231</v>
      </c>
      <c r="B328" t="s">
        <v>34</v>
      </c>
      <c r="C328" t="s">
        <v>20</v>
      </c>
      <c r="D328" t="s">
        <v>50</v>
      </c>
      <c r="E328">
        <v>2004</v>
      </c>
      <c r="F328">
        <v>9</v>
      </c>
      <c r="G328">
        <v>920100590.77999997</v>
      </c>
    </row>
    <row r="329" spans="1:7" x14ac:dyDescent="0.2">
      <c r="A329" s="1">
        <v>38231</v>
      </c>
      <c r="B329" t="s">
        <v>19</v>
      </c>
      <c r="C329" t="s">
        <v>20</v>
      </c>
      <c r="D329" t="s">
        <v>51</v>
      </c>
      <c r="E329">
        <v>2004</v>
      </c>
      <c r="F329">
        <v>9</v>
      </c>
      <c r="G329">
        <v>92925315.930000007</v>
      </c>
    </row>
    <row r="330" spans="1:7" x14ac:dyDescent="0.2">
      <c r="A330" s="1">
        <v>38231</v>
      </c>
      <c r="B330" t="s">
        <v>19</v>
      </c>
      <c r="C330" t="s">
        <v>20</v>
      </c>
      <c r="D330" t="s">
        <v>52</v>
      </c>
      <c r="E330">
        <v>2004</v>
      </c>
      <c r="F330">
        <v>9</v>
      </c>
      <c r="G330">
        <v>586318185.73000002</v>
      </c>
    </row>
    <row r="331" spans="1:7" x14ac:dyDescent="0.2">
      <c r="A331" s="1">
        <v>38231</v>
      </c>
      <c r="B331" t="s">
        <v>19</v>
      </c>
      <c r="C331" t="s">
        <v>20</v>
      </c>
      <c r="D331" t="s">
        <v>53</v>
      </c>
      <c r="E331">
        <v>2004</v>
      </c>
      <c r="F331">
        <v>9</v>
      </c>
      <c r="G331">
        <v>22053390.510000002</v>
      </c>
    </row>
    <row r="332" spans="1:7" x14ac:dyDescent="0.2">
      <c r="A332" s="1">
        <v>38231</v>
      </c>
      <c r="B332" t="s">
        <v>19</v>
      </c>
      <c r="C332" t="s">
        <v>20</v>
      </c>
      <c r="D332" t="s">
        <v>54</v>
      </c>
      <c r="E332">
        <v>2004</v>
      </c>
      <c r="F332">
        <v>9</v>
      </c>
      <c r="G332">
        <v>34518911.789999999</v>
      </c>
    </row>
    <row r="333" spans="1:7" x14ac:dyDescent="0.2">
      <c r="A333" s="1">
        <v>38231</v>
      </c>
      <c r="B333" t="s">
        <v>19</v>
      </c>
      <c r="C333" t="s">
        <v>20</v>
      </c>
      <c r="D333" t="s">
        <v>55</v>
      </c>
      <c r="E333">
        <v>2004</v>
      </c>
      <c r="F333">
        <v>9</v>
      </c>
      <c r="G333">
        <v>7937128.7999999998</v>
      </c>
    </row>
    <row r="334" spans="1:7" x14ac:dyDescent="0.2">
      <c r="A334" s="1">
        <v>38231</v>
      </c>
      <c r="B334" t="s">
        <v>19</v>
      </c>
      <c r="C334" t="s">
        <v>20</v>
      </c>
      <c r="D334" t="s">
        <v>56</v>
      </c>
      <c r="E334">
        <v>2004</v>
      </c>
      <c r="F334">
        <v>9</v>
      </c>
      <c r="G334">
        <v>28204320.510000002</v>
      </c>
    </row>
    <row r="335" spans="1:7" x14ac:dyDescent="0.2">
      <c r="A335" s="1">
        <v>38231</v>
      </c>
      <c r="B335" t="s">
        <v>19</v>
      </c>
      <c r="C335" t="s">
        <v>20</v>
      </c>
      <c r="D335" t="s">
        <v>57</v>
      </c>
      <c r="E335">
        <v>2004</v>
      </c>
      <c r="F335">
        <v>9</v>
      </c>
      <c r="G335">
        <v>96947028.290000007</v>
      </c>
    </row>
    <row r="336" spans="1:7" x14ac:dyDescent="0.2">
      <c r="A336" s="1">
        <v>38231</v>
      </c>
      <c r="B336" t="s">
        <v>19</v>
      </c>
      <c r="C336" t="s">
        <v>20</v>
      </c>
      <c r="D336" t="s">
        <v>58</v>
      </c>
      <c r="E336">
        <v>2004</v>
      </c>
      <c r="F336">
        <v>9</v>
      </c>
      <c r="G336">
        <v>1001652.6</v>
      </c>
    </row>
    <row r="337" spans="1:7" x14ac:dyDescent="0.2">
      <c r="A337" s="1">
        <v>38261</v>
      </c>
      <c r="B337" t="s">
        <v>19</v>
      </c>
      <c r="C337" t="s">
        <v>20</v>
      </c>
      <c r="D337" t="s">
        <v>21</v>
      </c>
      <c r="E337">
        <v>2004</v>
      </c>
      <c r="F337">
        <v>10</v>
      </c>
      <c r="G337">
        <v>88907906.510000005</v>
      </c>
    </row>
    <row r="338" spans="1:7" x14ac:dyDescent="0.2">
      <c r="A338" s="1">
        <v>38261</v>
      </c>
      <c r="B338" t="s">
        <v>19</v>
      </c>
      <c r="C338" t="s">
        <v>20</v>
      </c>
      <c r="D338" t="s">
        <v>22</v>
      </c>
      <c r="E338">
        <v>2004</v>
      </c>
      <c r="F338">
        <v>10</v>
      </c>
      <c r="G338">
        <v>35162450.189999998</v>
      </c>
    </row>
    <row r="339" spans="1:7" x14ac:dyDescent="0.2">
      <c r="A339" s="1">
        <v>38261</v>
      </c>
      <c r="B339" t="s">
        <v>19</v>
      </c>
      <c r="C339" t="s">
        <v>20</v>
      </c>
      <c r="D339" t="s">
        <v>23</v>
      </c>
      <c r="E339">
        <v>2004</v>
      </c>
      <c r="F339">
        <v>10</v>
      </c>
      <c r="G339">
        <v>47377196.189999998</v>
      </c>
    </row>
    <row r="340" spans="1:7" x14ac:dyDescent="0.2">
      <c r="A340" s="1">
        <v>38261</v>
      </c>
      <c r="B340" t="s">
        <v>19</v>
      </c>
      <c r="C340" t="s">
        <v>20</v>
      </c>
      <c r="D340" t="s">
        <v>24</v>
      </c>
      <c r="E340">
        <v>2004</v>
      </c>
      <c r="F340">
        <v>10</v>
      </c>
      <c r="G340">
        <v>3620458.53</v>
      </c>
    </row>
    <row r="341" spans="1:7" x14ac:dyDescent="0.2">
      <c r="A341" s="1">
        <v>38261</v>
      </c>
      <c r="B341" t="s">
        <v>19</v>
      </c>
      <c r="C341" t="s">
        <v>20</v>
      </c>
      <c r="D341" t="s">
        <v>25</v>
      </c>
      <c r="E341">
        <v>2004</v>
      </c>
      <c r="F341">
        <v>10</v>
      </c>
      <c r="G341">
        <v>7068326.29</v>
      </c>
    </row>
    <row r="342" spans="1:7" x14ac:dyDescent="0.2">
      <c r="A342" s="1">
        <v>38261</v>
      </c>
      <c r="B342" t="s">
        <v>19</v>
      </c>
      <c r="C342" t="s">
        <v>20</v>
      </c>
      <c r="D342" t="s">
        <v>26</v>
      </c>
      <c r="E342">
        <v>2004</v>
      </c>
      <c r="F342">
        <v>10</v>
      </c>
      <c r="G342">
        <v>112324398.08</v>
      </c>
    </row>
    <row r="343" spans="1:7" x14ac:dyDescent="0.2">
      <c r="A343" s="1">
        <v>38261</v>
      </c>
      <c r="B343" t="s">
        <v>19</v>
      </c>
      <c r="C343" t="s">
        <v>20</v>
      </c>
      <c r="D343" t="s">
        <v>27</v>
      </c>
      <c r="E343">
        <v>2004</v>
      </c>
      <c r="F343">
        <v>10</v>
      </c>
      <c r="G343">
        <v>812353425.92999995</v>
      </c>
    </row>
    <row r="344" spans="1:7" x14ac:dyDescent="0.2">
      <c r="A344" s="1">
        <v>38261</v>
      </c>
      <c r="B344" t="s">
        <v>19</v>
      </c>
      <c r="C344" t="s">
        <v>20</v>
      </c>
      <c r="D344" t="s">
        <v>28</v>
      </c>
      <c r="E344">
        <v>2004</v>
      </c>
      <c r="F344">
        <v>10</v>
      </c>
      <c r="G344">
        <v>-8208232.8099999996</v>
      </c>
    </row>
    <row r="345" spans="1:7" x14ac:dyDescent="0.2">
      <c r="A345" s="1">
        <v>38261</v>
      </c>
      <c r="B345" t="s">
        <v>19</v>
      </c>
      <c r="C345" t="s">
        <v>20</v>
      </c>
      <c r="D345" t="s">
        <v>29</v>
      </c>
      <c r="E345">
        <v>2004</v>
      </c>
      <c r="F345">
        <v>10</v>
      </c>
      <c r="G345">
        <v>61397210.490000002</v>
      </c>
    </row>
    <row r="346" spans="1:7" x14ac:dyDescent="0.2">
      <c r="A346" s="1">
        <v>38261</v>
      </c>
      <c r="B346" t="s">
        <v>19</v>
      </c>
      <c r="C346" t="s">
        <v>20</v>
      </c>
      <c r="D346" t="s">
        <v>30</v>
      </c>
      <c r="E346">
        <v>2004</v>
      </c>
      <c r="F346">
        <v>10</v>
      </c>
      <c r="G346">
        <v>50598305.840000004</v>
      </c>
    </row>
    <row r="347" spans="1:7" x14ac:dyDescent="0.2">
      <c r="A347" s="1">
        <v>38261</v>
      </c>
      <c r="B347" t="s">
        <v>19</v>
      </c>
      <c r="C347" t="s">
        <v>20</v>
      </c>
      <c r="D347" t="s">
        <v>31</v>
      </c>
      <c r="E347">
        <v>2004</v>
      </c>
      <c r="F347">
        <v>10</v>
      </c>
      <c r="G347">
        <v>35401930.869999997</v>
      </c>
    </row>
    <row r="348" spans="1:7" x14ac:dyDescent="0.2">
      <c r="A348" s="1">
        <v>38261</v>
      </c>
      <c r="B348" t="s">
        <v>19</v>
      </c>
      <c r="C348" t="s">
        <v>20</v>
      </c>
      <c r="D348" t="s">
        <v>32</v>
      </c>
      <c r="E348">
        <v>2004</v>
      </c>
      <c r="F348">
        <v>10</v>
      </c>
      <c r="G348">
        <v>33863361.350000001</v>
      </c>
    </row>
    <row r="349" spans="1:7" x14ac:dyDescent="0.2">
      <c r="A349" s="1">
        <v>38261</v>
      </c>
      <c r="B349" t="s">
        <v>19</v>
      </c>
      <c r="C349" t="s">
        <v>20</v>
      </c>
      <c r="D349" t="s">
        <v>33</v>
      </c>
      <c r="E349">
        <v>2004</v>
      </c>
      <c r="F349">
        <v>10</v>
      </c>
      <c r="G349">
        <v>1717510.12</v>
      </c>
    </row>
    <row r="350" spans="1:7" x14ac:dyDescent="0.2">
      <c r="A350" s="1">
        <v>38261</v>
      </c>
      <c r="B350" t="s">
        <v>34</v>
      </c>
      <c r="C350" t="s">
        <v>20</v>
      </c>
      <c r="D350" t="s">
        <v>35</v>
      </c>
      <c r="E350">
        <v>2004</v>
      </c>
      <c r="F350">
        <v>10</v>
      </c>
      <c r="G350">
        <v>1962102223.49</v>
      </c>
    </row>
    <row r="351" spans="1:7" x14ac:dyDescent="0.2">
      <c r="A351" s="1">
        <v>38261</v>
      </c>
      <c r="B351" t="s">
        <v>19</v>
      </c>
      <c r="C351" t="s">
        <v>20</v>
      </c>
      <c r="D351" t="s">
        <v>36</v>
      </c>
      <c r="E351">
        <v>2004</v>
      </c>
      <c r="F351">
        <v>10</v>
      </c>
      <c r="G351">
        <v>11164584.35</v>
      </c>
    </row>
    <row r="352" spans="1:7" x14ac:dyDescent="0.2">
      <c r="A352" s="1">
        <v>38261</v>
      </c>
      <c r="B352" t="s">
        <v>19</v>
      </c>
      <c r="C352" t="s">
        <v>20</v>
      </c>
      <c r="D352" t="s">
        <v>37</v>
      </c>
      <c r="E352">
        <v>2004</v>
      </c>
      <c r="F352">
        <v>10</v>
      </c>
      <c r="G352">
        <v>112430137.65000001</v>
      </c>
    </row>
    <row r="353" spans="1:7" x14ac:dyDescent="0.2">
      <c r="A353" s="1">
        <v>38261</v>
      </c>
      <c r="B353" t="s">
        <v>19</v>
      </c>
      <c r="C353" t="s">
        <v>20</v>
      </c>
      <c r="D353" t="s">
        <v>38</v>
      </c>
      <c r="E353">
        <v>2004</v>
      </c>
      <c r="F353">
        <v>10</v>
      </c>
      <c r="G353">
        <v>11882350.66</v>
      </c>
    </row>
    <row r="354" spans="1:7" x14ac:dyDescent="0.2">
      <c r="A354" s="1">
        <v>38261</v>
      </c>
      <c r="B354" t="s">
        <v>19</v>
      </c>
      <c r="C354" t="s">
        <v>20</v>
      </c>
      <c r="D354" t="s">
        <v>39</v>
      </c>
      <c r="E354">
        <v>2004</v>
      </c>
      <c r="F354">
        <v>10</v>
      </c>
      <c r="G354">
        <v>40917350.859999999</v>
      </c>
    </row>
    <row r="355" spans="1:7" x14ac:dyDescent="0.2">
      <c r="A355" s="1">
        <v>38261</v>
      </c>
      <c r="B355" t="s">
        <v>19</v>
      </c>
      <c r="C355" t="s">
        <v>20</v>
      </c>
      <c r="D355" t="s">
        <v>40</v>
      </c>
      <c r="E355">
        <v>2004</v>
      </c>
      <c r="F355">
        <v>10</v>
      </c>
      <c r="G355">
        <v>11452239.369999999</v>
      </c>
    </row>
    <row r="356" spans="1:7" x14ac:dyDescent="0.2">
      <c r="A356" s="1">
        <v>38261</v>
      </c>
      <c r="B356" t="s">
        <v>19</v>
      </c>
      <c r="C356" t="s">
        <v>20</v>
      </c>
      <c r="D356" t="s">
        <v>41</v>
      </c>
      <c r="E356">
        <v>2004</v>
      </c>
      <c r="F356">
        <v>10</v>
      </c>
      <c r="G356">
        <v>40601021.130000003</v>
      </c>
    </row>
    <row r="357" spans="1:7" x14ac:dyDescent="0.2">
      <c r="A357" s="1">
        <v>38261</v>
      </c>
      <c r="B357" t="s">
        <v>19</v>
      </c>
      <c r="C357" t="s">
        <v>20</v>
      </c>
      <c r="D357" t="s">
        <v>42</v>
      </c>
      <c r="E357">
        <v>2004</v>
      </c>
      <c r="F357">
        <v>10</v>
      </c>
      <c r="G357">
        <v>33192466.02</v>
      </c>
    </row>
    <row r="358" spans="1:7" x14ac:dyDescent="0.2">
      <c r="A358" s="1">
        <v>38261</v>
      </c>
      <c r="B358" t="s">
        <v>19</v>
      </c>
      <c r="C358" t="s">
        <v>20</v>
      </c>
      <c r="D358" t="s">
        <v>43</v>
      </c>
      <c r="E358">
        <v>2004</v>
      </c>
      <c r="F358">
        <v>10</v>
      </c>
      <c r="G358">
        <v>9952728.1799999997</v>
      </c>
    </row>
    <row r="359" spans="1:7" x14ac:dyDescent="0.2">
      <c r="A359" s="1">
        <v>38261</v>
      </c>
      <c r="B359" t="s">
        <v>19</v>
      </c>
      <c r="C359" t="s">
        <v>20</v>
      </c>
      <c r="D359" t="s">
        <v>44</v>
      </c>
      <c r="E359">
        <v>2004</v>
      </c>
      <c r="F359">
        <v>10</v>
      </c>
      <c r="G359">
        <v>43294662.399999999</v>
      </c>
    </row>
    <row r="360" spans="1:7" x14ac:dyDescent="0.2">
      <c r="A360" s="1">
        <v>38261</v>
      </c>
      <c r="B360" t="s">
        <v>19</v>
      </c>
      <c r="C360" t="s">
        <v>20</v>
      </c>
      <c r="D360" t="s">
        <v>45</v>
      </c>
      <c r="E360">
        <v>2004</v>
      </c>
      <c r="F360">
        <v>10</v>
      </c>
      <c r="G360">
        <v>4539924.6399999997</v>
      </c>
    </row>
    <row r="361" spans="1:7" x14ac:dyDescent="0.2">
      <c r="A361" s="1">
        <v>38261</v>
      </c>
      <c r="B361" t="s">
        <v>19</v>
      </c>
      <c r="C361" t="s">
        <v>20</v>
      </c>
      <c r="D361" t="s">
        <v>46</v>
      </c>
      <c r="E361">
        <v>2004</v>
      </c>
      <c r="F361">
        <v>10</v>
      </c>
      <c r="G361">
        <v>7606428.2400000002</v>
      </c>
    </row>
    <row r="362" spans="1:7" x14ac:dyDescent="0.2">
      <c r="A362" s="1">
        <v>38261</v>
      </c>
      <c r="B362" t="s">
        <v>19</v>
      </c>
      <c r="C362" t="s">
        <v>20</v>
      </c>
      <c r="D362" t="s">
        <v>47</v>
      </c>
      <c r="E362">
        <v>2004</v>
      </c>
      <c r="F362">
        <v>10</v>
      </c>
      <c r="G362">
        <v>48781406.329999998</v>
      </c>
    </row>
    <row r="363" spans="1:7" x14ac:dyDescent="0.2">
      <c r="A363" s="1">
        <v>38261</v>
      </c>
      <c r="B363" t="s">
        <v>19</v>
      </c>
      <c r="C363" t="s">
        <v>20</v>
      </c>
      <c r="D363" t="s">
        <v>48</v>
      </c>
      <c r="E363">
        <v>2004</v>
      </c>
      <c r="F363">
        <v>10</v>
      </c>
      <c r="G363">
        <v>61170455.200000003</v>
      </c>
    </row>
    <row r="364" spans="1:7" x14ac:dyDescent="0.2">
      <c r="A364" s="1">
        <v>38261</v>
      </c>
      <c r="B364" t="s">
        <v>34</v>
      </c>
      <c r="C364" t="s">
        <v>20</v>
      </c>
      <c r="D364" t="s">
        <v>49</v>
      </c>
      <c r="E364">
        <v>2004</v>
      </c>
      <c r="F364">
        <v>10</v>
      </c>
      <c r="G364">
        <v>353187452.77999997</v>
      </c>
    </row>
    <row r="365" spans="1:7" x14ac:dyDescent="0.2">
      <c r="A365" s="1">
        <v>38261</v>
      </c>
      <c r="B365" t="s">
        <v>34</v>
      </c>
      <c r="C365" t="s">
        <v>20</v>
      </c>
      <c r="D365" t="s">
        <v>50</v>
      </c>
      <c r="E365">
        <v>2004</v>
      </c>
      <c r="F365">
        <v>10</v>
      </c>
      <c r="G365">
        <v>1077142011.4200001</v>
      </c>
    </row>
    <row r="366" spans="1:7" x14ac:dyDescent="0.2">
      <c r="A366" s="1">
        <v>38261</v>
      </c>
      <c r="B366" t="s">
        <v>19</v>
      </c>
      <c r="C366" t="s">
        <v>20</v>
      </c>
      <c r="D366" t="s">
        <v>51</v>
      </c>
      <c r="E366">
        <v>2004</v>
      </c>
      <c r="F366">
        <v>10</v>
      </c>
      <c r="G366">
        <v>103175731.7</v>
      </c>
    </row>
    <row r="367" spans="1:7" x14ac:dyDescent="0.2">
      <c r="A367" s="1">
        <v>38261</v>
      </c>
      <c r="B367" t="s">
        <v>19</v>
      </c>
      <c r="C367" t="s">
        <v>20</v>
      </c>
      <c r="D367" t="s">
        <v>52</v>
      </c>
      <c r="E367">
        <v>2004</v>
      </c>
      <c r="F367">
        <v>10</v>
      </c>
      <c r="G367">
        <v>636255933.35000002</v>
      </c>
    </row>
    <row r="368" spans="1:7" x14ac:dyDescent="0.2">
      <c r="A368" s="1">
        <v>38261</v>
      </c>
      <c r="B368" t="s">
        <v>19</v>
      </c>
      <c r="C368" t="s">
        <v>20</v>
      </c>
      <c r="D368" t="s">
        <v>53</v>
      </c>
      <c r="E368">
        <v>2004</v>
      </c>
      <c r="F368">
        <v>10</v>
      </c>
      <c r="G368">
        <v>16764459.140000001</v>
      </c>
    </row>
    <row r="369" spans="1:7" x14ac:dyDescent="0.2">
      <c r="A369" s="1">
        <v>38261</v>
      </c>
      <c r="B369" t="s">
        <v>19</v>
      </c>
      <c r="C369" t="s">
        <v>20</v>
      </c>
      <c r="D369" t="s">
        <v>54</v>
      </c>
      <c r="E369">
        <v>2004</v>
      </c>
      <c r="F369">
        <v>10</v>
      </c>
      <c r="G369">
        <v>31019980.579999998</v>
      </c>
    </row>
    <row r="370" spans="1:7" x14ac:dyDescent="0.2">
      <c r="A370" s="1">
        <v>38261</v>
      </c>
      <c r="B370" t="s">
        <v>19</v>
      </c>
      <c r="C370" t="s">
        <v>20</v>
      </c>
      <c r="D370" t="s">
        <v>55</v>
      </c>
      <c r="E370">
        <v>2004</v>
      </c>
      <c r="F370">
        <v>10</v>
      </c>
      <c r="G370">
        <v>6307154.7199999997</v>
      </c>
    </row>
    <row r="371" spans="1:7" x14ac:dyDescent="0.2">
      <c r="A371" s="1">
        <v>38261</v>
      </c>
      <c r="B371" t="s">
        <v>19</v>
      </c>
      <c r="C371" t="s">
        <v>20</v>
      </c>
      <c r="D371" t="s">
        <v>56</v>
      </c>
      <c r="E371">
        <v>2004</v>
      </c>
      <c r="F371">
        <v>10</v>
      </c>
      <c r="G371">
        <v>36951309.229999997</v>
      </c>
    </row>
    <row r="372" spans="1:7" x14ac:dyDescent="0.2">
      <c r="A372" s="1">
        <v>38261</v>
      </c>
      <c r="B372" t="s">
        <v>19</v>
      </c>
      <c r="C372" t="s">
        <v>20</v>
      </c>
      <c r="D372" t="s">
        <v>57</v>
      </c>
      <c r="E372">
        <v>2004</v>
      </c>
      <c r="F372">
        <v>10</v>
      </c>
      <c r="G372">
        <v>98102677.629999995</v>
      </c>
    </row>
    <row r="373" spans="1:7" x14ac:dyDescent="0.2">
      <c r="A373" s="1">
        <v>38261</v>
      </c>
      <c r="B373" t="s">
        <v>19</v>
      </c>
      <c r="C373" t="s">
        <v>20</v>
      </c>
      <c r="D373" t="s">
        <v>58</v>
      </c>
      <c r="E373">
        <v>2004</v>
      </c>
      <c r="F373">
        <v>10</v>
      </c>
      <c r="G373">
        <v>-1312867.47</v>
      </c>
    </row>
    <row r="374" spans="1:7" x14ac:dyDescent="0.2">
      <c r="A374" s="1">
        <v>38292</v>
      </c>
      <c r="B374" t="s">
        <v>19</v>
      </c>
      <c r="C374" t="s">
        <v>20</v>
      </c>
      <c r="D374" t="s">
        <v>21</v>
      </c>
      <c r="E374">
        <v>2004</v>
      </c>
      <c r="F374">
        <v>11</v>
      </c>
      <c r="G374">
        <v>134075348.34</v>
      </c>
    </row>
    <row r="375" spans="1:7" x14ac:dyDescent="0.2">
      <c r="A375" s="1">
        <v>38292</v>
      </c>
      <c r="B375" t="s">
        <v>19</v>
      </c>
      <c r="C375" t="s">
        <v>20</v>
      </c>
      <c r="D375" t="s">
        <v>22</v>
      </c>
      <c r="E375">
        <v>2004</v>
      </c>
      <c r="F375">
        <v>11</v>
      </c>
      <c r="G375">
        <v>36831523.659999996</v>
      </c>
    </row>
    <row r="376" spans="1:7" x14ac:dyDescent="0.2">
      <c r="A376" s="1">
        <v>38292</v>
      </c>
      <c r="B376" t="s">
        <v>19</v>
      </c>
      <c r="C376" t="s">
        <v>20</v>
      </c>
      <c r="D376" t="s">
        <v>23</v>
      </c>
      <c r="E376">
        <v>2004</v>
      </c>
      <c r="F376">
        <v>11</v>
      </c>
      <c r="G376">
        <v>46643244.359999999</v>
      </c>
    </row>
    <row r="377" spans="1:7" x14ac:dyDescent="0.2">
      <c r="A377" s="1">
        <v>38292</v>
      </c>
      <c r="B377" t="s">
        <v>19</v>
      </c>
      <c r="C377" t="s">
        <v>20</v>
      </c>
      <c r="D377" t="s">
        <v>24</v>
      </c>
      <c r="E377">
        <v>2004</v>
      </c>
      <c r="F377">
        <v>11</v>
      </c>
      <c r="G377">
        <v>7384572.9000000004</v>
      </c>
    </row>
    <row r="378" spans="1:7" x14ac:dyDescent="0.2">
      <c r="A378" s="1">
        <v>38292</v>
      </c>
      <c r="B378" t="s">
        <v>19</v>
      </c>
      <c r="C378" t="s">
        <v>20</v>
      </c>
      <c r="D378" t="s">
        <v>25</v>
      </c>
      <c r="E378">
        <v>2004</v>
      </c>
      <c r="F378">
        <v>11</v>
      </c>
      <c r="G378">
        <v>14401136.380000001</v>
      </c>
    </row>
    <row r="379" spans="1:7" x14ac:dyDescent="0.2">
      <c r="A379" s="1">
        <v>38292</v>
      </c>
      <c r="B379" t="s">
        <v>19</v>
      </c>
      <c r="C379" t="s">
        <v>20</v>
      </c>
      <c r="D379" t="s">
        <v>26</v>
      </c>
      <c r="E379">
        <v>2004</v>
      </c>
      <c r="F379">
        <v>11</v>
      </c>
      <c r="G379">
        <v>149760300.65000001</v>
      </c>
    </row>
    <row r="380" spans="1:7" x14ac:dyDescent="0.2">
      <c r="A380" s="1">
        <v>38292</v>
      </c>
      <c r="B380" t="s">
        <v>19</v>
      </c>
      <c r="C380" t="s">
        <v>20</v>
      </c>
      <c r="D380" t="s">
        <v>27</v>
      </c>
      <c r="E380">
        <v>2004</v>
      </c>
      <c r="F380">
        <v>11</v>
      </c>
      <c r="G380">
        <v>825008367.76999998</v>
      </c>
    </row>
    <row r="381" spans="1:7" x14ac:dyDescent="0.2">
      <c r="A381" s="1">
        <v>38292</v>
      </c>
      <c r="B381" t="s">
        <v>19</v>
      </c>
      <c r="C381" t="s">
        <v>20</v>
      </c>
      <c r="D381" t="s">
        <v>28</v>
      </c>
      <c r="E381">
        <v>2004</v>
      </c>
      <c r="F381">
        <v>11</v>
      </c>
      <c r="G381">
        <v>-8764353.25</v>
      </c>
    </row>
    <row r="382" spans="1:7" x14ac:dyDescent="0.2">
      <c r="A382" s="1">
        <v>38292</v>
      </c>
      <c r="B382" t="s">
        <v>19</v>
      </c>
      <c r="C382" t="s">
        <v>20</v>
      </c>
      <c r="D382" t="s">
        <v>29</v>
      </c>
      <c r="E382">
        <v>2004</v>
      </c>
      <c r="F382">
        <v>11</v>
      </c>
      <c r="G382">
        <v>59541868.990000002</v>
      </c>
    </row>
    <row r="383" spans="1:7" x14ac:dyDescent="0.2">
      <c r="A383" s="1">
        <v>38292</v>
      </c>
      <c r="B383" t="s">
        <v>19</v>
      </c>
      <c r="C383" t="s">
        <v>20</v>
      </c>
      <c r="D383" t="s">
        <v>30</v>
      </c>
      <c r="E383">
        <v>2004</v>
      </c>
      <c r="F383">
        <v>11</v>
      </c>
      <c r="G383">
        <v>52863141.109999999</v>
      </c>
    </row>
    <row r="384" spans="1:7" x14ac:dyDescent="0.2">
      <c r="A384" s="1">
        <v>38292</v>
      </c>
      <c r="B384" t="s">
        <v>19</v>
      </c>
      <c r="C384" t="s">
        <v>20</v>
      </c>
      <c r="D384" t="s">
        <v>31</v>
      </c>
      <c r="E384">
        <v>2004</v>
      </c>
      <c r="F384">
        <v>11</v>
      </c>
      <c r="G384">
        <v>36847873.68</v>
      </c>
    </row>
    <row r="385" spans="1:7" x14ac:dyDescent="0.2">
      <c r="A385" s="1">
        <v>38292</v>
      </c>
      <c r="B385" t="s">
        <v>19</v>
      </c>
      <c r="C385" t="s">
        <v>20</v>
      </c>
      <c r="D385" t="s">
        <v>32</v>
      </c>
      <c r="E385">
        <v>2004</v>
      </c>
      <c r="F385">
        <v>11</v>
      </c>
      <c r="G385">
        <v>38586581.219999999</v>
      </c>
    </row>
    <row r="386" spans="1:7" x14ac:dyDescent="0.2">
      <c r="A386" s="1">
        <v>38292</v>
      </c>
      <c r="B386" t="s">
        <v>19</v>
      </c>
      <c r="C386" t="s">
        <v>20</v>
      </c>
      <c r="D386" t="s">
        <v>33</v>
      </c>
      <c r="E386">
        <v>2004</v>
      </c>
      <c r="F386">
        <v>11</v>
      </c>
      <c r="G386">
        <v>2826360.52</v>
      </c>
    </row>
    <row r="387" spans="1:7" x14ac:dyDescent="0.2">
      <c r="A387" s="1">
        <v>38292</v>
      </c>
      <c r="B387" t="s">
        <v>34</v>
      </c>
      <c r="C387" t="s">
        <v>20</v>
      </c>
      <c r="D387" t="s">
        <v>35</v>
      </c>
      <c r="E387">
        <v>2004</v>
      </c>
      <c r="F387">
        <v>11</v>
      </c>
      <c r="G387">
        <v>1817270844.8900001</v>
      </c>
    </row>
    <row r="388" spans="1:7" x14ac:dyDescent="0.2">
      <c r="A388" s="1">
        <v>38292</v>
      </c>
      <c r="B388" t="s">
        <v>19</v>
      </c>
      <c r="C388" t="s">
        <v>20</v>
      </c>
      <c r="D388" t="s">
        <v>36</v>
      </c>
      <c r="E388">
        <v>2004</v>
      </c>
      <c r="F388">
        <v>11</v>
      </c>
      <c r="G388">
        <v>8798558.3200000003</v>
      </c>
    </row>
    <row r="389" spans="1:7" x14ac:dyDescent="0.2">
      <c r="A389" s="1">
        <v>38292</v>
      </c>
      <c r="B389" t="s">
        <v>19</v>
      </c>
      <c r="C389" t="s">
        <v>20</v>
      </c>
      <c r="D389" t="s">
        <v>37</v>
      </c>
      <c r="E389">
        <v>2004</v>
      </c>
      <c r="F389">
        <v>11</v>
      </c>
      <c r="G389">
        <v>127732708.48</v>
      </c>
    </row>
    <row r="390" spans="1:7" x14ac:dyDescent="0.2">
      <c r="A390" s="1">
        <v>38292</v>
      </c>
      <c r="B390" t="s">
        <v>19</v>
      </c>
      <c r="C390" t="s">
        <v>20</v>
      </c>
      <c r="D390" t="s">
        <v>38</v>
      </c>
      <c r="E390">
        <v>2004</v>
      </c>
      <c r="F390">
        <v>11</v>
      </c>
      <c r="G390">
        <v>11976455.51</v>
      </c>
    </row>
    <row r="391" spans="1:7" x14ac:dyDescent="0.2">
      <c r="A391" s="1">
        <v>38292</v>
      </c>
      <c r="B391" t="s">
        <v>19</v>
      </c>
      <c r="C391" t="s">
        <v>20</v>
      </c>
      <c r="D391" t="s">
        <v>39</v>
      </c>
      <c r="E391">
        <v>2004</v>
      </c>
      <c r="F391">
        <v>11</v>
      </c>
      <c r="G391">
        <v>77680396.599999994</v>
      </c>
    </row>
    <row r="392" spans="1:7" x14ac:dyDescent="0.2">
      <c r="A392" s="1">
        <v>38292</v>
      </c>
      <c r="B392" t="s">
        <v>19</v>
      </c>
      <c r="C392" t="s">
        <v>20</v>
      </c>
      <c r="D392" t="s">
        <v>40</v>
      </c>
      <c r="E392">
        <v>2004</v>
      </c>
      <c r="F392">
        <v>11</v>
      </c>
      <c r="G392">
        <v>14020404.119999999</v>
      </c>
    </row>
    <row r="393" spans="1:7" x14ac:dyDescent="0.2">
      <c r="A393" s="1">
        <v>38292</v>
      </c>
      <c r="B393" t="s">
        <v>19</v>
      </c>
      <c r="C393" t="s">
        <v>20</v>
      </c>
      <c r="D393" t="s">
        <v>41</v>
      </c>
      <c r="E393">
        <v>2004</v>
      </c>
      <c r="F393">
        <v>11</v>
      </c>
      <c r="G393">
        <v>77356554.310000002</v>
      </c>
    </row>
    <row r="394" spans="1:7" x14ac:dyDescent="0.2">
      <c r="A394" s="1">
        <v>38292</v>
      </c>
      <c r="B394" t="s">
        <v>19</v>
      </c>
      <c r="C394" t="s">
        <v>20</v>
      </c>
      <c r="D394" t="s">
        <v>42</v>
      </c>
      <c r="E394">
        <v>2004</v>
      </c>
      <c r="F394">
        <v>11</v>
      </c>
      <c r="G394">
        <v>45634901.789999999</v>
      </c>
    </row>
    <row r="395" spans="1:7" x14ac:dyDescent="0.2">
      <c r="A395" s="1">
        <v>38292</v>
      </c>
      <c r="B395" t="s">
        <v>19</v>
      </c>
      <c r="C395" t="s">
        <v>20</v>
      </c>
      <c r="D395" t="s">
        <v>43</v>
      </c>
      <c r="E395">
        <v>2004</v>
      </c>
      <c r="F395">
        <v>11</v>
      </c>
      <c r="G395">
        <v>23525311.02</v>
      </c>
    </row>
    <row r="396" spans="1:7" x14ac:dyDescent="0.2">
      <c r="A396" s="1">
        <v>38292</v>
      </c>
      <c r="B396" t="s">
        <v>19</v>
      </c>
      <c r="C396" t="s">
        <v>20</v>
      </c>
      <c r="D396" t="s">
        <v>44</v>
      </c>
      <c r="E396">
        <v>2004</v>
      </c>
      <c r="F396">
        <v>11</v>
      </c>
      <c r="G396">
        <v>44714862.369999997</v>
      </c>
    </row>
    <row r="397" spans="1:7" x14ac:dyDescent="0.2">
      <c r="A397" s="1">
        <v>38292</v>
      </c>
      <c r="B397" t="s">
        <v>19</v>
      </c>
      <c r="C397" t="s">
        <v>20</v>
      </c>
      <c r="D397" t="s">
        <v>45</v>
      </c>
      <c r="E397">
        <v>2004</v>
      </c>
      <c r="F397">
        <v>11</v>
      </c>
      <c r="G397">
        <v>8546109.2599999998</v>
      </c>
    </row>
    <row r="398" spans="1:7" x14ac:dyDescent="0.2">
      <c r="A398" s="1">
        <v>38292</v>
      </c>
      <c r="B398" t="s">
        <v>19</v>
      </c>
      <c r="C398" t="s">
        <v>20</v>
      </c>
      <c r="D398" t="s">
        <v>46</v>
      </c>
      <c r="E398">
        <v>2004</v>
      </c>
      <c r="F398">
        <v>11</v>
      </c>
      <c r="G398">
        <v>14734171.369999999</v>
      </c>
    </row>
    <row r="399" spans="1:7" x14ac:dyDescent="0.2">
      <c r="A399" s="1">
        <v>38292</v>
      </c>
      <c r="B399" t="s">
        <v>19</v>
      </c>
      <c r="C399" t="s">
        <v>20</v>
      </c>
      <c r="D399" t="s">
        <v>47</v>
      </c>
      <c r="E399">
        <v>2004</v>
      </c>
      <c r="F399">
        <v>11</v>
      </c>
      <c r="G399">
        <v>68538323.340000004</v>
      </c>
    </row>
    <row r="400" spans="1:7" x14ac:dyDescent="0.2">
      <c r="A400" s="1">
        <v>38292</v>
      </c>
      <c r="B400" t="s">
        <v>19</v>
      </c>
      <c r="C400" t="s">
        <v>20</v>
      </c>
      <c r="D400" t="s">
        <v>48</v>
      </c>
      <c r="E400">
        <v>2004</v>
      </c>
      <c r="F400">
        <v>11</v>
      </c>
      <c r="G400">
        <v>71657445.870000005</v>
      </c>
    </row>
    <row r="401" spans="1:7" x14ac:dyDescent="0.2">
      <c r="A401" s="1">
        <v>38292</v>
      </c>
      <c r="B401" t="s">
        <v>34</v>
      </c>
      <c r="C401" t="s">
        <v>20</v>
      </c>
      <c r="D401" t="s">
        <v>49</v>
      </c>
      <c r="E401">
        <v>2004</v>
      </c>
      <c r="F401">
        <v>11</v>
      </c>
      <c r="G401">
        <v>259387783.58000001</v>
      </c>
    </row>
    <row r="402" spans="1:7" x14ac:dyDescent="0.2">
      <c r="A402" s="1">
        <v>38292</v>
      </c>
      <c r="B402" t="s">
        <v>34</v>
      </c>
      <c r="C402" t="s">
        <v>20</v>
      </c>
      <c r="D402" t="s">
        <v>50</v>
      </c>
      <c r="E402">
        <v>2004</v>
      </c>
      <c r="F402">
        <v>11</v>
      </c>
      <c r="G402">
        <v>1022442275.64</v>
      </c>
    </row>
    <row r="403" spans="1:7" x14ac:dyDescent="0.2">
      <c r="A403" s="1">
        <v>38292</v>
      </c>
      <c r="B403" t="s">
        <v>19</v>
      </c>
      <c r="C403" t="s">
        <v>20</v>
      </c>
      <c r="D403" t="s">
        <v>51</v>
      </c>
      <c r="E403">
        <v>2004</v>
      </c>
      <c r="F403">
        <v>11</v>
      </c>
      <c r="G403">
        <v>101752796.02</v>
      </c>
    </row>
    <row r="404" spans="1:7" x14ac:dyDescent="0.2">
      <c r="A404" s="1">
        <v>38292</v>
      </c>
      <c r="B404" t="s">
        <v>19</v>
      </c>
      <c r="C404" t="s">
        <v>20</v>
      </c>
      <c r="D404" t="s">
        <v>52</v>
      </c>
      <c r="E404">
        <v>2004</v>
      </c>
      <c r="F404">
        <v>11</v>
      </c>
      <c r="G404">
        <v>494823048.55000001</v>
      </c>
    </row>
    <row r="405" spans="1:7" x14ac:dyDescent="0.2">
      <c r="A405" s="1">
        <v>38292</v>
      </c>
      <c r="B405" t="s">
        <v>19</v>
      </c>
      <c r="C405" t="s">
        <v>20</v>
      </c>
      <c r="D405" t="s">
        <v>53</v>
      </c>
      <c r="E405">
        <v>2004</v>
      </c>
      <c r="F405">
        <v>11</v>
      </c>
      <c r="G405">
        <v>25894064.010000002</v>
      </c>
    </row>
    <row r="406" spans="1:7" x14ac:dyDescent="0.2">
      <c r="A406" s="1">
        <v>38292</v>
      </c>
      <c r="B406" t="s">
        <v>19</v>
      </c>
      <c r="C406" t="s">
        <v>20</v>
      </c>
      <c r="D406" t="s">
        <v>54</v>
      </c>
      <c r="E406">
        <v>2004</v>
      </c>
      <c r="F406">
        <v>11</v>
      </c>
      <c r="G406">
        <v>38369389.210000001</v>
      </c>
    </row>
    <row r="407" spans="1:7" x14ac:dyDescent="0.2">
      <c r="A407" s="1">
        <v>38292</v>
      </c>
      <c r="B407" t="s">
        <v>19</v>
      </c>
      <c r="C407" t="s">
        <v>20</v>
      </c>
      <c r="D407" t="s">
        <v>55</v>
      </c>
      <c r="E407">
        <v>2004</v>
      </c>
      <c r="F407">
        <v>11</v>
      </c>
      <c r="G407">
        <v>13975855.93</v>
      </c>
    </row>
    <row r="408" spans="1:7" x14ac:dyDescent="0.2">
      <c r="A408" s="1">
        <v>38292</v>
      </c>
      <c r="B408" t="s">
        <v>19</v>
      </c>
      <c r="C408" t="s">
        <v>20</v>
      </c>
      <c r="D408" t="s">
        <v>56</v>
      </c>
      <c r="E408">
        <v>2004</v>
      </c>
      <c r="F408">
        <v>11</v>
      </c>
      <c r="G408">
        <v>41342234.030000001</v>
      </c>
    </row>
    <row r="409" spans="1:7" x14ac:dyDescent="0.2">
      <c r="A409" s="1">
        <v>38292</v>
      </c>
      <c r="B409" t="s">
        <v>19</v>
      </c>
      <c r="C409" t="s">
        <v>20</v>
      </c>
      <c r="D409" t="s">
        <v>57</v>
      </c>
      <c r="E409">
        <v>2004</v>
      </c>
      <c r="F409">
        <v>11</v>
      </c>
      <c r="G409">
        <v>80323397.799999997</v>
      </c>
    </row>
    <row r="410" spans="1:7" x14ac:dyDescent="0.2">
      <c r="A410" s="1">
        <v>38292</v>
      </c>
      <c r="B410" t="s">
        <v>19</v>
      </c>
      <c r="C410" t="s">
        <v>20</v>
      </c>
      <c r="D410" t="s">
        <v>58</v>
      </c>
      <c r="E410">
        <v>2004</v>
      </c>
      <c r="F410">
        <v>11</v>
      </c>
      <c r="G410">
        <v>-1420028.49</v>
      </c>
    </row>
    <row r="411" spans="1:7" x14ac:dyDescent="0.2">
      <c r="A411" s="1">
        <v>38322</v>
      </c>
      <c r="B411" t="s">
        <v>19</v>
      </c>
      <c r="C411" t="s">
        <v>20</v>
      </c>
      <c r="D411" t="s">
        <v>21</v>
      </c>
      <c r="E411">
        <v>2004</v>
      </c>
      <c r="F411">
        <v>12</v>
      </c>
      <c r="G411">
        <v>81629002.420000002</v>
      </c>
    </row>
    <row r="412" spans="1:7" x14ac:dyDescent="0.2">
      <c r="A412" s="1">
        <v>38322</v>
      </c>
      <c r="B412" t="s">
        <v>19</v>
      </c>
      <c r="C412" t="s">
        <v>20</v>
      </c>
      <c r="D412" t="s">
        <v>22</v>
      </c>
      <c r="E412">
        <v>2004</v>
      </c>
      <c r="F412">
        <v>12</v>
      </c>
      <c r="G412">
        <v>35325631.57</v>
      </c>
    </row>
    <row r="413" spans="1:7" x14ac:dyDescent="0.2">
      <c r="A413" s="1">
        <v>38322</v>
      </c>
      <c r="B413" t="s">
        <v>19</v>
      </c>
      <c r="C413" t="s">
        <v>20</v>
      </c>
      <c r="D413" t="s">
        <v>23</v>
      </c>
      <c r="E413">
        <v>2004</v>
      </c>
      <c r="F413">
        <v>12</v>
      </c>
      <c r="G413">
        <v>48146124.310000002</v>
      </c>
    </row>
    <row r="414" spans="1:7" x14ac:dyDescent="0.2">
      <c r="A414" s="1">
        <v>38322</v>
      </c>
      <c r="B414" t="s">
        <v>19</v>
      </c>
      <c r="C414" t="s">
        <v>20</v>
      </c>
      <c r="D414" t="s">
        <v>24</v>
      </c>
      <c r="E414">
        <v>2004</v>
      </c>
      <c r="F414">
        <v>12</v>
      </c>
      <c r="G414">
        <v>12447838.439999999</v>
      </c>
    </row>
    <row r="415" spans="1:7" x14ac:dyDescent="0.2">
      <c r="A415" s="1">
        <v>38322</v>
      </c>
      <c r="B415" t="s">
        <v>19</v>
      </c>
      <c r="C415" t="s">
        <v>20</v>
      </c>
      <c r="D415" t="s">
        <v>25</v>
      </c>
      <c r="E415">
        <v>2004</v>
      </c>
      <c r="F415">
        <v>12</v>
      </c>
      <c r="G415">
        <v>25030552.059999999</v>
      </c>
    </row>
    <row r="416" spans="1:7" x14ac:dyDescent="0.2">
      <c r="A416" s="1">
        <v>38322</v>
      </c>
      <c r="B416" t="s">
        <v>19</v>
      </c>
      <c r="C416" t="s">
        <v>20</v>
      </c>
      <c r="D416" t="s">
        <v>26</v>
      </c>
      <c r="E416">
        <v>2004</v>
      </c>
      <c r="F416">
        <v>12</v>
      </c>
      <c r="G416">
        <v>166659457.40000001</v>
      </c>
    </row>
    <row r="417" spans="1:7" x14ac:dyDescent="0.2">
      <c r="A417" s="1">
        <v>38322</v>
      </c>
      <c r="B417" t="s">
        <v>19</v>
      </c>
      <c r="C417" t="s">
        <v>20</v>
      </c>
      <c r="D417" t="s">
        <v>27</v>
      </c>
      <c r="E417">
        <v>2004</v>
      </c>
      <c r="F417">
        <v>12</v>
      </c>
      <c r="G417">
        <v>836321262.10000002</v>
      </c>
    </row>
    <row r="418" spans="1:7" x14ac:dyDescent="0.2">
      <c r="A418" s="1">
        <v>38322</v>
      </c>
      <c r="B418" t="s">
        <v>19</v>
      </c>
      <c r="C418" t="s">
        <v>20</v>
      </c>
      <c r="D418" t="s">
        <v>28</v>
      </c>
      <c r="E418">
        <v>2004</v>
      </c>
      <c r="F418">
        <v>12</v>
      </c>
      <c r="G418">
        <v>-7926498.0599999996</v>
      </c>
    </row>
    <row r="419" spans="1:7" x14ac:dyDescent="0.2">
      <c r="A419" s="1">
        <v>38322</v>
      </c>
      <c r="B419" t="s">
        <v>19</v>
      </c>
      <c r="C419" t="s">
        <v>20</v>
      </c>
      <c r="D419" t="s">
        <v>29</v>
      </c>
      <c r="E419">
        <v>2004</v>
      </c>
      <c r="F419">
        <v>12</v>
      </c>
      <c r="G419">
        <v>61638982.789999999</v>
      </c>
    </row>
    <row r="420" spans="1:7" x14ac:dyDescent="0.2">
      <c r="A420" s="1">
        <v>38322</v>
      </c>
      <c r="B420" t="s">
        <v>19</v>
      </c>
      <c r="C420" t="s">
        <v>20</v>
      </c>
      <c r="D420" t="s">
        <v>30</v>
      </c>
      <c r="E420">
        <v>2004</v>
      </c>
      <c r="F420">
        <v>12</v>
      </c>
      <c r="G420">
        <v>58258068.109999999</v>
      </c>
    </row>
    <row r="421" spans="1:7" x14ac:dyDescent="0.2">
      <c r="A421" s="1">
        <v>38322</v>
      </c>
      <c r="B421" t="s">
        <v>19</v>
      </c>
      <c r="C421" t="s">
        <v>20</v>
      </c>
      <c r="D421" t="s">
        <v>31</v>
      </c>
      <c r="E421">
        <v>2004</v>
      </c>
      <c r="F421">
        <v>12</v>
      </c>
      <c r="G421">
        <v>65369835.32</v>
      </c>
    </row>
    <row r="422" spans="1:7" x14ac:dyDescent="0.2">
      <c r="A422" s="1">
        <v>38322</v>
      </c>
      <c r="B422" t="s">
        <v>19</v>
      </c>
      <c r="C422" t="s">
        <v>20</v>
      </c>
      <c r="D422" t="s">
        <v>32</v>
      </c>
      <c r="E422">
        <v>2004</v>
      </c>
      <c r="F422">
        <v>12</v>
      </c>
      <c r="G422">
        <v>55782965.380000003</v>
      </c>
    </row>
    <row r="423" spans="1:7" x14ac:dyDescent="0.2">
      <c r="A423" s="1">
        <v>38322</v>
      </c>
      <c r="B423" t="s">
        <v>19</v>
      </c>
      <c r="C423" t="s">
        <v>20</v>
      </c>
      <c r="D423" t="s">
        <v>33</v>
      </c>
      <c r="E423">
        <v>2004</v>
      </c>
      <c r="F423">
        <v>12</v>
      </c>
      <c r="G423">
        <v>3614363.76</v>
      </c>
    </row>
    <row r="424" spans="1:7" x14ac:dyDescent="0.2">
      <c r="A424" s="1">
        <v>38322</v>
      </c>
      <c r="B424" t="s">
        <v>34</v>
      </c>
      <c r="C424" t="s">
        <v>20</v>
      </c>
      <c r="D424" t="s">
        <v>35</v>
      </c>
      <c r="E424">
        <v>2004</v>
      </c>
      <c r="F424">
        <v>12</v>
      </c>
      <c r="G424">
        <v>2618128412.71</v>
      </c>
    </row>
    <row r="425" spans="1:7" x14ac:dyDescent="0.2">
      <c r="A425" s="1">
        <v>38322</v>
      </c>
      <c r="B425" t="s">
        <v>19</v>
      </c>
      <c r="C425" t="s">
        <v>20</v>
      </c>
      <c r="D425" t="s">
        <v>36</v>
      </c>
      <c r="E425">
        <v>2004</v>
      </c>
      <c r="F425">
        <v>12</v>
      </c>
      <c r="G425">
        <v>10502458.68</v>
      </c>
    </row>
    <row r="426" spans="1:7" x14ac:dyDescent="0.2">
      <c r="A426" s="1">
        <v>38322</v>
      </c>
      <c r="B426" t="s">
        <v>19</v>
      </c>
      <c r="C426" t="s">
        <v>20</v>
      </c>
      <c r="D426" t="s">
        <v>37</v>
      </c>
      <c r="E426">
        <v>2004</v>
      </c>
      <c r="F426">
        <v>12</v>
      </c>
      <c r="G426">
        <v>179226099.53</v>
      </c>
    </row>
    <row r="427" spans="1:7" x14ac:dyDescent="0.2">
      <c r="A427" s="1">
        <v>38322</v>
      </c>
      <c r="B427" t="s">
        <v>19</v>
      </c>
      <c r="C427" t="s">
        <v>20</v>
      </c>
      <c r="D427" t="s">
        <v>38</v>
      </c>
      <c r="E427">
        <v>2004</v>
      </c>
      <c r="F427">
        <v>12</v>
      </c>
      <c r="G427">
        <v>12283910.289999999</v>
      </c>
    </row>
    <row r="428" spans="1:7" x14ac:dyDescent="0.2">
      <c r="A428" s="1">
        <v>38322</v>
      </c>
      <c r="B428" t="s">
        <v>19</v>
      </c>
      <c r="C428" t="s">
        <v>20</v>
      </c>
      <c r="D428" t="s">
        <v>39</v>
      </c>
      <c r="E428">
        <v>2004</v>
      </c>
      <c r="F428">
        <v>12</v>
      </c>
      <c r="G428">
        <v>43491656.210000001</v>
      </c>
    </row>
    <row r="429" spans="1:7" x14ac:dyDescent="0.2">
      <c r="A429" s="1">
        <v>38322</v>
      </c>
      <c r="B429" t="s">
        <v>19</v>
      </c>
      <c r="C429" t="s">
        <v>20</v>
      </c>
      <c r="D429" t="s">
        <v>40</v>
      </c>
      <c r="E429">
        <v>2004</v>
      </c>
      <c r="F429">
        <v>12</v>
      </c>
      <c r="G429">
        <v>14235150.949999999</v>
      </c>
    </row>
    <row r="430" spans="1:7" x14ac:dyDescent="0.2">
      <c r="A430" s="1">
        <v>38322</v>
      </c>
      <c r="B430" t="s">
        <v>19</v>
      </c>
      <c r="C430" t="s">
        <v>20</v>
      </c>
      <c r="D430" t="s">
        <v>41</v>
      </c>
      <c r="E430">
        <v>2004</v>
      </c>
      <c r="F430">
        <v>12</v>
      </c>
      <c r="G430">
        <v>42184209.170000002</v>
      </c>
    </row>
    <row r="431" spans="1:7" x14ac:dyDescent="0.2">
      <c r="A431" s="1">
        <v>38322</v>
      </c>
      <c r="B431" t="s">
        <v>19</v>
      </c>
      <c r="C431" t="s">
        <v>20</v>
      </c>
      <c r="D431" t="s">
        <v>42</v>
      </c>
      <c r="E431">
        <v>2004</v>
      </c>
      <c r="F431">
        <v>12</v>
      </c>
      <c r="G431">
        <v>36276225.68</v>
      </c>
    </row>
    <row r="432" spans="1:7" x14ac:dyDescent="0.2">
      <c r="A432" s="1">
        <v>38322</v>
      </c>
      <c r="B432" t="s">
        <v>19</v>
      </c>
      <c r="C432" t="s">
        <v>20</v>
      </c>
      <c r="D432" t="s">
        <v>43</v>
      </c>
      <c r="E432">
        <v>2004</v>
      </c>
      <c r="F432">
        <v>12</v>
      </c>
      <c r="G432">
        <v>30873543.699999999</v>
      </c>
    </row>
    <row r="433" spans="1:7" x14ac:dyDescent="0.2">
      <c r="A433" s="1">
        <v>38322</v>
      </c>
      <c r="B433" t="s">
        <v>19</v>
      </c>
      <c r="C433" t="s">
        <v>20</v>
      </c>
      <c r="D433" t="s">
        <v>44</v>
      </c>
      <c r="E433">
        <v>2004</v>
      </c>
      <c r="F433">
        <v>12</v>
      </c>
      <c r="G433">
        <v>49151299.490000002</v>
      </c>
    </row>
    <row r="434" spans="1:7" x14ac:dyDescent="0.2">
      <c r="A434" s="1">
        <v>38322</v>
      </c>
      <c r="B434" t="s">
        <v>19</v>
      </c>
      <c r="C434" t="s">
        <v>20</v>
      </c>
      <c r="D434" t="s">
        <v>45</v>
      </c>
      <c r="E434">
        <v>2004</v>
      </c>
      <c r="F434">
        <v>12</v>
      </c>
      <c r="G434">
        <v>10714680.939999999</v>
      </c>
    </row>
    <row r="435" spans="1:7" x14ac:dyDescent="0.2">
      <c r="A435" s="1">
        <v>38322</v>
      </c>
      <c r="B435" t="s">
        <v>19</v>
      </c>
      <c r="C435" t="s">
        <v>20</v>
      </c>
      <c r="D435" t="s">
        <v>46</v>
      </c>
      <c r="E435">
        <v>2004</v>
      </c>
      <c r="F435">
        <v>12</v>
      </c>
      <c r="G435">
        <v>24748871.949999999</v>
      </c>
    </row>
    <row r="436" spans="1:7" x14ac:dyDescent="0.2">
      <c r="A436" s="1">
        <v>38322</v>
      </c>
      <c r="B436" t="s">
        <v>19</v>
      </c>
      <c r="C436" t="s">
        <v>20</v>
      </c>
      <c r="D436" t="s">
        <v>47</v>
      </c>
      <c r="E436">
        <v>2004</v>
      </c>
      <c r="F436">
        <v>12</v>
      </c>
      <c r="G436">
        <v>41748761.369999997</v>
      </c>
    </row>
    <row r="437" spans="1:7" x14ac:dyDescent="0.2">
      <c r="A437" s="1">
        <v>38322</v>
      </c>
      <c r="B437" t="s">
        <v>19</v>
      </c>
      <c r="C437" t="s">
        <v>20</v>
      </c>
      <c r="D437" t="s">
        <v>48</v>
      </c>
      <c r="E437">
        <v>2004</v>
      </c>
      <c r="F437">
        <v>12</v>
      </c>
      <c r="G437">
        <v>98552543.140000001</v>
      </c>
    </row>
    <row r="438" spans="1:7" x14ac:dyDescent="0.2">
      <c r="A438" s="1">
        <v>38322</v>
      </c>
      <c r="B438" t="s">
        <v>34</v>
      </c>
      <c r="C438" t="s">
        <v>20</v>
      </c>
      <c r="D438" t="s">
        <v>49</v>
      </c>
      <c r="E438">
        <v>2004</v>
      </c>
      <c r="F438">
        <v>12</v>
      </c>
      <c r="G438">
        <v>86444192.280000001</v>
      </c>
    </row>
    <row r="439" spans="1:7" x14ac:dyDescent="0.2">
      <c r="A439" s="1">
        <v>38322</v>
      </c>
      <c r="B439" t="s">
        <v>34</v>
      </c>
      <c r="C439" t="s">
        <v>20</v>
      </c>
      <c r="D439" t="s">
        <v>50</v>
      </c>
      <c r="E439">
        <v>2004</v>
      </c>
      <c r="F439">
        <v>12</v>
      </c>
      <c r="G439">
        <v>1201618234.3599999</v>
      </c>
    </row>
    <row r="440" spans="1:7" x14ac:dyDescent="0.2">
      <c r="A440" s="1">
        <v>38322</v>
      </c>
      <c r="B440" t="s">
        <v>19</v>
      </c>
      <c r="C440" t="s">
        <v>20</v>
      </c>
      <c r="D440" t="s">
        <v>51</v>
      </c>
      <c r="E440">
        <v>2004</v>
      </c>
      <c r="F440">
        <v>12</v>
      </c>
      <c r="G440">
        <v>104262359.03</v>
      </c>
    </row>
    <row r="441" spans="1:7" x14ac:dyDescent="0.2">
      <c r="A441" s="1">
        <v>38322</v>
      </c>
      <c r="B441" t="s">
        <v>19</v>
      </c>
      <c r="C441" t="s">
        <v>20</v>
      </c>
      <c r="D441" t="s">
        <v>52</v>
      </c>
      <c r="E441">
        <v>2004</v>
      </c>
      <c r="F441">
        <v>12</v>
      </c>
      <c r="G441">
        <v>442562149.44</v>
      </c>
    </row>
    <row r="442" spans="1:7" x14ac:dyDescent="0.2">
      <c r="A442" s="1">
        <v>38322</v>
      </c>
      <c r="B442" t="s">
        <v>19</v>
      </c>
      <c r="C442" t="s">
        <v>20</v>
      </c>
      <c r="D442" t="s">
        <v>53</v>
      </c>
      <c r="E442">
        <v>2004</v>
      </c>
      <c r="F442">
        <v>12</v>
      </c>
      <c r="G442">
        <v>28317714.25</v>
      </c>
    </row>
    <row r="443" spans="1:7" x14ac:dyDescent="0.2">
      <c r="A443" s="1">
        <v>38322</v>
      </c>
      <c r="B443" t="s">
        <v>19</v>
      </c>
      <c r="C443" t="s">
        <v>20</v>
      </c>
      <c r="D443" t="s">
        <v>54</v>
      </c>
      <c r="E443">
        <v>2004</v>
      </c>
      <c r="F443">
        <v>12</v>
      </c>
      <c r="G443">
        <v>36700955.439999998</v>
      </c>
    </row>
    <row r="444" spans="1:7" x14ac:dyDescent="0.2">
      <c r="A444" s="1">
        <v>38322</v>
      </c>
      <c r="B444" t="s">
        <v>19</v>
      </c>
      <c r="C444" t="s">
        <v>20</v>
      </c>
      <c r="D444" t="s">
        <v>55</v>
      </c>
      <c r="E444">
        <v>2004</v>
      </c>
      <c r="F444">
        <v>12</v>
      </c>
      <c r="G444">
        <v>26053622.600000001</v>
      </c>
    </row>
    <row r="445" spans="1:7" x14ac:dyDescent="0.2">
      <c r="A445" s="1">
        <v>38322</v>
      </c>
      <c r="B445" t="s">
        <v>19</v>
      </c>
      <c r="C445" t="s">
        <v>20</v>
      </c>
      <c r="D445" t="s">
        <v>56</v>
      </c>
      <c r="E445">
        <v>2004</v>
      </c>
      <c r="F445">
        <v>12</v>
      </c>
      <c r="G445">
        <v>45036215.329999998</v>
      </c>
    </row>
    <row r="446" spans="1:7" x14ac:dyDescent="0.2">
      <c r="A446" s="1">
        <v>38322</v>
      </c>
      <c r="B446" t="s">
        <v>19</v>
      </c>
      <c r="C446" t="s">
        <v>20</v>
      </c>
      <c r="D446" t="s">
        <v>57</v>
      </c>
      <c r="E446">
        <v>2004</v>
      </c>
      <c r="F446">
        <v>12</v>
      </c>
      <c r="G446">
        <v>97302194.709999993</v>
      </c>
    </row>
    <row r="447" spans="1:7" x14ac:dyDescent="0.2">
      <c r="A447" s="1">
        <v>38322</v>
      </c>
      <c r="B447" t="s">
        <v>19</v>
      </c>
      <c r="C447" t="s">
        <v>20</v>
      </c>
      <c r="D447" t="s">
        <v>58</v>
      </c>
      <c r="E447">
        <v>2004</v>
      </c>
      <c r="F447">
        <v>12</v>
      </c>
      <c r="G447">
        <v>-1717551.48</v>
      </c>
    </row>
    <row r="448" spans="1:7" x14ac:dyDescent="0.2">
      <c r="A448" s="1">
        <v>38353</v>
      </c>
      <c r="B448" t="s">
        <v>19</v>
      </c>
      <c r="C448" t="s">
        <v>20</v>
      </c>
      <c r="D448" t="s">
        <v>21</v>
      </c>
      <c r="E448">
        <v>2005</v>
      </c>
      <c r="F448">
        <v>1</v>
      </c>
      <c r="G448">
        <v>75388364.400000006</v>
      </c>
    </row>
    <row r="449" spans="1:7" x14ac:dyDescent="0.2">
      <c r="A449" s="1">
        <v>38353</v>
      </c>
      <c r="B449" t="s">
        <v>19</v>
      </c>
      <c r="C449" t="s">
        <v>20</v>
      </c>
      <c r="D449" t="s">
        <v>22</v>
      </c>
      <c r="E449">
        <v>2005</v>
      </c>
      <c r="F449">
        <v>1</v>
      </c>
      <c r="G449">
        <v>31925377.329999998</v>
      </c>
    </row>
    <row r="450" spans="1:7" x14ac:dyDescent="0.2">
      <c r="A450" s="1">
        <v>38353</v>
      </c>
      <c r="B450" t="s">
        <v>19</v>
      </c>
      <c r="C450" t="s">
        <v>20</v>
      </c>
      <c r="D450" t="s">
        <v>23</v>
      </c>
      <c r="E450">
        <v>2005</v>
      </c>
      <c r="F450">
        <v>1</v>
      </c>
      <c r="G450">
        <v>48182440.270000003</v>
      </c>
    </row>
    <row r="451" spans="1:7" x14ac:dyDescent="0.2">
      <c r="A451" s="1">
        <v>38353</v>
      </c>
      <c r="B451" t="s">
        <v>19</v>
      </c>
      <c r="C451" t="s">
        <v>20</v>
      </c>
      <c r="D451" t="s">
        <v>24</v>
      </c>
      <c r="E451">
        <v>2005</v>
      </c>
      <c r="F451">
        <v>1</v>
      </c>
      <c r="G451">
        <v>18452609.32</v>
      </c>
    </row>
    <row r="452" spans="1:7" x14ac:dyDescent="0.2">
      <c r="A452" s="1">
        <v>38353</v>
      </c>
      <c r="B452" t="s">
        <v>19</v>
      </c>
      <c r="C452" t="s">
        <v>20</v>
      </c>
      <c r="D452" t="s">
        <v>25</v>
      </c>
      <c r="E452">
        <v>2005</v>
      </c>
      <c r="F452">
        <v>1</v>
      </c>
      <c r="G452">
        <v>38358023.710000001</v>
      </c>
    </row>
    <row r="453" spans="1:7" x14ac:dyDescent="0.2">
      <c r="A453" s="1">
        <v>38353</v>
      </c>
      <c r="B453" t="s">
        <v>19</v>
      </c>
      <c r="C453" t="s">
        <v>20</v>
      </c>
      <c r="D453" t="s">
        <v>26</v>
      </c>
      <c r="E453">
        <v>2005</v>
      </c>
      <c r="F453">
        <v>1</v>
      </c>
      <c r="G453">
        <v>167494807.90000001</v>
      </c>
    </row>
    <row r="454" spans="1:7" x14ac:dyDescent="0.2">
      <c r="A454" s="1">
        <v>38353</v>
      </c>
      <c r="B454" t="s">
        <v>19</v>
      </c>
      <c r="C454" t="s">
        <v>20</v>
      </c>
      <c r="D454" t="s">
        <v>27</v>
      </c>
      <c r="E454">
        <v>2005</v>
      </c>
      <c r="F454">
        <v>1</v>
      </c>
      <c r="G454">
        <v>846129896.00999999</v>
      </c>
    </row>
    <row r="455" spans="1:7" x14ac:dyDescent="0.2">
      <c r="A455" s="1">
        <v>38353</v>
      </c>
      <c r="B455" t="s">
        <v>19</v>
      </c>
      <c r="C455" t="s">
        <v>20</v>
      </c>
      <c r="D455" t="s">
        <v>28</v>
      </c>
      <c r="E455">
        <v>2005</v>
      </c>
      <c r="F455">
        <v>1</v>
      </c>
      <c r="G455">
        <v>-9390703.8699999992</v>
      </c>
    </row>
    <row r="456" spans="1:7" x14ac:dyDescent="0.2">
      <c r="A456" s="1">
        <v>38353</v>
      </c>
      <c r="B456" t="s">
        <v>19</v>
      </c>
      <c r="C456" t="s">
        <v>20</v>
      </c>
      <c r="D456" t="s">
        <v>29</v>
      </c>
      <c r="E456">
        <v>2005</v>
      </c>
      <c r="F456">
        <v>1</v>
      </c>
      <c r="G456">
        <v>61652426.409999996</v>
      </c>
    </row>
    <row r="457" spans="1:7" x14ac:dyDescent="0.2">
      <c r="A457" s="1">
        <v>38353</v>
      </c>
      <c r="B457" t="s">
        <v>19</v>
      </c>
      <c r="C457" t="s">
        <v>20</v>
      </c>
      <c r="D457" t="s">
        <v>30</v>
      </c>
      <c r="E457">
        <v>2005</v>
      </c>
      <c r="F457">
        <v>1</v>
      </c>
      <c r="G457">
        <v>59463735</v>
      </c>
    </row>
    <row r="458" spans="1:7" x14ac:dyDescent="0.2">
      <c r="A458" s="1">
        <v>38353</v>
      </c>
      <c r="B458" t="s">
        <v>19</v>
      </c>
      <c r="C458" t="s">
        <v>20</v>
      </c>
      <c r="D458" t="s">
        <v>31</v>
      </c>
      <c r="E458">
        <v>2005</v>
      </c>
      <c r="F458">
        <v>1</v>
      </c>
      <c r="G458">
        <v>50260888.600000001</v>
      </c>
    </row>
    <row r="459" spans="1:7" x14ac:dyDescent="0.2">
      <c r="A459" s="1">
        <v>38353</v>
      </c>
      <c r="B459" t="s">
        <v>19</v>
      </c>
      <c r="C459" t="s">
        <v>20</v>
      </c>
      <c r="D459" t="s">
        <v>32</v>
      </c>
      <c r="E459">
        <v>2005</v>
      </c>
      <c r="F459">
        <v>1</v>
      </c>
      <c r="G459">
        <v>65237706.880000003</v>
      </c>
    </row>
    <row r="460" spans="1:7" x14ac:dyDescent="0.2">
      <c r="A460" s="1">
        <v>38353</v>
      </c>
      <c r="B460" t="s">
        <v>19</v>
      </c>
      <c r="C460" t="s">
        <v>20</v>
      </c>
      <c r="D460" t="s">
        <v>33</v>
      </c>
      <c r="E460">
        <v>2005</v>
      </c>
      <c r="F460">
        <v>1</v>
      </c>
      <c r="G460">
        <v>4844194.7699999996</v>
      </c>
    </row>
    <row r="461" spans="1:7" x14ac:dyDescent="0.2">
      <c r="A461" s="1">
        <v>38353</v>
      </c>
      <c r="B461" t="s">
        <v>34</v>
      </c>
      <c r="C461" t="s">
        <v>20</v>
      </c>
      <c r="D461" t="s">
        <v>35</v>
      </c>
      <c r="E461">
        <v>2005</v>
      </c>
      <c r="F461">
        <v>1</v>
      </c>
      <c r="G461">
        <v>2426966870.8800001</v>
      </c>
    </row>
    <row r="462" spans="1:7" x14ac:dyDescent="0.2">
      <c r="A462" s="1">
        <v>38353</v>
      </c>
      <c r="B462" t="s">
        <v>19</v>
      </c>
      <c r="C462" t="s">
        <v>20</v>
      </c>
      <c r="D462" t="s">
        <v>36</v>
      </c>
      <c r="E462">
        <v>2005</v>
      </c>
      <c r="F462">
        <v>1</v>
      </c>
      <c r="G462">
        <v>5030217.93</v>
      </c>
    </row>
    <row r="463" spans="1:7" x14ac:dyDescent="0.2">
      <c r="A463" s="1">
        <v>38353</v>
      </c>
      <c r="B463" t="s">
        <v>19</v>
      </c>
      <c r="C463" t="s">
        <v>20</v>
      </c>
      <c r="D463" t="s">
        <v>37</v>
      </c>
      <c r="E463">
        <v>2005</v>
      </c>
      <c r="F463">
        <v>1</v>
      </c>
      <c r="G463">
        <v>207138579.84</v>
      </c>
    </row>
    <row r="464" spans="1:7" x14ac:dyDescent="0.2">
      <c r="A464" s="1">
        <v>38353</v>
      </c>
      <c r="B464" t="s">
        <v>19</v>
      </c>
      <c r="C464" t="s">
        <v>20</v>
      </c>
      <c r="D464" t="s">
        <v>38</v>
      </c>
      <c r="E464">
        <v>2005</v>
      </c>
      <c r="F464">
        <v>1</v>
      </c>
      <c r="G464">
        <v>12154737.789999999</v>
      </c>
    </row>
    <row r="465" spans="1:7" x14ac:dyDescent="0.2">
      <c r="A465" s="1">
        <v>38353</v>
      </c>
      <c r="B465" t="s">
        <v>19</v>
      </c>
      <c r="C465" t="s">
        <v>20</v>
      </c>
      <c r="D465" t="s">
        <v>39</v>
      </c>
      <c r="E465">
        <v>2005</v>
      </c>
      <c r="F465">
        <v>1</v>
      </c>
      <c r="G465">
        <v>32945133.649999999</v>
      </c>
    </row>
    <row r="466" spans="1:7" x14ac:dyDescent="0.2">
      <c r="A466" s="1">
        <v>38353</v>
      </c>
      <c r="B466" t="s">
        <v>19</v>
      </c>
      <c r="C466" t="s">
        <v>20</v>
      </c>
      <c r="D466" t="s">
        <v>40</v>
      </c>
      <c r="E466">
        <v>2005</v>
      </c>
      <c r="F466">
        <v>1</v>
      </c>
      <c r="G466">
        <v>14245215.24</v>
      </c>
    </row>
    <row r="467" spans="1:7" x14ac:dyDescent="0.2">
      <c r="A467" s="1">
        <v>38353</v>
      </c>
      <c r="B467" t="s">
        <v>19</v>
      </c>
      <c r="C467" t="s">
        <v>20</v>
      </c>
      <c r="D467" t="s">
        <v>41</v>
      </c>
      <c r="E467">
        <v>2005</v>
      </c>
      <c r="F467">
        <v>1</v>
      </c>
      <c r="G467">
        <v>32685624.09</v>
      </c>
    </row>
    <row r="468" spans="1:7" x14ac:dyDescent="0.2">
      <c r="A468" s="1">
        <v>38353</v>
      </c>
      <c r="B468" t="s">
        <v>19</v>
      </c>
      <c r="C468" t="s">
        <v>20</v>
      </c>
      <c r="D468" t="s">
        <v>42</v>
      </c>
      <c r="E468">
        <v>2005</v>
      </c>
      <c r="F468">
        <v>1</v>
      </c>
      <c r="G468">
        <v>28279590.460000001</v>
      </c>
    </row>
    <row r="469" spans="1:7" x14ac:dyDescent="0.2">
      <c r="A469" s="1">
        <v>38353</v>
      </c>
      <c r="B469" t="s">
        <v>19</v>
      </c>
      <c r="C469" t="s">
        <v>20</v>
      </c>
      <c r="D469" t="s">
        <v>43</v>
      </c>
      <c r="E469">
        <v>2005</v>
      </c>
      <c r="F469">
        <v>1</v>
      </c>
      <c r="G469">
        <v>40774127.030000001</v>
      </c>
    </row>
    <row r="470" spans="1:7" x14ac:dyDescent="0.2">
      <c r="A470" s="1">
        <v>38353</v>
      </c>
      <c r="B470" t="s">
        <v>19</v>
      </c>
      <c r="C470" t="s">
        <v>20</v>
      </c>
      <c r="D470" t="s">
        <v>44</v>
      </c>
      <c r="E470">
        <v>2005</v>
      </c>
      <c r="F470">
        <v>1</v>
      </c>
      <c r="G470">
        <v>47993190</v>
      </c>
    </row>
    <row r="471" spans="1:7" x14ac:dyDescent="0.2">
      <c r="A471" s="1">
        <v>38353</v>
      </c>
      <c r="B471" t="s">
        <v>19</v>
      </c>
      <c r="C471" t="s">
        <v>20</v>
      </c>
      <c r="D471" t="s">
        <v>45</v>
      </c>
      <c r="E471">
        <v>2005</v>
      </c>
      <c r="F471">
        <v>1</v>
      </c>
      <c r="G471">
        <v>10805905.34</v>
      </c>
    </row>
    <row r="472" spans="1:7" x14ac:dyDescent="0.2">
      <c r="A472" s="1">
        <v>38353</v>
      </c>
      <c r="B472" t="s">
        <v>19</v>
      </c>
      <c r="C472" t="s">
        <v>20</v>
      </c>
      <c r="D472" t="s">
        <v>46</v>
      </c>
      <c r="E472">
        <v>2005</v>
      </c>
      <c r="F472">
        <v>1</v>
      </c>
      <c r="G472">
        <v>37684895.850000001</v>
      </c>
    </row>
    <row r="473" spans="1:7" x14ac:dyDescent="0.2">
      <c r="A473" s="1">
        <v>38353</v>
      </c>
      <c r="B473" t="s">
        <v>19</v>
      </c>
      <c r="C473" t="s">
        <v>20</v>
      </c>
      <c r="D473" t="s">
        <v>47</v>
      </c>
      <c r="E473">
        <v>2005</v>
      </c>
      <c r="F473">
        <v>1</v>
      </c>
      <c r="G473">
        <v>37109334.979999997</v>
      </c>
    </row>
    <row r="474" spans="1:7" x14ac:dyDescent="0.2">
      <c r="A474" s="1">
        <v>38353</v>
      </c>
      <c r="B474" t="s">
        <v>19</v>
      </c>
      <c r="C474" t="s">
        <v>20</v>
      </c>
      <c r="D474" t="s">
        <v>48</v>
      </c>
      <c r="E474">
        <v>2005</v>
      </c>
      <c r="F474">
        <v>1</v>
      </c>
      <c r="G474">
        <v>113377010.54000001</v>
      </c>
    </row>
    <row r="475" spans="1:7" x14ac:dyDescent="0.2">
      <c r="A475" s="1">
        <v>38353</v>
      </c>
      <c r="B475" t="s">
        <v>34</v>
      </c>
      <c r="C475" t="s">
        <v>20</v>
      </c>
      <c r="D475" t="s">
        <v>49</v>
      </c>
      <c r="E475">
        <v>2005</v>
      </c>
      <c r="F475">
        <v>1</v>
      </c>
      <c r="G475">
        <v>377330984.62</v>
      </c>
    </row>
    <row r="476" spans="1:7" x14ac:dyDescent="0.2">
      <c r="A476" s="1">
        <v>38353</v>
      </c>
      <c r="B476" t="s">
        <v>34</v>
      </c>
      <c r="C476" t="s">
        <v>20</v>
      </c>
      <c r="D476" t="s">
        <v>50</v>
      </c>
      <c r="E476">
        <v>2005</v>
      </c>
      <c r="F476">
        <v>1</v>
      </c>
      <c r="G476">
        <v>1450474134.98</v>
      </c>
    </row>
    <row r="477" spans="1:7" x14ac:dyDescent="0.2">
      <c r="A477" s="1">
        <v>38353</v>
      </c>
      <c r="B477" t="s">
        <v>19</v>
      </c>
      <c r="C477" t="s">
        <v>20</v>
      </c>
      <c r="D477" t="s">
        <v>51</v>
      </c>
      <c r="E477">
        <v>2005</v>
      </c>
      <c r="F477">
        <v>1</v>
      </c>
      <c r="G477">
        <v>103137435.79000001</v>
      </c>
    </row>
    <row r="478" spans="1:7" x14ac:dyDescent="0.2">
      <c r="A478" s="1">
        <v>38353</v>
      </c>
      <c r="B478" t="s">
        <v>19</v>
      </c>
      <c r="C478" t="s">
        <v>20</v>
      </c>
      <c r="D478" t="s">
        <v>52</v>
      </c>
      <c r="E478">
        <v>2005</v>
      </c>
      <c r="F478">
        <v>1</v>
      </c>
      <c r="G478">
        <v>400662218.58999997</v>
      </c>
    </row>
    <row r="479" spans="1:7" x14ac:dyDescent="0.2">
      <c r="A479" s="1">
        <v>38353</v>
      </c>
      <c r="B479" t="s">
        <v>19</v>
      </c>
      <c r="C479" t="s">
        <v>20</v>
      </c>
      <c r="D479" t="s">
        <v>53</v>
      </c>
      <c r="E479">
        <v>2005</v>
      </c>
      <c r="F479">
        <v>1</v>
      </c>
      <c r="G479">
        <v>28996244.489999998</v>
      </c>
    </row>
    <row r="480" spans="1:7" x14ac:dyDescent="0.2">
      <c r="A480" s="1">
        <v>38353</v>
      </c>
      <c r="B480" t="s">
        <v>19</v>
      </c>
      <c r="C480" t="s">
        <v>20</v>
      </c>
      <c r="D480" t="s">
        <v>54</v>
      </c>
      <c r="E480">
        <v>2005</v>
      </c>
      <c r="F480">
        <v>1</v>
      </c>
      <c r="G480">
        <v>32115102.23</v>
      </c>
    </row>
    <row r="481" spans="1:7" x14ac:dyDescent="0.2">
      <c r="A481" s="1">
        <v>38353</v>
      </c>
      <c r="B481" t="s">
        <v>19</v>
      </c>
      <c r="C481" t="s">
        <v>20</v>
      </c>
      <c r="D481" t="s">
        <v>55</v>
      </c>
      <c r="E481">
        <v>2005</v>
      </c>
      <c r="F481">
        <v>1</v>
      </c>
      <c r="G481">
        <v>38867385.399999999</v>
      </c>
    </row>
    <row r="482" spans="1:7" x14ac:dyDescent="0.2">
      <c r="A482" s="1">
        <v>38353</v>
      </c>
      <c r="B482" t="s">
        <v>19</v>
      </c>
      <c r="C482" t="s">
        <v>20</v>
      </c>
      <c r="D482" t="s">
        <v>56</v>
      </c>
      <c r="E482">
        <v>2005</v>
      </c>
      <c r="F482">
        <v>1</v>
      </c>
      <c r="G482">
        <v>44978622.990000002</v>
      </c>
    </row>
    <row r="483" spans="1:7" x14ac:dyDescent="0.2">
      <c r="A483" s="1">
        <v>38353</v>
      </c>
      <c r="B483" t="s">
        <v>19</v>
      </c>
      <c r="C483" t="s">
        <v>20</v>
      </c>
      <c r="D483" t="s">
        <v>57</v>
      </c>
      <c r="E483">
        <v>2005</v>
      </c>
      <c r="F483">
        <v>1</v>
      </c>
      <c r="G483">
        <v>87081906.459999993</v>
      </c>
    </row>
    <row r="484" spans="1:7" x14ac:dyDescent="0.2">
      <c r="A484" s="1">
        <v>38353</v>
      </c>
      <c r="B484" t="s">
        <v>19</v>
      </c>
      <c r="C484" t="s">
        <v>20</v>
      </c>
      <c r="D484" t="s">
        <v>58</v>
      </c>
      <c r="E484">
        <v>2005</v>
      </c>
      <c r="F484">
        <v>1</v>
      </c>
      <c r="G484">
        <v>181731.3</v>
      </c>
    </row>
    <row r="485" spans="1:7" x14ac:dyDescent="0.2">
      <c r="A485" s="1">
        <v>38384</v>
      </c>
      <c r="B485" t="s">
        <v>19</v>
      </c>
      <c r="C485" t="s">
        <v>20</v>
      </c>
      <c r="D485" t="s">
        <v>21</v>
      </c>
      <c r="E485">
        <v>2005</v>
      </c>
      <c r="F485">
        <v>2</v>
      </c>
      <c r="G485">
        <v>74413101.319999993</v>
      </c>
    </row>
    <row r="486" spans="1:7" x14ac:dyDescent="0.2">
      <c r="A486" s="1">
        <v>38384</v>
      </c>
      <c r="B486" t="s">
        <v>19</v>
      </c>
      <c r="C486" t="s">
        <v>20</v>
      </c>
      <c r="D486" t="s">
        <v>22</v>
      </c>
      <c r="E486">
        <v>2005</v>
      </c>
      <c r="F486">
        <v>2</v>
      </c>
      <c r="G486">
        <v>23191830.879999999</v>
      </c>
    </row>
    <row r="487" spans="1:7" x14ac:dyDescent="0.2">
      <c r="A487" s="1">
        <v>38384</v>
      </c>
      <c r="B487" t="s">
        <v>19</v>
      </c>
      <c r="C487" t="s">
        <v>20</v>
      </c>
      <c r="D487" t="s">
        <v>23</v>
      </c>
      <c r="E487">
        <v>2005</v>
      </c>
      <c r="F487">
        <v>2</v>
      </c>
      <c r="G487">
        <v>43715194.079999998</v>
      </c>
    </row>
    <row r="488" spans="1:7" x14ac:dyDescent="0.2">
      <c r="A488" s="1">
        <v>38384</v>
      </c>
      <c r="B488" t="s">
        <v>19</v>
      </c>
      <c r="C488" t="s">
        <v>20</v>
      </c>
      <c r="D488" t="s">
        <v>24</v>
      </c>
      <c r="E488">
        <v>2005</v>
      </c>
      <c r="F488">
        <v>2</v>
      </c>
      <c r="G488">
        <v>14293879.380000001</v>
      </c>
    </row>
    <row r="489" spans="1:7" x14ac:dyDescent="0.2">
      <c r="A489" s="1">
        <v>38384</v>
      </c>
      <c r="B489" t="s">
        <v>19</v>
      </c>
      <c r="C489" t="s">
        <v>20</v>
      </c>
      <c r="D489" t="s">
        <v>25</v>
      </c>
      <c r="E489">
        <v>2005</v>
      </c>
      <c r="F489">
        <v>2</v>
      </c>
      <c r="G489">
        <v>30464019.609999999</v>
      </c>
    </row>
    <row r="490" spans="1:7" x14ac:dyDescent="0.2">
      <c r="A490" s="1">
        <v>38384</v>
      </c>
      <c r="B490" t="s">
        <v>19</v>
      </c>
      <c r="C490" t="s">
        <v>20</v>
      </c>
      <c r="D490" t="s">
        <v>26</v>
      </c>
      <c r="E490">
        <v>2005</v>
      </c>
      <c r="F490">
        <v>2</v>
      </c>
      <c r="G490">
        <v>167643324.34</v>
      </c>
    </row>
    <row r="491" spans="1:7" x14ac:dyDescent="0.2">
      <c r="A491" s="1">
        <v>38384</v>
      </c>
      <c r="B491" t="s">
        <v>19</v>
      </c>
      <c r="C491" t="s">
        <v>20</v>
      </c>
      <c r="D491" t="s">
        <v>27</v>
      </c>
      <c r="E491">
        <v>2005</v>
      </c>
      <c r="F491">
        <v>2</v>
      </c>
      <c r="G491">
        <v>780372548.70000005</v>
      </c>
    </row>
    <row r="492" spans="1:7" x14ac:dyDescent="0.2">
      <c r="A492" s="1">
        <v>38384</v>
      </c>
      <c r="B492" t="s">
        <v>19</v>
      </c>
      <c r="C492" t="s">
        <v>20</v>
      </c>
      <c r="D492" t="s">
        <v>28</v>
      </c>
      <c r="E492">
        <v>2005</v>
      </c>
      <c r="F492">
        <v>2</v>
      </c>
      <c r="G492">
        <v>-7579470.4900000002</v>
      </c>
    </row>
    <row r="493" spans="1:7" x14ac:dyDescent="0.2">
      <c r="A493" s="1">
        <v>38384</v>
      </c>
      <c r="B493" t="s">
        <v>19</v>
      </c>
      <c r="C493" t="s">
        <v>20</v>
      </c>
      <c r="D493" t="s">
        <v>29</v>
      </c>
      <c r="E493">
        <v>2005</v>
      </c>
      <c r="F493">
        <v>2</v>
      </c>
      <c r="G493">
        <v>55653479.670000002</v>
      </c>
    </row>
    <row r="494" spans="1:7" x14ac:dyDescent="0.2">
      <c r="A494" s="1">
        <v>38384</v>
      </c>
      <c r="B494" t="s">
        <v>19</v>
      </c>
      <c r="C494" t="s">
        <v>20</v>
      </c>
      <c r="D494" t="s">
        <v>30</v>
      </c>
      <c r="E494">
        <v>2005</v>
      </c>
      <c r="F494">
        <v>2</v>
      </c>
      <c r="G494">
        <v>53039889.5</v>
      </c>
    </row>
    <row r="495" spans="1:7" x14ac:dyDescent="0.2">
      <c r="A495" s="1">
        <v>38384</v>
      </c>
      <c r="B495" t="s">
        <v>19</v>
      </c>
      <c r="C495" t="s">
        <v>20</v>
      </c>
      <c r="D495" t="s">
        <v>31</v>
      </c>
      <c r="E495">
        <v>2005</v>
      </c>
      <c r="F495">
        <v>2</v>
      </c>
      <c r="G495">
        <v>39350564.189999998</v>
      </c>
    </row>
    <row r="496" spans="1:7" x14ac:dyDescent="0.2">
      <c r="A496" s="1">
        <v>38384</v>
      </c>
      <c r="B496" t="s">
        <v>19</v>
      </c>
      <c r="C496" t="s">
        <v>20</v>
      </c>
      <c r="D496" t="s">
        <v>32</v>
      </c>
      <c r="E496">
        <v>2005</v>
      </c>
      <c r="F496">
        <v>2</v>
      </c>
      <c r="G496">
        <v>58059830.280000001</v>
      </c>
    </row>
    <row r="497" spans="1:7" x14ac:dyDescent="0.2">
      <c r="A497" s="1">
        <v>38384</v>
      </c>
      <c r="B497" t="s">
        <v>19</v>
      </c>
      <c r="C497" t="s">
        <v>20</v>
      </c>
      <c r="D497" t="s">
        <v>33</v>
      </c>
      <c r="E497">
        <v>2005</v>
      </c>
      <c r="F497">
        <v>2</v>
      </c>
      <c r="G497">
        <v>3961141.84</v>
      </c>
    </row>
    <row r="498" spans="1:7" x14ac:dyDescent="0.2">
      <c r="A498" s="1">
        <v>38384</v>
      </c>
      <c r="B498" t="s">
        <v>34</v>
      </c>
      <c r="C498" t="s">
        <v>20</v>
      </c>
      <c r="D498" t="s">
        <v>35</v>
      </c>
      <c r="E498">
        <v>2005</v>
      </c>
      <c r="F498">
        <v>2</v>
      </c>
      <c r="G498">
        <v>2369353197.7600002</v>
      </c>
    </row>
    <row r="499" spans="1:7" x14ac:dyDescent="0.2">
      <c r="A499" s="1">
        <v>38384</v>
      </c>
      <c r="B499" t="s">
        <v>19</v>
      </c>
      <c r="C499" t="s">
        <v>20</v>
      </c>
      <c r="D499" t="s">
        <v>36</v>
      </c>
      <c r="E499">
        <v>2005</v>
      </c>
      <c r="F499">
        <v>2</v>
      </c>
      <c r="G499">
        <v>9859104.7100000009</v>
      </c>
    </row>
    <row r="500" spans="1:7" x14ac:dyDescent="0.2">
      <c r="A500" s="1">
        <v>38384</v>
      </c>
      <c r="B500" t="s">
        <v>19</v>
      </c>
      <c r="C500" t="s">
        <v>20</v>
      </c>
      <c r="D500" t="s">
        <v>37</v>
      </c>
      <c r="E500">
        <v>2005</v>
      </c>
      <c r="F500">
        <v>2</v>
      </c>
      <c r="G500">
        <v>183643657</v>
      </c>
    </row>
    <row r="501" spans="1:7" x14ac:dyDescent="0.2">
      <c r="A501" s="1">
        <v>38384</v>
      </c>
      <c r="B501" t="s">
        <v>19</v>
      </c>
      <c r="C501" t="s">
        <v>20</v>
      </c>
      <c r="D501" t="s">
        <v>38</v>
      </c>
      <c r="E501">
        <v>2005</v>
      </c>
      <c r="F501">
        <v>2</v>
      </c>
      <c r="G501">
        <v>10040785.59</v>
      </c>
    </row>
    <row r="502" spans="1:7" x14ac:dyDescent="0.2">
      <c r="A502" s="1">
        <v>38384</v>
      </c>
      <c r="B502" t="s">
        <v>19</v>
      </c>
      <c r="C502" t="s">
        <v>20</v>
      </c>
      <c r="D502" t="s">
        <v>39</v>
      </c>
      <c r="E502">
        <v>2005</v>
      </c>
      <c r="F502">
        <v>2</v>
      </c>
      <c r="G502">
        <v>28747567.460000001</v>
      </c>
    </row>
    <row r="503" spans="1:7" x14ac:dyDescent="0.2">
      <c r="A503" s="1">
        <v>38384</v>
      </c>
      <c r="B503" t="s">
        <v>19</v>
      </c>
      <c r="C503" t="s">
        <v>20</v>
      </c>
      <c r="D503" t="s">
        <v>40</v>
      </c>
      <c r="E503">
        <v>2005</v>
      </c>
      <c r="F503">
        <v>2</v>
      </c>
      <c r="G503">
        <v>12860781.75</v>
      </c>
    </row>
    <row r="504" spans="1:7" x14ac:dyDescent="0.2">
      <c r="A504" s="1">
        <v>38384</v>
      </c>
      <c r="B504" t="s">
        <v>19</v>
      </c>
      <c r="C504" t="s">
        <v>20</v>
      </c>
      <c r="D504" t="s">
        <v>41</v>
      </c>
      <c r="E504">
        <v>2005</v>
      </c>
      <c r="F504">
        <v>2</v>
      </c>
      <c r="G504">
        <v>29095898.91</v>
      </c>
    </row>
    <row r="505" spans="1:7" x14ac:dyDescent="0.2">
      <c r="A505" s="1">
        <v>38384</v>
      </c>
      <c r="B505" t="s">
        <v>19</v>
      </c>
      <c r="C505" t="s">
        <v>20</v>
      </c>
      <c r="D505" t="s">
        <v>42</v>
      </c>
      <c r="E505">
        <v>2005</v>
      </c>
      <c r="F505">
        <v>2</v>
      </c>
      <c r="G505">
        <v>25173459.359999999</v>
      </c>
    </row>
    <row r="506" spans="1:7" x14ac:dyDescent="0.2">
      <c r="A506" s="1">
        <v>38384</v>
      </c>
      <c r="B506" t="s">
        <v>19</v>
      </c>
      <c r="C506" t="s">
        <v>20</v>
      </c>
      <c r="D506" t="s">
        <v>43</v>
      </c>
      <c r="E506">
        <v>2005</v>
      </c>
      <c r="F506">
        <v>2</v>
      </c>
      <c r="G506">
        <v>23822723.489999998</v>
      </c>
    </row>
    <row r="507" spans="1:7" x14ac:dyDescent="0.2">
      <c r="A507" s="1">
        <v>38384</v>
      </c>
      <c r="B507" t="s">
        <v>19</v>
      </c>
      <c r="C507" t="s">
        <v>20</v>
      </c>
      <c r="D507" t="s">
        <v>44</v>
      </c>
      <c r="E507">
        <v>2005</v>
      </c>
      <c r="F507">
        <v>2</v>
      </c>
      <c r="G507">
        <v>45704902.700000003</v>
      </c>
    </row>
    <row r="508" spans="1:7" x14ac:dyDescent="0.2">
      <c r="A508" s="1">
        <v>38384</v>
      </c>
      <c r="B508" t="s">
        <v>19</v>
      </c>
      <c r="C508" t="s">
        <v>20</v>
      </c>
      <c r="D508" t="s">
        <v>45</v>
      </c>
      <c r="E508">
        <v>2005</v>
      </c>
      <c r="F508">
        <v>2</v>
      </c>
      <c r="G508">
        <v>11968236.99</v>
      </c>
    </row>
    <row r="509" spans="1:7" x14ac:dyDescent="0.2">
      <c r="A509" s="1">
        <v>38384</v>
      </c>
      <c r="B509" t="s">
        <v>19</v>
      </c>
      <c r="C509" t="s">
        <v>20</v>
      </c>
      <c r="D509" t="s">
        <v>46</v>
      </c>
      <c r="E509">
        <v>2005</v>
      </c>
      <c r="F509">
        <v>2</v>
      </c>
      <c r="G509">
        <v>30287974.050000001</v>
      </c>
    </row>
    <row r="510" spans="1:7" x14ac:dyDescent="0.2">
      <c r="A510" s="1">
        <v>38384</v>
      </c>
      <c r="B510" t="s">
        <v>19</v>
      </c>
      <c r="C510" t="s">
        <v>20</v>
      </c>
      <c r="D510" t="s">
        <v>47</v>
      </c>
      <c r="E510">
        <v>2005</v>
      </c>
      <c r="F510">
        <v>2</v>
      </c>
      <c r="G510">
        <v>34762855.950000003</v>
      </c>
    </row>
    <row r="511" spans="1:7" x14ac:dyDescent="0.2">
      <c r="A511" s="1">
        <v>38384</v>
      </c>
      <c r="B511" t="s">
        <v>19</v>
      </c>
      <c r="C511" t="s">
        <v>20</v>
      </c>
      <c r="D511" t="s">
        <v>48</v>
      </c>
      <c r="E511">
        <v>2005</v>
      </c>
      <c r="F511">
        <v>2</v>
      </c>
      <c r="G511">
        <v>101357622.45</v>
      </c>
    </row>
    <row r="512" spans="1:7" x14ac:dyDescent="0.2">
      <c r="A512" s="1">
        <v>38384</v>
      </c>
      <c r="B512" t="s">
        <v>34</v>
      </c>
      <c r="C512" t="s">
        <v>20</v>
      </c>
      <c r="D512" t="s">
        <v>49</v>
      </c>
      <c r="E512">
        <v>2005</v>
      </c>
      <c r="F512">
        <v>2</v>
      </c>
      <c r="G512">
        <v>343340253.76999998</v>
      </c>
    </row>
    <row r="513" spans="1:7" x14ac:dyDescent="0.2">
      <c r="A513" s="1">
        <v>38384</v>
      </c>
      <c r="B513" t="s">
        <v>34</v>
      </c>
      <c r="C513" t="s">
        <v>20</v>
      </c>
      <c r="D513" t="s">
        <v>50</v>
      </c>
      <c r="E513">
        <v>2005</v>
      </c>
      <c r="F513">
        <v>2</v>
      </c>
      <c r="G513">
        <v>1156104802.8299999</v>
      </c>
    </row>
    <row r="514" spans="1:7" x14ac:dyDescent="0.2">
      <c r="A514" s="1">
        <v>38384</v>
      </c>
      <c r="B514" t="s">
        <v>19</v>
      </c>
      <c r="C514" t="s">
        <v>20</v>
      </c>
      <c r="D514" t="s">
        <v>51</v>
      </c>
      <c r="E514">
        <v>2005</v>
      </c>
      <c r="F514">
        <v>2</v>
      </c>
      <c r="G514">
        <v>92064538.140000001</v>
      </c>
    </row>
    <row r="515" spans="1:7" x14ac:dyDescent="0.2">
      <c r="A515" s="1">
        <v>38384</v>
      </c>
      <c r="B515" t="s">
        <v>19</v>
      </c>
      <c r="C515" t="s">
        <v>20</v>
      </c>
      <c r="D515" t="s">
        <v>52</v>
      </c>
      <c r="E515">
        <v>2005</v>
      </c>
      <c r="F515">
        <v>2</v>
      </c>
      <c r="G515">
        <v>406226898.25</v>
      </c>
    </row>
    <row r="516" spans="1:7" x14ac:dyDescent="0.2">
      <c r="A516" s="1">
        <v>38384</v>
      </c>
      <c r="B516" t="s">
        <v>19</v>
      </c>
      <c r="C516" t="s">
        <v>20</v>
      </c>
      <c r="D516" t="s">
        <v>53</v>
      </c>
      <c r="E516">
        <v>2005</v>
      </c>
      <c r="F516">
        <v>2</v>
      </c>
      <c r="G516">
        <v>25904610.629999999</v>
      </c>
    </row>
    <row r="517" spans="1:7" x14ac:dyDescent="0.2">
      <c r="A517" s="1">
        <v>38384</v>
      </c>
      <c r="B517" t="s">
        <v>19</v>
      </c>
      <c r="C517" t="s">
        <v>20</v>
      </c>
      <c r="D517" t="s">
        <v>54</v>
      </c>
      <c r="E517">
        <v>2005</v>
      </c>
      <c r="F517">
        <v>2</v>
      </c>
      <c r="G517">
        <v>28401603.899999999</v>
      </c>
    </row>
    <row r="518" spans="1:7" x14ac:dyDescent="0.2">
      <c r="A518" s="1">
        <v>38384</v>
      </c>
      <c r="B518" t="s">
        <v>19</v>
      </c>
      <c r="C518" t="s">
        <v>20</v>
      </c>
      <c r="D518" t="s">
        <v>55</v>
      </c>
      <c r="E518">
        <v>2005</v>
      </c>
      <c r="F518">
        <v>2</v>
      </c>
      <c r="G518">
        <v>30424903.489999998</v>
      </c>
    </row>
    <row r="519" spans="1:7" x14ac:dyDescent="0.2">
      <c r="A519" s="1">
        <v>38384</v>
      </c>
      <c r="B519" t="s">
        <v>19</v>
      </c>
      <c r="C519" t="s">
        <v>20</v>
      </c>
      <c r="D519" t="s">
        <v>56</v>
      </c>
      <c r="E519">
        <v>2005</v>
      </c>
      <c r="F519">
        <v>2</v>
      </c>
      <c r="G519">
        <v>43689585.560000002</v>
      </c>
    </row>
    <row r="520" spans="1:7" x14ac:dyDescent="0.2">
      <c r="A520" s="1">
        <v>38384</v>
      </c>
      <c r="B520" t="s">
        <v>19</v>
      </c>
      <c r="C520" t="s">
        <v>20</v>
      </c>
      <c r="D520" t="s">
        <v>57</v>
      </c>
      <c r="E520">
        <v>2005</v>
      </c>
      <c r="F520">
        <v>2</v>
      </c>
      <c r="G520">
        <v>91127979.230000004</v>
      </c>
    </row>
    <row r="521" spans="1:7" x14ac:dyDescent="0.2">
      <c r="A521" s="1">
        <v>38384</v>
      </c>
      <c r="B521" t="s">
        <v>19</v>
      </c>
      <c r="C521" t="s">
        <v>20</v>
      </c>
      <c r="D521" t="s">
        <v>58</v>
      </c>
      <c r="E521">
        <v>2005</v>
      </c>
      <c r="F521">
        <v>2</v>
      </c>
      <c r="G521">
        <v>9374713.2899999991</v>
      </c>
    </row>
    <row r="522" spans="1:7" x14ac:dyDescent="0.2">
      <c r="A522" s="1">
        <v>38412</v>
      </c>
      <c r="B522" t="s">
        <v>19</v>
      </c>
      <c r="C522" t="s">
        <v>20</v>
      </c>
      <c r="D522" t="s">
        <v>21</v>
      </c>
      <c r="E522">
        <v>2005</v>
      </c>
      <c r="F522">
        <v>3</v>
      </c>
      <c r="G522">
        <v>67464746.290000007</v>
      </c>
    </row>
    <row r="523" spans="1:7" x14ac:dyDescent="0.2">
      <c r="A523" s="1">
        <v>38412</v>
      </c>
      <c r="B523" t="s">
        <v>19</v>
      </c>
      <c r="C523" t="s">
        <v>20</v>
      </c>
      <c r="D523" t="s">
        <v>22</v>
      </c>
      <c r="E523">
        <v>2005</v>
      </c>
      <c r="F523">
        <v>3</v>
      </c>
      <c r="G523">
        <v>19254066.399999999</v>
      </c>
    </row>
    <row r="524" spans="1:7" x14ac:dyDescent="0.2">
      <c r="A524" s="1">
        <v>38412</v>
      </c>
      <c r="B524" t="s">
        <v>19</v>
      </c>
      <c r="C524" t="s">
        <v>20</v>
      </c>
      <c r="D524" t="s">
        <v>23</v>
      </c>
      <c r="E524">
        <v>2005</v>
      </c>
      <c r="F524">
        <v>3</v>
      </c>
      <c r="G524">
        <v>47235363.140000001</v>
      </c>
    </row>
    <row r="525" spans="1:7" x14ac:dyDescent="0.2">
      <c r="A525" s="1">
        <v>38412</v>
      </c>
      <c r="B525" t="s">
        <v>19</v>
      </c>
      <c r="C525" t="s">
        <v>20</v>
      </c>
      <c r="D525" t="s">
        <v>24</v>
      </c>
      <c r="E525">
        <v>2005</v>
      </c>
      <c r="F525">
        <v>3</v>
      </c>
      <c r="G525">
        <v>14037156.26</v>
      </c>
    </row>
    <row r="526" spans="1:7" x14ac:dyDescent="0.2">
      <c r="A526" s="1">
        <v>38412</v>
      </c>
      <c r="B526" t="s">
        <v>19</v>
      </c>
      <c r="C526" t="s">
        <v>20</v>
      </c>
      <c r="D526" t="s">
        <v>25</v>
      </c>
      <c r="E526">
        <v>2005</v>
      </c>
      <c r="F526">
        <v>3</v>
      </c>
      <c r="G526">
        <v>30202992.469999999</v>
      </c>
    </row>
    <row r="527" spans="1:7" x14ac:dyDescent="0.2">
      <c r="A527" s="1">
        <v>38412</v>
      </c>
      <c r="B527" t="s">
        <v>19</v>
      </c>
      <c r="C527" t="s">
        <v>20</v>
      </c>
      <c r="D527" t="s">
        <v>26</v>
      </c>
      <c r="E527">
        <v>2005</v>
      </c>
      <c r="F527">
        <v>3</v>
      </c>
      <c r="G527">
        <v>182245814.40000001</v>
      </c>
    </row>
    <row r="528" spans="1:7" x14ac:dyDescent="0.2">
      <c r="A528" s="1">
        <v>38412</v>
      </c>
      <c r="B528" t="s">
        <v>19</v>
      </c>
      <c r="C528" t="s">
        <v>20</v>
      </c>
      <c r="D528" t="s">
        <v>27</v>
      </c>
      <c r="E528">
        <v>2005</v>
      </c>
      <c r="F528">
        <v>3</v>
      </c>
      <c r="G528">
        <v>857512723.35000002</v>
      </c>
    </row>
    <row r="529" spans="1:7" x14ac:dyDescent="0.2">
      <c r="A529" s="1">
        <v>38412</v>
      </c>
      <c r="B529" t="s">
        <v>19</v>
      </c>
      <c r="C529" t="s">
        <v>20</v>
      </c>
      <c r="D529" t="s">
        <v>28</v>
      </c>
      <c r="E529">
        <v>2005</v>
      </c>
      <c r="F529">
        <v>3</v>
      </c>
      <c r="G529">
        <v>-8905267.1999999993</v>
      </c>
    </row>
    <row r="530" spans="1:7" x14ac:dyDescent="0.2">
      <c r="A530" s="1">
        <v>38412</v>
      </c>
      <c r="B530" t="s">
        <v>19</v>
      </c>
      <c r="C530" t="s">
        <v>20</v>
      </c>
      <c r="D530" t="s">
        <v>29</v>
      </c>
      <c r="E530">
        <v>2005</v>
      </c>
      <c r="F530">
        <v>3</v>
      </c>
      <c r="G530">
        <v>61014453.770000003</v>
      </c>
    </row>
    <row r="531" spans="1:7" x14ac:dyDescent="0.2">
      <c r="A531" s="1">
        <v>38412</v>
      </c>
      <c r="B531" t="s">
        <v>19</v>
      </c>
      <c r="C531" t="s">
        <v>20</v>
      </c>
      <c r="D531" t="s">
        <v>30</v>
      </c>
      <c r="E531">
        <v>2005</v>
      </c>
      <c r="F531">
        <v>3</v>
      </c>
      <c r="G531">
        <v>57737647.840000004</v>
      </c>
    </row>
    <row r="532" spans="1:7" x14ac:dyDescent="0.2">
      <c r="A532" s="1">
        <v>38412</v>
      </c>
      <c r="B532" t="s">
        <v>19</v>
      </c>
      <c r="C532" t="s">
        <v>20</v>
      </c>
      <c r="D532" t="s">
        <v>31</v>
      </c>
      <c r="E532">
        <v>2005</v>
      </c>
      <c r="F532">
        <v>3</v>
      </c>
      <c r="G532">
        <v>39759887.479999997</v>
      </c>
    </row>
    <row r="533" spans="1:7" x14ac:dyDescent="0.2">
      <c r="A533" s="1">
        <v>38412</v>
      </c>
      <c r="B533" t="s">
        <v>19</v>
      </c>
      <c r="C533" t="s">
        <v>20</v>
      </c>
      <c r="D533" t="s">
        <v>32</v>
      </c>
      <c r="E533">
        <v>2005</v>
      </c>
      <c r="F533">
        <v>3</v>
      </c>
      <c r="G533">
        <v>51950384</v>
      </c>
    </row>
    <row r="534" spans="1:7" x14ac:dyDescent="0.2">
      <c r="A534" s="1">
        <v>38412</v>
      </c>
      <c r="B534" t="s">
        <v>19</v>
      </c>
      <c r="C534" t="s">
        <v>20</v>
      </c>
      <c r="D534" t="s">
        <v>33</v>
      </c>
      <c r="E534">
        <v>2005</v>
      </c>
      <c r="F534">
        <v>3</v>
      </c>
      <c r="G534">
        <v>3547094.46</v>
      </c>
    </row>
    <row r="535" spans="1:7" x14ac:dyDescent="0.2">
      <c r="A535" s="1">
        <v>38412</v>
      </c>
      <c r="B535" t="s">
        <v>34</v>
      </c>
      <c r="C535" t="s">
        <v>20</v>
      </c>
      <c r="D535" t="s">
        <v>35</v>
      </c>
      <c r="E535">
        <v>2005</v>
      </c>
      <c r="F535">
        <v>3</v>
      </c>
      <c r="G535">
        <v>2318399002.6399999</v>
      </c>
    </row>
    <row r="536" spans="1:7" x14ac:dyDescent="0.2">
      <c r="A536" s="1">
        <v>38412</v>
      </c>
      <c r="B536" t="s">
        <v>19</v>
      </c>
      <c r="C536" t="s">
        <v>20</v>
      </c>
      <c r="D536" t="s">
        <v>36</v>
      </c>
      <c r="E536">
        <v>2005</v>
      </c>
      <c r="F536">
        <v>3</v>
      </c>
      <c r="G536">
        <v>11278625.92</v>
      </c>
    </row>
    <row r="537" spans="1:7" x14ac:dyDescent="0.2">
      <c r="A537" s="1">
        <v>38412</v>
      </c>
      <c r="B537" t="s">
        <v>19</v>
      </c>
      <c r="C537" t="s">
        <v>20</v>
      </c>
      <c r="D537" t="s">
        <v>37</v>
      </c>
      <c r="E537">
        <v>2005</v>
      </c>
      <c r="F537">
        <v>3</v>
      </c>
      <c r="G537">
        <v>155673150.61000001</v>
      </c>
    </row>
    <row r="538" spans="1:7" x14ac:dyDescent="0.2">
      <c r="A538" s="1">
        <v>38412</v>
      </c>
      <c r="B538" t="s">
        <v>19</v>
      </c>
      <c r="C538" t="s">
        <v>20</v>
      </c>
      <c r="D538" t="s">
        <v>38</v>
      </c>
      <c r="E538">
        <v>2005</v>
      </c>
      <c r="F538">
        <v>3</v>
      </c>
      <c r="G538">
        <v>9822011.9299999997</v>
      </c>
    </row>
    <row r="539" spans="1:7" x14ac:dyDescent="0.2">
      <c r="A539" s="1">
        <v>38412</v>
      </c>
      <c r="B539" t="s">
        <v>19</v>
      </c>
      <c r="C539" t="s">
        <v>20</v>
      </c>
      <c r="D539" t="s">
        <v>39</v>
      </c>
      <c r="E539">
        <v>2005</v>
      </c>
      <c r="F539">
        <v>3</v>
      </c>
      <c r="G539">
        <v>30419161.629999999</v>
      </c>
    </row>
    <row r="540" spans="1:7" x14ac:dyDescent="0.2">
      <c r="A540" s="1">
        <v>38412</v>
      </c>
      <c r="B540" t="s">
        <v>19</v>
      </c>
      <c r="C540" t="s">
        <v>20</v>
      </c>
      <c r="D540" t="s">
        <v>40</v>
      </c>
      <c r="E540">
        <v>2005</v>
      </c>
      <c r="F540">
        <v>3</v>
      </c>
      <c r="G540">
        <v>14253309.92</v>
      </c>
    </row>
    <row r="541" spans="1:7" x14ac:dyDescent="0.2">
      <c r="A541" s="1">
        <v>38412</v>
      </c>
      <c r="B541" t="s">
        <v>19</v>
      </c>
      <c r="C541" t="s">
        <v>20</v>
      </c>
      <c r="D541" t="s">
        <v>41</v>
      </c>
      <c r="E541">
        <v>2005</v>
      </c>
      <c r="F541">
        <v>3</v>
      </c>
      <c r="G541">
        <v>30040281.530000001</v>
      </c>
    </row>
    <row r="542" spans="1:7" x14ac:dyDescent="0.2">
      <c r="A542" s="1">
        <v>38412</v>
      </c>
      <c r="B542" t="s">
        <v>19</v>
      </c>
      <c r="C542" t="s">
        <v>20</v>
      </c>
      <c r="D542" t="s">
        <v>42</v>
      </c>
      <c r="E542">
        <v>2005</v>
      </c>
      <c r="F542">
        <v>3</v>
      </c>
      <c r="G542">
        <v>24814877.030000001</v>
      </c>
    </row>
    <row r="543" spans="1:7" x14ac:dyDescent="0.2">
      <c r="A543" s="1">
        <v>38412</v>
      </c>
      <c r="B543" t="s">
        <v>19</v>
      </c>
      <c r="C543" t="s">
        <v>20</v>
      </c>
      <c r="D543" t="s">
        <v>43</v>
      </c>
      <c r="E543">
        <v>2005</v>
      </c>
      <c r="F543">
        <v>3</v>
      </c>
      <c r="G543">
        <v>9362921.9499999993</v>
      </c>
    </row>
    <row r="544" spans="1:7" x14ac:dyDescent="0.2">
      <c r="A544" s="1">
        <v>38412</v>
      </c>
      <c r="B544" t="s">
        <v>19</v>
      </c>
      <c r="C544" t="s">
        <v>20</v>
      </c>
      <c r="D544" t="s">
        <v>44</v>
      </c>
      <c r="E544">
        <v>2005</v>
      </c>
      <c r="F544">
        <v>3</v>
      </c>
      <c r="G544">
        <v>50584998.280000001</v>
      </c>
    </row>
    <row r="545" spans="1:7" x14ac:dyDescent="0.2">
      <c r="A545" s="1">
        <v>38412</v>
      </c>
      <c r="B545" t="s">
        <v>19</v>
      </c>
      <c r="C545" t="s">
        <v>20</v>
      </c>
      <c r="D545" t="s">
        <v>45</v>
      </c>
      <c r="E545">
        <v>2005</v>
      </c>
      <c r="F545">
        <v>3</v>
      </c>
      <c r="G545">
        <v>11557400.91</v>
      </c>
    </row>
    <row r="546" spans="1:7" x14ac:dyDescent="0.2">
      <c r="A546" s="1">
        <v>38412</v>
      </c>
      <c r="B546" t="s">
        <v>19</v>
      </c>
      <c r="C546" t="s">
        <v>20</v>
      </c>
      <c r="D546" t="s">
        <v>46</v>
      </c>
      <c r="E546">
        <v>2005</v>
      </c>
      <c r="F546">
        <v>3</v>
      </c>
      <c r="G546">
        <v>29347239.59</v>
      </c>
    </row>
    <row r="547" spans="1:7" x14ac:dyDescent="0.2">
      <c r="A547" s="1">
        <v>38412</v>
      </c>
      <c r="B547" t="s">
        <v>19</v>
      </c>
      <c r="C547" t="s">
        <v>20</v>
      </c>
      <c r="D547" t="s">
        <v>47</v>
      </c>
      <c r="E547">
        <v>2005</v>
      </c>
      <c r="F547">
        <v>3</v>
      </c>
      <c r="G547">
        <v>33090233.039999999</v>
      </c>
    </row>
    <row r="548" spans="1:7" x14ac:dyDescent="0.2">
      <c r="A548" s="1">
        <v>38412</v>
      </c>
      <c r="B548" t="s">
        <v>19</v>
      </c>
      <c r="C548" t="s">
        <v>20</v>
      </c>
      <c r="D548" t="s">
        <v>48</v>
      </c>
      <c r="E548">
        <v>2005</v>
      </c>
      <c r="F548">
        <v>3</v>
      </c>
      <c r="G548">
        <v>70583322.739999995</v>
      </c>
    </row>
    <row r="549" spans="1:7" x14ac:dyDescent="0.2">
      <c r="A549" s="1">
        <v>38412</v>
      </c>
      <c r="B549" t="s">
        <v>34</v>
      </c>
      <c r="C549" t="s">
        <v>20</v>
      </c>
      <c r="D549" t="s">
        <v>49</v>
      </c>
      <c r="E549">
        <v>2005</v>
      </c>
      <c r="F549">
        <v>3</v>
      </c>
      <c r="G549">
        <v>381958151.57999998</v>
      </c>
    </row>
    <row r="550" spans="1:7" x14ac:dyDescent="0.2">
      <c r="A550" s="1">
        <v>38412</v>
      </c>
      <c r="B550" t="s">
        <v>34</v>
      </c>
      <c r="C550" t="s">
        <v>20</v>
      </c>
      <c r="D550" t="s">
        <v>50</v>
      </c>
      <c r="E550">
        <v>2005</v>
      </c>
      <c r="F550">
        <v>3</v>
      </c>
      <c r="G550">
        <v>1152073558.8199999</v>
      </c>
    </row>
    <row r="551" spans="1:7" x14ac:dyDescent="0.2">
      <c r="A551" s="1">
        <v>38412</v>
      </c>
      <c r="B551" t="s">
        <v>19</v>
      </c>
      <c r="C551" t="s">
        <v>20</v>
      </c>
      <c r="D551" t="s">
        <v>51</v>
      </c>
      <c r="E551">
        <v>2005</v>
      </c>
      <c r="F551">
        <v>3</v>
      </c>
      <c r="G551">
        <v>90543258.900000006</v>
      </c>
    </row>
    <row r="552" spans="1:7" x14ac:dyDescent="0.2">
      <c r="A552" s="1">
        <v>38412</v>
      </c>
      <c r="B552" t="s">
        <v>19</v>
      </c>
      <c r="C552" t="s">
        <v>20</v>
      </c>
      <c r="D552" t="s">
        <v>52</v>
      </c>
      <c r="E552">
        <v>2005</v>
      </c>
      <c r="F552">
        <v>3</v>
      </c>
      <c r="G552">
        <v>561712804.82000005</v>
      </c>
    </row>
    <row r="553" spans="1:7" x14ac:dyDescent="0.2">
      <c r="A553" s="1">
        <v>38412</v>
      </c>
      <c r="B553" t="s">
        <v>19</v>
      </c>
      <c r="C553" t="s">
        <v>20</v>
      </c>
      <c r="D553" t="s">
        <v>53</v>
      </c>
      <c r="E553">
        <v>2005</v>
      </c>
      <c r="F553">
        <v>3</v>
      </c>
      <c r="G553">
        <v>25776702.280000001</v>
      </c>
    </row>
    <row r="554" spans="1:7" x14ac:dyDescent="0.2">
      <c r="A554" s="1">
        <v>38412</v>
      </c>
      <c r="B554" t="s">
        <v>19</v>
      </c>
      <c r="C554" t="s">
        <v>20</v>
      </c>
      <c r="D554" t="s">
        <v>54</v>
      </c>
      <c r="E554">
        <v>2005</v>
      </c>
      <c r="F554">
        <v>3</v>
      </c>
      <c r="G554">
        <v>30078607.699999999</v>
      </c>
    </row>
    <row r="555" spans="1:7" x14ac:dyDescent="0.2">
      <c r="A555" s="1">
        <v>38412</v>
      </c>
      <c r="B555" t="s">
        <v>19</v>
      </c>
      <c r="C555" t="s">
        <v>20</v>
      </c>
      <c r="D555" t="s">
        <v>55</v>
      </c>
      <c r="E555">
        <v>2005</v>
      </c>
      <c r="F555">
        <v>3</v>
      </c>
      <c r="G555">
        <v>29721363.52</v>
      </c>
    </row>
    <row r="556" spans="1:7" x14ac:dyDescent="0.2">
      <c r="A556" s="1">
        <v>38412</v>
      </c>
      <c r="B556" t="s">
        <v>19</v>
      </c>
      <c r="C556" t="s">
        <v>20</v>
      </c>
      <c r="D556" t="s">
        <v>56</v>
      </c>
      <c r="E556">
        <v>2005</v>
      </c>
      <c r="F556">
        <v>3</v>
      </c>
      <c r="G556">
        <v>46779841.469999999</v>
      </c>
    </row>
    <row r="557" spans="1:7" x14ac:dyDescent="0.2">
      <c r="A557" s="1">
        <v>38412</v>
      </c>
      <c r="B557" t="s">
        <v>19</v>
      </c>
      <c r="C557" t="s">
        <v>20</v>
      </c>
      <c r="D557" t="s">
        <v>57</v>
      </c>
      <c r="E557">
        <v>2005</v>
      </c>
      <c r="F557">
        <v>3</v>
      </c>
      <c r="G557">
        <v>101546960.15000001</v>
      </c>
    </row>
    <row r="558" spans="1:7" x14ac:dyDescent="0.2">
      <c r="A558" s="1">
        <v>38412</v>
      </c>
      <c r="B558" t="s">
        <v>19</v>
      </c>
      <c r="C558" t="s">
        <v>20</v>
      </c>
      <c r="D558" t="s">
        <v>58</v>
      </c>
      <c r="E558">
        <v>2005</v>
      </c>
      <c r="F558">
        <v>3</v>
      </c>
      <c r="G558">
        <v>-76345.98</v>
      </c>
    </row>
    <row r="559" spans="1:7" x14ac:dyDescent="0.2">
      <c r="A559" s="1">
        <v>38443</v>
      </c>
      <c r="B559" t="s">
        <v>19</v>
      </c>
      <c r="C559" t="s">
        <v>20</v>
      </c>
      <c r="D559" t="s">
        <v>21</v>
      </c>
      <c r="E559">
        <v>2005</v>
      </c>
      <c r="F559">
        <v>4</v>
      </c>
      <c r="G559">
        <v>169159857.69</v>
      </c>
    </row>
    <row r="560" spans="1:7" x14ac:dyDescent="0.2">
      <c r="A560" s="1">
        <v>38443</v>
      </c>
      <c r="B560" t="s">
        <v>19</v>
      </c>
      <c r="C560" t="s">
        <v>20</v>
      </c>
      <c r="D560" t="s">
        <v>22</v>
      </c>
      <c r="E560">
        <v>2005</v>
      </c>
      <c r="F560">
        <v>4</v>
      </c>
      <c r="G560">
        <v>32091286.23</v>
      </c>
    </row>
    <row r="561" spans="1:7" x14ac:dyDescent="0.2">
      <c r="A561" s="1">
        <v>38443</v>
      </c>
      <c r="B561" t="s">
        <v>19</v>
      </c>
      <c r="C561" t="s">
        <v>20</v>
      </c>
      <c r="D561" t="s">
        <v>23</v>
      </c>
      <c r="E561">
        <v>2005</v>
      </c>
      <c r="F561">
        <v>4</v>
      </c>
      <c r="G561">
        <v>43321768.119999997</v>
      </c>
    </row>
    <row r="562" spans="1:7" x14ac:dyDescent="0.2">
      <c r="A562" s="1">
        <v>38443</v>
      </c>
      <c r="B562" t="s">
        <v>19</v>
      </c>
      <c r="C562" t="s">
        <v>20</v>
      </c>
      <c r="D562" t="s">
        <v>24</v>
      </c>
      <c r="E562">
        <v>2005</v>
      </c>
      <c r="F562">
        <v>4</v>
      </c>
      <c r="G562">
        <v>38980162.840000004</v>
      </c>
    </row>
    <row r="563" spans="1:7" x14ac:dyDescent="0.2">
      <c r="A563" s="1">
        <v>38443</v>
      </c>
      <c r="B563" t="s">
        <v>19</v>
      </c>
      <c r="C563" t="s">
        <v>20</v>
      </c>
      <c r="D563" t="s">
        <v>25</v>
      </c>
      <c r="E563">
        <v>2005</v>
      </c>
      <c r="F563">
        <v>4</v>
      </c>
      <c r="G563">
        <v>76634283.659999996</v>
      </c>
    </row>
    <row r="564" spans="1:7" x14ac:dyDescent="0.2">
      <c r="A564" s="1">
        <v>38443</v>
      </c>
      <c r="B564" t="s">
        <v>19</v>
      </c>
      <c r="C564" t="s">
        <v>20</v>
      </c>
      <c r="D564" t="s">
        <v>26</v>
      </c>
      <c r="E564">
        <v>2005</v>
      </c>
      <c r="F564">
        <v>4</v>
      </c>
      <c r="G564">
        <v>163079599.50999999</v>
      </c>
    </row>
    <row r="565" spans="1:7" x14ac:dyDescent="0.2">
      <c r="A565" s="1">
        <v>38443</v>
      </c>
      <c r="B565" t="s">
        <v>19</v>
      </c>
      <c r="C565" t="s">
        <v>20</v>
      </c>
      <c r="D565" t="s">
        <v>27</v>
      </c>
      <c r="E565">
        <v>2005</v>
      </c>
      <c r="F565">
        <v>4</v>
      </c>
      <c r="G565">
        <v>818797956.72000003</v>
      </c>
    </row>
    <row r="566" spans="1:7" x14ac:dyDescent="0.2">
      <c r="A566" s="1">
        <v>38443</v>
      </c>
      <c r="B566" t="s">
        <v>19</v>
      </c>
      <c r="C566" t="s">
        <v>20</v>
      </c>
      <c r="D566" t="s">
        <v>28</v>
      </c>
      <c r="E566">
        <v>2005</v>
      </c>
      <c r="F566">
        <v>4</v>
      </c>
      <c r="G566">
        <v>-7595509.6399999997</v>
      </c>
    </row>
    <row r="567" spans="1:7" x14ac:dyDescent="0.2">
      <c r="A567" s="1">
        <v>38443</v>
      </c>
      <c r="B567" t="s">
        <v>19</v>
      </c>
      <c r="C567" t="s">
        <v>20</v>
      </c>
      <c r="D567" t="s">
        <v>29</v>
      </c>
      <c r="E567">
        <v>2005</v>
      </c>
      <c r="F567">
        <v>4</v>
      </c>
      <c r="G567">
        <v>54053829.700000003</v>
      </c>
    </row>
    <row r="568" spans="1:7" x14ac:dyDescent="0.2">
      <c r="A568" s="1">
        <v>38443</v>
      </c>
      <c r="B568" t="s">
        <v>19</v>
      </c>
      <c r="C568" t="s">
        <v>20</v>
      </c>
      <c r="D568" t="s">
        <v>30</v>
      </c>
      <c r="E568">
        <v>2005</v>
      </c>
      <c r="F568">
        <v>4</v>
      </c>
      <c r="G568">
        <v>39415464.359999999</v>
      </c>
    </row>
    <row r="569" spans="1:7" x14ac:dyDescent="0.2">
      <c r="A569" s="1">
        <v>38443</v>
      </c>
      <c r="B569" t="s">
        <v>19</v>
      </c>
      <c r="C569" t="s">
        <v>20</v>
      </c>
      <c r="D569" t="s">
        <v>31</v>
      </c>
      <c r="E569">
        <v>2005</v>
      </c>
      <c r="F569">
        <v>4</v>
      </c>
      <c r="G569">
        <v>69277066.569999993</v>
      </c>
    </row>
    <row r="570" spans="1:7" x14ac:dyDescent="0.2">
      <c r="A570" s="1">
        <v>38443</v>
      </c>
      <c r="B570" t="s">
        <v>19</v>
      </c>
      <c r="C570" t="s">
        <v>20</v>
      </c>
      <c r="D570" t="s">
        <v>32</v>
      </c>
      <c r="E570">
        <v>2005</v>
      </c>
      <c r="F570">
        <v>4</v>
      </c>
      <c r="G570">
        <v>81997777.079999998</v>
      </c>
    </row>
    <row r="571" spans="1:7" x14ac:dyDescent="0.2">
      <c r="A571" s="1">
        <v>38443</v>
      </c>
      <c r="B571" t="s">
        <v>19</v>
      </c>
      <c r="C571" t="s">
        <v>20</v>
      </c>
      <c r="D571" t="s">
        <v>33</v>
      </c>
      <c r="E571">
        <v>2005</v>
      </c>
      <c r="F571">
        <v>4</v>
      </c>
      <c r="G571">
        <v>4969907.3600000003</v>
      </c>
    </row>
    <row r="572" spans="1:7" x14ac:dyDescent="0.2">
      <c r="A572" s="1">
        <v>38443</v>
      </c>
      <c r="B572" t="s">
        <v>34</v>
      </c>
      <c r="C572" t="s">
        <v>20</v>
      </c>
      <c r="D572" t="s">
        <v>35</v>
      </c>
      <c r="E572">
        <v>2005</v>
      </c>
      <c r="F572">
        <v>4</v>
      </c>
      <c r="G572">
        <v>1586590374.8</v>
      </c>
    </row>
    <row r="573" spans="1:7" x14ac:dyDescent="0.2">
      <c r="A573" s="1">
        <v>38443</v>
      </c>
      <c r="B573" t="s">
        <v>19</v>
      </c>
      <c r="C573" t="s">
        <v>20</v>
      </c>
      <c r="D573" t="s">
        <v>36</v>
      </c>
      <c r="E573">
        <v>2005</v>
      </c>
      <c r="F573">
        <v>4</v>
      </c>
      <c r="G573">
        <v>11516171.09</v>
      </c>
    </row>
    <row r="574" spans="1:7" x14ac:dyDescent="0.2">
      <c r="A574" s="1">
        <v>38443</v>
      </c>
      <c r="B574" t="s">
        <v>19</v>
      </c>
      <c r="C574" t="s">
        <v>20</v>
      </c>
      <c r="D574" t="s">
        <v>37</v>
      </c>
      <c r="E574">
        <v>2005</v>
      </c>
      <c r="F574">
        <v>4</v>
      </c>
      <c r="G574">
        <v>256130303.83000001</v>
      </c>
    </row>
    <row r="575" spans="1:7" x14ac:dyDescent="0.2">
      <c r="A575" s="1">
        <v>38443</v>
      </c>
      <c r="B575" t="s">
        <v>19</v>
      </c>
      <c r="C575" t="s">
        <v>20</v>
      </c>
      <c r="D575" t="s">
        <v>38</v>
      </c>
      <c r="E575">
        <v>2005</v>
      </c>
      <c r="F575">
        <v>4</v>
      </c>
      <c r="G575">
        <v>9318144.3200000003</v>
      </c>
    </row>
    <row r="576" spans="1:7" x14ac:dyDescent="0.2">
      <c r="A576" s="1">
        <v>38443</v>
      </c>
      <c r="B576" t="s">
        <v>19</v>
      </c>
      <c r="C576" t="s">
        <v>20</v>
      </c>
      <c r="D576" t="s">
        <v>39</v>
      </c>
      <c r="E576">
        <v>2005</v>
      </c>
      <c r="F576">
        <v>4</v>
      </c>
      <c r="G576">
        <v>89130338.939999998</v>
      </c>
    </row>
    <row r="577" spans="1:7" x14ac:dyDescent="0.2">
      <c r="A577" s="1">
        <v>38443</v>
      </c>
      <c r="B577" t="s">
        <v>19</v>
      </c>
      <c r="C577" t="s">
        <v>20</v>
      </c>
      <c r="D577" t="s">
        <v>40</v>
      </c>
      <c r="E577">
        <v>2005</v>
      </c>
      <c r="F577">
        <v>4</v>
      </c>
      <c r="G577">
        <v>13851379.6</v>
      </c>
    </row>
    <row r="578" spans="1:7" x14ac:dyDescent="0.2">
      <c r="A578" s="1">
        <v>38443</v>
      </c>
      <c r="B578" t="s">
        <v>19</v>
      </c>
      <c r="C578" t="s">
        <v>20</v>
      </c>
      <c r="D578" t="s">
        <v>41</v>
      </c>
      <c r="E578">
        <v>2005</v>
      </c>
      <c r="F578">
        <v>4</v>
      </c>
      <c r="G578">
        <v>94062794.189999998</v>
      </c>
    </row>
    <row r="579" spans="1:7" x14ac:dyDescent="0.2">
      <c r="A579" s="1">
        <v>38443</v>
      </c>
      <c r="B579" t="s">
        <v>19</v>
      </c>
      <c r="C579" t="s">
        <v>20</v>
      </c>
      <c r="D579" t="s">
        <v>42</v>
      </c>
      <c r="E579">
        <v>2005</v>
      </c>
      <c r="F579">
        <v>4</v>
      </c>
      <c r="G579">
        <v>77387272.719999999</v>
      </c>
    </row>
    <row r="580" spans="1:7" x14ac:dyDescent="0.2">
      <c r="A580" s="1">
        <v>38443</v>
      </c>
      <c r="B580" t="s">
        <v>19</v>
      </c>
      <c r="C580" t="s">
        <v>20</v>
      </c>
      <c r="D580" t="s">
        <v>43</v>
      </c>
      <c r="E580">
        <v>2005</v>
      </c>
      <c r="F580">
        <v>4</v>
      </c>
      <c r="G580">
        <v>46946363.060000002</v>
      </c>
    </row>
    <row r="581" spans="1:7" x14ac:dyDescent="0.2">
      <c r="A581" s="1">
        <v>38443</v>
      </c>
      <c r="B581" t="s">
        <v>19</v>
      </c>
      <c r="C581" t="s">
        <v>20</v>
      </c>
      <c r="D581" t="s">
        <v>44</v>
      </c>
      <c r="E581">
        <v>2005</v>
      </c>
      <c r="F581">
        <v>4</v>
      </c>
      <c r="G581">
        <v>45823918.100000001</v>
      </c>
    </row>
    <row r="582" spans="1:7" x14ac:dyDescent="0.2">
      <c r="A582" s="1">
        <v>38443</v>
      </c>
      <c r="B582" t="s">
        <v>19</v>
      </c>
      <c r="C582" t="s">
        <v>20</v>
      </c>
      <c r="D582" t="s">
        <v>45</v>
      </c>
      <c r="E582">
        <v>2005</v>
      </c>
      <c r="F582">
        <v>4</v>
      </c>
      <c r="G582">
        <v>8272779.1699999999</v>
      </c>
    </row>
    <row r="583" spans="1:7" x14ac:dyDescent="0.2">
      <c r="A583" s="1">
        <v>38443</v>
      </c>
      <c r="B583" t="s">
        <v>19</v>
      </c>
      <c r="C583" t="s">
        <v>20</v>
      </c>
      <c r="D583" t="s">
        <v>46</v>
      </c>
      <c r="E583">
        <v>2005</v>
      </c>
      <c r="F583">
        <v>4</v>
      </c>
      <c r="G583">
        <v>71700970.5</v>
      </c>
    </row>
    <row r="584" spans="1:7" x14ac:dyDescent="0.2">
      <c r="A584" s="1">
        <v>38443</v>
      </c>
      <c r="B584" t="s">
        <v>19</v>
      </c>
      <c r="C584" t="s">
        <v>20</v>
      </c>
      <c r="D584" t="s">
        <v>47</v>
      </c>
      <c r="E584">
        <v>2005</v>
      </c>
      <c r="F584">
        <v>4</v>
      </c>
      <c r="G584">
        <v>87601363.370000005</v>
      </c>
    </row>
    <row r="585" spans="1:7" x14ac:dyDescent="0.2">
      <c r="A585" s="1">
        <v>38443</v>
      </c>
      <c r="B585" t="s">
        <v>19</v>
      </c>
      <c r="C585" t="s">
        <v>20</v>
      </c>
      <c r="D585" t="s">
        <v>48</v>
      </c>
      <c r="E585">
        <v>2005</v>
      </c>
      <c r="F585">
        <v>4</v>
      </c>
      <c r="G585">
        <v>119043329.37</v>
      </c>
    </row>
    <row r="586" spans="1:7" x14ac:dyDescent="0.2">
      <c r="A586" s="1">
        <v>38443</v>
      </c>
      <c r="B586" t="s">
        <v>34</v>
      </c>
      <c r="C586" t="s">
        <v>20</v>
      </c>
      <c r="D586" t="s">
        <v>49</v>
      </c>
      <c r="E586">
        <v>2005</v>
      </c>
      <c r="F586">
        <v>4</v>
      </c>
      <c r="G586">
        <v>11883025.83</v>
      </c>
    </row>
    <row r="587" spans="1:7" x14ac:dyDescent="0.2">
      <c r="A587" s="1">
        <v>38443</v>
      </c>
      <c r="B587" t="s">
        <v>34</v>
      </c>
      <c r="C587" t="s">
        <v>20</v>
      </c>
      <c r="D587" t="s">
        <v>50</v>
      </c>
      <c r="E587">
        <v>2005</v>
      </c>
      <c r="F587">
        <v>4</v>
      </c>
      <c r="G587">
        <v>1027967843.52</v>
      </c>
    </row>
    <row r="588" spans="1:7" x14ac:dyDescent="0.2">
      <c r="A588" s="1">
        <v>38443</v>
      </c>
      <c r="B588" t="s">
        <v>19</v>
      </c>
      <c r="C588" t="s">
        <v>20</v>
      </c>
      <c r="D588" t="s">
        <v>51</v>
      </c>
      <c r="E588">
        <v>2005</v>
      </c>
      <c r="F588">
        <v>4</v>
      </c>
      <c r="G588">
        <v>75709862.280000001</v>
      </c>
    </row>
    <row r="589" spans="1:7" x14ac:dyDescent="0.2">
      <c r="A589" s="1">
        <v>38443</v>
      </c>
      <c r="B589" t="s">
        <v>19</v>
      </c>
      <c r="C589" t="s">
        <v>20</v>
      </c>
      <c r="D589" t="s">
        <v>52</v>
      </c>
      <c r="E589">
        <v>2005</v>
      </c>
      <c r="F589">
        <v>4</v>
      </c>
      <c r="G589">
        <v>518510435.30000001</v>
      </c>
    </row>
    <row r="590" spans="1:7" x14ac:dyDescent="0.2">
      <c r="A590" s="1">
        <v>38443</v>
      </c>
      <c r="B590" t="s">
        <v>19</v>
      </c>
      <c r="C590" t="s">
        <v>20</v>
      </c>
      <c r="D590" t="s">
        <v>53</v>
      </c>
      <c r="E590">
        <v>2005</v>
      </c>
      <c r="F590">
        <v>4</v>
      </c>
      <c r="G590">
        <v>4188641.91</v>
      </c>
    </row>
    <row r="591" spans="1:7" x14ac:dyDescent="0.2">
      <c r="A591" s="1">
        <v>38443</v>
      </c>
      <c r="B591" t="s">
        <v>19</v>
      </c>
      <c r="C591" t="s">
        <v>20</v>
      </c>
      <c r="D591" t="s">
        <v>54</v>
      </c>
      <c r="E591">
        <v>2005</v>
      </c>
      <c r="F591">
        <v>4</v>
      </c>
      <c r="G591">
        <v>32318502.59</v>
      </c>
    </row>
    <row r="592" spans="1:7" x14ac:dyDescent="0.2">
      <c r="A592" s="1">
        <v>38443</v>
      </c>
      <c r="B592" t="s">
        <v>19</v>
      </c>
      <c r="C592" t="s">
        <v>20</v>
      </c>
      <c r="D592" t="s">
        <v>55</v>
      </c>
      <c r="E592">
        <v>2005</v>
      </c>
      <c r="F592">
        <v>4</v>
      </c>
      <c r="G592">
        <v>81954960.700000003</v>
      </c>
    </row>
    <row r="593" spans="1:7" x14ac:dyDescent="0.2">
      <c r="A593" s="1">
        <v>38443</v>
      </c>
      <c r="B593" t="s">
        <v>19</v>
      </c>
      <c r="C593" t="s">
        <v>20</v>
      </c>
      <c r="D593" t="s">
        <v>56</v>
      </c>
      <c r="E593">
        <v>2005</v>
      </c>
      <c r="F593">
        <v>4</v>
      </c>
      <c r="G593">
        <v>36812477.340000004</v>
      </c>
    </row>
    <row r="594" spans="1:7" x14ac:dyDescent="0.2">
      <c r="A594" s="1">
        <v>38443</v>
      </c>
      <c r="B594" t="s">
        <v>19</v>
      </c>
      <c r="C594" t="s">
        <v>20</v>
      </c>
      <c r="D594" t="s">
        <v>57</v>
      </c>
      <c r="E594">
        <v>2005</v>
      </c>
      <c r="F594">
        <v>4</v>
      </c>
      <c r="G594">
        <v>98269253.629999995</v>
      </c>
    </row>
    <row r="595" spans="1:7" x14ac:dyDescent="0.2">
      <c r="A595" s="1">
        <v>38443</v>
      </c>
      <c r="B595" t="s">
        <v>19</v>
      </c>
      <c r="C595" t="s">
        <v>20</v>
      </c>
      <c r="D595" t="s">
        <v>58</v>
      </c>
      <c r="E595">
        <v>2005</v>
      </c>
      <c r="F595">
        <v>4</v>
      </c>
      <c r="G595">
        <v>-1339223.46</v>
      </c>
    </row>
    <row r="596" spans="1:7" x14ac:dyDescent="0.2">
      <c r="A596" s="1">
        <v>38473</v>
      </c>
      <c r="B596" t="s">
        <v>19</v>
      </c>
      <c r="C596" t="s">
        <v>20</v>
      </c>
      <c r="D596" t="s">
        <v>21</v>
      </c>
      <c r="E596">
        <v>2005</v>
      </c>
      <c r="F596">
        <v>5</v>
      </c>
      <c r="G596">
        <v>104931184.55</v>
      </c>
    </row>
    <row r="597" spans="1:7" x14ac:dyDescent="0.2">
      <c r="A597" s="1">
        <v>38473</v>
      </c>
      <c r="B597" t="s">
        <v>19</v>
      </c>
      <c r="C597" t="s">
        <v>20</v>
      </c>
      <c r="D597" t="s">
        <v>22</v>
      </c>
      <c r="E597">
        <v>2005</v>
      </c>
      <c r="F597">
        <v>5</v>
      </c>
      <c r="G597">
        <v>33603024.649999999</v>
      </c>
    </row>
    <row r="598" spans="1:7" x14ac:dyDescent="0.2">
      <c r="A598" s="1">
        <v>38473</v>
      </c>
      <c r="B598" t="s">
        <v>19</v>
      </c>
      <c r="C598" t="s">
        <v>20</v>
      </c>
      <c r="D598" t="s">
        <v>23</v>
      </c>
      <c r="E598">
        <v>2005</v>
      </c>
      <c r="F598">
        <v>5</v>
      </c>
      <c r="G598">
        <v>45950064.159999996</v>
      </c>
    </row>
    <row r="599" spans="1:7" x14ac:dyDescent="0.2">
      <c r="A599" s="1">
        <v>38473</v>
      </c>
      <c r="B599" t="s">
        <v>19</v>
      </c>
      <c r="C599" t="s">
        <v>20</v>
      </c>
      <c r="D599" t="s">
        <v>24</v>
      </c>
      <c r="E599">
        <v>2005</v>
      </c>
      <c r="F599">
        <v>5</v>
      </c>
      <c r="G599">
        <v>19708969.34</v>
      </c>
    </row>
    <row r="600" spans="1:7" x14ac:dyDescent="0.2">
      <c r="A600" s="1">
        <v>38473</v>
      </c>
      <c r="B600" t="s">
        <v>19</v>
      </c>
      <c r="C600" t="s">
        <v>20</v>
      </c>
      <c r="D600" t="s">
        <v>25</v>
      </c>
      <c r="E600">
        <v>2005</v>
      </c>
      <c r="F600">
        <v>5</v>
      </c>
      <c r="G600">
        <v>40690100.5</v>
      </c>
    </row>
    <row r="601" spans="1:7" x14ac:dyDescent="0.2">
      <c r="A601" s="1">
        <v>38473</v>
      </c>
      <c r="B601" t="s">
        <v>19</v>
      </c>
      <c r="C601" t="s">
        <v>20</v>
      </c>
      <c r="D601" t="s">
        <v>26</v>
      </c>
      <c r="E601">
        <v>2005</v>
      </c>
      <c r="F601">
        <v>5</v>
      </c>
      <c r="G601">
        <v>177946887.11000001</v>
      </c>
    </row>
    <row r="602" spans="1:7" x14ac:dyDescent="0.2">
      <c r="A602" s="1">
        <v>38473</v>
      </c>
      <c r="B602" t="s">
        <v>19</v>
      </c>
      <c r="C602" t="s">
        <v>20</v>
      </c>
      <c r="D602" t="s">
        <v>27</v>
      </c>
      <c r="E602">
        <v>2005</v>
      </c>
      <c r="F602">
        <v>5</v>
      </c>
      <c r="G602">
        <v>860367754.26999998</v>
      </c>
    </row>
    <row r="603" spans="1:7" x14ac:dyDescent="0.2">
      <c r="A603" s="1">
        <v>38473</v>
      </c>
      <c r="B603" t="s">
        <v>19</v>
      </c>
      <c r="C603" t="s">
        <v>20</v>
      </c>
      <c r="D603" t="s">
        <v>28</v>
      </c>
      <c r="E603">
        <v>2005</v>
      </c>
      <c r="F603">
        <v>5</v>
      </c>
      <c r="G603">
        <v>-9576007.6999999993</v>
      </c>
    </row>
    <row r="604" spans="1:7" x14ac:dyDescent="0.2">
      <c r="A604" s="1">
        <v>38473</v>
      </c>
      <c r="B604" t="s">
        <v>19</v>
      </c>
      <c r="C604" t="s">
        <v>20</v>
      </c>
      <c r="D604" t="s">
        <v>29</v>
      </c>
      <c r="E604">
        <v>2005</v>
      </c>
      <c r="F604">
        <v>5</v>
      </c>
      <c r="G604">
        <v>58462955.07</v>
      </c>
    </row>
    <row r="605" spans="1:7" x14ac:dyDescent="0.2">
      <c r="A605" s="1">
        <v>38473</v>
      </c>
      <c r="B605" t="s">
        <v>19</v>
      </c>
      <c r="C605" t="s">
        <v>20</v>
      </c>
      <c r="D605" t="s">
        <v>30</v>
      </c>
      <c r="E605">
        <v>2005</v>
      </c>
      <c r="F605">
        <v>5</v>
      </c>
      <c r="G605">
        <v>50448457.950000003</v>
      </c>
    </row>
    <row r="606" spans="1:7" x14ac:dyDescent="0.2">
      <c r="A606" s="1">
        <v>38473</v>
      </c>
      <c r="B606" t="s">
        <v>19</v>
      </c>
      <c r="C606" t="s">
        <v>20</v>
      </c>
      <c r="D606" t="s">
        <v>31</v>
      </c>
      <c r="E606">
        <v>2005</v>
      </c>
      <c r="F606">
        <v>5</v>
      </c>
      <c r="G606">
        <v>48746714.969999999</v>
      </c>
    </row>
    <row r="607" spans="1:7" x14ac:dyDescent="0.2">
      <c r="A607" s="1">
        <v>38473</v>
      </c>
      <c r="B607" t="s">
        <v>19</v>
      </c>
      <c r="C607" t="s">
        <v>20</v>
      </c>
      <c r="D607" t="s">
        <v>32</v>
      </c>
      <c r="E607">
        <v>2005</v>
      </c>
      <c r="F607">
        <v>5</v>
      </c>
      <c r="G607">
        <v>67401887.920000002</v>
      </c>
    </row>
    <row r="608" spans="1:7" x14ac:dyDescent="0.2">
      <c r="A608" s="1">
        <v>38473</v>
      </c>
      <c r="B608" t="s">
        <v>19</v>
      </c>
      <c r="C608" t="s">
        <v>20</v>
      </c>
      <c r="D608" t="s">
        <v>33</v>
      </c>
      <c r="E608">
        <v>2005</v>
      </c>
      <c r="F608">
        <v>5</v>
      </c>
      <c r="G608">
        <v>4273267.07</v>
      </c>
    </row>
    <row r="609" spans="1:7" x14ac:dyDescent="0.2">
      <c r="A609" s="1">
        <v>38473</v>
      </c>
      <c r="B609" t="s">
        <v>34</v>
      </c>
      <c r="C609" t="s">
        <v>20</v>
      </c>
      <c r="D609" t="s">
        <v>35</v>
      </c>
      <c r="E609">
        <v>2005</v>
      </c>
      <c r="F609">
        <v>5</v>
      </c>
      <c r="G609">
        <v>2019592524.8</v>
      </c>
    </row>
    <row r="610" spans="1:7" x14ac:dyDescent="0.2">
      <c r="A610" s="1">
        <v>38473</v>
      </c>
      <c r="B610" t="s">
        <v>19</v>
      </c>
      <c r="C610" t="s">
        <v>20</v>
      </c>
      <c r="D610" t="s">
        <v>36</v>
      </c>
      <c r="E610">
        <v>2005</v>
      </c>
      <c r="F610">
        <v>5</v>
      </c>
      <c r="G610">
        <v>12336167.630000001</v>
      </c>
    </row>
    <row r="611" spans="1:7" x14ac:dyDescent="0.2">
      <c r="A611" s="1">
        <v>38473</v>
      </c>
      <c r="B611" t="s">
        <v>19</v>
      </c>
      <c r="C611" t="s">
        <v>20</v>
      </c>
      <c r="D611" t="s">
        <v>37</v>
      </c>
      <c r="E611">
        <v>2005</v>
      </c>
      <c r="F611">
        <v>5</v>
      </c>
      <c r="G611">
        <v>178488937.47</v>
      </c>
    </row>
    <row r="612" spans="1:7" x14ac:dyDescent="0.2">
      <c r="A612" s="1">
        <v>38473</v>
      </c>
      <c r="B612" t="s">
        <v>19</v>
      </c>
      <c r="C612" t="s">
        <v>20</v>
      </c>
      <c r="D612" t="s">
        <v>38</v>
      </c>
      <c r="E612">
        <v>2005</v>
      </c>
      <c r="F612">
        <v>5</v>
      </c>
      <c r="G612">
        <v>11911762.460000001</v>
      </c>
    </row>
    <row r="613" spans="1:7" x14ac:dyDescent="0.2">
      <c r="A613" s="1">
        <v>38473</v>
      </c>
      <c r="B613" t="s">
        <v>19</v>
      </c>
      <c r="C613" t="s">
        <v>20</v>
      </c>
      <c r="D613" t="s">
        <v>39</v>
      </c>
      <c r="E613">
        <v>2005</v>
      </c>
      <c r="F613">
        <v>5</v>
      </c>
      <c r="G613">
        <v>99097842.549999997</v>
      </c>
    </row>
    <row r="614" spans="1:7" x14ac:dyDescent="0.2">
      <c r="A614" s="1">
        <v>38473</v>
      </c>
      <c r="B614" t="s">
        <v>19</v>
      </c>
      <c r="C614" t="s">
        <v>20</v>
      </c>
      <c r="D614" t="s">
        <v>40</v>
      </c>
      <c r="E614">
        <v>2005</v>
      </c>
      <c r="F614">
        <v>5</v>
      </c>
      <c r="G614">
        <v>15632492.609999999</v>
      </c>
    </row>
    <row r="615" spans="1:7" x14ac:dyDescent="0.2">
      <c r="A615" s="1">
        <v>38473</v>
      </c>
      <c r="B615" t="s">
        <v>19</v>
      </c>
      <c r="C615" t="s">
        <v>20</v>
      </c>
      <c r="D615" t="s">
        <v>41</v>
      </c>
      <c r="E615">
        <v>2005</v>
      </c>
      <c r="F615">
        <v>5</v>
      </c>
      <c r="G615">
        <v>104054937.18000001</v>
      </c>
    </row>
    <row r="616" spans="1:7" x14ac:dyDescent="0.2">
      <c r="A616" s="1">
        <v>38473</v>
      </c>
      <c r="B616" t="s">
        <v>19</v>
      </c>
      <c r="C616" t="s">
        <v>20</v>
      </c>
      <c r="D616" t="s">
        <v>42</v>
      </c>
      <c r="E616">
        <v>2005</v>
      </c>
      <c r="F616">
        <v>5</v>
      </c>
      <c r="G616">
        <v>89383460.489999995</v>
      </c>
    </row>
    <row r="617" spans="1:7" x14ac:dyDescent="0.2">
      <c r="A617" s="1">
        <v>38473</v>
      </c>
      <c r="B617" t="s">
        <v>19</v>
      </c>
      <c r="C617" t="s">
        <v>20</v>
      </c>
      <c r="D617" t="s">
        <v>43</v>
      </c>
      <c r="E617">
        <v>2005</v>
      </c>
      <c r="F617">
        <v>5</v>
      </c>
      <c r="G617">
        <v>43050057.859999999</v>
      </c>
    </row>
    <row r="618" spans="1:7" x14ac:dyDescent="0.2">
      <c r="A618" s="1">
        <v>38473</v>
      </c>
      <c r="B618" t="s">
        <v>19</v>
      </c>
      <c r="C618" t="s">
        <v>20</v>
      </c>
      <c r="D618" t="s">
        <v>44</v>
      </c>
      <c r="E618">
        <v>2005</v>
      </c>
      <c r="F618">
        <v>5</v>
      </c>
      <c r="G618">
        <v>40405194.189999998</v>
      </c>
    </row>
    <row r="619" spans="1:7" x14ac:dyDescent="0.2">
      <c r="A619" s="1">
        <v>38473</v>
      </c>
      <c r="B619" t="s">
        <v>19</v>
      </c>
      <c r="C619" t="s">
        <v>20</v>
      </c>
      <c r="D619" t="s">
        <v>45</v>
      </c>
      <c r="E619">
        <v>2005</v>
      </c>
      <c r="F619">
        <v>5</v>
      </c>
      <c r="G619">
        <v>8823473.5899999999</v>
      </c>
    </row>
    <row r="620" spans="1:7" x14ac:dyDescent="0.2">
      <c r="A620" s="1">
        <v>38473</v>
      </c>
      <c r="B620" t="s">
        <v>19</v>
      </c>
      <c r="C620" t="s">
        <v>20</v>
      </c>
      <c r="D620" t="s">
        <v>46</v>
      </c>
      <c r="E620">
        <v>2005</v>
      </c>
      <c r="F620">
        <v>5</v>
      </c>
      <c r="G620">
        <v>40035354.240000002</v>
      </c>
    </row>
    <row r="621" spans="1:7" x14ac:dyDescent="0.2">
      <c r="A621" s="1">
        <v>38473</v>
      </c>
      <c r="B621" t="s">
        <v>19</v>
      </c>
      <c r="C621" t="s">
        <v>20</v>
      </c>
      <c r="D621" t="s">
        <v>47</v>
      </c>
      <c r="E621">
        <v>2005</v>
      </c>
      <c r="F621">
        <v>5</v>
      </c>
      <c r="G621">
        <v>71671455.769999996</v>
      </c>
    </row>
    <row r="622" spans="1:7" x14ac:dyDescent="0.2">
      <c r="A622" s="1">
        <v>38473</v>
      </c>
      <c r="B622" t="s">
        <v>19</v>
      </c>
      <c r="C622" t="s">
        <v>20</v>
      </c>
      <c r="D622" t="s">
        <v>48</v>
      </c>
      <c r="E622">
        <v>2005</v>
      </c>
      <c r="F622">
        <v>5</v>
      </c>
      <c r="G622">
        <v>82561747.390000001</v>
      </c>
    </row>
    <row r="623" spans="1:7" x14ac:dyDescent="0.2">
      <c r="A623" s="1">
        <v>38473</v>
      </c>
      <c r="B623" t="s">
        <v>34</v>
      </c>
      <c r="C623" t="s">
        <v>20</v>
      </c>
      <c r="D623" t="s">
        <v>49</v>
      </c>
      <c r="E623">
        <v>2005</v>
      </c>
      <c r="F623">
        <v>5</v>
      </c>
      <c r="G623">
        <v>-9606359.8499999996</v>
      </c>
    </row>
    <row r="624" spans="1:7" x14ac:dyDescent="0.2">
      <c r="A624" s="1">
        <v>38473</v>
      </c>
      <c r="B624" t="s">
        <v>34</v>
      </c>
      <c r="C624" t="s">
        <v>20</v>
      </c>
      <c r="D624" t="s">
        <v>50</v>
      </c>
      <c r="E624">
        <v>2005</v>
      </c>
      <c r="F624">
        <v>5</v>
      </c>
      <c r="G624">
        <v>1143158002.3399999</v>
      </c>
    </row>
    <row r="625" spans="1:7" x14ac:dyDescent="0.2">
      <c r="A625" s="1">
        <v>38473</v>
      </c>
      <c r="B625" t="s">
        <v>19</v>
      </c>
      <c r="C625" t="s">
        <v>20</v>
      </c>
      <c r="D625" t="s">
        <v>51</v>
      </c>
      <c r="E625">
        <v>2005</v>
      </c>
      <c r="F625">
        <v>5</v>
      </c>
      <c r="G625">
        <v>83061000.569999993</v>
      </c>
    </row>
    <row r="626" spans="1:7" x14ac:dyDescent="0.2">
      <c r="A626" s="1">
        <v>38473</v>
      </c>
      <c r="B626" t="s">
        <v>19</v>
      </c>
      <c r="C626" t="s">
        <v>20</v>
      </c>
      <c r="D626" t="s">
        <v>52</v>
      </c>
      <c r="E626">
        <v>2005</v>
      </c>
      <c r="F626">
        <v>5</v>
      </c>
      <c r="G626">
        <v>524737080.82999998</v>
      </c>
    </row>
    <row r="627" spans="1:7" x14ac:dyDescent="0.2">
      <c r="A627" s="1">
        <v>38473</v>
      </c>
      <c r="B627" t="s">
        <v>19</v>
      </c>
      <c r="C627" t="s">
        <v>20</v>
      </c>
      <c r="D627" t="s">
        <v>53</v>
      </c>
      <c r="E627">
        <v>2005</v>
      </c>
      <c r="F627">
        <v>5</v>
      </c>
      <c r="G627">
        <v>2797127.94</v>
      </c>
    </row>
    <row r="628" spans="1:7" x14ac:dyDescent="0.2">
      <c r="A628" s="1">
        <v>38473</v>
      </c>
      <c r="B628" t="s">
        <v>19</v>
      </c>
      <c r="C628" t="s">
        <v>20</v>
      </c>
      <c r="D628" t="s">
        <v>54</v>
      </c>
      <c r="E628">
        <v>2005</v>
      </c>
      <c r="F628">
        <v>5</v>
      </c>
      <c r="G628">
        <v>37189810.460000001</v>
      </c>
    </row>
    <row r="629" spans="1:7" x14ac:dyDescent="0.2">
      <c r="A629" s="1">
        <v>38473</v>
      </c>
      <c r="B629" t="s">
        <v>19</v>
      </c>
      <c r="C629" t="s">
        <v>20</v>
      </c>
      <c r="D629" t="s">
        <v>55</v>
      </c>
      <c r="E629">
        <v>2005</v>
      </c>
      <c r="F629">
        <v>5</v>
      </c>
      <c r="G629">
        <v>41539011.259999998</v>
      </c>
    </row>
    <row r="630" spans="1:7" x14ac:dyDescent="0.2">
      <c r="A630" s="1">
        <v>38473</v>
      </c>
      <c r="B630" t="s">
        <v>19</v>
      </c>
      <c r="C630" t="s">
        <v>20</v>
      </c>
      <c r="D630" t="s">
        <v>56</v>
      </c>
      <c r="E630">
        <v>2005</v>
      </c>
      <c r="F630">
        <v>5</v>
      </c>
      <c r="G630">
        <v>43541139.380000003</v>
      </c>
    </row>
    <row r="631" spans="1:7" x14ac:dyDescent="0.2">
      <c r="A631" s="1">
        <v>38473</v>
      </c>
      <c r="B631" t="s">
        <v>19</v>
      </c>
      <c r="C631" t="s">
        <v>20</v>
      </c>
      <c r="D631" t="s">
        <v>57</v>
      </c>
      <c r="E631">
        <v>2005</v>
      </c>
      <c r="F631">
        <v>5</v>
      </c>
      <c r="G631">
        <v>104915853.77</v>
      </c>
    </row>
    <row r="632" spans="1:7" x14ac:dyDescent="0.2">
      <c r="A632" s="1">
        <v>38473</v>
      </c>
      <c r="B632" t="s">
        <v>19</v>
      </c>
      <c r="C632" t="s">
        <v>20</v>
      </c>
      <c r="D632" t="s">
        <v>58</v>
      </c>
      <c r="E632">
        <v>2005</v>
      </c>
      <c r="F632">
        <v>5</v>
      </c>
      <c r="G632">
        <v>3256668.81</v>
      </c>
    </row>
    <row r="633" spans="1:7" x14ac:dyDescent="0.2">
      <c r="A633" s="1">
        <v>38504</v>
      </c>
      <c r="B633" t="s">
        <v>19</v>
      </c>
      <c r="C633" t="s">
        <v>20</v>
      </c>
      <c r="D633" t="s">
        <v>21</v>
      </c>
      <c r="E633">
        <v>2005</v>
      </c>
      <c r="F633">
        <v>6</v>
      </c>
      <c r="G633">
        <v>38723323.689999998</v>
      </c>
    </row>
    <row r="634" spans="1:7" x14ac:dyDescent="0.2">
      <c r="A634" s="1">
        <v>38504</v>
      </c>
      <c r="B634" t="s">
        <v>19</v>
      </c>
      <c r="C634" t="s">
        <v>20</v>
      </c>
      <c r="D634" t="s">
        <v>22</v>
      </c>
      <c r="E634">
        <v>2005</v>
      </c>
      <c r="F634">
        <v>6</v>
      </c>
      <c r="G634">
        <v>28013778.109999999</v>
      </c>
    </row>
    <row r="635" spans="1:7" x14ac:dyDescent="0.2">
      <c r="A635" s="1">
        <v>38504</v>
      </c>
      <c r="B635" t="s">
        <v>19</v>
      </c>
      <c r="C635" t="s">
        <v>20</v>
      </c>
      <c r="D635" t="s">
        <v>23</v>
      </c>
      <c r="E635">
        <v>2005</v>
      </c>
      <c r="F635">
        <v>6</v>
      </c>
      <c r="G635">
        <v>46509856.170000002</v>
      </c>
    </row>
    <row r="636" spans="1:7" x14ac:dyDescent="0.2">
      <c r="A636" s="1">
        <v>38504</v>
      </c>
      <c r="B636" t="s">
        <v>19</v>
      </c>
      <c r="C636" t="s">
        <v>20</v>
      </c>
      <c r="D636" t="s">
        <v>24</v>
      </c>
      <c r="E636">
        <v>2005</v>
      </c>
      <c r="F636">
        <v>6</v>
      </c>
      <c r="G636">
        <v>13617971.310000001</v>
      </c>
    </row>
    <row r="637" spans="1:7" x14ac:dyDescent="0.2">
      <c r="A637" s="1">
        <v>38504</v>
      </c>
      <c r="B637" t="s">
        <v>19</v>
      </c>
      <c r="C637" t="s">
        <v>20</v>
      </c>
      <c r="D637" t="s">
        <v>25</v>
      </c>
      <c r="E637">
        <v>2005</v>
      </c>
      <c r="F637">
        <v>6</v>
      </c>
      <c r="G637">
        <v>28541314.25</v>
      </c>
    </row>
    <row r="638" spans="1:7" x14ac:dyDescent="0.2">
      <c r="A638" s="1">
        <v>38504</v>
      </c>
      <c r="B638" t="s">
        <v>19</v>
      </c>
      <c r="C638" t="s">
        <v>20</v>
      </c>
      <c r="D638" t="s">
        <v>26</v>
      </c>
      <c r="E638">
        <v>2005</v>
      </c>
      <c r="F638">
        <v>6</v>
      </c>
      <c r="G638">
        <v>162963881.09</v>
      </c>
    </row>
    <row r="639" spans="1:7" x14ac:dyDescent="0.2">
      <c r="A639" s="1">
        <v>38504</v>
      </c>
      <c r="B639" t="s">
        <v>19</v>
      </c>
      <c r="C639" t="s">
        <v>20</v>
      </c>
      <c r="D639" t="s">
        <v>27</v>
      </c>
      <c r="E639">
        <v>2005</v>
      </c>
      <c r="F639">
        <v>6</v>
      </c>
      <c r="G639">
        <v>802510714.07000005</v>
      </c>
    </row>
    <row r="640" spans="1:7" x14ac:dyDescent="0.2">
      <c r="A640" s="1">
        <v>38504</v>
      </c>
      <c r="B640" t="s">
        <v>19</v>
      </c>
      <c r="C640" t="s">
        <v>20</v>
      </c>
      <c r="D640" t="s">
        <v>28</v>
      </c>
      <c r="E640">
        <v>2005</v>
      </c>
      <c r="F640">
        <v>6</v>
      </c>
      <c r="G640">
        <v>-12083489.08</v>
      </c>
    </row>
    <row r="641" spans="1:7" x14ac:dyDescent="0.2">
      <c r="A641" s="1">
        <v>38504</v>
      </c>
      <c r="B641" t="s">
        <v>19</v>
      </c>
      <c r="C641" t="s">
        <v>20</v>
      </c>
      <c r="D641" t="s">
        <v>29</v>
      </c>
      <c r="E641">
        <v>2005</v>
      </c>
      <c r="F641">
        <v>6</v>
      </c>
      <c r="G641">
        <v>59252792.32</v>
      </c>
    </row>
    <row r="642" spans="1:7" x14ac:dyDescent="0.2">
      <c r="A642" s="1">
        <v>38504</v>
      </c>
      <c r="B642" t="s">
        <v>19</v>
      </c>
      <c r="C642" t="s">
        <v>20</v>
      </c>
      <c r="D642" t="s">
        <v>30</v>
      </c>
      <c r="E642">
        <v>2005</v>
      </c>
      <c r="F642">
        <v>6</v>
      </c>
      <c r="G642">
        <v>44123672.700000003</v>
      </c>
    </row>
    <row r="643" spans="1:7" x14ac:dyDescent="0.2">
      <c r="A643" s="1">
        <v>38504</v>
      </c>
      <c r="B643" t="s">
        <v>19</v>
      </c>
      <c r="C643" t="s">
        <v>20</v>
      </c>
      <c r="D643" t="s">
        <v>31</v>
      </c>
      <c r="E643">
        <v>2005</v>
      </c>
      <c r="F643">
        <v>6</v>
      </c>
      <c r="G643">
        <v>44630532.07</v>
      </c>
    </row>
    <row r="644" spans="1:7" x14ac:dyDescent="0.2">
      <c r="A644" s="1">
        <v>38504</v>
      </c>
      <c r="B644" t="s">
        <v>19</v>
      </c>
      <c r="C644" t="s">
        <v>20</v>
      </c>
      <c r="D644" t="s">
        <v>32</v>
      </c>
      <c r="E644">
        <v>2005</v>
      </c>
      <c r="F644">
        <v>6</v>
      </c>
      <c r="G644">
        <v>50094559.479999997</v>
      </c>
    </row>
    <row r="645" spans="1:7" x14ac:dyDescent="0.2">
      <c r="A645" s="1">
        <v>38504</v>
      </c>
      <c r="B645" t="s">
        <v>19</v>
      </c>
      <c r="C645" t="s">
        <v>20</v>
      </c>
      <c r="D645" t="s">
        <v>33</v>
      </c>
      <c r="E645">
        <v>2005</v>
      </c>
      <c r="F645">
        <v>6</v>
      </c>
      <c r="G645">
        <v>2720325.73</v>
      </c>
    </row>
    <row r="646" spans="1:7" x14ac:dyDescent="0.2">
      <c r="A646" s="1">
        <v>38504</v>
      </c>
      <c r="B646" t="s">
        <v>34</v>
      </c>
      <c r="C646" t="s">
        <v>20</v>
      </c>
      <c r="D646" t="s">
        <v>35</v>
      </c>
      <c r="E646">
        <v>2005</v>
      </c>
      <c r="F646">
        <v>6</v>
      </c>
      <c r="G646">
        <v>2521278700.5999999</v>
      </c>
    </row>
    <row r="647" spans="1:7" x14ac:dyDescent="0.2">
      <c r="A647" s="1">
        <v>38504</v>
      </c>
      <c r="B647" t="s">
        <v>19</v>
      </c>
      <c r="C647" t="s">
        <v>20</v>
      </c>
      <c r="D647" t="s">
        <v>36</v>
      </c>
      <c r="E647">
        <v>2005</v>
      </c>
      <c r="F647">
        <v>6</v>
      </c>
      <c r="G647">
        <v>11808841.01</v>
      </c>
    </row>
    <row r="648" spans="1:7" x14ac:dyDescent="0.2">
      <c r="A648" s="1">
        <v>38504</v>
      </c>
      <c r="B648" t="s">
        <v>19</v>
      </c>
      <c r="C648" t="s">
        <v>20</v>
      </c>
      <c r="D648" t="s">
        <v>37</v>
      </c>
      <c r="E648">
        <v>2005</v>
      </c>
      <c r="F648">
        <v>6</v>
      </c>
      <c r="G648">
        <v>123688425.52</v>
      </c>
    </row>
    <row r="649" spans="1:7" x14ac:dyDescent="0.2">
      <c r="A649" s="1">
        <v>38504</v>
      </c>
      <c r="B649" t="s">
        <v>19</v>
      </c>
      <c r="C649" t="s">
        <v>20</v>
      </c>
      <c r="D649" t="s">
        <v>38</v>
      </c>
      <c r="E649">
        <v>2005</v>
      </c>
      <c r="F649">
        <v>6</v>
      </c>
      <c r="G649">
        <v>12057202.050000001</v>
      </c>
    </row>
    <row r="650" spans="1:7" x14ac:dyDescent="0.2">
      <c r="A650" s="1">
        <v>38504</v>
      </c>
      <c r="B650" t="s">
        <v>19</v>
      </c>
      <c r="C650" t="s">
        <v>20</v>
      </c>
      <c r="D650" t="s">
        <v>39</v>
      </c>
      <c r="E650">
        <v>2005</v>
      </c>
      <c r="F650">
        <v>6</v>
      </c>
      <c r="G650">
        <v>42047820.590000004</v>
      </c>
    </row>
    <row r="651" spans="1:7" x14ac:dyDescent="0.2">
      <c r="A651" s="1">
        <v>38504</v>
      </c>
      <c r="B651" t="s">
        <v>19</v>
      </c>
      <c r="C651" t="s">
        <v>20</v>
      </c>
      <c r="D651" t="s">
        <v>40</v>
      </c>
      <c r="E651">
        <v>2005</v>
      </c>
      <c r="F651">
        <v>6</v>
      </c>
      <c r="G651">
        <v>15152646.35</v>
      </c>
    </row>
    <row r="652" spans="1:7" x14ac:dyDescent="0.2">
      <c r="A652" s="1">
        <v>38504</v>
      </c>
      <c r="B652" t="s">
        <v>19</v>
      </c>
      <c r="C652" t="s">
        <v>20</v>
      </c>
      <c r="D652" t="s">
        <v>41</v>
      </c>
      <c r="E652">
        <v>2005</v>
      </c>
      <c r="F652">
        <v>6</v>
      </c>
      <c r="G652">
        <v>40919832.979999997</v>
      </c>
    </row>
    <row r="653" spans="1:7" x14ac:dyDescent="0.2">
      <c r="A653" s="1">
        <v>38504</v>
      </c>
      <c r="B653" t="s">
        <v>19</v>
      </c>
      <c r="C653" t="s">
        <v>20</v>
      </c>
      <c r="D653" t="s">
        <v>42</v>
      </c>
      <c r="E653">
        <v>2005</v>
      </c>
      <c r="F653">
        <v>6</v>
      </c>
      <c r="G653">
        <v>33749808.770000003</v>
      </c>
    </row>
    <row r="654" spans="1:7" x14ac:dyDescent="0.2">
      <c r="A654" s="1">
        <v>38504</v>
      </c>
      <c r="B654" t="s">
        <v>19</v>
      </c>
      <c r="C654" t="s">
        <v>20</v>
      </c>
      <c r="D654" t="s">
        <v>43</v>
      </c>
      <c r="E654">
        <v>2005</v>
      </c>
      <c r="F654">
        <v>6</v>
      </c>
      <c r="G654">
        <v>22144512.280000001</v>
      </c>
    </row>
    <row r="655" spans="1:7" x14ac:dyDescent="0.2">
      <c r="A655" s="1">
        <v>38504</v>
      </c>
      <c r="B655" t="s">
        <v>19</v>
      </c>
      <c r="C655" t="s">
        <v>20</v>
      </c>
      <c r="D655" t="s">
        <v>44</v>
      </c>
      <c r="E655">
        <v>2005</v>
      </c>
      <c r="F655">
        <v>6</v>
      </c>
      <c r="G655">
        <v>45185935.770000003</v>
      </c>
    </row>
    <row r="656" spans="1:7" x14ac:dyDescent="0.2">
      <c r="A656" s="1">
        <v>38504</v>
      </c>
      <c r="B656" t="s">
        <v>19</v>
      </c>
      <c r="C656" t="s">
        <v>20</v>
      </c>
      <c r="D656" t="s">
        <v>45</v>
      </c>
      <c r="E656">
        <v>2005</v>
      </c>
      <c r="F656">
        <v>6</v>
      </c>
      <c r="G656">
        <v>7409374.4800000004</v>
      </c>
    </row>
    <row r="657" spans="1:7" x14ac:dyDescent="0.2">
      <c r="A657" s="1">
        <v>38504</v>
      </c>
      <c r="B657" t="s">
        <v>19</v>
      </c>
      <c r="C657" t="s">
        <v>20</v>
      </c>
      <c r="D657" t="s">
        <v>46</v>
      </c>
      <c r="E657">
        <v>2005</v>
      </c>
      <c r="F657">
        <v>6</v>
      </c>
      <c r="G657">
        <v>28833338.030000001</v>
      </c>
    </row>
    <row r="658" spans="1:7" x14ac:dyDescent="0.2">
      <c r="A658" s="1">
        <v>38504</v>
      </c>
      <c r="B658" t="s">
        <v>19</v>
      </c>
      <c r="C658" t="s">
        <v>20</v>
      </c>
      <c r="D658" t="s">
        <v>47</v>
      </c>
      <c r="E658">
        <v>2005</v>
      </c>
      <c r="F658">
        <v>6</v>
      </c>
      <c r="G658">
        <v>26347302.84</v>
      </c>
    </row>
    <row r="659" spans="1:7" x14ac:dyDescent="0.2">
      <c r="A659" s="1">
        <v>38504</v>
      </c>
      <c r="B659" t="s">
        <v>19</v>
      </c>
      <c r="C659" t="s">
        <v>20</v>
      </c>
      <c r="D659" t="s">
        <v>48</v>
      </c>
      <c r="E659">
        <v>2005</v>
      </c>
      <c r="F659">
        <v>6</v>
      </c>
      <c r="G659">
        <v>55585586.119999997</v>
      </c>
    </row>
    <row r="660" spans="1:7" x14ac:dyDescent="0.2">
      <c r="A660" s="1">
        <v>38504</v>
      </c>
      <c r="B660" t="s">
        <v>34</v>
      </c>
      <c r="C660" t="s">
        <v>20</v>
      </c>
      <c r="D660" t="s">
        <v>49</v>
      </c>
      <c r="E660">
        <v>2005</v>
      </c>
      <c r="F660">
        <v>6</v>
      </c>
      <c r="G660">
        <v>-9587168.3599999994</v>
      </c>
    </row>
    <row r="661" spans="1:7" x14ac:dyDescent="0.2">
      <c r="A661" s="1">
        <v>38504</v>
      </c>
      <c r="B661" t="s">
        <v>34</v>
      </c>
      <c r="C661" t="s">
        <v>20</v>
      </c>
      <c r="D661" t="s">
        <v>50</v>
      </c>
      <c r="E661">
        <v>2005</v>
      </c>
      <c r="F661">
        <v>6</v>
      </c>
      <c r="G661">
        <v>1093164405.8800001</v>
      </c>
    </row>
    <row r="662" spans="1:7" x14ac:dyDescent="0.2">
      <c r="A662" s="1">
        <v>38504</v>
      </c>
      <c r="B662" t="s">
        <v>19</v>
      </c>
      <c r="C662" t="s">
        <v>20</v>
      </c>
      <c r="D662" t="s">
        <v>51</v>
      </c>
      <c r="E662">
        <v>2005</v>
      </c>
      <c r="F662">
        <v>6</v>
      </c>
      <c r="G662">
        <v>88514833.219999999</v>
      </c>
    </row>
    <row r="663" spans="1:7" x14ac:dyDescent="0.2">
      <c r="A663" s="1">
        <v>38504</v>
      </c>
      <c r="B663" t="s">
        <v>19</v>
      </c>
      <c r="C663" t="s">
        <v>20</v>
      </c>
      <c r="D663" t="s">
        <v>52</v>
      </c>
      <c r="E663">
        <v>2005</v>
      </c>
      <c r="F663">
        <v>6</v>
      </c>
      <c r="G663">
        <v>466401201.16000003</v>
      </c>
    </row>
    <row r="664" spans="1:7" x14ac:dyDescent="0.2">
      <c r="A664" s="1">
        <v>38504</v>
      </c>
      <c r="B664" t="s">
        <v>19</v>
      </c>
      <c r="C664" t="s">
        <v>20</v>
      </c>
      <c r="D664" t="s">
        <v>53</v>
      </c>
      <c r="E664">
        <v>2005</v>
      </c>
      <c r="F664">
        <v>6</v>
      </c>
      <c r="G664">
        <v>28981176.530000001</v>
      </c>
    </row>
    <row r="665" spans="1:7" x14ac:dyDescent="0.2">
      <c r="A665" s="1">
        <v>38504</v>
      </c>
      <c r="B665" t="s">
        <v>19</v>
      </c>
      <c r="C665" t="s">
        <v>20</v>
      </c>
      <c r="D665" t="s">
        <v>55</v>
      </c>
      <c r="E665">
        <v>2005</v>
      </c>
      <c r="F665">
        <v>6</v>
      </c>
      <c r="G665">
        <v>29095170.109999999</v>
      </c>
    </row>
    <row r="666" spans="1:7" x14ac:dyDescent="0.2">
      <c r="A666" s="1">
        <v>38504</v>
      </c>
      <c r="B666" t="s">
        <v>19</v>
      </c>
      <c r="C666" t="s">
        <v>20</v>
      </c>
      <c r="D666" t="s">
        <v>57</v>
      </c>
      <c r="E666">
        <v>2005</v>
      </c>
      <c r="F666">
        <v>6</v>
      </c>
      <c r="G666">
        <v>89591582.230000004</v>
      </c>
    </row>
    <row r="667" spans="1:7" x14ac:dyDescent="0.2">
      <c r="A667" s="1">
        <v>38504</v>
      </c>
      <c r="B667" t="s">
        <v>19</v>
      </c>
      <c r="C667" t="s">
        <v>20</v>
      </c>
      <c r="D667" t="s">
        <v>54</v>
      </c>
      <c r="E667">
        <v>2005</v>
      </c>
      <c r="F667">
        <v>6</v>
      </c>
      <c r="G667">
        <v>31094390.920000002</v>
      </c>
    </row>
    <row r="668" spans="1:7" x14ac:dyDescent="0.2">
      <c r="A668" s="1">
        <v>38504</v>
      </c>
      <c r="B668" t="s">
        <v>19</v>
      </c>
      <c r="C668" t="s">
        <v>20</v>
      </c>
      <c r="D668" t="s">
        <v>56</v>
      </c>
      <c r="E668">
        <v>2005</v>
      </c>
      <c r="F668">
        <v>6</v>
      </c>
      <c r="G668">
        <v>35341717.43</v>
      </c>
    </row>
    <row r="669" spans="1:7" x14ac:dyDescent="0.2">
      <c r="A669" s="1">
        <v>38504</v>
      </c>
      <c r="B669" t="s">
        <v>19</v>
      </c>
      <c r="C669" t="s">
        <v>20</v>
      </c>
      <c r="D669" t="s">
        <v>58</v>
      </c>
      <c r="E669">
        <v>2005</v>
      </c>
      <c r="F669">
        <v>6</v>
      </c>
      <c r="G669">
        <v>6093735.1799999997</v>
      </c>
    </row>
    <row r="670" spans="1:7" x14ac:dyDescent="0.2">
      <c r="A670" s="1">
        <v>38534</v>
      </c>
      <c r="B670" t="s">
        <v>19</v>
      </c>
      <c r="C670" t="s">
        <v>20</v>
      </c>
      <c r="D670" t="s">
        <v>21</v>
      </c>
      <c r="E670">
        <v>2005</v>
      </c>
      <c r="F670">
        <v>7</v>
      </c>
      <c r="G670">
        <v>30300652.190000001</v>
      </c>
    </row>
    <row r="671" spans="1:7" x14ac:dyDescent="0.2">
      <c r="A671" s="1">
        <v>38534</v>
      </c>
      <c r="B671" t="s">
        <v>19</v>
      </c>
      <c r="C671" t="s">
        <v>20</v>
      </c>
      <c r="D671" t="s">
        <v>22</v>
      </c>
      <c r="E671">
        <v>2005</v>
      </c>
      <c r="F671">
        <v>7</v>
      </c>
      <c r="G671">
        <v>7018932.9800000004</v>
      </c>
    </row>
    <row r="672" spans="1:7" x14ac:dyDescent="0.2">
      <c r="A672" s="1">
        <v>38534</v>
      </c>
      <c r="B672" t="s">
        <v>19</v>
      </c>
      <c r="C672" t="s">
        <v>20</v>
      </c>
      <c r="D672" t="s">
        <v>23</v>
      </c>
      <c r="E672">
        <v>2005</v>
      </c>
      <c r="F672">
        <v>7</v>
      </c>
      <c r="G672">
        <v>47818771.32</v>
      </c>
    </row>
    <row r="673" spans="1:7" x14ac:dyDescent="0.2">
      <c r="A673" s="1">
        <v>38534</v>
      </c>
      <c r="B673" t="s">
        <v>19</v>
      </c>
      <c r="C673" t="s">
        <v>20</v>
      </c>
      <c r="D673" t="s">
        <v>24</v>
      </c>
      <c r="E673">
        <v>2005</v>
      </c>
      <c r="F673">
        <v>7</v>
      </c>
      <c r="G673">
        <v>3346335.53</v>
      </c>
    </row>
    <row r="674" spans="1:7" x14ac:dyDescent="0.2">
      <c r="A674" s="1">
        <v>38534</v>
      </c>
      <c r="B674" t="s">
        <v>19</v>
      </c>
      <c r="C674" t="s">
        <v>20</v>
      </c>
      <c r="D674" t="s">
        <v>25</v>
      </c>
      <c r="E674">
        <v>2005</v>
      </c>
      <c r="F674">
        <v>7</v>
      </c>
      <c r="G674">
        <v>7033824.0899999999</v>
      </c>
    </row>
    <row r="675" spans="1:7" x14ac:dyDescent="0.2">
      <c r="A675" s="1">
        <v>38534</v>
      </c>
      <c r="B675" t="s">
        <v>19</v>
      </c>
      <c r="C675" t="s">
        <v>20</v>
      </c>
      <c r="D675" t="s">
        <v>26</v>
      </c>
      <c r="E675">
        <v>2005</v>
      </c>
      <c r="F675">
        <v>7</v>
      </c>
      <c r="G675">
        <v>108158501.34999999</v>
      </c>
    </row>
    <row r="676" spans="1:7" x14ac:dyDescent="0.2">
      <c r="A676" s="1">
        <v>38534</v>
      </c>
      <c r="B676" t="s">
        <v>19</v>
      </c>
      <c r="C676" t="s">
        <v>20</v>
      </c>
      <c r="D676" t="s">
        <v>27</v>
      </c>
      <c r="E676">
        <v>2005</v>
      </c>
      <c r="F676">
        <v>7</v>
      </c>
      <c r="G676">
        <v>824432599.04999995</v>
      </c>
    </row>
    <row r="677" spans="1:7" x14ac:dyDescent="0.2">
      <c r="A677" s="1">
        <v>38534</v>
      </c>
      <c r="B677" t="s">
        <v>19</v>
      </c>
      <c r="C677" t="s">
        <v>20</v>
      </c>
      <c r="D677" t="s">
        <v>28</v>
      </c>
      <c r="E677">
        <v>2005</v>
      </c>
      <c r="F677">
        <v>7</v>
      </c>
      <c r="G677">
        <v>-16331752.02</v>
      </c>
    </row>
    <row r="678" spans="1:7" x14ac:dyDescent="0.2">
      <c r="A678" s="1">
        <v>38534</v>
      </c>
      <c r="B678" t="s">
        <v>19</v>
      </c>
      <c r="C678" t="s">
        <v>20</v>
      </c>
      <c r="D678" t="s">
        <v>29</v>
      </c>
      <c r="E678">
        <v>2005</v>
      </c>
      <c r="F678">
        <v>7</v>
      </c>
      <c r="G678">
        <v>61341787.93</v>
      </c>
    </row>
    <row r="679" spans="1:7" x14ac:dyDescent="0.2">
      <c r="A679" s="1">
        <v>38534</v>
      </c>
      <c r="B679" t="s">
        <v>19</v>
      </c>
      <c r="C679" t="s">
        <v>20</v>
      </c>
      <c r="D679" t="s">
        <v>30</v>
      </c>
      <c r="E679">
        <v>2005</v>
      </c>
      <c r="F679">
        <v>7</v>
      </c>
      <c r="G679">
        <v>43208618.950000003</v>
      </c>
    </row>
    <row r="680" spans="1:7" x14ac:dyDescent="0.2">
      <c r="A680" s="1">
        <v>38534</v>
      </c>
      <c r="B680" t="s">
        <v>19</v>
      </c>
      <c r="C680" t="s">
        <v>20</v>
      </c>
      <c r="D680" t="s">
        <v>31</v>
      </c>
      <c r="E680">
        <v>2005</v>
      </c>
      <c r="F680">
        <v>7</v>
      </c>
      <c r="G680">
        <v>42675309.259999998</v>
      </c>
    </row>
    <row r="681" spans="1:7" x14ac:dyDescent="0.2">
      <c r="A681" s="1">
        <v>38534</v>
      </c>
      <c r="B681" t="s">
        <v>19</v>
      </c>
      <c r="C681" t="s">
        <v>20</v>
      </c>
      <c r="D681" t="s">
        <v>32</v>
      </c>
      <c r="E681">
        <v>2005</v>
      </c>
      <c r="F681">
        <v>7</v>
      </c>
      <c r="G681">
        <v>37707807.700000003</v>
      </c>
    </row>
    <row r="682" spans="1:7" x14ac:dyDescent="0.2">
      <c r="A682" s="1">
        <v>38534</v>
      </c>
      <c r="B682" t="s">
        <v>19</v>
      </c>
      <c r="C682" t="s">
        <v>20</v>
      </c>
      <c r="D682" t="s">
        <v>33</v>
      </c>
      <c r="E682">
        <v>2005</v>
      </c>
      <c r="F682">
        <v>7</v>
      </c>
      <c r="G682">
        <v>1691677.03</v>
      </c>
    </row>
    <row r="683" spans="1:7" x14ac:dyDescent="0.2">
      <c r="A683" s="1">
        <v>38534</v>
      </c>
      <c r="B683" t="s">
        <v>34</v>
      </c>
      <c r="C683" t="s">
        <v>20</v>
      </c>
      <c r="D683" t="s">
        <v>35</v>
      </c>
      <c r="E683">
        <v>2005</v>
      </c>
      <c r="F683">
        <v>7</v>
      </c>
      <c r="G683">
        <v>2550503872.9899998</v>
      </c>
    </row>
    <row r="684" spans="1:7" x14ac:dyDescent="0.2">
      <c r="A684" s="1">
        <v>38534</v>
      </c>
      <c r="B684" t="s">
        <v>19</v>
      </c>
      <c r="C684" t="s">
        <v>20</v>
      </c>
      <c r="D684" t="s">
        <v>36</v>
      </c>
      <c r="E684">
        <v>2005</v>
      </c>
      <c r="F684">
        <v>7</v>
      </c>
      <c r="G684">
        <v>14438370.5</v>
      </c>
    </row>
    <row r="685" spans="1:7" x14ac:dyDescent="0.2">
      <c r="A685" s="1">
        <v>38534</v>
      </c>
      <c r="B685" t="s">
        <v>19</v>
      </c>
      <c r="C685" t="s">
        <v>20</v>
      </c>
      <c r="D685" t="s">
        <v>37</v>
      </c>
      <c r="E685">
        <v>2005</v>
      </c>
      <c r="F685">
        <v>7</v>
      </c>
      <c r="G685">
        <v>103142234.8</v>
      </c>
    </row>
    <row r="686" spans="1:7" x14ac:dyDescent="0.2">
      <c r="A686" s="1">
        <v>38534</v>
      </c>
      <c r="B686" t="s">
        <v>19</v>
      </c>
      <c r="C686" t="s">
        <v>20</v>
      </c>
      <c r="D686" t="s">
        <v>38</v>
      </c>
      <c r="E686">
        <v>2005</v>
      </c>
      <c r="F686">
        <v>7</v>
      </c>
      <c r="G686">
        <v>12767841.91</v>
      </c>
    </row>
    <row r="687" spans="1:7" x14ac:dyDescent="0.2">
      <c r="A687" s="1">
        <v>38534</v>
      </c>
      <c r="B687" t="s">
        <v>19</v>
      </c>
      <c r="C687" t="s">
        <v>20</v>
      </c>
      <c r="D687" t="s">
        <v>39</v>
      </c>
      <c r="E687">
        <v>2005</v>
      </c>
      <c r="F687">
        <v>7</v>
      </c>
      <c r="G687">
        <v>13816581.75</v>
      </c>
    </row>
    <row r="688" spans="1:7" x14ac:dyDescent="0.2">
      <c r="A688" s="1">
        <v>38534</v>
      </c>
      <c r="B688" t="s">
        <v>19</v>
      </c>
      <c r="C688" t="s">
        <v>20</v>
      </c>
      <c r="D688" t="s">
        <v>40</v>
      </c>
      <c r="E688">
        <v>2005</v>
      </c>
      <c r="F688">
        <v>7</v>
      </c>
      <c r="G688">
        <v>15994497.199999999</v>
      </c>
    </row>
    <row r="689" spans="1:7" x14ac:dyDescent="0.2">
      <c r="A689" s="1">
        <v>38534</v>
      </c>
      <c r="B689" t="s">
        <v>19</v>
      </c>
      <c r="C689" t="s">
        <v>20</v>
      </c>
      <c r="D689" t="s">
        <v>41</v>
      </c>
      <c r="E689">
        <v>2005</v>
      </c>
      <c r="F689">
        <v>7</v>
      </c>
      <c r="G689">
        <v>13611715.76</v>
      </c>
    </row>
    <row r="690" spans="1:7" x14ac:dyDescent="0.2">
      <c r="A690" s="1">
        <v>38534</v>
      </c>
      <c r="B690" t="s">
        <v>19</v>
      </c>
      <c r="C690" t="s">
        <v>20</v>
      </c>
      <c r="D690" t="s">
        <v>42</v>
      </c>
      <c r="E690">
        <v>2005</v>
      </c>
      <c r="F690">
        <v>7</v>
      </c>
      <c r="G690">
        <v>10806248.84</v>
      </c>
    </row>
    <row r="691" spans="1:7" x14ac:dyDescent="0.2">
      <c r="A691" s="1">
        <v>38534</v>
      </c>
      <c r="B691" t="s">
        <v>19</v>
      </c>
      <c r="C691" t="s">
        <v>20</v>
      </c>
      <c r="D691" t="s">
        <v>43</v>
      </c>
      <c r="E691">
        <v>2005</v>
      </c>
      <c r="F691">
        <v>7</v>
      </c>
      <c r="G691">
        <v>8369639.5800000001</v>
      </c>
    </row>
    <row r="692" spans="1:7" x14ac:dyDescent="0.2">
      <c r="A692" s="1">
        <v>38534</v>
      </c>
      <c r="B692" t="s">
        <v>19</v>
      </c>
      <c r="C692" t="s">
        <v>20</v>
      </c>
      <c r="D692" t="s">
        <v>44</v>
      </c>
      <c r="E692">
        <v>2005</v>
      </c>
      <c r="F692">
        <v>7</v>
      </c>
      <c r="G692">
        <v>44448089.07</v>
      </c>
    </row>
    <row r="693" spans="1:7" x14ac:dyDescent="0.2">
      <c r="A693" s="1">
        <v>38534</v>
      </c>
      <c r="B693" t="s">
        <v>19</v>
      </c>
      <c r="C693" t="s">
        <v>20</v>
      </c>
      <c r="D693" t="s">
        <v>45</v>
      </c>
      <c r="E693">
        <v>2005</v>
      </c>
      <c r="F693">
        <v>7</v>
      </c>
      <c r="G693">
        <v>4594318.49</v>
      </c>
    </row>
    <row r="694" spans="1:7" x14ac:dyDescent="0.2">
      <c r="A694" s="1">
        <v>38534</v>
      </c>
      <c r="B694" t="s">
        <v>19</v>
      </c>
      <c r="C694" t="s">
        <v>20</v>
      </c>
      <c r="D694" t="s">
        <v>46</v>
      </c>
      <c r="E694">
        <v>2005</v>
      </c>
      <c r="F694">
        <v>7</v>
      </c>
      <c r="G694">
        <v>7446791.4400000004</v>
      </c>
    </row>
    <row r="695" spans="1:7" x14ac:dyDescent="0.2">
      <c r="A695" s="1">
        <v>38534</v>
      </c>
      <c r="B695" t="s">
        <v>19</v>
      </c>
      <c r="C695" t="s">
        <v>20</v>
      </c>
      <c r="D695" t="s">
        <v>47</v>
      </c>
      <c r="E695">
        <v>2005</v>
      </c>
      <c r="F695">
        <v>7</v>
      </c>
      <c r="G695">
        <v>19097217</v>
      </c>
    </row>
    <row r="696" spans="1:7" x14ac:dyDescent="0.2">
      <c r="A696" s="1">
        <v>38534</v>
      </c>
      <c r="B696" t="s">
        <v>19</v>
      </c>
      <c r="C696" t="s">
        <v>20</v>
      </c>
      <c r="D696" t="s">
        <v>48</v>
      </c>
      <c r="E696">
        <v>2005</v>
      </c>
      <c r="F696">
        <v>7</v>
      </c>
      <c r="G696">
        <v>54702658.75</v>
      </c>
    </row>
    <row r="697" spans="1:7" x14ac:dyDescent="0.2">
      <c r="A697" s="1">
        <v>38534</v>
      </c>
      <c r="B697" t="s">
        <v>34</v>
      </c>
      <c r="C697" t="s">
        <v>20</v>
      </c>
      <c r="D697" t="s">
        <v>49</v>
      </c>
      <c r="E697">
        <v>2005</v>
      </c>
      <c r="F697">
        <v>7</v>
      </c>
      <c r="G697">
        <v>134915106.68000001</v>
      </c>
    </row>
    <row r="698" spans="1:7" x14ac:dyDescent="0.2">
      <c r="A698" s="1">
        <v>38534</v>
      </c>
      <c r="B698" t="s">
        <v>34</v>
      </c>
      <c r="C698" t="s">
        <v>20</v>
      </c>
      <c r="D698" t="s">
        <v>50</v>
      </c>
      <c r="E698">
        <v>2005</v>
      </c>
      <c r="F698">
        <v>7</v>
      </c>
      <c r="G698">
        <v>1392028123.26</v>
      </c>
    </row>
    <row r="699" spans="1:7" x14ac:dyDescent="0.2">
      <c r="A699" s="1">
        <v>38534</v>
      </c>
      <c r="B699" t="s">
        <v>19</v>
      </c>
      <c r="C699" t="s">
        <v>20</v>
      </c>
      <c r="D699" t="s">
        <v>51</v>
      </c>
      <c r="E699">
        <v>2005</v>
      </c>
      <c r="F699">
        <v>7</v>
      </c>
      <c r="G699">
        <v>91059622.239999995</v>
      </c>
    </row>
    <row r="700" spans="1:7" x14ac:dyDescent="0.2">
      <c r="A700" s="1">
        <v>38534</v>
      </c>
      <c r="B700" t="s">
        <v>19</v>
      </c>
      <c r="C700" t="s">
        <v>20</v>
      </c>
      <c r="D700" t="s">
        <v>52</v>
      </c>
      <c r="E700">
        <v>2005</v>
      </c>
      <c r="F700">
        <v>7</v>
      </c>
      <c r="G700">
        <v>515974547.13999999</v>
      </c>
    </row>
    <row r="701" spans="1:7" x14ac:dyDescent="0.2">
      <c r="A701" s="1">
        <v>38534</v>
      </c>
      <c r="B701" t="s">
        <v>19</v>
      </c>
      <c r="C701" t="s">
        <v>20</v>
      </c>
      <c r="D701" t="s">
        <v>53</v>
      </c>
      <c r="E701">
        <v>2005</v>
      </c>
      <c r="F701">
        <v>7</v>
      </c>
      <c r="G701">
        <v>28199952.039999999</v>
      </c>
    </row>
    <row r="702" spans="1:7" x14ac:dyDescent="0.2">
      <c r="A702" s="1">
        <v>38534</v>
      </c>
      <c r="B702" t="s">
        <v>19</v>
      </c>
      <c r="C702" t="s">
        <v>20</v>
      </c>
      <c r="D702" t="s">
        <v>54</v>
      </c>
      <c r="E702">
        <v>2005</v>
      </c>
      <c r="F702">
        <v>7</v>
      </c>
      <c r="G702">
        <v>12712678.619999999</v>
      </c>
    </row>
    <row r="703" spans="1:7" x14ac:dyDescent="0.2">
      <c r="A703" s="1">
        <v>38534</v>
      </c>
      <c r="B703" t="s">
        <v>19</v>
      </c>
      <c r="C703" t="s">
        <v>20</v>
      </c>
      <c r="D703" t="s">
        <v>55</v>
      </c>
      <c r="E703">
        <v>2005</v>
      </c>
      <c r="F703">
        <v>7</v>
      </c>
      <c r="G703">
        <v>7050655.2999999998</v>
      </c>
    </row>
    <row r="704" spans="1:7" x14ac:dyDescent="0.2">
      <c r="A704" s="1">
        <v>38534</v>
      </c>
      <c r="B704" t="s">
        <v>19</v>
      </c>
      <c r="C704" t="s">
        <v>20</v>
      </c>
      <c r="D704" t="s">
        <v>56</v>
      </c>
      <c r="E704">
        <v>2005</v>
      </c>
      <c r="F704">
        <v>7</v>
      </c>
      <c r="G704">
        <v>36656276.240000002</v>
      </c>
    </row>
    <row r="705" spans="1:7" x14ac:dyDescent="0.2">
      <c r="A705" s="1">
        <v>38534</v>
      </c>
      <c r="B705" t="s">
        <v>19</v>
      </c>
      <c r="C705" t="s">
        <v>20</v>
      </c>
      <c r="D705" t="s">
        <v>57</v>
      </c>
      <c r="E705">
        <v>2005</v>
      </c>
      <c r="F705">
        <v>7</v>
      </c>
      <c r="G705">
        <v>100427411.89</v>
      </c>
    </row>
    <row r="706" spans="1:7" x14ac:dyDescent="0.2">
      <c r="A706" s="1">
        <v>38534</v>
      </c>
      <c r="B706" t="s">
        <v>19</v>
      </c>
      <c r="C706" t="s">
        <v>20</v>
      </c>
      <c r="D706" t="s">
        <v>58</v>
      </c>
      <c r="E706">
        <v>2005</v>
      </c>
      <c r="F706">
        <v>7</v>
      </c>
      <c r="G706">
        <v>1769569.11</v>
      </c>
    </row>
    <row r="707" spans="1:7" x14ac:dyDescent="0.2">
      <c r="A707" s="1">
        <v>38565</v>
      </c>
      <c r="B707" t="s">
        <v>19</v>
      </c>
      <c r="C707" t="s">
        <v>20</v>
      </c>
      <c r="D707" t="s">
        <v>21</v>
      </c>
      <c r="E707">
        <v>2005</v>
      </c>
      <c r="F707">
        <v>8</v>
      </c>
      <c r="G707">
        <v>32261900.809999999</v>
      </c>
    </row>
    <row r="708" spans="1:7" x14ac:dyDescent="0.2">
      <c r="A708" s="1">
        <v>38565</v>
      </c>
      <c r="B708" t="s">
        <v>19</v>
      </c>
      <c r="C708" t="s">
        <v>20</v>
      </c>
      <c r="D708" t="s">
        <v>22</v>
      </c>
      <c r="E708">
        <v>2005</v>
      </c>
      <c r="F708">
        <v>8</v>
      </c>
      <c r="G708">
        <v>4722521.7300000004</v>
      </c>
    </row>
    <row r="709" spans="1:7" x14ac:dyDescent="0.2">
      <c r="A709" s="1">
        <v>38565</v>
      </c>
      <c r="B709" t="s">
        <v>19</v>
      </c>
      <c r="C709" t="s">
        <v>20</v>
      </c>
      <c r="D709" t="s">
        <v>23</v>
      </c>
      <c r="E709">
        <v>2005</v>
      </c>
      <c r="F709">
        <v>8</v>
      </c>
      <c r="G709">
        <v>42777193.259999998</v>
      </c>
    </row>
    <row r="710" spans="1:7" x14ac:dyDescent="0.2">
      <c r="A710" s="1">
        <v>38565</v>
      </c>
      <c r="B710" t="s">
        <v>19</v>
      </c>
      <c r="C710" t="s">
        <v>20</v>
      </c>
      <c r="D710" t="s">
        <v>24</v>
      </c>
      <c r="E710">
        <v>2005</v>
      </c>
      <c r="F710">
        <v>8</v>
      </c>
      <c r="G710">
        <v>1436403.16</v>
      </c>
    </row>
    <row r="711" spans="1:7" x14ac:dyDescent="0.2">
      <c r="A711" s="1">
        <v>38565</v>
      </c>
      <c r="B711" t="s">
        <v>19</v>
      </c>
      <c r="C711" t="s">
        <v>20</v>
      </c>
      <c r="D711" t="s">
        <v>25</v>
      </c>
      <c r="E711">
        <v>2005</v>
      </c>
      <c r="F711">
        <v>8</v>
      </c>
      <c r="G711">
        <v>2987664.32</v>
      </c>
    </row>
    <row r="712" spans="1:7" x14ac:dyDescent="0.2">
      <c r="A712" s="1">
        <v>38565</v>
      </c>
      <c r="B712" t="s">
        <v>19</v>
      </c>
      <c r="C712" t="s">
        <v>20</v>
      </c>
      <c r="D712" t="s">
        <v>26</v>
      </c>
      <c r="E712">
        <v>2005</v>
      </c>
      <c r="F712">
        <v>8</v>
      </c>
      <c r="G712">
        <v>89634682.129999995</v>
      </c>
    </row>
    <row r="713" spans="1:7" x14ac:dyDescent="0.2">
      <c r="A713" s="1">
        <v>38565</v>
      </c>
      <c r="B713" t="s">
        <v>19</v>
      </c>
      <c r="C713" t="s">
        <v>20</v>
      </c>
      <c r="D713" t="s">
        <v>27</v>
      </c>
      <c r="E713">
        <v>2005</v>
      </c>
      <c r="F713">
        <v>8</v>
      </c>
      <c r="G713">
        <v>796562070.02999997</v>
      </c>
    </row>
    <row r="714" spans="1:7" x14ac:dyDescent="0.2">
      <c r="A714" s="1">
        <v>38565</v>
      </c>
      <c r="B714" t="s">
        <v>19</v>
      </c>
      <c r="C714" t="s">
        <v>20</v>
      </c>
      <c r="D714" t="s">
        <v>28</v>
      </c>
      <c r="E714">
        <v>2005</v>
      </c>
      <c r="F714">
        <v>8</v>
      </c>
      <c r="G714">
        <v>-17291583.989999998</v>
      </c>
    </row>
    <row r="715" spans="1:7" x14ac:dyDescent="0.2">
      <c r="A715" s="1">
        <v>38565</v>
      </c>
      <c r="B715" t="s">
        <v>19</v>
      </c>
      <c r="C715" t="s">
        <v>20</v>
      </c>
      <c r="D715" t="s">
        <v>29</v>
      </c>
      <c r="E715">
        <v>2005</v>
      </c>
      <c r="F715">
        <v>8</v>
      </c>
      <c r="G715">
        <v>54954841.399999999</v>
      </c>
    </row>
    <row r="716" spans="1:7" x14ac:dyDescent="0.2">
      <c r="A716" s="1">
        <v>38565</v>
      </c>
      <c r="B716" t="s">
        <v>19</v>
      </c>
      <c r="C716" t="s">
        <v>20</v>
      </c>
      <c r="D716" t="s">
        <v>30</v>
      </c>
      <c r="E716">
        <v>2005</v>
      </c>
      <c r="F716">
        <v>8</v>
      </c>
      <c r="G716">
        <v>40083947.240000002</v>
      </c>
    </row>
    <row r="717" spans="1:7" x14ac:dyDescent="0.2">
      <c r="A717" s="1">
        <v>38565</v>
      </c>
      <c r="B717" t="s">
        <v>19</v>
      </c>
      <c r="C717" t="s">
        <v>20</v>
      </c>
      <c r="D717" t="s">
        <v>31</v>
      </c>
      <c r="E717">
        <v>2005</v>
      </c>
      <c r="F717">
        <v>8</v>
      </c>
      <c r="G717">
        <v>25526435.800000001</v>
      </c>
    </row>
    <row r="718" spans="1:7" x14ac:dyDescent="0.2">
      <c r="A718" s="1">
        <v>38565</v>
      </c>
      <c r="B718" t="s">
        <v>19</v>
      </c>
      <c r="C718" t="s">
        <v>20</v>
      </c>
      <c r="D718" t="s">
        <v>32</v>
      </c>
      <c r="E718">
        <v>2005</v>
      </c>
      <c r="F718">
        <v>8</v>
      </c>
      <c r="G718">
        <v>30316339.199999999</v>
      </c>
    </row>
    <row r="719" spans="1:7" x14ac:dyDescent="0.2">
      <c r="A719" s="1">
        <v>38565</v>
      </c>
      <c r="B719" t="s">
        <v>19</v>
      </c>
      <c r="C719" t="s">
        <v>20</v>
      </c>
      <c r="D719" t="s">
        <v>33</v>
      </c>
      <c r="E719">
        <v>2005</v>
      </c>
      <c r="F719">
        <v>8</v>
      </c>
      <c r="G719">
        <v>870069.74</v>
      </c>
    </row>
    <row r="720" spans="1:7" x14ac:dyDescent="0.2">
      <c r="A720" s="1">
        <v>38565</v>
      </c>
      <c r="B720" t="s">
        <v>34</v>
      </c>
      <c r="C720" t="s">
        <v>20</v>
      </c>
      <c r="D720" t="s">
        <v>35</v>
      </c>
      <c r="E720">
        <v>2005</v>
      </c>
      <c r="F720">
        <v>8</v>
      </c>
      <c r="G720">
        <v>2485009368.1100001</v>
      </c>
    </row>
    <row r="721" spans="1:7" x14ac:dyDescent="0.2">
      <c r="A721" s="1">
        <v>38565</v>
      </c>
      <c r="B721" t="s">
        <v>19</v>
      </c>
      <c r="C721" t="s">
        <v>20</v>
      </c>
      <c r="D721" t="s">
        <v>36</v>
      </c>
      <c r="E721">
        <v>2005</v>
      </c>
      <c r="F721">
        <v>8</v>
      </c>
      <c r="G721">
        <v>12336878.33</v>
      </c>
    </row>
    <row r="722" spans="1:7" x14ac:dyDescent="0.2">
      <c r="A722" s="1">
        <v>38565</v>
      </c>
      <c r="B722" t="s">
        <v>19</v>
      </c>
      <c r="C722" t="s">
        <v>20</v>
      </c>
      <c r="D722" t="s">
        <v>37</v>
      </c>
      <c r="E722">
        <v>2005</v>
      </c>
      <c r="F722">
        <v>8</v>
      </c>
      <c r="G722">
        <v>90271204.079999998</v>
      </c>
    </row>
    <row r="723" spans="1:7" x14ac:dyDescent="0.2">
      <c r="A723" s="1">
        <v>38565</v>
      </c>
      <c r="B723" t="s">
        <v>19</v>
      </c>
      <c r="C723" t="s">
        <v>20</v>
      </c>
      <c r="D723" t="s">
        <v>38</v>
      </c>
      <c r="E723">
        <v>2005</v>
      </c>
      <c r="F723">
        <v>8</v>
      </c>
      <c r="G723">
        <v>13092113.43</v>
      </c>
    </row>
    <row r="724" spans="1:7" x14ac:dyDescent="0.2">
      <c r="A724" s="1">
        <v>38565</v>
      </c>
      <c r="B724" t="s">
        <v>19</v>
      </c>
      <c r="C724" t="s">
        <v>20</v>
      </c>
      <c r="D724" t="s">
        <v>39</v>
      </c>
      <c r="E724">
        <v>2005</v>
      </c>
      <c r="F724">
        <v>8</v>
      </c>
      <c r="G724">
        <v>5859139.1600000001</v>
      </c>
    </row>
    <row r="725" spans="1:7" x14ac:dyDescent="0.2">
      <c r="A725" s="1">
        <v>38565</v>
      </c>
      <c r="B725" t="s">
        <v>19</v>
      </c>
      <c r="C725" t="s">
        <v>20</v>
      </c>
      <c r="D725" t="s">
        <v>40</v>
      </c>
      <c r="E725">
        <v>2005</v>
      </c>
      <c r="F725">
        <v>8</v>
      </c>
      <c r="G725">
        <v>5718916.9900000002</v>
      </c>
    </row>
    <row r="726" spans="1:7" x14ac:dyDescent="0.2">
      <c r="A726" s="1">
        <v>38565</v>
      </c>
      <c r="B726" t="s">
        <v>19</v>
      </c>
      <c r="C726" t="s">
        <v>20</v>
      </c>
      <c r="D726" t="s">
        <v>41</v>
      </c>
      <c r="E726">
        <v>2005</v>
      </c>
      <c r="F726">
        <v>8</v>
      </c>
      <c r="G726">
        <v>6290368.7800000003</v>
      </c>
    </row>
    <row r="727" spans="1:7" x14ac:dyDescent="0.2">
      <c r="A727" s="1">
        <v>38565</v>
      </c>
      <c r="B727" t="s">
        <v>19</v>
      </c>
      <c r="C727" t="s">
        <v>20</v>
      </c>
      <c r="D727" t="s">
        <v>42</v>
      </c>
      <c r="E727">
        <v>2005</v>
      </c>
      <c r="F727">
        <v>8</v>
      </c>
      <c r="G727">
        <v>3122542</v>
      </c>
    </row>
    <row r="728" spans="1:7" x14ac:dyDescent="0.2">
      <c r="A728" s="1">
        <v>38565</v>
      </c>
      <c r="B728" t="s">
        <v>19</v>
      </c>
      <c r="C728" t="s">
        <v>20</v>
      </c>
      <c r="D728" t="s">
        <v>43</v>
      </c>
      <c r="E728">
        <v>2005</v>
      </c>
      <c r="F728">
        <v>8</v>
      </c>
      <c r="G728">
        <v>3814044.04</v>
      </c>
    </row>
    <row r="729" spans="1:7" x14ac:dyDescent="0.2">
      <c r="A729" s="1">
        <v>38565</v>
      </c>
      <c r="B729" t="s">
        <v>19</v>
      </c>
      <c r="C729" t="s">
        <v>20</v>
      </c>
      <c r="D729" t="s">
        <v>44</v>
      </c>
      <c r="E729">
        <v>2005</v>
      </c>
      <c r="F729">
        <v>8</v>
      </c>
      <c r="G729">
        <v>43888603.409999996</v>
      </c>
    </row>
    <row r="730" spans="1:7" x14ac:dyDescent="0.2">
      <c r="A730" s="1">
        <v>38565</v>
      </c>
      <c r="B730" t="s">
        <v>19</v>
      </c>
      <c r="C730" t="s">
        <v>20</v>
      </c>
      <c r="D730" t="s">
        <v>45</v>
      </c>
      <c r="E730">
        <v>2005</v>
      </c>
      <c r="F730">
        <v>8</v>
      </c>
      <c r="G730">
        <v>2192968.23</v>
      </c>
    </row>
    <row r="731" spans="1:7" x14ac:dyDescent="0.2">
      <c r="A731" s="1">
        <v>38565</v>
      </c>
      <c r="B731" t="s">
        <v>19</v>
      </c>
      <c r="C731" t="s">
        <v>20</v>
      </c>
      <c r="D731" t="s">
        <v>46</v>
      </c>
      <c r="E731">
        <v>2005</v>
      </c>
      <c r="F731">
        <v>8</v>
      </c>
      <c r="G731">
        <v>3548371.41</v>
      </c>
    </row>
    <row r="732" spans="1:7" x14ac:dyDescent="0.2">
      <c r="A732" s="1">
        <v>38565</v>
      </c>
      <c r="B732" t="s">
        <v>19</v>
      </c>
      <c r="C732" t="s">
        <v>20</v>
      </c>
      <c r="D732" t="s">
        <v>47</v>
      </c>
      <c r="E732">
        <v>2005</v>
      </c>
      <c r="F732">
        <v>8</v>
      </c>
      <c r="G732">
        <v>18009235.690000001</v>
      </c>
    </row>
    <row r="733" spans="1:7" x14ac:dyDescent="0.2">
      <c r="A733" s="1">
        <v>38565</v>
      </c>
      <c r="B733" t="s">
        <v>19</v>
      </c>
      <c r="C733" t="s">
        <v>20</v>
      </c>
      <c r="D733" t="s">
        <v>48</v>
      </c>
      <c r="E733">
        <v>2005</v>
      </c>
      <c r="F733">
        <v>8</v>
      </c>
      <c r="G733">
        <v>47643606.420000002</v>
      </c>
    </row>
    <row r="734" spans="1:7" x14ac:dyDescent="0.2">
      <c r="A734" s="1">
        <v>38565</v>
      </c>
      <c r="B734" t="s">
        <v>34</v>
      </c>
      <c r="C734" t="s">
        <v>20</v>
      </c>
      <c r="D734" t="s">
        <v>49</v>
      </c>
      <c r="E734">
        <v>2005</v>
      </c>
      <c r="F734">
        <v>8</v>
      </c>
      <c r="G734">
        <v>367119276.88999999</v>
      </c>
    </row>
    <row r="735" spans="1:7" x14ac:dyDescent="0.2">
      <c r="A735" s="1">
        <v>38565</v>
      </c>
      <c r="B735" t="s">
        <v>34</v>
      </c>
      <c r="C735" t="s">
        <v>20</v>
      </c>
      <c r="D735" t="s">
        <v>50</v>
      </c>
      <c r="E735">
        <v>2005</v>
      </c>
      <c r="F735">
        <v>8</v>
      </c>
      <c r="G735">
        <v>1218333556.8</v>
      </c>
    </row>
    <row r="736" spans="1:7" x14ac:dyDescent="0.2">
      <c r="A736" s="1">
        <v>38565</v>
      </c>
      <c r="B736" t="s">
        <v>19</v>
      </c>
      <c r="C736" t="s">
        <v>20</v>
      </c>
      <c r="D736" t="s">
        <v>51</v>
      </c>
      <c r="E736">
        <v>2005</v>
      </c>
      <c r="F736">
        <v>8</v>
      </c>
      <c r="G736">
        <v>82773982.719999999</v>
      </c>
    </row>
    <row r="737" spans="1:7" x14ac:dyDescent="0.2">
      <c r="A737" s="1">
        <v>38565</v>
      </c>
      <c r="B737" t="s">
        <v>19</v>
      </c>
      <c r="C737" t="s">
        <v>20</v>
      </c>
      <c r="D737" t="s">
        <v>52</v>
      </c>
      <c r="E737">
        <v>2005</v>
      </c>
      <c r="F737">
        <v>8</v>
      </c>
      <c r="G737">
        <v>469290808.5</v>
      </c>
    </row>
    <row r="738" spans="1:7" x14ac:dyDescent="0.2">
      <c r="A738" s="1">
        <v>38565</v>
      </c>
      <c r="B738" t="s">
        <v>19</v>
      </c>
      <c r="C738" t="s">
        <v>20</v>
      </c>
      <c r="D738" t="s">
        <v>53</v>
      </c>
      <c r="E738">
        <v>2005</v>
      </c>
      <c r="F738">
        <v>8</v>
      </c>
      <c r="G738">
        <v>14438388.300000001</v>
      </c>
    </row>
    <row r="739" spans="1:7" x14ac:dyDescent="0.2">
      <c r="A739" s="1">
        <v>38565</v>
      </c>
      <c r="B739" t="s">
        <v>19</v>
      </c>
      <c r="C739" t="s">
        <v>20</v>
      </c>
      <c r="D739" t="s">
        <v>54</v>
      </c>
      <c r="E739">
        <v>2005</v>
      </c>
      <c r="F739">
        <v>8</v>
      </c>
      <c r="G739">
        <v>6303157.3200000003</v>
      </c>
    </row>
    <row r="740" spans="1:7" x14ac:dyDescent="0.2">
      <c r="A740" s="1">
        <v>38565</v>
      </c>
      <c r="B740" t="s">
        <v>19</v>
      </c>
      <c r="C740" t="s">
        <v>20</v>
      </c>
      <c r="D740" t="s">
        <v>55</v>
      </c>
      <c r="E740">
        <v>2005</v>
      </c>
      <c r="F740">
        <v>8</v>
      </c>
      <c r="G740">
        <v>2804110.15</v>
      </c>
    </row>
    <row r="741" spans="1:7" x14ac:dyDescent="0.2">
      <c r="A741" s="1">
        <v>38565</v>
      </c>
      <c r="B741" t="s">
        <v>19</v>
      </c>
      <c r="C741" t="s">
        <v>20</v>
      </c>
      <c r="D741" t="s">
        <v>56</v>
      </c>
      <c r="E741">
        <v>2005</v>
      </c>
      <c r="F741">
        <v>8</v>
      </c>
      <c r="G741">
        <v>36928065.049999997</v>
      </c>
    </row>
    <row r="742" spans="1:7" x14ac:dyDescent="0.2">
      <c r="A742" s="1">
        <v>38565</v>
      </c>
      <c r="B742" t="s">
        <v>19</v>
      </c>
      <c r="C742" t="s">
        <v>20</v>
      </c>
      <c r="D742" t="s">
        <v>57</v>
      </c>
      <c r="E742">
        <v>2005</v>
      </c>
      <c r="F742">
        <v>8</v>
      </c>
      <c r="G742">
        <v>96497110.439999998</v>
      </c>
    </row>
    <row r="743" spans="1:7" x14ac:dyDescent="0.2">
      <c r="A743" s="1">
        <v>38565</v>
      </c>
      <c r="B743" t="s">
        <v>19</v>
      </c>
      <c r="C743" t="s">
        <v>20</v>
      </c>
      <c r="D743" t="s">
        <v>58</v>
      </c>
      <c r="E743">
        <v>2005</v>
      </c>
      <c r="F743">
        <v>8</v>
      </c>
      <c r="G743">
        <v>13403.43</v>
      </c>
    </row>
    <row r="744" spans="1:7" x14ac:dyDescent="0.2">
      <c r="A744" s="1">
        <v>38596</v>
      </c>
      <c r="B744" t="s">
        <v>19</v>
      </c>
      <c r="C744" t="s">
        <v>20</v>
      </c>
      <c r="D744" t="s">
        <v>21</v>
      </c>
      <c r="E744">
        <v>2005</v>
      </c>
      <c r="F744">
        <v>9</v>
      </c>
      <c r="G744">
        <v>40683707.5</v>
      </c>
    </row>
    <row r="745" spans="1:7" x14ac:dyDescent="0.2">
      <c r="A745" s="1">
        <v>38596</v>
      </c>
      <c r="B745" t="s">
        <v>19</v>
      </c>
      <c r="C745" t="s">
        <v>20</v>
      </c>
      <c r="D745" t="s">
        <v>22</v>
      </c>
      <c r="E745">
        <v>2005</v>
      </c>
      <c r="F745">
        <v>9</v>
      </c>
      <c r="G745">
        <v>3015992.94</v>
      </c>
    </row>
    <row r="746" spans="1:7" x14ac:dyDescent="0.2">
      <c r="A746" s="1">
        <v>38596</v>
      </c>
      <c r="B746" t="s">
        <v>19</v>
      </c>
      <c r="C746" t="s">
        <v>20</v>
      </c>
      <c r="D746" t="s">
        <v>23</v>
      </c>
      <c r="E746">
        <v>2005</v>
      </c>
      <c r="F746">
        <v>9</v>
      </c>
      <c r="G746">
        <v>33486052.699999999</v>
      </c>
    </row>
    <row r="747" spans="1:7" x14ac:dyDescent="0.2">
      <c r="A747" s="1">
        <v>38596</v>
      </c>
      <c r="B747" t="s">
        <v>19</v>
      </c>
      <c r="C747" t="s">
        <v>20</v>
      </c>
      <c r="D747" t="s">
        <v>24</v>
      </c>
      <c r="E747">
        <v>2005</v>
      </c>
      <c r="F747">
        <v>9</v>
      </c>
      <c r="G747">
        <v>1272781.28</v>
      </c>
    </row>
    <row r="748" spans="1:7" x14ac:dyDescent="0.2">
      <c r="A748" s="1">
        <v>38596</v>
      </c>
      <c r="B748" t="s">
        <v>19</v>
      </c>
      <c r="C748" t="s">
        <v>20</v>
      </c>
      <c r="D748" t="s">
        <v>25</v>
      </c>
      <c r="E748">
        <v>2005</v>
      </c>
      <c r="F748">
        <v>9</v>
      </c>
      <c r="G748">
        <v>2756414</v>
      </c>
    </row>
    <row r="749" spans="1:7" x14ac:dyDescent="0.2">
      <c r="A749" s="1">
        <v>38596</v>
      </c>
      <c r="B749" t="s">
        <v>19</v>
      </c>
      <c r="C749" t="s">
        <v>20</v>
      </c>
      <c r="D749" t="s">
        <v>26</v>
      </c>
      <c r="E749">
        <v>2005</v>
      </c>
      <c r="F749">
        <v>9</v>
      </c>
      <c r="G749">
        <v>111094839.47</v>
      </c>
    </row>
    <row r="750" spans="1:7" x14ac:dyDescent="0.2">
      <c r="A750" s="1">
        <v>38596</v>
      </c>
      <c r="B750" t="s">
        <v>19</v>
      </c>
      <c r="C750" t="s">
        <v>20</v>
      </c>
      <c r="D750" t="s">
        <v>27</v>
      </c>
      <c r="E750">
        <v>2005</v>
      </c>
      <c r="F750">
        <v>9</v>
      </c>
      <c r="G750">
        <v>740630431.38999999</v>
      </c>
    </row>
    <row r="751" spans="1:7" x14ac:dyDescent="0.2">
      <c r="A751" s="1">
        <v>38596</v>
      </c>
      <c r="B751" t="s">
        <v>19</v>
      </c>
      <c r="C751" t="s">
        <v>20</v>
      </c>
      <c r="D751" t="s">
        <v>28</v>
      </c>
      <c r="E751">
        <v>2005</v>
      </c>
      <c r="F751">
        <v>9</v>
      </c>
      <c r="G751">
        <v>-14431564.07</v>
      </c>
    </row>
    <row r="752" spans="1:7" x14ac:dyDescent="0.2">
      <c r="A752" s="1">
        <v>38596</v>
      </c>
      <c r="B752" t="s">
        <v>19</v>
      </c>
      <c r="C752" t="s">
        <v>20</v>
      </c>
      <c r="D752" t="s">
        <v>29</v>
      </c>
      <c r="E752">
        <v>2005</v>
      </c>
      <c r="F752">
        <v>9</v>
      </c>
      <c r="G752">
        <v>42882075.07</v>
      </c>
    </row>
    <row r="753" spans="1:7" x14ac:dyDescent="0.2">
      <c r="A753" s="1">
        <v>38596</v>
      </c>
      <c r="B753" t="s">
        <v>19</v>
      </c>
      <c r="C753" t="s">
        <v>20</v>
      </c>
      <c r="D753" t="s">
        <v>30</v>
      </c>
      <c r="E753">
        <v>2005</v>
      </c>
      <c r="F753">
        <v>9</v>
      </c>
      <c r="G753">
        <v>40319716</v>
      </c>
    </row>
    <row r="754" spans="1:7" x14ac:dyDescent="0.2">
      <c r="A754" s="1">
        <v>38596</v>
      </c>
      <c r="B754" t="s">
        <v>19</v>
      </c>
      <c r="C754" t="s">
        <v>20</v>
      </c>
      <c r="D754" t="s">
        <v>31</v>
      </c>
      <c r="E754">
        <v>2005</v>
      </c>
      <c r="F754">
        <v>9</v>
      </c>
      <c r="G754">
        <v>12155224.67</v>
      </c>
    </row>
    <row r="755" spans="1:7" x14ac:dyDescent="0.2">
      <c r="A755" s="1">
        <v>38596</v>
      </c>
      <c r="B755" t="s">
        <v>19</v>
      </c>
      <c r="C755" t="s">
        <v>20</v>
      </c>
      <c r="D755" t="s">
        <v>32</v>
      </c>
      <c r="E755">
        <v>2005</v>
      </c>
      <c r="F755">
        <v>9</v>
      </c>
      <c r="G755">
        <v>22964453.670000002</v>
      </c>
    </row>
    <row r="756" spans="1:7" x14ac:dyDescent="0.2">
      <c r="A756" s="1">
        <v>38596</v>
      </c>
      <c r="B756" t="s">
        <v>19</v>
      </c>
      <c r="C756" t="s">
        <v>20</v>
      </c>
      <c r="D756" t="s">
        <v>33</v>
      </c>
      <c r="E756">
        <v>2005</v>
      </c>
      <c r="F756">
        <v>9</v>
      </c>
      <c r="G756">
        <v>1005932.42</v>
      </c>
    </row>
    <row r="757" spans="1:7" x14ac:dyDescent="0.2">
      <c r="A757" s="1">
        <v>38596</v>
      </c>
      <c r="B757" t="s">
        <v>34</v>
      </c>
      <c r="C757" t="s">
        <v>20</v>
      </c>
      <c r="D757" t="s">
        <v>35</v>
      </c>
      <c r="E757">
        <v>2005</v>
      </c>
      <c r="F757">
        <v>9</v>
      </c>
      <c r="G757">
        <v>2341218461.3499999</v>
      </c>
    </row>
    <row r="758" spans="1:7" x14ac:dyDescent="0.2">
      <c r="A758" s="1">
        <v>38596</v>
      </c>
      <c r="B758" t="s">
        <v>19</v>
      </c>
      <c r="C758" t="s">
        <v>20</v>
      </c>
      <c r="D758" t="s">
        <v>36</v>
      </c>
      <c r="E758">
        <v>2005</v>
      </c>
      <c r="F758">
        <v>9</v>
      </c>
      <c r="G758">
        <v>11261176.07</v>
      </c>
    </row>
    <row r="759" spans="1:7" x14ac:dyDescent="0.2">
      <c r="A759" s="1">
        <v>38596</v>
      </c>
      <c r="B759" t="s">
        <v>19</v>
      </c>
      <c r="C759" t="s">
        <v>20</v>
      </c>
      <c r="D759" t="s">
        <v>37</v>
      </c>
      <c r="E759">
        <v>2005</v>
      </c>
      <c r="F759">
        <v>9</v>
      </c>
      <c r="G759">
        <v>74562141.739999995</v>
      </c>
    </row>
    <row r="760" spans="1:7" x14ac:dyDescent="0.2">
      <c r="A760" s="1">
        <v>38596</v>
      </c>
      <c r="B760" t="s">
        <v>19</v>
      </c>
      <c r="C760" t="s">
        <v>20</v>
      </c>
      <c r="D760" t="s">
        <v>38</v>
      </c>
      <c r="E760">
        <v>2005</v>
      </c>
      <c r="F760">
        <v>9</v>
      </c>
      <c r="G760">
        <v>12414299.119999999</v>
      </c>
    </row>
    <row r="761" spans="1:7" x14ac:dyDescent="0.2">
      <c r="A761" s="1">
        <v>38596</v>
      </c>
      <c r="B761" t="s">
        <v>19</v>
      </c>
      <c r="C761" t="s">
        <v>20</v>
      </c>
      <c r="D761" t="s">
        <v>39</v>
      </c>
      <c r="E761">
        <v>2005</v>
      </c>
      <c r="F761">
        <v>9</v>
      </c>
      <c r="G761">
        <v>5844095.9900000002</v>
      </c>
    </row>
    <row r="762" spans="1:7" x14ac:dyDescent="0.2">
      <c r="A762" s="1">
        <v>38596</v>
      </c>
      <c r="B762" t="s">
        <v>19</v>
      </c>
      <c r="C762" t="s">
        <v>20</v>
      </c>
      <c r="D762" t="s">
        <v>40</v>
      </c>
      <c r="E762">
        <v>2005</v>
      </c>
      <c r="F762">
        <v>9</v>
      </c>
      <c r="G762">
        <v>6479070.0099999998</v>
      </c>
    </row>
    <row r="763" spans="1:7" x14ac:dyDescent="0.2">
      <c r="A763" s="1">
        <v>38596</v>
      </c>
      <c r="B763" t="s">
        <v>19</v>
      </c>
      <c r="C763" t="s">
        <v>20</v>
      </c>
      <c r="D763" t="s">
        <v>41</v>
      </c>
      <c r="E763">
        <v>2005</v>
      </c>
      <c r="F763">
        <v>9</v>
      </c>
      <c r="G763">
        <v>5594025.4400000004</v>
      </c>
    </row>
    <row r="764" spans="1:7" x14ac:dyDescent="0.2">
      <c r="A764" s="1">
        <v>38596</v>
      </c>
      <c r="B764" t="s">
        <v>19</v>
      </c>
      <c r="C764" t="s">
        <v>20</v>
      </c>
      <c r="D764" t="s">
        <v>43</v>
      </c>
      <c r="E764">
        <v>2005</v>
      </c>
      <c r="F764">
        <v>9</v>
      </c>
      <c r="G764">
        <v>3409097.38</v>
      </c>
    </row>
    <row r="765" spans="1:7" x14ac:dyDescent="0.2">
      <c r="A765" s="1">
        <v>38596</v>
      </c>
      <c r="B765" t="s">
        <v>19</v>
      </c>
      <c r="C765" t="s">
        <v>20</v>
      </c>
      <c r="D765" t="s">
        <v>44</v>
      </c>
      <c r="E765">
        <v>2005</v>
      </c>
      <c r="F765">
        <v>9</v>
      </c>
      <c r="G765">
        <v>37246989.270000003</v>
      </c>
    </row>
    <row r="766" spans="1:7" x14ac:dyDescent="0.2">
      <c r="A766" s="1">
        <v>38596</v>
      </c>
      <c r="B766" t="s">
        <v>19</v>
      </c>
      <c r="C766" t="s">
        <v>20</v>
      </c>
      <c r="D766" t="s">
        <v>45</v>
      </c>
      <c r="E766">
        <v>2005</v>
      </c>
      <c r="F766">
        <v>9</v>
      </c>
      <c r="G766">
        <v>2609250.5699999998</v>
      </c>
    </row>
    <row r="767" spans="1:7" x14ac:dyDescent="0.2">
      <c r="A767" s="1">
        <v>38596</v>
      </c>
      <c r="B767" t="s">
        <v>19</v>
      </c>
      <c r="C767" t="s">
        <v>20</v>
      </c>
      <c r="D767" t="s">
        <v>46</v>
      </c>
      <c r="E767">
        <v>2005</v>
      </c>
      <c r="F767">
        <v>9</v>
      </c>
      <c r="G767">
        <v>3336696.16</v>
      </c>
    </row>
    <row r="768" spans="1:7" x14ac:dyDescent="0.2">
      <c r="A768" s="1">
        <v>38596</v>
      </c>
      <c r="B768" t="s">
        <v>19</v>
      </c>
      <c r="C768" t="s">
        <v>20</v>
      </c>
      <c r="D768" t="s">
        <v>47</v>
      </c>
      <c r="E768">
        <v>2005</v>
      </c>
      <c r="F768">
        <v>9</v>
      </c>
      <c r="G768">
        <v>21768515.48</v>
      </c>
    </row>
    <row r="769" spans="1:7" x14ac:dyDescent="0.2">
      <c r="A769" s="1">
        <v>38596</v>
      </c>
      <c r="B769" t="s">
        <v>34</v>
      </c>
      <c r="C769" t="s">
        <v>20</v>
      </c>
      <c r="D769" t="s">
        <v>49</v>
      </c>
      <c r="E769">
        <v>2005</v>
      </c>
      <c r="F769">
        <v>9</v>
      </c>
      <c r="G769">
        <v>349406931.56999999</v>
      </c>
    </row>
    <row r="770" spans="1:7" x14ac:dyDescent="0.2">
      <c r="A770" s="1">
        <v>38596</v>
      </c>
      <c r="B770" t="s">
        <v>34</v>
      </c>
      <c r="C770" t="s">
        <v>20</v>
      </c>
      <c r="D770" t="s">
        <v>50</v>
      </c>
      <c r="E770">
        <v>2005</v>
      </c>
      <c r="F770">
        <v>9</v>
      </c>
      <c r="G770">
        <v>1097750762</v>
      </c>
    </row>
    <row r="771" spans="1:7" x14ac:dyDescent="0.2">
      <c r="A771" s="1">
        <v>38596</v>
      </c>
      <c r="B771" t="s">
        <v>19</v>
      </c>
      <c r="C771" t="s">
        <v>20</v>
      </c>
      <c r="D771" t="s">
        <v>52</v>
      </c>
      <c r="E771">
        <v>2005</v>
      </c>
      <c r="F771">
        <v>9</v>
      </c>
      <c r="G771">
        <v>402245062.31999999</v>
      </c>
    </row>
    <row r="772" spans="1:7" x14ac:dyDescent="0.2">
      <c r="A772" s="1">
        <v>38596</v>
      </c>
      <c r="B772" t="s">
        <v>19</v>
      </c>
      <c r="C772" t="s">
        <v>20</v>
      </c>
      <c r="D772" t="s">
        <v>53</v>
      </c>
      <c r="E772">
        <v>2005</v>
      </c>
      <c r="F772">
        <v>9</v>
      </c>
      <c r="G772">
        <v>11617084.310000001</v>
      </c>
    </row>
    <row r="773" spans="1:7" x14ac:dyDescent="0.2">
      <c r="A773" s="1">
        <v>38596</v>
      </c>
      <c r="B773" t="s">
        <v>19</v>
      </c>
      <c r="C773" t="s">
        <v>20</v>
      </c>
      <c r="D773" t="s">
        <v>56</v>
      </c>
      <c r="E773">
        <v>2005</v>
      </c>
      <c r="F773">
        <v>9</v>
      </c>
      <c r="G773">
        <v>27631844.859999999</v>
      </c>
    </row>
    <row r="774" spans="1:7" x14ac:dyDescent="0.2">
      <c r="A774" s="1">
        <v>38596</v>
      </c>
      <c r="B774" t="s">
        <v>19</v>
      </c>
      <c r="C774" t="s">
        <v>20</v>
      </c>
      <c r="D774" t="s">
        <v>58</v>
      </c>
      <c r="E774">
        <v>2005</v>
      </c>
      <c r="F774">
        <v>9</v>
      </c>
      <c r="G774">
        <v>-1132441.23</v>
      </c>
    </row>
    <row r="775" spans="1:7" x14ac:dyDescent="0.2">
      <c r="A775" s="1">
        <v>38596</v>
      </c>
      <c r="B775" t="s">
        <v>19</v>
      </c>
      <c r="C775" t="s">
        <v>20</v>
      </c>
      <c r="D775" t="s">
        <v>48</v>
      </c>
      <c r="E775">
        <v>2005</v>
      </c>
      <c r="F775">
        <v>9</v>
      </c>
      <c r="G775">
        <v>38603812.670000002</v>
      </c>
    </row>
    <row r="776" spans="1:7" x14ac:dyDescent="0.2">
      <c r="A776" s="1">
        <v>38596</v>
      </c>
      <c r="B776" t="s">
        <v>19</v>
      </c>
      <c r="C776" t="s">
        <v>20</v>
      </c>
      <c r="D776" t="s">
        <v>51</v>
      </c>
      <c r="E776">
        <v>2005</v>
      </c>
      <c r="F776">
        <v>9</v>
      </c>
      <c r="G776">
        <v>61950984.57</v>
      </c>
    </row>
    <row r="777" spans="1:7" x14ac:dyDescent="0.2">
      <c r="A777" s="1">
        <v>38596</v>
      </c>
      <c r="B777" t="s">
        <v>19</v>
      </c>
      <c r="C777" t="s">
        <v>20</v>
      </c>
      <c r="D777" t="s">
        <v>54</v>
      </c>
      <c r="E777">
        <v>2005</v>
      </c>
      <c r="F777">
        <v>9</v>
      </c>
      <c r="G777">
        <v>6145207.2999999998</v>
      </c>
    </row>
    <row r="778" spans="1:7" x14ac:dyDescent="0.2">
      <c r="A778" s="1">
        <v>38596</v>
      </c>
      <c r="B778" t="s">
        <v>19</v>
      </c>
      <c r="C778" t="s">
        <v>20</v>
      </c>
      <c r="D778" t="s">
        <v>55</v>
      </c>
      <c r="E778">
        <v>2005</v>
      </c>
      <c r="F778">
        <v>9</v>
      </c>
      <c r="G778">
        <v>2434394.7400000002</v>
      </c>
    </row>
    <row r="779" spans="1:7" x14ac:dyDescent="0.2">
      <c r="A779" s="1">
        <v>38596</v>
      </c>
      <c r="B779" t="s">
        <v>19</v>
      </c>
      <c r="C779" t="s">
        <v>20</v>
      </c>
      <c r="D779" t="s">
        <v>57</v>
      </c>
      <c r="E779">
        <v>2005</v>
      </c>
      <c r="F779">
        <v>9</v>
      </c>
      <c r="G779">
        <v>79313501.349999994</v>
      </c>
    </row>
    <row r="780" spans="1:7" x14ac:dyDescent="0.2">
      <c r="A780" s="1">
        <v>38596</v>
      </c>
      <c r="B780" t="s">
        <v>19</v>
      </c>
      <c r="C780" t="s">
        <v>20</v>
      </c>
      <c r="D780" t="s">
        <v>42</v>
      </c>
      <c r="E780">
        <v>2005</v>
      </c>
      <c r="F780">
        <v>9</v>
      </c>
      <c r="G780">
        <v>3367801.89</v>
      </c>
    </row>
    <row r="781" spans="1:7" x14ac:dyDescent="0.2">
      <c r="A781" s="1">
        <v>38626</v>
      </c>
      <c r="B781" t="s">
        <v>19</v>
      </c>
      <c r="C781" t="s">
        <v>20</v>
      </c>
      <c r="D781" t="s">
        <v>21</v>
      </c>
      <c r="E781">
        <v>2005</v>
      </c>
      <c r="F781">
        <v>10</v>
      </c>
      <c r="G781">
        <v>125109659.84</v>
      </c>
    </row>
    <row r="782" spans="1:7" x14ac:dyDescent="0.2">
      <c r="A782" s="1">
        <v>38626</v>
      </c>
      <c r="B782" t="s">
        <v>19</v>
      </c>
      <c r="C782" t="s">
        <v>20</v>
      </c>
      <c r="D782" t="s">
        <v>22</v>
      </c>
      <c r="E782">
        <v>2005</v>
      </c>
      <c r="F782">
        <v>10</v>
      </c>
      <c r="G782">
        <v>16910588.600000001</v>
      </c>
    </row>
    <row r="783" spans="1:7" x14ac:dyDescent="0.2">
      <c r="A783" s="1">
        <v>38626</v>
      </c>
      <c r="B783" t="s">
        <v>19</v>
      </c>
      <c r="C783" t="s">
        <v>20</v>
      </c>
      <c r="D783" t="s">
        <v>23</v>
      </c>
      <c r="E783">
        <v>2005</v>
      </c>
      <c r="F783">
        <v>10</v>
      </c>
      <c r="G783">
        <v>38703150.039999999</v>
      </c>
    </row>
    <row r="784" spans="1:7" x14ac:dyDescent="0.2">
      <c r="A784" s="1">
        <v>38626</v>
      </c>
      <c r="B784" t="s">
        <v>19</v>
      </c>
      <c r="C784" t="s">
        <v>20</v>
      </c>
      <c r="D784" t="s">
        <v>24</v>
      </c>
      <c r="E784">
        <v>2005</v>
      </c>
      <c r="F784">
        <v>10</v>
      </c>
      <c r="G784">
        <v>1837831.81</v>
      </c>
    </row>
    <row r="785" spans="1:7" x14ac:dyDescent="0.2">
      <c r="A785" s="1">
        <v>38626</v>
      </c>
      <c r="B785" t="s">
        <v>19</v>
      </c>
      <c r="C785" t="s">
        <v>20</v>
      </c>
      <c r="D785" t="s">
        <v>25</v>
      </c>
      <c r="E785">
        <v>2005</v>
      </c>
      <c r="F785">
        <v>10</v>
      </c>
      <c r="G785">
        <v>3793499.28</v>
      </c>
    </row>
    <row r="786" spans="1:7" x14ac:dyDescent="0.2">
      <c r="A786" s="1">
        <v>38626</v>
      </c>
      <c r="B786" t="s">
        <v>19</v>
      </c>
      <c r="C786" t="s">
        <v>20</v>
      </c>
      <c r="D786" t="s">
        <v>26</v>
      </c>
      <c r="E786">
        <v>2005</v>
      </c>
      <c r="F786">
        <v>10</v>
      </c>
      <c r="G786">
        <v>99526510.939999998</v>
      </c>
    </row>
    <row r="787" spans="1:7" x14ac:dyDescent="0.2">
      <c r="A787" s="1">
        <v>38626</v>
      </c>
      <c r="B787" t="s">
        <v>19</v>
      </c>
      <c r="C787" t="s">
        <v>20</v>
      </c>
      <c r="D787" t="s">
        <v>27</v>
      </c>
      <c r="E787">
        <v>2005</v>
      </c>
      <c r="F787">
        <v>10</v>
      </c>
      <c r="G787">
        <v>778749342.59000003</v>
      </c>
    </row>
    <row r="788" spans="1:7" x14ac:dyDescent="0.2">
      <c r="A788" s="1">
        <v>38626</v>
      </c>
      <c r="B788" t="s">
        <v>19</v>
      </c>
      <c r="C788" t="s">
        <v>20</v>
      </c>
      <c r="D788" t="s">
        <v>28</v>
      </c>
      <c r="E788">
        <v>2005</v>
      </c>
      <c r="F788">
        <v>10</v>
      </c>
      <c r="G788">
        <v>-14343772.57</v>
      </c>
    </row>
    <row r="789" spans="1:7" x14ac:dyDescent="0.2">
      <c r="A789" s="1">
        <v>38626</v>
      </c>
      <c r="B789" t="s">
        <v>19</v>
      </c>
      <c r="C789" t="s">
        <v>20</v>
      </c>
      <c r="D789" t="s">
        <v>29</v>
      </c>
      <c r="E789">
        <v>2005</v>
      </c>
      <c r="F789">
        <v>10</v>
      </c>
      <c r="G789">
        <v>50096831.659999996</v>
      </c>
    </row>
    <row r="790" spans="1:7" x14ac:dyDescent="0.2">
      <c r="A790" s="1">
        <v>38626</v>
      </c>
      <c r="B790" t="s">
        <v>19</v>
      </c>
      <c r="C790" t="s">
        <v>20</v>
      </c>
      <c r="D790" t="s">
        <v>30</v>
      </c>
      <c r="E790">
        <v>2005</v>
      </c>
      <c r="F790">
        <v>10</v>
      </c>
      <c r="G790">
        <v>42870091.270000003</v>
      </c>
    </row>
    <row r="791" spans="1:7" x14ac:dyDescent="0.2">
      <c r="A791" s="1">
        <v>38626</v>
      </c>
      <c r="B791" t="s">
        <v>19</v>
      </c>
      <c r="C791" t="s">
        <v>20</v>
      </c>
      <c r="D791" t="s">
        <v>31</v>
      </c>
      <c r="E791">
        <v>2005</v>
      </c>
      <c r="F791">
        <v>10</v>
      </c>
      <c r="G791">
        <v>15374093.279999999</v>
      </c>
    </row>
    <row r="792" spans="1:7" x14ac:dyDescent="0.2">
      <c r="A792" s="1">
        <v>38626</v>
      </c>
      <c r="B792" t="s">
        <v>19</v>
      </c>
      <c r="C792" t="s">
        <v>20</v>
      </c>
      <c r="D792" t="s">
        <v>32</v>
      </c>
      <c r="E792">
        <v>2005</v>
      </c>
      <c r="F792">
        <v>10</v>
      </c>
      <c r="G792">
        <v>34702620.590000004</v>
      </c>
    </row>
    <row r="793" spans="1:7" x14ac:dyDescent="0.2">
      <c r="A793" s="1">
        <v>38626</v>
      </c>
      <c r="B793" t="s">
        <v>19</v>
      </c>
      <c r="C793" t="s">
        <v>20</v>
      </c>
      <c r="D793" t="s">
        <v>33</v>
      </c>
      <c r="E793">
        <v>2005</v>
      </c>
      <c r="F793">
        <v>10</v>
      </c>
      <c r="G793">
        <v>1530649.08</v>
      </c>
    </row>
    <row r="794" spans="1:7" x14ac:dyDescent="0.2">
      <c r="A794" s="1">
        <v>38626</v>
      </c>
      <c r="B794" t="s">
        <v>34</v>
      </c>
      <c r="C794" t="s">
        <v>20</v>
      </c>
      <c r="D794" t="s">
        <v>35</v>
      </c>
      <c r="E794">
        <v>2005</v>
      </c>
      <c r="F794">
        <v>10</v>
      </c>
      <c r="G794">
        <v>1858818018.03</v>
      </c>
    </row>
    <row r="795" spans="1:7" x14ac:dyDescent="0.2">
      <c r="A795" s="1">
        <v>38626</v>
      </c>
      <c r="B795" t="s">
        <v>19</v>
      </c>
      <c r="C795" t="s">
        <v>20</v>
      </c>
      <c r="D795" t="s">
        <v>36</v>
      </c>
      <c r="E795">
        <v>2005</v>
      </c>
      <c r="F795">
        <v>10</v>
      </c>
      <c r="G795">
        <v>15263850.93</v>
      </c>
    </row>
    <row r="796" spans="1:7" x14ac:dyDescent="0.2">
      <c r="A796" s="1">
        <v>38626</v>
      </c>
      <c r="B796" t="s">
        <v>19</v>
      </c>
      <c r="C796" t="s">
        <v>20</v>
      </c>
      <c r="D796" t="s">
        <v>37</v>
      </c>
      <c r="E796">
        <v>2005</v>
      </c>
      <c r="F796">
        <v>10</v>
      </c>
      <c r="G796">
        <v>106632673.68000001</v>
      </c>
    </row>
    <row r="797" spans="1:7" x14ac:dyDescent="0.2">
      <c r="A797" s="1">
        <v>38626</v>
      </c>
      <c r="B797" t="s">
        <v>19</v>
      </c>
      <c r="C797" t="s">
        <v>20</v>
      </c>
      <c r="D797" t="s">
        <v>38</v>
      </c>
      <c r="E797">
        <v>2005</v>
      </c>
      <c r="F797">
        <v>10</v>
      </c>
      <c r="G797">
        <v>12967084.85</v>
      </c>
    </row>
    <row r="798" spans="1:7" x14ac:dyDescent="0.2">
      <c r="A798" s="1">
        <v>38626</v>
      </c>
      <c r="B798" t="s">
        <v>19</v>
      </c>
      <c r="C798" t="s">
        <v>20</v>
      </c>
      <c r="D798" t="s">
        <v>39</v>
      </c>
      <c r="E798">
        <v>2005</v>
      </c>
      <c r="F798">
        <v>10</v>
      </c>
      <c r="G798">
        <v>74862265.560000002</v>
      </c>
    </row>
    <row r="799" spans="1:7" x14ac:dyDescent="0.2">
      <c r="A799" s="1">
        <v>38626</v>
      </c>
      <c r="B799" t="s">
        <v>19</v>
      </c>
      <c r="C799" t="s">
        <v>20</v>
      </c>
      <c r="D799" t="s">
        <v>40</v>
      </c>
      <c r="E799">
        <v>2005</v>
      </c>
      <c r="F799">
        <v>10</v>
      </c>
      <c r="G799">
        <v>13036777.32</v>
      </c>
    </row>
    <row r="800" spans="1:7" x14ac:dyDescent="0.2">
      <c r="A800" s="1">
        <v>38626</v>
      </c>
      <c r="B800" t="s">
        <v>19</v>
      </c>
      <c r="C800" t="s">
        <v>20</v>
      </c>
      <c r="D800" t="s">
        <v>41</v>
      </c>
      <c r="E800">
        <v>2005</v>
      </c>
      <c r="F800">
        <v>10</v>
      </c>
      <c r="G800">
        <v>76440873.700000003</v>
      </c>
    </row>
    <row r="801" spans="1:7" x14ac:dyDescent="0.2">
      <c r="A801" s="1">
        <v>38626</v>
      </c>
      <c r="B801" t="s">
        <v>19</v>
      </c>
      <c r="C801" t="s">
        <v>20</v>
      </c>
      <c r="D801" t="s">
        <v>42</v>
      </c>
      <c r="E801">
        <v>2005</v>
      </c>
      <c r="F801">
        <v>10</v>
      </c>
      <c r="G801">
        <v>63592499.340000004</v>
      </c>
    </row>
    <row r="802" spans="1:7" x14ac:dyDescent="0.2">
      <c r="A802" s="1">
        <v>38626</v>
      </c>
      <c r="B802" t="s">
        <v>19</v>
      </c>
      <c r="C802" t="s">
        <v>20</v>
      </c>
      <c r="D802" t="s">
        <v>43</v>
      </c>
      <c r="E802">
        <v>2005</v>
      </c>
      <c r="F802">
        <v>10</v>
      </c>
      <c r="G802">
        <v>19395906.989999998</v>
      </c>
    </row>
    <row r="803" spans="1:7" x14ac:dyDescent="0.2">
      <c r="A803" s="1">
        <v>38626</v>
      </c>
      <c r="B803" t="s">
        <v>19</v>
      </c>
      <c r="C803" t="s">
        <v>20</v>
      </c>
      <c r="D803" t="s">
        <v>44</v>
      </c>
      <c r="E803">
        <v>2005</v>
      </c>
      <c r="F803">
        <v>10</v>
      </c>
      <c r="G803">
        <v>29675812.420000002</v>
      </c>
    </row>
    <row r="804" spans="1:7" x14ac:dyDescent="0.2">
      <c r="A804" s="1">
        <v>38626</v>
      </c>
      <c r="B804" t="s">
        <v>19</v>
      </c>
      <c r="C804" t="s">
        <v>20</v>
      </c>
      <c r="D804" t="s">
        <v>45</v>
      </c>
      <c r="E804">
        <v>2005</v>
      </c>
      <c r="F804">
        <v>10</v>
      </c>
      <c r="G804">
        <v>8582270.7400000002</v>
      </c>
    </row>
    <row r="805" spans="1:7" x14ac:dyDescent="0.2">
      <c r="A805" s="1">
        <v>38626</v>
      </c>
      <c r="B805" t="s">
        <v>19</v>
      </c>
      <c r="C805" t="s">
        <v>20</v>
      </c>
      <c r="D805" t="s">
        <v>46</v>
      </c>
      <c r="E805">
        <v>2005</v>
      </c>
      <c r="F805">
        <v>10</v>
      </c>
      <c r="G805">
        <v>4373448.43</v>
      </c>
    </row>
    <row r="806" spans="1:7" x14ac:dyDescent="0.2">
      <c r="A806" s="1">
        <v>38626</v>
      </c>
      <c r="B806" t="s">
        <v>19</v>
      </c>
      <c r="C806" t="s">
        <v>20</v>
      </c>
      <c r="D806" t="s">
        <v>47</v>
      </c>
      <c r="E806">
        <v>2005</v>
      </c>
      <c r="F806">
        <v>10</v>
      </c>
      <c r="G806">
        <v>74192913.180000007</v>
      </c>
    </row>
    <row r="807" spans="1:7" x14ac:dyDescent="0.2">
      <c r="A807" s="1">
        <v>38626</v>
      </c>
      <c r="B807" t="s">
        <v>19</v>
      </c>
      <c r="C807" t="s">
        <v>20</v>
      </c>
      <c r="D807" t="s">
        <v>48</v>
      </c>
      <c r="E807">
        <v>2005</v>
      </c>
      <c r="F807">
        <v>10</v>
      </c>
      <c r="G807">
        <v>52792351.840000004</v>
      </c>
    </row>
    <row r="808" spans="1:7" x14ac:dyDescent="0.2">
      <c r="A808" s="1">
        <v>38626</v>
      </c>
      <c r="B808" t="s">
        <v>34</v>
      </c>
      <c r="C808" t="s">
        <v>20</v>
      </c>
      <c r="D808" t="s">
        <v>49</v>
      </c>
      <c r="E808">
        <v>2005</v>
      </c>
      <c r="F808">
        <v>10</v>
      </c>
      <c r="G808">
        <v>405604997.58999997</v>
      </c>
    </row>
    <row r="809" spans="1:7" x14ac:dyDescent="0.2">
      <c r="A809" s="1">
        <v>38626</v>
      </c>
      <c r="B809" t="s">
        <v>34</v>
      </c>
      <c r="C809" t="s">
        <v>20</v>
      </c>
      <c r="D809" t="s">
        <v>50</v>
      </c>
      <c r="E809">
        <v>2005</v>
      </c>
      <c r="F809">
        <v>10</v>
      </c>
      <c r="G809">
        <v>1138721959.1900001</v>
      </c>
    </row>
    <row r="810" spans="1:7" x14ac:dyDescent="0.2">
      <c r="A810" s="1">
        <v>38626</v>
      </c>
      <c r="B810" t="s">
        <v>19</v>
      </c>
      <c r="C810" t="s">
        <v>20</v>
      </c>
      <c r="D810" t="s">
        <v>51</v>
      </c>
      <c r="E810">
        <v>2005</v>
      </c>
      <c r="F810">
        <v>10</v>
      </c>
      <c r="G810">
        <v>72541899.760000005</v>
      </c>
    </row>
    <row r="811" spans="1:7" x14ac:dyDescent="0.2">
      <c r="A811" s="1">
        <v>38626</v>
      </c>
      <c r="B811" t="s">
        <v>19</v>
      </c>
      <c r="C811" t="s">
        <v>20</v>
      </c>
      <c r="D811" t="s">
        <v>52</v>
      </c>
      <c r="E811">
        <v>2005</v>
      </c>
      <c r="F811">
        <v>10</v>
      </c>
      <c r="G811">
        <v>373127843.05000001</v>
      </c>
    </row>
    <row r="812" spans="1:7" x14ac:dyDescent="0.2">
      <c r="A812" s="1">
        <v>38626</v>
      </c>
      <c r="B812" t="s">
        <v>19</v>
      </c>
      <c r="C812" t="s">
        <v>20</v>
      </c>
      <c r="D812" t="s">
        <v>53</v>
      </c>
      <c r="E812">
        <v>2005</v>
      </c>
      <c r="F812">
        <v>10</v>
      </c>
      <c r="G812">
        <v>9967630.7300000004</v>
      </c>
    </row>
    <row r="813" spans="1:7" x14ac:dyDescent="0.2">
      <c r="A813" s="1">
        <v>38626</v>
      </c>
      <c r="B813" t="s">
        <v>19</v>
      </c>
      <c r="C813" t="s">
        <v>20</v>
      </c>
      <c r="D813" t="s">
        <v>54</v>
      </c>
      <c r="E813">
        <v>2005</v>
      </c>
      <c r="F813">
        <v>10</v>
      </c>
      <c r="G813">
        <v>35789850.490000002</v>
      </c>
    </row>
    <row r="814" spans="1:7" x14ac:dyDescent="0.2">
      <c r="A814" s="1">
        <v>38626</v>
      </c>
      <c r="B814" t="s">
        <v>19</v>
      </c>
      <c r="C814" t="s">
        <v>20</v>
      </c>
      <c r="D814" t="s">
        <v>55</v>
      </c>
      <c r="E814">
        <v>2005</v>
      </c>
      <c r="F814">
        <v>10</v>
      </c>
      <c r="G814">
        <v>3621672.63</v>
      </c>
    </row>
    <row r="815" spans="1:7" x14ac:dyDescent="0.2">
      <c r="A815" s="1">
        <v>38626</v>
      </c>
      <c r="B815" t="s">
        <v>19</v>
      </c>
      <c r="C815" t="s">
        <v>20</v>
      </c>
      <c r="D815" t="s">
        <v>56</v>
      </c>
      <c r="E815">
        <v>2005</v>
      </c>
      <c r="F815">
        <v>10</v>
      </c>
      <c r="G815">
        <v>26589883</v>
      </c>
    </row>
    <row r="816" spans="1:7" x14ac:dyDescent="0.2">
      <c r="A816" s="1">
        <v>38626</v>
      </c>
      <c r="B816" t="s">
        <v>19</v>
      </c>
      <c r="C816" t="s">
        <v>20</v>
      </c>
      <c r="D816" t="s">
        <v>57</v>
      </c>
      <c r="E816">
        <v>2005</v>
      </c>
      <c r="F816">
        <v>10</v>
      </c>
      <c r="G816">
        <v>47391894.039999999</v>
      </c>
    </row>
    <row r="817" spans="1:7" x14ac:dyDescent="0.2">
      <c r="A817" s="1">
        <v>38626</v>
      </c>
      <c r="B817" t="s">
        <v>19</v>
      </c>
      <c r="C817" t="s">
        <v>20</v>
      </c>
      <c r="D817" t="s">
        <v>58</v>
      </c>
      <c r="E817">
        <v>2005</v>
      </c>
      <c r="F817">
        <v>10</v>
      </c>
      <c r="G817">
        <v>-982739.04</v>
      </c>
    </row>
    <row r="818" spans="1:7" x14ac:dyDescent="0.2">
      <c r="A818" s="1">
        <v>38657</v>
      </c>
      <c r="B818" t="s">
        <v>19</v>
      </c>
      <c r="C818" t="s">
        <v>20</v>
      </c>
      <c r="D818" t="s">
        <v>21</v>
      </c>
      <c r="E818">
        <v>2005</v>
      </c>
      <c r="F818">
        <v>11</v>
      </c>
      <c r="G818">
        <v>120127385.19</v>
      </c>
    </row>
    <row r="819" spans="1:7" x14ac:dyDescent="0.2">
      <c r="A819" s="1">
        <v>38657</v>
      </c>
      <c r="B819" t="s">
        <v>19</v>
      </c>
      <c r="C819" t="s">
        <v>20</v>
      </c>
      <c r="D819" t="s">
        <v>22</v>
      </c>
      <c r="E819">
        <v>2005</v>
      </c>
      <c r="F819">
        <v>11</v>
      </c>
      <c r="G819">
        <v>22909061.09</v>
      </c>
    </row>
    <row r="820" spans="1:7" x14ac:dyDescent="0.2">
      <c r="A820" s="1">
        <v>38657</v>
      </c>
      <c r="B820" t="s">
        <v>19</v>
      </c>
      <c r="C820" t="s">
        <v>20</v>
      </c>
      <c r="D820" t="s">
        <v>23</v>
      </c>
      <c r="E820">
        <v>2005</v>
      </c>
      <c r="F820">
        <v>11</v>
      </c>
      <c r="G820">
        <v>32017993.050000001</v>
      </c>
    </row>
    <row r="821" spans="1:7" x14ac:dyDescent="0.2">
      <c r="A821" s="1">
        <v>38657</v>
      </c>
      <c r="B821" t="s">
        <v>19</v>
      </c>
      <c r="C821" t="s">
        <v>20</v>
      </c>
      <c r="D821" t="s">
        <v>24</v>
      </c>
      <c r="E821">
        <v>2005</v>
      </c>
      <c r="F821">
        <v>11</v>
      </c>
      <c r="G821">
        <v>2939162.06</v>
      </c>
    </row>
    <row r="822" spans="1:7" x14ac:dyDescent="0.2">
      <c r="A822" s="1">
        <v>38657</v>
      </c>
      <c r="B822" t="s">
        <v>19</v>
      </c>
      <c r="C822" t="s">
        <v>20</v>
      </c>
      <c r="D822" t="s">
        <v>25</v>
      </c>
      <c r="E822">
        <v>2005</v>
      </c>
      <c r="F822">
        <v>11</v>
      </c>
      <c r="G822">
        <v>5876016.5999999996</v>
      </c>
    </row>
    <row r="823" spans="1:7" x14ac:dyDescent="0.2">
      <c r="A823" s="1">
        <v>38657</v>
      </c>
      <c r="B823" t="s">
        <v>19</v>
      </c>
      <c r="C823" t="s">
        <v>20</v>
      </c>
      <c r="D823" t="s">
        <v>26</v>
      </c>
      <c r="E823">
        <v>2005</v>
      </c>
      <c r="F823">
        <v>11</v>
      </c>
      <c r="G823">
        <v>138511507.49000001</v>
      </c>
    </row>
    <row r="824" spans="1:7" x14ac:dyDescent="0.2">
      <c r="A824" s="1">
        <v>38657</v>
      </c>
      <c r="B824" t="s">
        <v>19</v>
      </c>
      <c r="C824" t="s">
        <v>20</v>
      </c>
      <c r="D824" t="s">
        <v>27</v>
      </c>
      <c r="E824">
        <v>2005</v>
      </c>
      <c r="F824">
        <v>11</v>
      </c>
      <c r="G824">
        <v>677652769.84000003</v>
      </c>
    </row>
    <row r="825" spans="1:7" x14ac:dyDescent="0.2">
      <c r="A825" s="1">
        <v>38657</v>
      </c>
      <c r="B825" t="s">
        <v>19</v>
      </c>
      <c r="C825" t="s">
        <v>20</v>
      </c>
      <c r="D825" t="s">
        <v>28</v>
      </c>
      <c r="E825">
        <v>2005</v>
      </c>
      <c r="F825">
        <v>11</v>
      </c>
      <c r="G825">
        <v>-10205771.41</v>
      </c>
    </row>
    <row r="826" spans="1:7" x14ac:dyDescent="0.2">
      <c r="A826" s="1">
        <v>38657</v>
      </c>
      <c r="B826" t="s">
        <v>19</v>
      </c>
      <c r="C826" t="s">
        <v>20</v>
      </c>
      <c r="D826" t="s">
        <v>29</v>
      </c>
      <c r="E826">
        <v>2005</v>
      </c>
      <c r="F826">
        <v>11</v>
      </c>
      <c r="G826">
        <v>42053156.229999997</v>
      </c>
    </row>
    <row r="827" spans="1:7" x14ac:dyDescent="0.2">
      <c r="A827" s="1">
        <v>38657</v>
      </c>
      <c r="B827" t="s">
        <v>19</v>
      </c>
      <c r="C827" t="s">
        <v>20</v>
      </c>
      <c r="D827" t="s">
        <v>30</v>
      </c>
      <c r="E827">
        <v>2005</v>
      </c>
      <c r="F827">
        <v>11</v>
      </c>
      <c r="G827">
        <v>31101935.18</v>
      </c>
    </row>
    <row r="828" spans="1:7" x14ac:dyDescent="0.2">
      <c r="A828" s="1">
        <v>38657</v>
      </c>
      <c r="B828" t="s">
        <v>19</v>
      </c>
      <c r="C828" t="s">
        <v>20</v>
      </c>
      <c r="D828" t="s">
        <v>31</v>
      </c>
      <c r="E828">
        <v>2005</v>
      </c>
      <c r="F828">
        <v>11</v>
      </c>
      <c r="G828">
        <v>37044592.960000001</v>
      </c>
    </row>
    <row r="829" spans="1:7" x14ac:dyDescent="0.2">
      <c r="A829" s="1">
        <v>38657</v>
      </c>
      <c r="B829" t="s">
        <v>19</v>
      </c>
      <c r="C829" t="s">
        <v>20</v>
      </c>
      <c r="D829" t="s">
        <v>32</v>
      </c>
      <c r="E829">
        <v>2005</v>
      </c>
      <c r="F829">
        <v>11</v>
      </c>
      <c r="G829">
        <v>45391114.060000002</v>
      </c>
    </row>
    <row r="830" spans="1:7" x14ac:dyDescent="0.2">
      <c r="A830" s="1">
        <v>38657</v>
      </c>
      <c r="B830" t="s">
        <v>19</v>
      </c>
      <c r="C830" t="s">
        <v>20</v>
      </c>
      <c r="D830" t="s">
        <v>33</v>
      </c>
      <c r="E830">
        <v>2005</v>
      </c>
      <c r="F830">
        <v>11</v>
      </c>
      <c r="G830">
        <v>2942521.49</v>
      </c>
    </row>
    <row r="831" spans="1:7" x14ac:dyDescent="0.2">
      <c r="A831" s="1">
        <v>38657</v>
      </c>
      <c r="B831" t="s">
        <v>34</v>
      </c>
      <c r="C831" t="s">
        <v>20</v>
      </c>
      <c r="D831" t="s">
        <v>35</v>
      </c>
      <c r="E831">
        <v>2005</v>
      </c>
      <c r="F831">
        <v>11</v>
      </c>
      <c r="G831">
        <v>2057851976.21</v>
      </c>
    </row>
    <row r="832" spans="1:7" x14ac:dyDescent="0.2">
      <c r="A832" s="1">
        <v>38657</v>
      </c>
      <c r="B832" t="s">
        <v>19</v>
      </c>
      <c r="C832" t="s">
        <v>20</v>
      </c>
      <c r="D832" t="s">
        <v>36</v>
      </c>
      <c r="E832">
        <v>2005</v>
      </c>
      <c r="F832">
        <v>11</v>
      </c>
      <c r="G832">
        <v>11967634.83</v>
      </c>
    </row>
    <row r="833" spans="1:7" x14ac:dyDescent="0.2">
      <c r="A833" s="1">
        <v>38657</v>
      </c>
      <c r="B833" t="s">
        <v>19</v>
      </c>
      <c r="C833" t="s">
        <v>20</v>
      </c>
      <c r="D833" t="s">
        <v>37</v>
      </c>
      <c r="E833">
        <v>2005</v>
      </c>
      <c r="F833">
        <v>11</v>
      </c>
      <c r="G833">
        <v>149322591.18000001</v>
      </c>
    </row>
    <row r="834" spans="1:7" x14ac:dyDescent="0.2">
      <c r="A834" s="1">
        <v>38657</v>
      </c>
      <c r="B834" t="s">
        <v>19</v>
      </c>
      <c r="C834" t="s">
        <v>20</v>
      </c>
      <c r="D834" t="s">
        <v>38</v>
      </c>
      <c r="E834">
        <v>2005</v>
      </c>
      <c r="F834">
        <v>11</v>
      </c>
      <c r="G834">
        <v>10383876.83</v>
      </c>
    </row>
    <row r="835" spans="1:7" x14ac:dyDescent="0.2">
      <c r="A835" s="1">
        <v>38657</v>
      </c>
      <c r="B835" t="s">
        <v>19</v>
      </c>
      <c r="C835" t="s">
        <v>20</v>
      </c>
      <c r="D835" t="s">
        <v>39</v>
      </c>
      <c r="E835">
        <v>2005</v>
      </c>
      <c r="F835">
        <v>11</v>
      </c>
      <c r="G835">
        <v>77799465.170000002</v>
      </c>
    </row>
    <row r="836" spans="1:7" x14ac:dyDescent="0.2">
      <c r="A836" s="1">
        <v>38657</v>
      </c>
      <c r="B836" t="s">
        <v>19</v>
      </c>
      <c r="C836" t="s">
        <v>20</v>
      </c>
      <c r="D836" t="s">
        <v>40</v>
      </c>
      <c r="E836">
        <v>2005</v>
      </c>
      <c r="F836">
        <v>11</v>
      </c>
      <c r="G836">
        <v>10564291.449999999</v>
      </c>
    </row>
    <row r="837" spans="1:7" x14ac:dyDescent="0.2">
      <c r="A837" s="1">
        <v>38657</v>
      </c>
      <c r="B837" t="s">
        <v>19</v>
      </c>
      <c r="C837" t="s">
        <v>20</v>
      </c>
      <c r="D837" t="s">
        <v>41</v>
      </c>
      <c r="E837">
        <v>2005</v>
      </c>
      <c r="F837">
        <v>11</v>
      </c>
      <c r="G837">
        <v>79257336.709999993</v>
      </c>
    </row>
    <row r="838" spans="1:7" x14ac:dyDescent="0.2">
      <c r="A838" s="1">
        <v>38657</v>
      </c>
      <c r="B838" t="s">
        <v>19</v>
      </c>
      <c r="C838" t="s">
        <v>20</v>
      </c>
      <c r="D838" t="s">
        <v>42</v>
      </c>
      <c r="E838">
        <v>2005</v>
      </c>
      <c r="F838">
        <v>11</v>
      </c>
      <c r="G838">
        <v>66320306.990000002</v>
      </c>
    </row>
    <row r="839" spans="1:7" x14ac:dyDescent="0.2">
      <c r="A839" s="1">
        <v>38657</v>
      </c>
      <c r="B839" t="s">
        <v>19</v>
      </c>
      <c r="C839" t="s">
        <v>20</v>
      </c>
      <c r="D839" t="s">
        <v>43</v>
      </c>
      <c r="E839">
        <v>2005</v>
      </c>
      <c r="F839">
        <v>11</v>
      </c>
      <c r="G839">
        <v>36251474.310000002</v>
      </c>
    </row>
    <row r="840" spans="1:7" x14ac:dyDescent="0.2">
      <c r="A840" s="1">
        <v>38657</v>
      </c>
      <c r="B840" t="s">
        <v>19</v>
      </c>
      <c r="C840" t="s">
        <v>20</v>
      </c>
      <c r="D840" t="s">
        <v>44</v>
      </c>
      <c r="E840">
        <v>2005</v>
      </c>
      <c r="F840">
        <v>11</v>
      </c>
      <c r="G840">
        <v>28811955.379999999</v>
      </c>
    </row>
    <row r="841" spans="1:7" x14ac:dyDescent="0.2">
      <c r="A841" s="1">
        <v>38657</v>
      </c>
      <c r="B841" t="s">
        <v>19</v>
      </c>
      <c r="C841" t="s">
        <v>20</v>
      </c>
      <c r="D841" t="s">
        <v>45</v>
      </c>
      <c r="E841">
        <v>2005</v>
      </c>
      <c r="F841">
        <v>11</v>
      </c>
      <c r="G841">
        <v>9398139.0099999998</v>
      </c>
    </row>
    <row r="842" spans="1:7" x14ac:dyDescent="0.2">
      <c r="A842" s="1">
        <v>38657</v>
      </c>
      <c r="B842" t="s">
        <v>19</v>
      </c>
      <c r="C842" t="s">
        <v>20</v>
      </c>
      <c r="D842" t="s">
        <v>46</v>
      </c>
      <c r="E842">
        <v>2005</v>
      </c>
      <c r="F842">
        <v>11</v>
      </c>
      <c r="G842">
        <v>5986208.4699999997</v>
      </c>
    </row>
    <row r="843" spans="1:7" x14ac:dyDescent="0.2">
      <c r="A843" s="1">
        <v>38657</v>
      </c>
      <c r="B843" t="s">
        <v>19</v>
      </c>
      <c r="C843" t="s">
        <v>20</v>
      </c>
      <c r="D843" t="s">
        <v>47</v>
      </c>
      <c r="E843">
        <v>2005</v>
      </c>
      <c r="F843">
        <v>11</v>
      </c>
      <c r="G843">
        <v>66128340.850000001</v>
      </c>
    </row>
    <row r="844" spans="1:7" x14ac:dyDescent="0.2">
      <c r="A844" s="1">
        <v>38657</v>
      </c>
      <c r="B844" t="s">
        <v>19</v>
      </c>
      <c r="C844" t="s">
        <v>20</v>
      </c>
      <c r="D844" t="s">
        <v>48</v>
      </c>
      <c r="E844">
        <v>2005</v>
      </c>
      <c r="F844">
        <v>11</v>
      </c>
      <c r="G844">
        <v>77031384.189999998</v>
      </c>
    </row>
    <row r="845" spans="1:7" x14ac:dyDescent="0.2">
      <c r="A845" s="1">
        <v>38657</v>
      </c>
      <c r="B845" t="s">
        <v>34</v>
      </c>
      <c r="C845" t="s">
        <v>20</v>
      </c>
      <c r="D845" t="s">
        <v>49</v>
      </c>
      <c r="E845">
        <v>2005</v>
      </c>
      <c r="F845">
        <v>11</v>
      </c>
      <c r="G845">
        <v>450091671.68000001</v>
      </c>
    </row>
    <row r="846" spans="1:7" x14ac:dyDescent="0.2">
      <c r="A846" s="1">
        <v>38657</v>
      </c>
      <c r="B846" t="s">
        <v>34</v>
      </c>
      <c r="C846" t="s">
        <v>20</v>
      </c>
      <c r="D846" t="s">
        <v>50</v>
      </c>
      <c r="E846">
        <v>2005</v>
      </c>
      <c r="F846">
        <v>11</v>
      </c>
      <c r="G846">
        <v>717125455.51999998</v>
      </c>
    </row>
    <row r="847" spans="1:7" x14ac:dyDescent="0.2">
      <c r="A847" s="1">
        <v>38657</v>
      </c>
      <c r="B847" t="s">
        <v>19</v>
      </c>
      <c r="C847" t="s">
        <v>20</v>
      </c>
      <c r="D847" t="s">
        <v>51</v>
      </c>
      <c r="E847">
        <v>2005</v>
      </c>
      <c r="F847">
        <v>11</v>
      </c>
      <c r="G847">
        <v>60293987</v>
      </c>
    </row>
    <row r="848" spans="1:7" x14ac:dyDescent="0.2">
      <c r="A848" s="1">
        <v>38657</v>
      </c>
      <c r="B848" t="s">
        <v>19</v>
      </c>
      <c r="C848" t="s">
        <v>20</v>
      </c>
      <c r="D848" t="s">
        <v>52</v>
      </c>
      <c r="E848">
        <v>2005</v>
      </c>
      <c r="F848">
        <v>11</v>
      </c>
      <c r="G848">
        <v>334764767.97000003</v>
      </c>
    </row>
    <row r="849" spans="1:7" x14ac:dyDescent="0.2">
      <c r="A849" s="1">
        <v>38657</v>
      </c>
      <c r="B849" t="s">
        <v>19</v>
      </c>
      <c r="C849" t="s">
        <v>20</v>
      </c>
      <c r="D849" t="s">
        <v>53</v>
      </c>
      <c r="E849">
        <v>2005</v>
      </c>
      <c r="F849">
        <v>11</v>
      </c>
      <c r="G849">
        <v>7057364.21</v>
      </c>
    </row>
    <row r="850" spans="1:7" x14ac:dyDescent="0.2">
      <c r="A850" s="1">
        <v>38657</v>
      </c>
      <c r="B850" t="s">
        <v>19</v>
      </c>
      <c r="C850" t="s">
        <v>20</v>
      </c>
      <c r="D850" t="s">
        <v>54</v>
      </c>
      <c r="E850">
        <v>2005</v>
      </c>
      <c r="F850">
        <v>11</v>
      </c>
      <c r="G850">
        <v>26408558.73</v>
      </c>
    </row>
    <row r="851" spans="1:7" x14ac:dyDescent="0.2">
      <c r="A851" s="1">
        <v>38657</v>
      </c>
      <c r="B851" t="s">
        <v>19</v>
      </c>
      <c r="C851" t="s">
        <v>20</v>
      </c>
      <c r="D851" t="s">
        <v>55</v>
      </c>
      <c r="E851">
        <v>2005</v>
      </c>
      <c r="F851">
        <v>11</v>
      </c>
      <c r="G851">
        <v>6096110.29</v>
      </c>
    </row>
    <row r="852" spans="1:7" x14ac:dyDescent="0.2">
      <c r="A852" s="1">
        <v>38657</v>
      </c>
      <c r="B852" t="s">
        <v>19</v>
      </c>
      <c r="C852" t="s">
        <v>20</v>
      </c>
      <c r="D852" t="s">
        <v>56</v>
      </c>
      <c r="E852">
        <v>2005</v>
      </c>
      <c r="F852">
        <v>11</v>
      </c>
      <c r="G852">
        <v>26698868.219999999</v>
      </c>
    </row>
    <row r="853" spans="1:7" x14ac:dyDescent="0.2">
      <c r="A853" s="1">
        <v>38657</v>
      </c>
      <c r="B853" t="s">
        <v>19</v>
      </c>
      <c r="C853" t="s">
        <v>20</v>
      </c>
      <c r="D853" t="s">
        <v>57</v>
      </c>
      <c r="E853">
        <v>2005</v>
      </c>
      <c r="F853">
        <v>11</v>
      </c>
      <c r="G853">
        <v>42615314.609999999</v>
      </c>
    </row>
    <row r="854" spans="1:7" x14ac:dyDescent="0.2">
      <c r="A854" s="1">
        <v>38657</v>
      </c>
      <c r="B854" t="s">
        <v>19</v>
      </c>
      <c r="C854" t="s">
        <v>20</v>
      </c>
      <c r="D854" t="s">
        <v>58</v>
      </c>
      <c r="E854">
        <v>2005</v>
      </c>
      <c r="F854">
        <v>11</v>
      </c>
      <c r="G854">
        <v>-1215681.42</v>
      </c>
    </row>
  </sheetData>
  <phoneticPr fontId="2" type="noConversion"/>
  <pageMargins left="0.75" right="0.75" top="1" bottom="1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E1-1-1_Table 1</vt:lpstr>
      <vt:lpstr>E1-1-1_Table 2</vt:lpstr>
      <vt:lpstr>E1-1-2_Table 1</vt:lpstr>
      <vt:lpstr>RawData-ERIS</vt:lpstr>
    </vt:vector>
  </TitlesOfParts>
  <Company>Ontario Power Generation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E_Production Forecast_Tables_Dec 7  2006</dc:title>
  <dc:creator>387674</dc:creator>
  <cp:lastModifiedBy>Lillian Ing</cp:lastModifiedBy>
  <cp:lastPrinted>2013-09-24T20:46:43Z</cp:lastPrinted>
  <dcterms:created xsi:type="dcterms:W3CDTF">2005-10-06T18:44:58Z</dcterms:created>
  <dcterms:modified xsi:type="dcterms:W3CDTF">2013-12-05T22:01:35Z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 Version Filed with RAD">
    <vt:lpwstr>6.00000000000000</vt:lpwstr>
  </property>
  <property fmtid="{D5CDD505-2E9C-101B-9397-08002B2CF9AE}" pid="3" name="Assigned Panel">
    <vt:lpwstr/>
  </property>
  <property fmtid="{D5CDD505-2E9C-101B-9397-08002B2CF9AE}" pid="4" name="Date Submitted">
    <vt:lpwstr>2007-03-19T00:00:00Z</vt:lpwstr>
  </property>
</Properties>
</file>