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480" windowHeight="9090"/>
  </bookViews>
  <sheets>
    <sheet name="Annual" sheetId="1" r:id="rId1"/>
    <sheet name="Annual conv to Monthly" sheetId="2" r:id="rId2"/>
  </sheets>
  <calcPr calcId="145621"/>
</workbook>
</file>

<file path=xl/calcChain.xml><?xml version="1.0" encoding="utf-8"?>
<calcChain xmlns="http://schemas.openxmlformats.org/spreadsheetml/2006/main">
  <c r="B110" i="2" l="1"/>
  <c r="B9" i="1"/>
  <c r="B10" i="1"/>
  <c r="B11" i="1" s="1"/>
  <c r="B12" i="1" s="1"/>
  <c r="B13" i="1" s="1"/>
  <c r="B14" i="1" s="1"/>
  <c r="B15" i="1"/>
  <c r="B16" i="1" s="1"/>
  <c r="B17" i="1" s="1"/>
  <c r="D16" i="1" s="1"/>
  <c r="B18" i="1"/>
  <c r="D18" i="1" l="1"/>
  <c r="B19" i="1"/>
  <c r="E16" i="1"/>
  <c r="B98" i="2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D15" i="1"/>
  <c r="E17" i="1"/>
  <c r="D19" i="1" l="1"/>
  <c r="B20" i="1"/>
  <c r="E15" i="1"/>
  <c r="B86" i="2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D14" i="1"/>
  <c r="E18" i="1"/>
  <c r="B122" i="2"/>
  <c r="B111" i="2" l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21" i="1"/>
  <c r="D20" i="1"/>
  <c r="D13" i="1"/>
  <c r="E14" i="1"/>
  <c r="B74" i="2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E19" i="1"/>
  <c r="B134" i="2"/>
  <c r="B146" i="2" l="1"/>
  <c r="E20" i="1"/>
  <c r="B22" i="1"/>
  <c r="D21" i="1"/>
  <c r="B135" i="2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D12" i="1"/>
  <c r="E13" i="1" s="1"/>
  <c r="B62" i="2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123" i="2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58" i="2" l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E21" i="1"/>
  <c r="D22" i="1"/>
  <c r="B23" i="1"/>
  <c r="D11" i="1"/>
  <c r="B50" i="2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E12" i="1"/>
  <c r="B24" i="1" l="1"/>
  <c r="D23" i="1"/>
  <c r="E22" i="1"/>
  <c r="B170" i="2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38" i="2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D10" i="1"/>
  <c r="D9" i="1" l="1"/>
  <c r="E10" i="1"/>
  <c r="B26" i="2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E23" i="1"/>
  <c r="B182" i="2"/>
  <c r="E11" i="1"/>
  <c r="B25" i="1"/>
  <c r="D24" i="1"/>
  <c r="B26" i="1" l="1"/>
  <c r="D25" i="1"/>
  <c r="E9" i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D8" i="1"/>
  <c r="B2" i="2" s="1"/>
  <c r="B194" i="2"/>
  <c r="E24" i="1"/>
  <c r="B171" i="2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27" i="1" l="1"/>
  <c r="D26" i="1"/>
  <c r="B183" i="2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E25" i="1"/>
  <c r="B206" i="2"/>
  <c r="B195" i="2" l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E26" i="1"/>
  <c r="B218" i="2"/>
  <c r="B28" i="1"/>
  <c r="D27" i="1"/>
  <c r="E27" i="1" l="1"/>
  <c r="B230" i="2"/>
  <c r="D28" i="1"/>
  <c r="B29" i="1"/>
  <c r="B207" i="2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E28" i="1" l="1"/>
  <c r="B242" i="2"/>
  <c r="B231" i="2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D29" i="1"/>
  <c r="B30" i="1"/>
  <c r="B219" i="2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E29" i="1" l="1"/>
  <c r="B254" i="2"/>
  <c r="B31" i="1"/>
  <c r="D30" i="1"/>
  <c r="B255" i="2" l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/>
  <c r="E30" i="1"/>
  <c r="B32" i="1"/>
  <c r="D31" i="1"/>
  <c r="B243" i="2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D32" i="1" l="1"/>
  <c r="B33" i="1"/>
  <c r="B34" i="1" s="1"/>
  <c r="E31" i="1"/>
  <c r="B278" i="2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90" i="2" l="1"/>
  <c r="E32" i="1"/>
  <c r="D33" i="1"/>
  <c r="D34" i="1" s="1"/>
  <c r="E34" i="1" l="1"/>
  <c r="B314" i="2"/>
  <c r="B302" i="2"/>
  <c r="E33" i="1"/>
  <c r="B279" i="2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1" i="2" l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3" i="2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</calcChain>
</file>

<file path=xl/sharedStrings.xml><?xml version="1.0" encoding="utf-8"?>
<sst xmlns="http://schemas.openxmlformats.org/spreadsheetml/2006/main" count="12" uniqueCount="10">
  <si>
    <t>Source:</t>
  </si>
  <si>
    <t>Year</t>
  </si>
  <si>
    <t>Growth Rate</t>
  </si>
  <si>
    <t>Check Growth Rate</t>
  </si>
  <si>
    <t>Real Ontario GDP (chained $1997)</t>
  </si>
  <si>
    <t>Real Ontario GDP (chained $1997 with Base 100 in 1997)</t>
  </si>
  <si>
    <t>1988 to 2006: 2003 and 2008 Ontario Economic Outlook and Fiscal Review, Ontario Ministry of Finance</t>
  </si>
  <si>
    <t>2007 to 2008: 2010 Ontario Economic Outlook and Fiscal Review - 2010 Fall Update</t>
  </si>
  <si>
    <t>2009: 2012 Ontario Economic Outlook and Fiscal Review - 2012 Fall Update</t>
  </si>
  <si>
    <t>2010 - 2014: 2013 Ontario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</si>
</sst>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wrapText="1"/>
    </xf>
    <xf numFmtId="17" fontId="0" fillId="0" borderId="0" xfId="0" applyNumberFormat="1"/>
    <xf numFmtId="17" fontId="2" fillId="0" borderId="0" xfId="0" applyNumberFormat="1" applyFont="1"/>
    <xf numFmtId="0" fontId="2" fillId="0" borderId="0" xfId="0" applyFont="1"/>
    <xf numFmtId="17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wrapText="1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C34" sqref="C34"/>
    </sheetView>
  </sheetViews>
  <sheetFormatPr defaultRowHeight="12.75" x14ac:dyDescent="0.2"/>
  <cols>
    <col min="2" max="2" width="11.28515625" customWidth="1"/>
    <col min="4" max="4" width="12.7109375" customWidth="1"/>
  </cols>
  <sheetData>
    <row r="1" spans="1:7" x14ac:dyDescent="0.2">
      <c r="A1" t="s">
        <v>0</v>
      </c>
    </row>
    <row r="2" spans="1:7" x14ac:dyDescent="0.2">
      <c r="A2" t="s">
        <v>6</v>
      </c>
    </row>
    <row r="3" spans="1:7" x14ac:dyDescent="0.2">
      <c r="A3" t="s">
        <v>7</v>
      </c>
    </row>
    <row r="4" spans="1:7" x14ac:dyDescent="0.2">
      <c r="A4" s="15" t="s">
        <v>8</v>
      </c>
    </row>
    <row r="5" spans="1:7" x14ac:dyDescent="0.2">
      <c r="A5" s="15" t="s">
        <v>9</v>
      </c>
    </row>
    <row r="7" spans="1:7" ht="63.75" x14ac:dyDescent="0.2">
      <c r="A7" t="s">
        <v>1</v>
      </c>
      <c r="B7" s="3" t="s">
        <v>4</v>
      </c>
      <c r="C7" s="3" t="s">
        <v>2</v>
      </c>
      <c r="D7" s="3" t="s">
        <v>5</v>
      </c>
      <c r="E7" s="3" t="s">
        <v>3</v>
      </c>
    </row>
    <row r="8" spans="1:7" x14ac:dyDescent="0.2">
      <c r="A8">
        <v>1988</v>
      </c>
      <c r="B8" s="2">
        <v>312</v>
      </c>
      <c r="D8" s="2">
        <f t="shared" ref="D8:D15" si="0">D9/B9*B8</f>
        <v>86.811352253756269</v>
      </c>
      <c r="F8" s="2"/>
      <c r="G8" s="2"/>
    </row>
    <row r="9" spans="1:7" x14ac:dyDescent="0.2">
      <c r="A9">
        <v>1989</v>
      </c>
      <c r="B9" s="2">
        <f>B8*(1+C9)</f>
        <v>322.50000000000006</v>
      </c>
      <c r="C9" s="1">
        <v>3.3653846153846256E-2</v>
      </c>
      <c r="D9" s="2">
        <f t="shared" si="0"/>
        <v>89.732888146911549</v>
      </c>
      <c r="E9" s="1">
        <f>D9/D8-1</f>
        <v>3.3653846153846478E-2</v>
      </c>
      <c r="F9" s="2"/>
      <c r="G9" s="2"/>
    </row>
    <row r="10" spans="1:7" x14ac:dyDescent="0.2">
      <c r="A10">
        <v>1990</v>
      </c>
      <c r="B10" s="2">
        <f t="shared" ref="B10:B31" si="1">B9*(1+C10)</f>
        <v>316.89999999999998</v>
      </c>
      <c r="C10" s="1">
        <v>-1.7364341085271517E-2</v>
      </c>
      <c r="D10" s="2">
        <f t="shared" si="0"/>
        <v>88.174735670562058</v>
      </c>
      <c r="E10" s="1">
        <f t="shared" ref="E10:E31" si="2">D10/D9-1</f>
        <v>-1.7364341085271517E-2</v>
      </c>
      <c r="F10" s="2"/>
      <c r="G10" s="2"/>
    </row>
    <row r="11" spans="1:7" x14ac:dyDescent="0.2">
      <c r="A11">
        <v>1991</v>
      </c>
      <c r="B11" s="2">
        <f t="shared" si="1"/>
        <v>304.5</v>
      </c>
      <c r="C11" s="1">
        <v>-3.9129062795834613E-2</v>
      </c>
      <c r="D11" s="2">
        <f t="shared" si="0"/>
        <v>84.724540901502522</v>
      </c>
      <c r="E11" s="1">
        <f t="shared" si="2"/>
        <v>-3.9129062795834502E-2</v>
      </c>
      <c r="F11" s="2"/>
      <c r="G11" s="2"/>
    </row>
    <row r="12" spans="1:7" x14ac:dyDescent="0.2">
      <c r="A12">
        <v>1992</v>
      </c>
      <c r="B12" s="2">
        <f t="shared" si="1"/>
        <v>307.2</v>
      </c>
      <c r="C12" s="1">
        <v>8.8669950738915482E-3</v>
      </c>
      <c r="D12" s="2">
        <f t="shared" si="0"/>
        <v>85.47579298831387</v>
      </c>
      <c r="E12" s="1">
        <f t="shared" si="2"/>
        <v>8.8669950738915482E-3</v>
      </c>
      <c r="F12" s="2"/>
      <c r="G12" s="2"/>
    </row>
    <row r="13" spans="1:7" x14ac:dyDescent="0.2">
      <c r="A13">
        <v>1993</v>
      </c>
      <c r="B13" s="2">
        <f t="shared" si="1"/>
        <v>310.2</v>
      </c>
      <c r="C13" s="1">
        <v>9.765625E-3</v>
      </c>
      <c r="D13" s="2">
        <f t="shared" si="0"/>
        <v>86.31051752921536</v>
      </c>
      <c r="E13" s="1">
        <f t="shared" si="2"/>
        <v>9.765624999999778E-3</v>
      </c>
      <c r="F13" s="2"/>
      <c r="G13" s="2"/>
    </row>
    <row r="14" spans="1:7" x14ac:dyDescent="0.2">
      <c r="A14">
        <v>1994</v>
      </c>
      <c r="B14" s="2">
        <f t="shared" si="1"/>
        <v>328.49999999999994</v>
      </c>
      <c r="C14" s="1">
        <v>5.8994197292069561E-2</v>
      </c>
      <c r="D14" s="2">
        <f t="shared" si="0"/>
        <v>91.402337228714515</v>
      </c>
      <c r="E14" s="1">
        <f t="shared" si="2"/>
        <v>5.8994197292069561E-2</v>
      </c>
      <c r="F14" s="2"/>
      <c r="G14" s="2"/>
    </row>
    <row r="15" spans="1:7" x14ac:dyDescent="0.2">
      <c r="A15">
        <v>1995</v>
      </c>
      <c r="B15" s="2">
        <f t="shared" si="1"/>
        <v>340.1</v>
      </c>
      <c r="C15" s="1">
        <v>3.5312024353120419E-2</v>
      </c>
      <c r="D15" s="2">
        <f t="shared" si="0"/>
        <v>94.629938786867015</v>
      </c>
      <c r="E15" s="1">
        <f t="shared" si="2"/>
        <v>3.5312024353120419E-2</v>
      </c>
      <c r="F15" s="2"/>
      <c r="G15" s="2"/>
    </row>
    <row r="16" spans="1:7" x14ac:dyDescent="0.2">
      <c r="A16">
        <v>1996</v>
      </c>
      <c r="B16" s="2">
        <f t="shared" si="1"/>
        <v>343.8</v>
      </c>
      <c r="C16" s="1">
        <v>1.0879153190238133E-2</v>
      </c>
      <c r="D16" s="2">
        <f>D17/B17*B16</f>
        <v>95.659432387312208</v>
      </c>
      <c r="E16" s="1">
        <f t="shared" si="2"/>
        <v>1.0879153190238133E-2</v>
      </c>
      <c r="F16" s="2"/>
      <c r="G16" s="2"/>
    </row>
    <row r="17" spans="1:7" x14ac:dyDescent="0.2">
      <c r="A17">
        <v>1997</v>
      </c>
      <c r="B17" s="2">
        <f t="shared" si="1"/>
        <v>359.39999999999992</v>
      </c>
      <c r="C17" s="1">
        <v>4.5375218150087049E-2</v>
      </c>
      <c r="D17" s="2">
        <v>100</v>
      </c>
      <c r="E17" s="1">
        <f t="shared" si="2"/>
        <v>4.5375218150087049E-2</v>
      </c>
      <c r="F17" s="2"/>
      <c r="G17" s="2"/>
    </row>
    <row r="18" spans="1:7" x14ac:dyDescent="0.2">
      <c r="A18">
        <v>1998</v>
      </c>
      <c r="B18" s="2">
        <f t="shared" si="1"/>
        <v>376.69999999999993</v>
      </c>
      <c r="C18" s="1">
        <v>4.8135781858653415E-2</v>
      </c>
      <c r="D18" s="2">
        <f>B18/B17*D17</f>
        <v>104.81357818586534</v>
      </c>
      <c r="E18" s="1">
        <f t="shared" si="2"/>
        <v>4.8135781858653415E-2</v>
      </c>
      <c r="F18" s="2"/>
      <c r="G18" s="2"/>
    </row>
    <row r="19" spans="1:7" x14ac:dyDescent="0.2">
      <c r="A19">
        <v>1999</v>
      </c>
      <c r="B19" s="2">
        <f t="shared" si="1"/>
        <v>405</v>
      </c>
      <c r="C19" s="1">
        <v>7.512609503583767E-2</v>
      </c>
      <c r="D19" s="2">
        <f t="shared" ref="D19:D31" si="3">B19/B18*D18</f>
        <v>112.68781302170287</v>
      </c>
      <c r="E19" s="1">
        <f t="shared" si="2"/>
        <v>7.512609503583767E-2</v>
      </c>
      <c r="F19" s="2"/>
      <c r="G19" s="2"/>
    </row>
    <row r="20" spans="1:7" x14ac:dyDescent="0.2">
      <c r="A20">
        <v>2000</v>
      </c>
      <c r="B20" s="2">
        <f t="shared" si="1"/>
        <v>427.89999999999992</v>
      </c>
      <c r="C20" s="1">
        <v>5.6543209876543044E-2</v>
      </c>
      <c r="D20" s="2">
        <f t="shared" si="3"/>
        <v>119.05954368391765</v>
      </c>
      <c r="E20" s="1">
        <f t="shared" si="2"/>
        <v>5.6543209876543044E-2</v>
      </c>
      <c r="F20" s="2"/>
      <c r="G20" s="2"/>
    </row>
    <row r="21" spans="1:7" x14ac:dyDescent="0.2">
      <c r="A21">
        <v>2001</v>
      </c>
      <c r="B21" s="2">
        <f t="shared" si="1"/>
        <v>435.39999999999992</v>
      </c>
      <c r="C21" s="1">
        <v>1.7527459686842661E-2</v>
      </c>
      <c r="D21" s="2">
        <f t="shared" si="3"/>
        <v>121.1463550361714</v>
      </c>
      <c r="E21" s="1">
        <f t="shared" si="2"/>
        <v>1.7527459686842661E-2</v>
      </c>
      <c r="F21" s="2"/>
      <c r="G21" s="2"/>
    </row>
    <row r="22" spans="1:7" x14ac:dyDescent="0.2">
      <c r="A22">
        <v>2002</v>
      </c>
      <c r="B22" s="2">
        <f t="shared" si="1"/>
        <v>451.09999999999997</v>
      </c>
      <c r="C22" s="1">
        <v>3.605879650895738E-2</v>
      </c>
      <c r="D22" s="2">
        <f t="shared" si="3"/>
        <v>125.51474680022261</v>
      </c>
      <c r="E22" s="1">
        <f t="shared" si="2"/>
        <v>3.605879650895738E-2</v>
      </c>
      <c r="F22" s="2"/>
      <c r="G22" s="2"/>
    </row>
    <row r="23" spans="1:7" x14ac:dyDescent="0.2">
      <c r="A23">
        <v>2003</v>
      </c>
      <c r="B23" s="2">
        <f t="shared" si="1"/>
        <v>457.41539999999998</v>
      </c>
      <c r="C23" s="1">
        <v>1.4000000000000012E-2</v>
      </c>
      <c r="D23" s="2">
        <f t="shared" si="3"/>
        <v>127.27195325542573</v>
      </c>
      <c r="E23" s="1">
        <f t="shared" si="2"/>
        <v>1.4000000000000012E-2</v>
      </c>
      <c r="F23" s="2"/>
      <c r="G23" s="2"/>
    </row>
    <row r="24" spans="1:7" x14ac:dyDescent="0.2">
      <c r="A24">
        <v>2004</v>
      </c>
      <c r="B24" s="2">
        <f t="shared" si="1"/>
        <v>468.85078499999992</v>
      </c>
      <c r="C24" s="1">
        <v>2.4999999999999911E-2</v>
      </c>
      <c r="D24" s="2">
        <f t="shared" si="3"/>
        <v>130.45375208681136</v>
      </c>
      <c r="E24" s="1">
        <f t="shared" si="2"/>
        <v>2.4999999999999911E-2</v>
      </c>
      <c r="F24" s="2"/>
      <c r="G24" s="2"/>
    </row>
    <row r="25" spans="1:7" x14ac:dyDescent="0.2">
      <c r="A25">
        <v>2005</v>
      </c>
      <c r="B25" s="2">
        <f t="shared" si="1"/>
        <v>481.50975619499985</v>
      </c>
      <c r="C25" s="1">
        <v>2.6999999999999913E-2</v>
      </c>
      <c r="D25" s="2">
        <f t="shared" si="3"/>
        <v>133.97600339315525</v>
      </c>
      <c r="E25" s="1">
        <f t="shared" si="2"/>
        <v>2.6999999999999913E-2</v>
      </c>
      <c r="F25" s="2"/>
      <c r="G25" s="2"/>
    </row>
    <row r="26" spans="1:7" x14ac:dyDescent="0.2">
      <c r="A26">
        <v>2006</v>
      </c>
      <c r="B26" s="2">
        <f t="shared" si="1"/>
        <v>493.54750009987481</v>
      </c>
      <c r="C26" s="1">
        <v>2.4999999999999911E-2</v>
      </c>
      <c r="D26" s="2">
        <f t="shared" si="3"/>
        <v>137.32540347798411</v>
      </c>
      <c r="E26" s="1">
        <f t="shared" si="2"/>
        <v>2.4999999999999911E-2</v>
      </c>
      <c r="F26" s="2"/>
      <c r="G26" s="2"/>
    </row>
    <row r="27" spans="1:7" x14ac:dyDescent="0.2">
      <c r="A27">
        <v>2007</v>
      </c>
      <c r="B27" s="2">
        <f t="shared" si="1"/>
        <v>503.41845010187234</v>
      </c>
      <c r="C27" s="1">
        <v>0.02</v>
      </c>
      <c r="D27" s="2">
        <f t="shared" si="3"/>
        <v>140.07191154754381</v>
      </c>
      <c r="E27" s="1">
        <f t="shared" si="2"/>
        <v>2.0000000000000018E-2</v>
      </c>
      <c r="F27" s="2"/>
      <c r="G27" s="2"/>
    </row>
    <row r="28" spans="1:7" x14ac:dyDescent="0.2">
      <c r="A28">
        <v>2008</v>
      </c>
      <c r="B28" s="2">
        <f t="shared" si="1"/>
        <v>498.8876840509555</v>
      </c>
      <c r="C28" s="1">
        <v>-8.9999999999999993E-3</v>
      </c>
      <c r="D28" s="2">
        <f t="shared" si="3"/>
        <v>138.8112643436159</v>
      </c>
      <c r="E28" s="1">
        <f t="shared" si="2"/>
        <v>-9.000000000000008E-3</v>
      </c>
      <c r="F28" s="2"/>
      <c r="G28" s="2"/>
    </row>
    <row r="29" spans="1:7" x14ac:dyDescent="0.2">
      <c r="A29">
        <v>2009</v>
      </c>
      <c r="B29" s="2">
        <f t="shared" si="1"/>
        <v>482.9232781613249</v>
      </c>
      <c r="C29" s="1">
        <v>-3.2000000000000001E-2</v>
      </c>
      <c r="D29" s="2">
        <f t="shared" si="3"/>
        <v>134.36930388462019</v>
      </c>
      <c r="E29" s="1">
        <f t="shared" si="2"/>
        <v>-3.2000000000000028E-2</v>
      </c>
      <c r="F29" s="2"/>
      <c r="G29" s="2"/>
    </row>
    <row r="30" spans="1:7" x14ac:dyDescent="0.2">
      <c r="A30">
        <v>2010</v>
      </c>
      <c r="B30" s="2">
        <f t="shared" si="1"/>
        <v>498.37682306248729</v>
      </c>
      <c r="C30" s="1">
        <v>3.2000000000000001E-2</v>
      </c>
      <c r="D30" s="2">
        <f t="shared" si="3"/>
        <v>138.66912160892804</v>
      </c>
      <c r="E30" s="1">
        <f t="shared" si="2"/>
        <v>3.2000000000000028E-2</v>
      </c>
      <c r="F30" s="1"/>
      <c r="G30" s="2"/>
    </row>
    <row r="31" spans="1:7" x14ac:dyDescent="0.2">
      <c r="A31">
        <v>2011</v>
      </c>
      <c r="B31" s="2">
        <f t="shared" si="1"/>
        <v>507.34760587761207</v>
      </c>
      <c r="C31" s="1">
        <v>1.7999999999999999E-2</v>
      </c>
      <c r="D31" s="2">
        <f t="shared" si="3"/>
        <v>141.16516579788873</v>
      </c>
      <c r="E31" s="1">
        <f t="shared" si="2"/>
        <v>1.8000000000000016E-2</v>
      </c>
    </row>
    <row r="32" spans="1:7" x14ac:dyDescent="0.2">
      <c r="A32">
        <v>2012</v>
      </c>
      <c r="B32" s="2">
        <f>B31*(1+C32)</f>
        <v>515.46516757165386</v>
      </c>
      <c r="C32" s="1">
        <v>1.6E-2</v>
      </c>
      <c r="D32" s="2">
        <f>B32/B31*D31</f>
        <v>143.42380845065495</v>
      </c>
      <c r="E32" s="1">
        <f>D32/D31-1</f>
        <v>1.6000000000000014E-2</v>
      </c>
    </row>
    <row r="33" spans="1:5" x14ac:dyDescent="0.2">
      <c r="A33">
        <v>2013</v>
      </c>
      <c r="B33" s="2">
        <f>B32*(1+C33)</f>
        <v>523.19714508522861</v>
      </c>
      <c r="C33" s="1">
        <v>1.4999999999999999E-2</v>
      </c>
      <c r="D33" s="2">
        <f>B33/B32*D32</f>
        <v>145.57516557741477</v>
      </c>
      <c r="E33" s="1">
        <f>D33/D32-1</f>
        <v>1.4999999999999902E-2</v>
      </c>
    </row>
    <row r="34" spans="1:5" x14ac:dyDescent="0.2">
      <c r="A34">
        <v>2014</v>
      </c>
      <c r="B34" s="2">
        <f>B33*(1+C34)</f>
        <v>535.23067942218881</v>
      </c>
      <c r="C34" s="1">
        <v>2.3E-2</v>
      </c>
      <c r="D34" s="2">
        <f>B34/B33*D33</f>
        <v>148.9233943856953</v>
      </c>
      <c r="E34" s="1">
        <f>D34/D33-1</f>
        <v>2.2999999999999909E-2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4"/>
  <sheetViews>
    <sheetView topLeftCell="A289" workbookViewId="0">
      <selection activeCell="B87" sqref="B87:B314"/>
    </sheetView>
  </sheetViews>
  <sheetFormatPr defaultRowHeight="12.75" x14ac:dyDescent="0.2"/>
  <cols>
    <col min="2" max="2" width="16" style="14" bestFit="1" customWidth="1"/>
    <col min="3" max="3" width="10.28515625" style="8" customWidth="1"/>
    <col min="4" max="4" width="9.140625" style="8"/>
  </cols>
  <sheetData>
    <row r="1" spans="1:4" ht="51" x14ac:dyDescent="0.2">
      <c r="A1" t="s">
        <v>1</v>
      </c>
      <c r="B1" s="12" t="s">
        <v>5</v>
      </c>
      <c r="C1" s="3"/>
      <c r="D1" s="3"/>
    </row>
    <row r="2" spans="1:4" s="6" customFormat="1" x14ac:dyDescent="0.2">
      <c r="A2" s="5">
        <v>32508</v>
      </c>
      <c r="B2" s="13">
        <f>Annual!D8</f>
        <v>86.811352253756269</v>
      </c>
      <c r="C2" s="9"/>
      <c r="D2" s="9"/>
    </row>
    <row r="3" spans="1:4" x14ac:dyDescent="0.2">
      <c r="A3" s="4">
        <v>32539</v>
      </c>
      <c r="B3" s="14">
        <f>B2*POWER(B14/B2,1/12)</f>
        <v>87.051137077981664</v>
      </c>
    </row>
    <row r="4" spans="1:4" x14ac:dyDescent="0.2">
      <c r="A4" s="4">
        <v>32567</v>
      </c>
      <c r="B4" s="14">
        <f>B3*POWER(B14/B2,1/12)</f>
        <v>87.291584220676199</v>
      </c>
    </row>
    <row r="5" spans="1:4" x14ac:dyDescent="0.2">
      <c r="A5" s="4">
        <v>32598</v>
      </c>
      <c r="B5" s="14">
        <f>B4*POWER(B14/B2,1/12)</f>
        <v>87.532695511254047</v>
      </c>
    </row>
    <row r="6" spans="1:4" x14ac:dyDescent="0.2">
      <c r="A6" s="4">
        <v>32628</v>
      </c>
      <c r="B6" s="14">
        <f>B5*POWER(B14/B2,1/12)</f>
        <v>87.774472784182464</v>
      </c>
    </row>
    <row r="7" spans="1:4" x14ac:dyDescent="0.2">
      <c r="A7" s="4">
        <v>32659</v>
      </c>
      <c r="B7" s="14">
        <f>B6*POWER(B14/B2,1/12)</f>
        <v>88.016917878995756</v>
      </c>
    </row>
    <row r="8" spans="1:4" x14ac:dyDescent="0.2">
      <c r="A8" s="4">
        <v>32689</v>
      </c>
      <c r="B8" s="14">
        <f>B7*POWER(B14/B2,1/12)</f>
        <v>88.260032640309277</v>
      </c>
    </row>
    <row r="9" spans="1:4" x14ac:dyDescent="0.2">
      <c r="A9" s="4">
        <v>32720</v>
      </c>
      <c r="B9" s="14">
        <f>B8*POWER(B14/B2,1/12)</f>
        <v>88.503818917833456</v>
      </c>
    </row>
    <row r="10" spans="1:4" x14ac:dyDescent="0.2">
      <c r="A10" s="4">
        <v>32751</v>
      </c>
      <c r="B10" s="14">
        <f>B9*POWER(B14/B2,1/12)</f>
        <v>88.748278566387896</v>
      </c>
    </row>
    <row r="11" spans="1:4" x14ac:dyDescent="0.2">
      <c r="A11" s="4">
        <v>32781</v>
      </c>
      <c r="B11" s="14">
        <f>B10*POWER(B14/B2,1/12)</f>
        <v>88.993413445915436</v>
      </c>
    </row>
    <row r="12" spans="1:4" x14ac:dyDescent="0.2">
      <c r="A12" s="4">
        <v>32812</v>
      </c>
      <c r="B12" s="14">
        <f>B11*POWER(B14/B2,1/12)</f>
        <v>89.239225421496357</v>
      </c>
    </row>
    <row r="13" spans="1:4" x14ac:dyDescent="0.2">
      <c r="A13" s="4">
        <v>32842</v>
      </c>
      <c r="B13" s="14">
        <f>B12*POWER(B14/B2,1/12)</f>
        <v>89.485716363362528</v>
      </c>
    </row>
    <row r="14" spans="1:4" s="6" customFormat="1" x14ac:dyDescent="0.2">
      <c r="A14" s="5">
        <v>32873</v>
      </c>
      <c r="B14" s="13">
        <f>Annual!D9</f>
        <v>89.732888146911549</v>
      </c>
      <c r="C14" s="9"/>
      <c r="D14" s="9"/>
    </row>
    <row r="15" spans="1:4" s="6" customFormat="1" x14ac:dyDescent="0.2">
      <c r="A15" s="4">
        <v>32904</v>
      </c>
      <c r="B15" s="14">
        <f>B14*POWER(B26/B14,1/12)</f>
        <v>89.601997095629827</v>
      </c>
      <c r="C15" s="9"/>
      <c r="D15" s="9"/>
    </row>
    <row r="16" spans="1:4" s="6" customFormat="1" x14ac:dyDescent="0.2">
      <c r="A16" s="4">
        <v>32932</v>
      </c>
      <c r="B16" s="14">
        <f>B15*POWER(B26/B14,1/12)</f>
        <v>89.471296971751201</v>
      </c>
      <c r="C16" s="9"/>
      <c r="D16" s="9"/>
    </row>
    <row r="17" spans="1:4" s="6" customFormat="1" x14ac:dyDescent="0.2">
      <c r="A17" s="4">
        <v>32963</v>
      </c>
      <c r="B17" s="14">
        <f>B16*POWER(B26/B14,1/12)</f>
        <v>89.34078749677478</v>
      </c>
      <c r="C17" s="9"/>
      <c r="D17" s="9"/>
    </row>
    <row r="18" spans="1:4" s="6" customFormat="1" x14ac:dyDescent="0.2">
      <c r="A18" s="4">
        <v>32993</v>
      </c>
      <c r="B18" s="14">
        <f>B17*POWER(B26/B14,1/12)</f>
        <v>89.210468392605932</v>
      </c>
      <c r="C18" s="9"/>
      <c r="D18" s="9"/>
    </row>
    <row r="19" spans="1:4" s="6" customFormat="1" x14ac:dyDescent="0.2">
      <c r="A19" s="4">
        <v>33024</v>
      </c>
      <c r="B19" s="14">
        <f>B18*POWER(B26/B14,1/12)</f>
        <v>89.08033938155566</v>
      </c>
      <c r="C19" s="9"/>
      <c r="D19" s="9"/>
    </row>
    <row r="20" spans="1:4" s="6" customFormat="1" x14ac:dyDescent="0.2">
      <c r="A20" s="4">
        <v>33054</v>
      </c>
      <c r="B20" s="14">
        <f>B19*POWER(B26/B14,1/12)</f>
        <v>88.950400186340033</v>
      </c>
      <c r="C20" s="9"/>
      <c r="D20" s="9"/>
    </row>
    <row r="21" spans="1:4" s="6" customFormat="1" x14ac:dyDescent="0.2">
      <c r="A21" s="4">
        <v>33085</v>
      </c>
      <c r="B21" s="14">
        <f>B20*POWER(B26/B14,1/12)</f>
        <v>88.820650530079575</v>
      </c>
      <c r="C21" s="9"/>
      <c r="D21" s="9"/>
    </row>
    <row r="22" spans="1:4" s="6" customFormat="1" x14ac:dyDescent="0.2">
      <c r="A22" s="4">
        <v>33116</v>
      </c>
      <c r="B22" s="14">
        <f>B21*POWER(B26/B14,1/12)</f>
        <v>88.691090136298712</v>
      </c>
      <c r="C22" s="9"/>
      <c r="D22" s="9"/>
    </row>
    <row r="23" spans="1:4" s="6" customFormat="1" x14ac:dyDescent="0.2">
      <c r="A23" s="4">
        <v>33146</v>
      </c>
      <c r="B23" s="14">
        <f>B22*POWER(B26/B14,1/12)</f>
        <v>88.561718728925129</v>
      </c>
      <c r="C23" s="9"/>
      <c r="D23" s="9"/>
    </row>
    <row r="24" spans="1:4" s="6" customFormat="1" x14ac:dyDescent="0.2">
      <c r="A24" s="4">
        <v>33177</v>
      </c>
      <c r="B24" s="14">
        <f>B23*POWER(B26/B14,1/12)</f>
        <v>88.432536032289235</v>
      </c>
      <c r="C24" s="9"/>
      <c r="D24" s="9"/>
    </row>
    <row r="25" spans="1:4" s="6" customFormat="1" x14ac:dyDescent="0.2">
      <c r="A25" s="4">
        <v>33207</v>
      </c>
      <c r="B25" s="14">
        <f>B24*POWER(B26/B14,1/12)</f>
        <v>88.303541771123548</v>
      </c>
      <c r="C25" s="9"/>
      <c r="D25" s="9"/>
    </row>
    <row r="26" spans="1:4" s="6" customFormat="1" x14ac:dyDescent="0.2">
      <c r="A26" s="5">
        <v>33238</v>
      </c>
      <c r="B26" s="13">
        <f>Annual!D10</f>
        <v>88.174735670562058</v>
      </c>
      <c r="C26" s="9"/>
      <c r="D26" s="9"/>
    </row>
    <row r="27" spans="1:4" s="6" customFormat="1" x14ac:dyDescent="0.2">
      <c r="A27" s="4">
        <v>33269</v>
      </c>
      <c r="B27" s="14">
        <f>B26*POWER(B38/B26,1/12)</f>
        <v>87.881930380701561</v>
      </c>
      <c r="C27" s="9"/>
      <c r="D27" s="9"/>
    </row>
    <row r="28" spans="1:4" s="6" customFormat="1" x14ac:dyDescent="0.2">
      <c r="A28" s="4">
        <v>33297</v>
      </c>
      <c r="B28" s="14">
        <f>B27*POWER(B38/B26,1/12)</f>
        <v>87.590097420807439</v>
      </c>
      <c r="C28" s="9"/>
      <c r="D28" s="9"/>
    </row>
    <row r="29" spans="1:4" s="6" customFormat="1" x14ac:dyDescent="0.2">
      <c r="A29" s="4">
        <v>33328</v>
      </c>
      <c r="B29" s="14">
        <f>B28*POWER(B38/B26,1/12)</f>
        <v>87.299233562025591</v>
      </c>
      <c r="C29" s="9"/>
      <c r="D29" s="9"/>
    </row>
    <row r="30" spans="1:4" s="6" customFormat="1" x14ac:dyDescent="0.2">
      <c r="A30" s="4">
        <v>33358</v>
      </c>
      <c r="B30" s="14">
        <f>B29*POWER(B38/B26,1/12)</f>
        <v>87.009335586224097</v>
      </c>
      <c r="C30" s="9"/>
      <c r="D30" s="9"/>
    </row>
    <row r="31" spans="1:4" s="6" customFormat="1" x14ac:dyDescent="0.2">
      <c r="A31" s="4">
        <v>33389</v>
      </c>
      <c r="B31" s="14">
        <f>B30*POWER(B38/B26,1/12)</f>
        <v>86.720400285957595</v>
      </c>
      <c r="C31" s="9"/>
      <c r="D31" s="9"/>
    </row>
    <row r="32" spans="1:4" s="6" customFormat="1" x14ac:dyDescent="0.2">
      <c r="A32" s="4">
        <v>33419</v>
      </c>
      <c r="B32" s="14">
        <f>B31*POWER(B38/B26,1/12)</f>
        <v>86.432424464431818</v>
      </c>
      <c r="C32" s="9"/>
      <c r="D32" s="9"/>
    </row>
    <row r="33" spans="1:4" s="6" customFormat="1" x14ac:dyDescent="0.2">
      <c r="A33" s="4">
        <v>33450</v>
      </c>
      <c r="B33" s="14">
        <f>B32*POWER(B38/B26,1/12)</f>
        <v>86.145404935468235</v>
      </c>
      <c r="C33" s="9"/>
      <c r="D33" s="9"/>
    </row>
    <row r="34" spans="1:4" s="6" customFormat="1" x14ac:dyDescent="0.2">
      <c r="A34" s="4">
        <v>33481</v>
      </c>
      <c r="B34" s="14">
        <f>B33*POWER(B38/B26,1/12)</f>
        <v>85.859338523468764</v>
      </c>
      <c r="C34" s="9"/>
      <c r="D34" s="9"/>
    </row>
    <row r="35" spans="1:4" s="6" customFormat="1" x14ac:dyDescent="0.2">
      <c r="A35" s="4">
        <v>33511</v>
      </c>
      <c r="B35" s="14">
        <f>B34*POWER(B38/B26,1/12)</f>
        <v>85.57422206338066</v>
      </c>
      <c r="C35" s="9"/>
      <c r="D35" s="9"/>
    </row>
    <row r="36" spans="1:4" s="6" customFormat="1" x14ac:dyDescent="0.2">
      <c r="A36" s="4">
        <v>33542</v>
      </c>
      <c r="B36" s="14">
        <f>B35*POWER(B38/B26,1/12)</f>
        <v>85.290052400661494</v>
      </c>
      <c r="C36" s="9"/>
      <c r="D36" s="9"/>
    </row>
    <row r="37" spans="1:4" s="6" customFormat="1" x14ac:dyDescent="0.2">
      <c r="A37" s="4">
        <v>33572</v>
      </c>
      <c r="B37" s="14">
        <f>B36*POWER(B38/B26,1/12)</f>
        <v>85.00682639124426</v>
      </c>
      <c r="C37" s="9"/>
      <c r="D37" s="9"/>
    </row>
    <row r="38" spans="1:4" s="6" customFormat="1" x14ac:dyDescent="0.2">
      <c r="A38" s="5">
        <v>33603</v>
      </c>
      <c r="B38" s="13">
        <f>Annual!D11</f>
        <v>84.724540901502522</v>
      </c>
      <c r="C38" s="9"/>
      <c r="D38" s="9"/>
    </row>
    <row r="39" spans="1:4" s="6" customFormat="1" x14ac:dyDescent="0.2">
      <c r="A39" s="4">
        <v>33634</v>
      </c>
      <c r="B39" s="14">
        <f>B38*POWER(B50/B38,1/12)</f>
        <v>84.786892247640637</v>
      </c>
      <c r="C39" s="9"/>
      <c r="D39" s="9"/>
    </row>
    <row r="40" spans="1:4" s="6" customFormat="1" x14ac:dyDescent="0.2">
      <c r="A40" s="4">
        <v>33662</v>
      </c>
      <c r="B40" s="14">
        <f>B39*POWER(B50/B38,1/12)</f>
        <v>84.84928948001577</v>
      </c>
      <c r="C40" s="9"/>
      <c r="D40" s="9"/>
    </row>
    <row r="41" spans="1:4" s="6" customFormat="1" x14ac:dyDescent="0.2">
      <c r="A41" s="4">
        <v>33694</v>
      </c>
      <c r="B41" s="14">
        <f>B40*POWER(B50/B38,1/12)</f>
        <v>84.911732632396991</v>
      </c>
      <c r="C41" s="9"/>
      <c r="D41" s="9"/>
    </row>
    <row r="42" spans="1:4" s="6" customFormat="1" x14ac:dyDescent="0.2">
      <c r="A42" s="4">
        <v>33724</v>
      </c>
      <c r="B42" s="14">
        <f>B41*POWER(B50/B38,1/12)</f>
        <v>84.974221738578223</v>
      </c>
      <c r="C42" s="9"/>
      <c r="D42" s="9"/>
    </row>
    <row r="43" spans="1:4" s="6" customFormat="1" x14ac:dyDescent="0.2">
      <c r="A43" s="4">
        <v>33755</v>
      </c>
      <c r="B43" s="14">
        <f>B42*POWER(B50/B38,1/12)</f>
        <v>85.036756832378245</v>
      </c>
      <c r="C43" s="9"/>
      <c r="D43" s="9"/>
    </row>
    <row r="44" spans="1:4" s="6" customFormat="1" x14ac:dyDescent="0.2">
      <c r="A44" s="4">
        <v>33785</v>
      </c>
      <c r="B44" s="14">
        <f>B43*POWER(B50/B38,1/12)</f>
        <v>85.099337947640734</v>
      </c>
      <c r="C44" s="9"/>
      <c r="D44" s="9"/>
    </row>
    <row r="45" spans="1:4" s="6" customFormat="1" x14ac:dyDescent="0.2">
      <c r="A45" s="4">
        <v>33816</v>
      </c>
      <c r="B45" s="14">
        <f>B44*POWER(B50/B38,1/12)</f>
        <v>85.161965118234278</v>
      </c>
      <c r="C45" s="9"/>
      <c r="D45" s="9"/>
    </row>
    <row r="46" spans="1:4" s="6" customFormat="1" x14ac:dyDescent="0.2">
      <c r="A46" s="4">
        <v>33847</v>
      </c>
      <c r="B46" s="14">
        <f>B45*POWER(B50/B38,1/12)</f>
        <v>85.224638378052376</v>
      </c>
      <c r="C46" s="9"/>
      <c r="D46" s="9"/>
    </row>
    <row r="47" spans="1:4" s="6" customFormat="1" x14ac:dyDescent="0.2">
      <c r="A47" s="4">
        <v>33877</v>
      </c>
      <c r="B47" s="14">
        <f>B46*POWER(B50/B38,1/12)</f>
        <v>85.287357761013482</v>
      </c>
      <c r="C47" s="9"/>
      <c r="D47" s="9"/>
    </row>
    <row r="48" spans="1:4" s="6" customFormat="1" x14ac:dyDescent="0.2">
      <c r="A48" s="4">
        <v>33908</v>
      </c>
      <c r="B48" s="14">
        <f>B47*POWER(B50/B38,1/12)</f>
        <v>85.350123301061018</v>
      </c>
      <c r="C48" s="9"/>
      <c r="D48" s="9"/>
    </row>
    <row r="49" spans="1:4" s="6" customFormat="1" x14ac:dyDescent="0.2">
      <c r="A49" s="4">
        <v>33938</v>
      </c>
      <c r="B49" s="14">
        <f>B48*POWER(B50/B38,1/12)</f>
        <v>85.412935032163361</v>
      </c>
      <c r="C49" s="9"/>
      <c r="D49" s="9"/>
    </row>
    <row r="50" spans="1:4" s="6" customFormat="1" x14ac:dyDescent="0.2">
      <c r="A50" s="5">
        <v>33969</v>
      </c>
      <c r="B50" s="13">
        <f>Annual!D12</f>
        <v>85.47579298831387</v>
      </c>
      <c r="C50" s="9"/>
      <c r="D50" s="9"/>
    </row>
    <row r="51" spans="1:4" s="6" customFormat="1" x14ac:dyDescent="0.2">
      <c r="A51" s="4">
        <v>34000</v>
      </c>
      <c r="B51" s="14">
        <f>B50*POWER(B62/B50,1/12)</f>
        <v>85.545043949434969</v>
      </c>
      <c r="C51" s="9"/>
      <c r="D51" s="9"/>
    </row>
    <row r="52" spans="1:4" s="6" customFormat="1" x14ac:dyDescent="0.2">
      <c r="A52" s="4">
        <v>34028</v>
      </c>
      <c r="B52" s="14">
        <f>B51*POWER(B62/B50,1/12)</f>
        <v>85.61435101644814</v>
      </c>
      <c r="C52" s="9"/>
      <c r="D52" s="9"/>
    </row>
    <row r="53" spans="1:4" s="6" customFormat="1" x14ac:dyDescent="0.2">
      <c r="A53" s="4">
        <v>34059</v>
      </c>
      <c r="B53" s="14">
        <f>B52*POWER(B62/B50,1/12)</f>
        <v>85.683714234809372</v>
      </c>
      <c r="C53" s="9"/>
      <c r="D53" s="9"/>
    </row>
    <row r="54" spans="1:4" s="6" customFormat="1" x14ac:dyDescent="0.2">
      <c r="A54" s="4">
        <v>34089</v>
      </c>
      <c r="B54" s="14">
        <f>B53*POWER(B62/B50,1/12)</f>
        <v>85.753133650011492</v>
      </c>
      <c r="C54" s="9"/>
      <c r="D54" s="9"/>
    </row>
    <row r="55" spans="1:4" s="6" customFormat="1" x14ac:dyDescent="0.2">
      <c r="A55" s="4">
        <v>34120</v>
      </c>
      <c r="B55" s="14">
        <f>B54*POWER(B62/B50,1/12)</f>
        <v>85.822609307584173</v>
      </c>
      <c r="C55" s="9"/>
      <c r="D55" s="9"/>
    </row>
    <row r="56" spans="1:4" s="6" customFormat="1" x14ac:dyDescent="0.2">
      <c r="A56" s="4">
        <v>34150</v>
      </c>
      <c r="B56" s="14">
        <f>B55*POWER(B62/B50,1/12)</f>
        <v>85.892141253093982</v>
      </c>
      <c r="C56" s="9"/>
      <c r="D56" s="9"/>
    </row>
    <row r="57" spans="1:4" s="6" customFormat="1" x14ac:dyDescent="0.2">
      <c r="A57" s="4">
        <v>34181</v>
      </c>
      <c r="B57" s="14">
        <f>B56*POWER(B62/B50,1/12)</f>
        <v>85.961729532144389</v>
      </c>
      <c r="C57" s="9"/>
      <c r="D57" s="9"/>
    </row>
    <row r="58" spans="1:4" s="6" customFormat="1" x14ac:dyDescent="0.2">
      <c r="A58" s="4">
        <v>34212</v>
      </c>
      <c r="B58" s="14">
        <f>B57*POWER(B62/B50,1/12)</f>
        <v>86.031374190375828</v>
      </c>
      <c r="C58" s="9"/>
      <c r="D58" s="9"/>
    </row>
    <row r="59" spans="1:4" s="6" customFormat="1" x14ac:dyDescent="0.2">
      <c r="A59" s="4">
        <v>34242</v>
      </c>
      <c r="B59" s="14">
        <f>B58*POWER(B62/B50,1/12)</f>
        <v>86.10107527346571</v>
      </c>
      <c r="C59" s="9"/>
      <c r="D59" s="9"/>
    </row>
    <row r="60" spans="1:4" s="6" customFormat="1" x14ac:dyDescent="0.2">
      <c r="A60" s="4">
        <v>34273</v>
      </c>
      <c r="B60" s="14">
        <f>B59*POWER(B62/B50,1/12)</f>
        <v>86.17083282712845</v>
      </c>
      <c r="C60" s="9"/>
      <c r="D60" s="9"/>
    </row>
    <row r="61" spans="1:4" s="6" customFormat="1" x14ac:dyDescent="0.2">
      <c r="A61" s="4">
        <v>34303</v>
      </c>
      <c r="B61" s="14">
        <f>B60*POWER(B62/B50,1/12)</f>
        <v>86.240646897115496</v>
      </c>
      <c r="C61" s="9"/>
      <c r="D61" s="9"/>
    </row>
    <row r="62" spans="1:4" s="6" customFormat="1" x14ac:dyDescent="0.2">
      <c r="A62" s="5">
        <v>34334</v>
      </c>
      <c r="B62" s="13">
        <f>Annual!D13</f>
        <v>86.31051752921536</v>
      </c>
      <c r="C62" s="9"/>
      <c r="D62" s="9"/>
    </row>
    <row r="63" spans="1:4" s="6" customFormat="1" x14ac:dyDescent="0.2">
      <c r="A63" s="4">
        <v>34365</v>
      </c>
      <c r="B63" s="14">
        <f>B62*POWER(B74/B62,1/12)</f>
        <v>86.72377734139485</v>
      </c>
      <c r="C63" s="9"/>
      <c r="D63" s="9"/>
    </row>
    <row r="64" spans="1:4" s="6" customFormat="1" x14ac:dyDescent="0.2">
      <c r="A64" s="4">
        <v>34393</v>
      </c>
      <c r="B64" s="14">
        <f>B63*POWER(B74/B62,1/12)</f>
        <v>87.139015865755113</v>
      </c>
      <c r="C64" s="9"/>
      <c r="D64" s="9"/>
    </row>
    <row r="65" spans="1:4" s="6" customFormat="1" x14ac:dyDescent="0.2">
      <c r="A65" s="4">
        <v>34424</v>
      </c>
      <c r="B65" s="14">
        <f>B64*POWER(B74/B62,1/12)</f>
        <v>87.556242576485914</v>
      </c>
      <c r="C65" s="9"/>
      <c r="D65" s="9"/>
    </row>
    <row r="66" spans="1:4" s="6" customFormat="1" x14ac:dyDescent="0.2">
      <c r="A66" s="4">
        <v>34454</v>
      </c>
      <c r="B66" s="14">
        <f>B65*POWER(B74/B62,1/12)</f>
        <v>87.975466993140046</v>
      </c>
      <c r="C66" s="9"/>
      <c r="D66" s="9"/>
    </row>
    <row r="67" spans="1:4" s="6" customFormat="1" x14ac:dyDescent="0.2">
      <c r="A67" s="4">
        <v>34485</v>
      </c>
      <c r="B67" s="14">
        <f>B66*POWER(B74/B62,1/12)</f>
        <v>88.396698680850434</v>
      </c>
      <c r="C67" s="9"/>
      <c r="D67" s="9"/>
    </row>
    <row r="68" spans="1:4" s="6" customFormat="1" x14ac:dyDescent="0.2">
      <c r="A68" s="4">
        <v>34515</v>
      </c>
      <c r="B68" s="14">
        <f>B67*POWER(B74/B62,1/12)</f>
        <v>88.819947250548452</v>
      </c>
      <c r="C68" s="9"/>
      <c r="D68" s="9"/>
    </row>
    <row r="69" spans="1:4" s="6" customFormat="1" x14ac:dyDescent="0.2">
      <c r="A69" s="4">
        <v>34546</v>
      </c>
      <c r="B69" s="14">
        <f>B68*POWER(B74/B62,1/12)</f>
        <v>89.24522235918316</v>
      </c>
      <c r="C69" s="9"/>
      <c r="D69" s="9"/>
    </row>
    <row r="70" spans="1:4" s="6" customFormat="1" x14ac:dyDescent="0.2">
      <c r="A70" s="4">
        <v>34577</v>
      </c>
      <c r="B70" s="14">
        <f>B69*POWER(B74/B62,1/12)</f>
        <v>89.672533709941646</v>
      </c>
      <c r="C70" s="9"/>
      <c r="D70" s="9"/>
    </row>
    <row r="71" spans="1:4" s="6" customFormat="1" x14ac:dyDescent="0.2">
      <c r="A71" s="4">
        <v>34607</v>
      </c>
      <c r="B71" s="14">
        <f>B70*POWER(B74/B62,1/12)</f>
        <v>90.101891052470449</v>
      </c>
      <c r="C71" s="9"/>
      <c r="D71" s="9"/>
    </row>
    <row r="72" spans="1:4" s="6" customFormat="1" x14ac:dyDescent="0.2">
      <c r="A72" s="4">
        <v>34638</v>
      </c>
      <c r="B72" s="14">
        <f>B71*POWER(B74/B62,1/12)</f>
        <v>90.533304183097982</v>
      </c>
      <c r="C72" s="9"/>
      <c r="D72" s="9"/>
    </row>
    <row r="73" spans="1:4" s="6" customFormat="1" x14ac:dyDescent="0.2">
      <c r="A73" s="4">
        <v>34668</v>
      </c>
      <c r="B73" s="14">
        <f>B72*POWER(B74/B62,1/12)</f>
        <v>90.966782945058043</v>
      </c>
      <c r="C73" s="9"/>
      <c r="D73" s="9"/>
    </row>
    <row r="74" spans="1:4" s="6" customFormat="1" x14ac:dyDescent="0.2">
      <c r="A74" s="5">
        <v>34699</v>
      </c>
      <c r="B74" s="13">
        <f>Annual!D14</f>
        <v>91.402337228714515</v>
      </c>
      <c r="C74" s="9"/>
      <c r="D74" s="9"/>
    </row>
    <row r="75" spans="1:4" s="6" customFormat="1" x14ac:dyDescent="0.2">
      <c r="A75" s="4">
        <v>34730</v>
      </c>
      <c r="B75" s="14">
        <f>B74*POWER(B86/B74,1/12)</f>
        <v>91.667046632406738</v>
      </c>
      <c r="C75" s="9"/>
      <c r="D75" s="9"/>
    </row>
    <row r="76" spans="1:4" s="6" customFormat="1" x14ac:dyDescent="0.2">
      <c r="A76" s="4">
        <v>34758</v>
      </c>
      <c r="B76" s="14">
        <f>B75*POWER(B86/B74,1/12)</f>
        <v>91.932522658381586</v>
      </c>
      <c r="C76" s="9"/>
      <c r="D76" s="9"/>
    </row>
    <row r="77" spans="1:4" s="6" customFormat="1" x14ac:dyDescent="0.2">
      <c r="A77" s="4">
        <v>34789</v>
      </c>
      <c r="B77" s="14">
        <f>B76*POWER(B86/B74,1/12)</f>
        <v>92.198767526846254</v>
      </c>
      <c r="C77" s="9"/>
      <c r="D77" s="9"/>
    </row>
    <row r="78" spans="1:4" s="6" customFormat="1" x14ac:dyDescent="0.2">
      <c r="A78" s="4">
        <v>34819</v>
      </c>
      <c r="B78" s="14">
        <f>B77*POWER(B86/B74,1/12)</f>
        <v>92.465783464437862</v>
      </c>
      <c r="C78" s="9"/>
      <c r="D78" s="9"/>
    </row>
    <row r="79" spans="1:4" s="6" customFormat="1" x14ac:dyDescent="0.2">
      <c r="A79" s="4">
        <v>34850</v>
      </c>
      <c r="B79" s="14">
        <f>B78*POWER(B86/B74,1/12)</f>
        <v>92.733572704242079</v>
      </c>
      <c r="C79" s="9"/>
      <c r="D79" s="9"/>
    </row>
    <row r="80" spans="1:4" s="6" customFormat="1" x14ac:dyDescent="0.2">
      <c r="A80" s="4">
        <v>34880</v>
      </c>
      <c r="B80" s="14">
        <f>B79*POWER(B86/B74,1/12)</f>
        <v>93.002137485811772</v>
      </c>
      <c r="C80" s="9"/>
      <c r="D80" s="9"/>
    </row>
    <row r="81" spans="1:5" s="6" customFormat="1" x14ac:dyDescent="0.2">
      <c r="A81" s="4">
        <v>34911</v>
      </c>
      <c r="B81" s="14">
        <f>B80*POWER(B86/B74,1/12)</f>
        <v>93.271480055185776</v>
      </c>
      <c r="C81" s="9"/>
      <c r="D81" s="9"/>
    </row>
    <row r="82" spans="1:5" s="6" customFormat="1" x14ac:dyDescent="0.2">
      <c r="A82" s="4">
        <v>34942</v>
      </c>
      <c r="B82" s="14">
        <f>B81*POWER(B86/B74,1/12)</f>
        <v>93.541602664907657</v>
      </c>
      <c r="C82" s="9"/>
      <c r="D82" s="9"/>
    </row>
    <row r="83" spans="1:5" s="6" customFormat="1" x14ac:dyDescent="0.2">
      <c r="A83" s="4">
        <v>34972</v>
      </c>
      <c r="B83" s="14">
        <f>B82*POWER(B86/B74,1/12)</f>
        <v>93.812507574044531</v>
      </c>
      <c r="C83" s="9"/>
      <c r="D83" s="9"/>
    </row>
    <row r="84" spans="1:5" s="6" customFormat="1" x14ac:dyDescent="0.2">
      <c r="A84" s="4">
        <v>35003</v>
      </c>
      <c r="B84" s="14">
        <f>B83*POWER(B86/B74,1/12)</f>
        <v>94.084197048205993</v>
      </c>
      <c r="C84" s="9"/>
      <c r="D84" s="9"/>
    </row>
    <row r="85" spans="1:5" s="6" customFormat="1" x14ac:dyDescent="0.2">
      <c r="A85" s="4">
        <v>35033</v>
      </c>
      <c r="B85" s="14">
        <f>B84*POWER(B86/B74,1/12)</f>
        <v>94.356673359563032</v>
      </c>
      <c r="C85" s="9"/>
      <c r="D85" s="9"/>
    </row>
    <row r="86" spans="1:5" s="6" customFormat="1" x14ac:dyDescent="0.2">
      <c r="A86" s="5">
        <v>35064</v>
      </c>
      <c r="B86" s="13">
        <f>Annual!D15</f>
        <v>94.629938786867015</v>
      </c>
      <c r="C86" s="9"/>
      <c r="D86" s="9"/>
    </row>
    <row r="87" spans="1:5" s="6" customFormat="1" x14ac:dyDescent="0.2">
      <c r="A87" s="4">
        <v>35095</v>
      </c>
      <c r="B87" s="14">
        <f>B86*POWER(B98/B86,1/12)</f>
        <v>94.715305091666934</v>
      </c>
      <c r="C87" s="10"/>
      <c r="D87" s="10"/>
      <c r="E87" s="10"/>
    </row>
    <row r="88" spans="1:5" s="6" customFormat="1" x14ac:dyDescent="0.2">
      <c r="A88" s="4">
        <v>35124</v>
      </c>
      <c r="B88" s="14">
        <f>B87*POWER(B98/B86,1/12)</f>
        <v>94.800748405985075</v>
      </c>
      <c r="C88" s="10"/>
      <c r="D88" s="10"/>
      <c r="E88" s="10"/>
    </row>
    <row r="89" spans="1:5" s="6" customFormat="1" x14ac:dyDescent="0.2">
      <c r="A89" s="4">
        <v>35155</v>
      </c>
      <c r="B89" s="14">
        <f>B88*POWER(B98/B86,1/12)</f>
        <v>94.886268799292239</v>
      </c>
      <c r="C89" s="10"/>
      <c r="D89" s="10"/>
      <c r="E89" s="10"/>
    </row>
    <row r="90" spans="1:5" s="6" customFormat="1" x14ac:dyDescent="0.2">
      <c r="A90" s="4">
        <v>35185</v>
      </c>
      <c r="B90" s="14">
        <f>B89*POWER(B98/B86,1/12)</f>
        <v>94.971866341121896</v>
      </c>
      <c r="C90" s="10"/>
      <c r="D90" s="10"/>
      <c r="E90" s="10"/>
    </row>
    <row r="91" spans="1:5" s="6" customFormat="1" x14ac:dyDescent="0.2">
      <c r="A91" s="4">
        <v>35216</v>
      </c>
      <c r="B91" s="14">
        <f>B90*POWER(B98/B86,1/12)</f>
        <v>95.057541101070257</v>
      </c>
      <c r="C91" s="10"/>
      <c r="D91" s="10"/>
      <c r="E91" s="10"/>
    </row>
    <row r="92" spans="1:5" s="6" customFormat="1" x14ac:dyDescent="0.2">
      <c r="A92" s="4">
        <v>35246</v>
      </c>
      <c r="B92" s="14">
        <f>B91*POWER(B98/B86,1/12)</f>
        <v>95.143293148796303</v>
      </c>
      <c r="C92" s="10"/>
      <c r="D92" s="10"/>
      <c r="E92" s="10"/>
    </row>
    <row r="93" spans="1:5" s="6" customFormat="1" x14ac:dyDescent="0.2">
      <c r="A93" s="4">
        <v>35277</v>
      </c>
      <c r="B93" s="14">
        <f>B92*POWER(B98/B86,1/12)</f>
        <v>95.22912255402187</v>
      </c>
      <c r="C93" s="10"/>
      <c r="D93" s="10"/>
      <c r="E93" s="10"/>
    </row>
    <row r="94" spans="1:5" s="6" customFormat="1" x14ac:dyDescent="0.2">
      <c r="A94" s="4">
        <v>35308</v>
      </c>
      <c r="B94" s="14">
        <f>B93*POWER(B98/B86,1/12)</f>
        <v>95.315029386531663</v>
      </c>
      <c r="C94" s="10"/>
      <c r="D94" s="10"/>
      <c r="E94" s="10"/>
    </row>
    <row r="95" spans="1:5" s="6" customFormat="1" x14ac:dyDescent="0.2">
      <c r="A95" s="4">
        <v>35338</v>
      </c>
      <c r="B95" s="14">
        <f>B94*POWER(B98/B86,1/12)</f>
        <v>95.401013716173367</v>
      </c>
      <c r="C95" s="10"/>
      <c r="D95" s="10"/>
      <c r="E95" s="10"/>
    </row>
    <row r="96" spans="1:5" s="6" customFormat="1" x14ac:dyDescent="0.2">
      <c r="A96" s="4">
        <v>35369</v>
      </c>
      <c r="B96" s="14">
        <f>B95*POWER(B98/B86,1/12)</f>
        <v>95.487075612857652</v>
      </c>
      <c r="C96" s="10"/>
      <c r="D96" s="10"/>
      <c r="E96" s="10"/>
    </row>
    <row r="97" spans="1:5" s="6" customFormat="1" x14ac:dyDescent="0.2">
      <c r="A97" s="4">
        <v>35399</v>
      </c>
      <c r="B97" s="14">
        <f>B96*POWER(B98/B86,1/12)</f>
        <v>95.573215146558283</v>
      </c>
      <c r="C97" s="10"/>
      <c r="D97" s="10"/>
      <c r="E97" s="10"/>
    </row>
    <row r="98" spans="1:5" s="6" customFormat="1" x14ac:dyDescent="0.2">
      <c r="A98" s="5">
        <v>35430</v>
      </c>
      <c r="B98" s="13">
        <f>Annual!D16</f>
        <v>95.659432387312208</v>
      </c>
      <c r="C98" s="10"/>
      <c r="D98" s="10"/>
      <c r="E98" s="10"/>
    </row>
    <row r="99" spans="1:5" s="6" customFormat="1" x14ac:dyDescent="0.2">
      <c r="A99" s="7">
        <v>35461</v>
      </c>
      <c r="B99" s="14">
        <f>B98*POWER(B110/B98,1/12)</f>
        <v>96.013834907485574</v>
      </c>
      <c r="C99" s="10"/>
      <c r="D99" s="10"/>
      <c r="E99" s="10"/>
    </row>
    <row r="100" spans="1:5" s="6" customFormat="1" x14ac:dyDescent="0.2">
      <c r="A100" s="7">
        <v>35489</v>
      </c>
      <c r="B100" s="14">
        <f>B99*POWER(B110/B98,1/12)</f>
        <v>96.369550430916135</v>
      </c>
      <c r="C100" s="10"/>
      <c r="D100" s="10"/>
      <c r="E100" s="10"/>
    </row>
    <row r="101" spans="1:5" s="6" customFormat="1" x14ac:dyDescent="0.2">
      <c r="A101" s="7">
        <v>35520</v>
      </c>
      <c r="B101" s="14">
        <f>B100*POWER(B110/B98,1/12)</f>
        <v>96.726583822065777</v>
      </c>
      <c r="C101" s="10"/>
      <c r="D101" s="10"/>
      <c r="E101" s="10"/>
    </row>
    <row r="102" spans="1:5" s="6" customFormat="1" x14ac:dyDescent="0.2">
      <c r="A102" s="7">
        <v>35550</v>
      </c>
      <c r="B102" s="14">
        <f>B101*POWER(B110/B98,1/12)</f>
        <v>97.084939963418421</v>
      </c>
      <c r="C102" s="10"/>
      <c r="D102" s="10"/>
      <c r="E102" s="10"/>
    </row>
    <row r="103" spans="1:5" s="6" customFormat="1" x14ac:dyDescent="0.2">
      <c r="A103" s="7">
        <v>35581</v>
      </c>
      <c r="B103" s="14">
        <f>B102*POWER(B110/B98,1/12)</f>
        <v>97.444623755546786</v>
      </c>
      <c r="C103" s="10"/>
      <c r="D103" s="10"/>
      <c r="E103" s="10"/>
    </row>
    <row r="104" spans="1:5" s="6" customFormat="1" x14ac:dyDescent="0.2">
      <c r="A104" s="7">
        <v>35611</v>
      </c>
      <c r="B104" s="14">
        <f>B103*POWER(B110/B98,1/12)</f>
        <v>97.805640117179436</v>
      </c>
      <c r="C104" s="10"/>
      <c r="D104" s="10"/>
      <c r="E104" s="10"/>
    </row>
    <row r="105" spans="1:5" s="6" customFormat="1" x14ac:dyDescent="0.2">
      <c r="A105" s="7">
        <v>35642</v>
      </c>
      <c r="B105" s="14">
        <f>B104*POWER(B110/B98,1/12)</f>
        <v>98.167993985267998</v>
      </c>
      <c r="C105" s="10"/>
      <c r="D105" s="10"/>
      <c r="E105" s="10"/>
    </row>
    <row r="106" spans="1:5" s="6" customFormat="1" x14ac:dyDescent="0.2">
      <c r="A106" s="7">
        <v>35673</v>
      </c>
      <c r="B106" s="14">
        <f>B105*POWER(B110/B98,1/12)</f>
        <v>98.531690315054689</v>
      </c>
      <c r="C106" s="10"/>
      <c r="D106" s="10"/>
      <c r="E106" s="10"/>
    </row>
    <row r="107" spans="1:5" s="6" customFormat="1" x14ac:dyDescent="0.2">
      <c r="A107" s="7">
        <v>35703</v>
      </c>
      <c r="B107" s="14">
        <f>B106*POWER(B110/B98,1/12)</f>
        <v>98.896734080140092</v>
      </c>
      <c r="C107" s="10"/>
      <c r="D107" s="10"/>
      <c r="E107" s="10"/>
    </row>
    <row r="108" spans="1:5" s="6" customFormat="1" x14ac:dyDescent="0.2">
      <c r="A108" s="7">
        <v>35734</v>
      </c>
      <c r="B108" s="14">
        <f>B107*POWER(B110/B98,1/12)</f>
        <v>99.26313027255118</v>
      </c>
      <c r="C108" s="10"/>
      <c r="D108" s="10"/>
      <c r="E108" s="10"/>
    </row>
    <row r="109" spans="1:5" s="6" customFormat="1" x14ac:dyDescent="0.2">
      <c r="A109" s="7">
        <v>35764</v>
      </c>
      <c r="B109" s="14">
        <f>B108*POWER(B110/B98,1/12)</f>
        <v>99.630883902809558</v>
      </c>
      <c r="C109" s="10"/>
      <c r="D109" s="10"/>
      <c r="E109" s="10"/>
    </row>
    <row r="110" spans="1:5" s="6" customFormat="1" x14ac:dyDescent="0.2">
      <c r="A110" s="5">
        <v>35795</v>
      </c>
      <c r="B110" s="13">
        <f>Annual!D17</f>
        <v>100</v>
      </c>
      <c r="C110" s="10"/>
      <c r="D110" s="10"/>
      <c r="E110" s="10"/>
    </row>
    <row r="111" spans="1:5" s="6" customFormat="1" x14ac:dyDescent="0.2">
      <c r="A111" s="7">
        <v>35826</v>
      </c>
      <c r="B111" s="14">
        <f>B110*POWER(B122/B110,1/12)</f>
        <v>100.39254461560812</v>
      </c>
      <c r="C111" s="10"/>
      <c r="D111" s="10"/>
      <c r="E111" s="10"/>
    </row>
    <row r="112" spans="1:5" s="6" customFormat="1" x14ac:dyDescent="0.2">
      <c r="A112" s="7">
        <v>35854</v>
      </c>
      <c r="B112" s="14">
        <f>B111*POWER(B122/B110,1/12)</f>
        <v>100.78663014396867</v>
      </c>
      <c r="C112" s="10"/>
      <c r="D112" s="10"/>
      <c r="E112" s="10"/>
    </row>
    <row r="113" spans="1:5" s="6" customFormat="1" x14ac:dyDescent="0.2">
      <c r="A113" s="7">
        <v>35885</v>
      </c>
      <c r="B113" s="14">
        <f>B112*POWER(B122/B110,1/12)</f>
        <v>101.18226263385168</v>
      </c>
      <c r="C113" s="10"/>
      <c r="D113" s="10"/>
      <c r="E113" s="10"/>
    </row>
    <row r="114" spans="1:5" s="6" customFormat="1" x14ac:dyDescent="0.2">
      <c r="A114" s="7">
        <v>35915</v>
      </c>
      <c r="B114" s="14">
        <f>B113*POWER(B122/B110,1/12)</f>
        <v>101.57944815777132</v>
      </c>
      <c r="C114" s="10"/>
      <c r="D114" s="10"/>
      <c r="E114" s="10"/>
    </row>
    <row r="115" spans="1:5" s="6" customFormat="1" x14ac:dyDescent="0.2">
      <c r="A115" s="7">
        <v>35946</v>
      </c>
      <c r="B115" s="14">
        <f>B114*POWER(B122/B110,1/12)</f>
        <v>101.97819281207909</v>
      </c>
      <c r="C115" s="10"/>
      <c r="D115" s="10"/>
      <c r="E115" s="10"/>
    </row>
    <row r="116" spans="1:5" s="6" customFormat="1" x14ac:dyDescent="0.2">
      <c r="A116" s="7">
        <v>35976</v>
      </c>
      <c r="B116" s="14">
        <f>B115*POWER(B122/B110,1/12)</f>
        <v>102.37850271705736</v>
      </c>
      <c r="C116" s="10"/>
      <c r="D116" s="10"/>
      <c r="E116" s="10"/>
    </row>
    <row r="117" spans="1:5" s="6" customFormat="1" x14ac:dyDescent="0.2">
      <c r="A117" s="7">
        <v>36007</v>
      </c>
      <c r="B117" s="14">
        <f>B116*POWER(B122/B110,1/12)</f>
        <v>102.78038401701338</v>
      </c>
      <c r="C117" s="10"/>
      <c r="D117" s="10"/>
      <c r="E117" s="10"/>
    </row>
    <row r="118" spans="1:5" s="6" customFormat="1" x14ac:dyDescent="0.2">
      <c r="A118" s="7">
        <v>36038</v>
      </c>
      <c r="B118" s="14">
        <f>B117*POWER(B122/B110,1/12)</f>
        <v>103.1838428803735</v>
      </c>
      <c r="C118" s="10"/>
      <c r="D118" s="10"/>
      <c r="E118" s="10"/>
    </row>
    <row r="119" spans="1:5" s="6" customFormat="1" x14ac:dyDescent="0.2">
      <c r="A119" s="7">
        <v>36068</v>
      </c>
      <c r="B119" s="14">
        <f>B118*POWER(B122/B110,1/12)</f>
        <v>103.58888549977794</v>
      </c>
      <c r="C119" s="10"/>
      <c r="D119" s="10"/>
      <c r="E119" s="10"/>
    </row>
    <row r="120" spans="1:5" s="6" customFormat="1" x14ac:dyDescent="0.2">
      <c r="A120" s="7">
        <v>36099</v>
      </c>
      <c r="B120" s="14">
        <f>B119*POWER(B122/B110,1/12)</f>
        <v>103.99551809217577</v>
      </c>
      <c r="C120" s="10"/>
      <c r="D120" s="10"/>
      <c r="E120" s="10"/>
    </row>
    <row r="121" spans="1:5" s="6" customFormat="1" x14ac:dyDescent="0.2">
      <c r="A121" s="7">
        <v>36129</v>
      </c>
      <c r="B121" s="14">
        <f>B120*POWER(B122/B110,1/12)</f>
        <v>104.40374689892037</v>
      </c>
      <c r="C121" s="10"/>
      <c r="D121" s="10"/>
      <c r="E121" s="10"/>
    </row>
    <row r="122" spans="1:5" s="6" customFormat="1" x14ac:dyDescent="0.2">
      <c r="A122" s="5">
        <v>36160</v>
      </c>
      <c r="B122" s="13">
        <f>Annual!D18</f>
        <v>104.81357818586534</v>
      </c>
      <c r="C122" s="10"/>
      <c r="D122" s="10"/>
      <c r="E122" s="10"/>
    </row>
    <row r="123" spans="1:5" s="6" customFormat="1" x14ac:dyDescent="0.2">
      <c r="A123" s="7">
        <v>36191</v>
      </c>
      <c r="B123" s="14">
        <f>B122*POWER(B134/B122,1/12)</f>
        <v>105.44819844915847</v>
      </c>
      <c r="C123" s="10"/>
      <c r="D123" s="10"/>
      <c r="E123" s="10"/>
    </row>
    <row r="124" spans="1:5" s="6" customFormat="1" x14ac:dyDescent="0.2">
      <c r="A124" s="7">
        <v>36219</v>
      </c>
      <c r="B124" s="14">
        <f>B123*POWER(B134/B122,1/12)</f>
        <v>106.08666118100913</v>
      </c>
      <c r="C124" s="10"/>
      <c r="D124" s="10"/>
      <c r="E124" s="10"/>
    </row>
    <row r="125" spans="1:5" s="6" customFormat="1" x14ac:dyDescent="0.2">
      <c r="A125" s="7">
        <v>36250</v>
      </c>
      <c r="B125" s="14">
        <f>B124*POWER(B134/B122,1/12)</f>
        <v>106.72898964661303</v>
      </c>
      <c r="C125" s="10"/>
      <c r="D125" s="10"/>
      <c r="E125" s="10"/>
    </row>
    <row r="126" spans="1:5" s="6" customFormat="1" x14ac:dyDescent="0.2">
      <c r="A126" s="7">
        <v>36280</v>
      </c>
      <c r="B126" s="14">
        <f>B125*POWER(B134/B122,1/12)</f>
        <v>107.37520725203085</v>
      </c>
      <c r="C126" s="10"/>
      <c r="D126" s="10"/>
      <c r="E126" s="10"/>
    </row>
    <row r="127" spans="1:5" s="6" customFormat="1" x14ac:dyDescent="0.2">
      <c r="A127" s="7">
        <v>36311</v>
      </c>
      <c r="B127" s="14">
        <f>B126*POWER(B134/B122,1/12)</f>
        <v>108.02533754504118</v>
      </c>
      <c r="C127" s="10"/>
      <c r="D127" s="10"/>
      <c r="E127" s="10"/>
    </row>
    <row r="128" spans="1:5" s="6" customFormat="1" x14ac:dyDescent="0.2">
      <c r="A128" s="7">
        <v>36341</v>
      </c>
      <c r="B128" s="14">
        <f>B127*POWER(B134/B122,1/12)</f>
        <v>108.6794042159986</v>
      </c>
      <c r="C128" s="10"/>
      <c r="D128" s="10"/>
      <c r="E128" s="10"/>
    </row>
    <row r="129" spans="1:5" s="6" customFormat="1" x14ac:dyDescent="0.2">
      <c r="A129" s="7">
        <v>36372</v>
      </c>
      <c r="B129" s="14">
        <f>B128*POWER(B134/B122,1/12)</f>
        <v>109.33743109869688</v>
      </c>
      <c r="C129" s="10"/>
      <c r="D129" s="10"/>
      <c r="E129" s="10"/>
    </row>
    <row r="130" spans="1:5" s="6" customFormat="1" x14ac:dyDescent="0.2">
      <c r="A130" s="7">
        <v>36403</v>
      </c>
      <c r="B130" s="14">
        <f>B129*POWER(B134/B122,1/12)</f>
        <v>109.99944217123755</v>
      </c>
      <c r="C130" s="10"/>
      <c r="D130" s="10"/>
      <c r="E130" s="10"/>
    </row>
    <row r="131" spans="1:5" s="6" customFormat="1" x14ac:dyDescent="0.2">
      <c r="A131" s="7">
        <v>36433</v>
      </c>
      <c r="B131" s="14">
        <f>B130*POWER(B134/B122,1/12)</f>
        <v>110.66546155690358</v>
      </c>
      <c r="C131" s="10"/>
      <c r="D131" s="10"/>
      <c r="E131" s="10"/>
    </row>
    <row r="132" spans="1:5" s="6" customFormat="1" x14ac:dyDescent="0.2">
      <c r="A132" s="7">
        <v>36464</v>
      </c>
      <c r="B132" s="14">
        <f>B131*POWER(B134/B122,1/12)</f>
        <v>111.33551352503846</v>
      </c>
      <c r="C132" s="10"/>
      <c r="D132" s="10"/>
      <c r="E132" s="10"/>
    </row>
    <row r="133" spans="1:5" s="6" customFormat="1" x14ac:dyDescent="0.2">
      <c r="A133" s="7">
        <v>36494</v>
      </c>
      <c r="B133" s="14">
        <f>B132*POWER(B134/B122,1/12)</f>
        <v>112.00962249193054</v>
      </c>
      <c r="C133" s="10"/>
      <c r="D133" s="10"/>
      <c r="E133" s="10"/>
    </row>
    <row r="134" spans="1:5" s="6" customFormat="1" x14ac:dyDescent="0.2">
      <c r="A134" s="5">
        <v>36525</v>
      </c>
      <c r="B134" s="13">
        <f>Annual!D19</f>
        <v>112.68781302170287</v>
      </c>
      <c r="C134" s="10"/>
      <c r="D134" s="10"/>
      <c r="E134" s="10"/>
    </row>
    <row r="135" spans="1:5" s="6" customFormat="1" x14ac:dyDescent="0.2">
      <c r="A135" s="7">
        <v>36556</v>
      </c>
      <c r="B135" s="14">
        <f>B134*POWER(B146/B134,1/12)</f>
        <v>113.20550742744629</v>
      </c>
      <c r="C135" s="10"/>
      <c r="D135" s="10"/>
      <c r="E135" s="10"/>
    </row>
    <row r="136" spans="1:5" s="6" customFormat="1" x14ac:dyDescent="0.2">
      <c r="A136" s="7">
        <v>36585</v>
      </c>
      <c r="B136" s="14">
        <f>B135*POWER(B146/B134,1/12)</f>
        <v>113.72558015157706</v>
      </c>
      <c r="C136" s="10"/>
      <c r="D136" s="10"/>
      <c r="E136" s="10"/>
    </row>
    <row r="137" spans="1:5" s="6" customFormat="1" x14ac:dyDescent="0.2">
      <c r="A137" s="7">
        <v>36616</v>
      </c>
      <c r="B137" s="14">
        <f>B136*POWER(B146/B134,1/12)</f>
        <v>114.24804212022897</v>
      </c>
      <c r="C137" s="10"/>
      <c r="D137" s="10"/>
      <c r="E137" s="10"/>
    </row>
    <row r="138" spans="1:5" s="6" customFormat="1" x14ac:dyDescent="0.2">
      <c r="A138" s="7">
        <v>36646</v>
      </c>
      <c r="B138" s="14">
        <f>B137*POWER(B146/B134,1/12)</f>
        <v>114.77290430973115</v>
      </c>
      <c r="C138" s="10"/>
      <c r="D138" s="10"/>
      <c r="E138" s="10"/>
    </row>
    <row r="139" spans="1:5" s="6" customFormat="1" x14ac:dyDescent="0.2">
      <c r="A139" s="7">
        <v>36677</v>
      </c>
      <c r="B139" s="14">
        <f>B138*POWER(B146/B134,1/12)</f>
        <v>115.30017774683859</v>
      </c>
      <c r="C139" s="10"/>
      <c r="D139" s="10"/>
      <c r="E139" s="10"/>
    </row>
    <row r="140" spans="1:5" s="6" customFormat="1" x14ac:dyDescent="0.2">
      <c r="A140" s="7">
        <v>36707</v>
      </c>
      <c r="B140" s="14">
        <f>B139*POWER(B146/B134,1/12)</f>
        <v>115.82987350896386</v>
      </c>
      <c r="C140" s="10"/>
      <c r="D140" s="10"/>
      <c r="E140" s="10"/>
    </row>
    <row r="141" spans="1:5" s="6" customFormat="1" x14ac:dyDescent="0.2">
      <c r="A141" s="7">
        <v>36738</v>
      </c>
      <c r="B141" s="14">
        <f>B140*POWER(B146/B134,1/12)</f>
        <v>116.36200272440982</v>
      </c>
      <c r="C141" s="10"/>
      <c r="D141" s="10"/>
      <c r="E141" s="10"/>
    </row>
    <row r="142" spans="1:5" s="6" customFormat="1" x14ac:dyDescent="0.2">
      <c r="A142" s="7">
        <v>36769</v>
      </c>
      <c r="B142" s="14">
        <f>B141*POWER(B146/B134,1/12)</f>
        <v>116.89657657260338</v>
      </c>
      <c r="C142" s="10"/>
      <c r="D142" s="10"/>
      <c r="E142" s="10"/>
    </row>
    <row r="143" spans="1:5" s="6" customFormat="1" x14ac:dyDescent="0.2">
      <c r="A143" s="7">
        <v>36799</v>
      </c>
      <c r="B143" s="14">
        <f>B142*POWER(B146/B134,1/12)</f>
        <v>117.43360628433041</v>
      </c>
      <c r="C143" s="10"/>
      <c r="D143" s="10"/>
      <c r="E143" s="10"/>
    </row>
    <row r="144" spans="1:5" s="6" customFormat="1" x14ac:dyDescent="0.2">
      <c r="A144" s="7">
        <v>36830</v>
      </c>
      <c r="B144" s="14">
        <f>B143*POWER(B146/B134,1/12)</f>
        <v>117.97310314197166</v>
      </c>
      <c r="C144" s="10"/>
      <c r="D144" s="10"/>
      <c r="E144" s="10"/>
    </row>
    <row r="145" spans="1:5" s="6" customFormat="1" x14ac:dyDescent="0.2">
      <c r="A145" s="7">
        <v>36860</v>
      </c>
      <c r="B145" s="14">
        <f>B144*POWER(B146/B134,1/12)</f>
        <v>118.51507847973981</v>
      </c>
      <c r="C145" s="10"/>
      <c r="D145" s="10"/>
      <c r="E145" s="10"/>
    </row>
    <row r="146" spans="1:5" s="6" customFormat="1" x14ac:dyDescent="0.2">
      <c r="A146" s="5">
        <v>36891</v>
      </c>
      <c r="B146" s="13">
        <f>Annual!D20</f>
        <v>119.05954368391765</v>
      </c>
      <c r="C146" s="10"/>
      <c r="D146" s="10"/>
      <c r="E146" s="10"/>
    </row>
    <row r="147" spans="1:5" s="6" customFormat="1" x14ac:dyDescent="0.2">
      <c r="A147" s="7">
        <v>36922</v>
      </c>
      <c r="B147" s="14">
        <f>B146*POWER(B158/B146,1/12)</f>
        <v>119.23206305749976</v>
      </c>
      <c r="C147" s="10"/>
      <c r="D147" s="10"/>
      <c r="E147" s="10"/>
    </row>
    <row r="148" spans="1:5" s="6" customFormat="1" x14ac:dyDescent="0.2">
      <c r="A148" s="7">
        <v>36950</v>
      </c>
      <c r="B148" s="14">
        <f>B147*POWER(B158/B146,1/12)</f>
        <v>119.40483241468957</v>
      </c>
      <c r="C148" s="10"/>
      <c r="D148" s="10"/>
      <c r="E148" s="10"/>
    </row>
    <row r="149" spans="1:5" s="6" customFormat="1" x14ac:dyDescent="0.2">
      <c r="A149" s="7">
        <v>36981</v>
      </c>
      <c r="B149" s="14">
        <f>B148*POWER(B158/B146,1/12)</f>
        <v>119.57785211771773</v>
      </c>
      <c r="C149" s="10"/>
      <c r="D149" s="10"/>
      <c r="E149" s="10"/>
    </row>
    <row r="150" spans="1:5" s="6" customFormat="1" x14ac:dyDescent="0.2">
      <c r="A150" s="7">
        <v>37011</v>
      </c>
      <c r="B150" s="14">
        <f>B149*POWER(B158/B146,1/12)</f>
        <v>119.75112252933975</v>
      </c>
      <c r="C150" s="10"/>
      <c r="D150" s="10"/>
      <c r="E150" s="10"/>
    </row>
    <row r="151" spans="1:5" s="6" customFormat="1" x14ac:dyDescent="0.2">
      <c r="A151" s="7">
        <v>37042</v>
      </c>
      <c r="B151" s="14">
        <f>B150*POWER(B158/B146,1/12)</f>
        <v>119.92464401283681</v>
      </c>
      <c r="C151" s="10"/>
      <c r="D151" s="10"/>
      <c r="E151" s="10"/>
    </row>
    <row r="152" spans="1:5" s="6" customFormat="1" x14ac:dyDescent="0.2">
      <c r="A152" s="7">
        <v>37072</v>
      </c>
      <c r="B152" s="14">
        <f>B151*POWER(B158/B146,1/12)</f>
        <v>120.09841693201646</v>
      </c>
      <c r="C152" s="10"/>
      <c r="D152" s="10"/>
      <c r="E152" s="10"/>
    </row>
    <row r="153" spans="1:5" s="6" customFormat="1" x14ac:dyDescent="0.2">
      <c r="A153" s="7">
        <v>37103</v>
      </c>
      <c r="B153" s="14">
        <f>B152*POWER(B158/B146,1/12)</f>
        <v>120.27244165121344</v>
      </c>
      <c r="C153" s="10"/>
      <c r="D153" s="10"/>
      <c r="E153" s="10"/>
    </row>
    <row r="154" spans="1:5" s="6" customFormat="1" x14ac:dyDescent="0.2">
      <c r="A154" s="7">
        <v>37134</v>
      </c>
      <c r="B154" s="14">
        <f>B153*POWER(B158/B146,1/12)</f>
        <v>120.4467185352904</v>
      </c>
      <c r="C154" s="10"/>
      <c r="D154" s="10"/>
      <c r="E154" s="10"/>
    </row>
    <row r="155" spans="1:5" s="6" customFormat="1" x14ac:dyDescent="0.2">
      <c r="A155" s="7">
        <v>37164</v>
      </c>
      <c r="B155" s="14">
        <f>B154*POWER(B158/B146,1/12)</f>
        <v>120.62124794963869</v>
      </c>
      <c r="C155" s="10"/>
      <c r="D155" s="10"/>
      <c r="E155" s="10"/>
    </row>
    <row r="156" spans="1:5" s="6" customFormat="1" x14ac:dyDescent="0.2">
      <c r="A156" s="7">
        <v>37195</v>
      </c>
      <c r="B156" s="14">
        <f>B155*POWER(B158/B146,1/12)</f>
        <v>120.79603026017911</v>
      </c>
      <c r="C156" s="10"/>
      <c r="D156" s="10"/>
      <c r="E156" s="10"/>
    </row>
    <row r="157" spans="1:5" s="6" customFormat="1" x14ac:dyDescent="0.2">
      <c r="A157" s="7">
        <v>37225</v>
      </c>
      <c r="B157" s="14">
        <f>B156*POWER(B158/B146,1/12)</f>
        <v>120.9710658333627</v>
      </c>
      <c r="C157" s="10"/>
      <c r="D157" s="10"/>
      <c r="E157" s="10"/>
    </row>
    <row r="158" spans="1:5" s="6" customFormat="1" x14ac:dyDescent="0.2">
      <c r="A158" s="5">
        <v>37256</v>
      </c>
      <c r="B158" s="13">
        <f>Annual!D21</f>
        <v>121.1463550361714</v>
      </c>
      <c r="C158" s="10"/>
      <c r="D158" s="10"/>
      <c r="E158" s="10"/>
    </row>
    <row r="159" spans="1:5" s="6" customFormat="1" x14ac:dyDescent="0.2">
      <c r="A159" s="7">
        <v>37287</v>
      </c>
      <c r="B159" s="14">
        <f>B158*POWER(B170/B158,1/12)</f>
        <v>121.50450639216388</v>
      </c>
      <c r="C159" s="10"/>
      <c r="D159" s="10"/>
      <c r="E159" s="10"/>
    </row>
    <row r="160" spans="1:5" s="6" customFormat="1" x14ac:dyDescent="0.2">
      <c r="A160" s="7">
        <v>37315</v>
      </c>
      <c r="B160" s="14">
        <f>B159*POWER(B170/B158,1/12)</f>
        <v>121.86371656989111</v>
      </c>
      <c r="C160" s="10"/>
      <c r="D160" s="10"/>
      <c r="E160" s="10"/>
    </row>
    <row r="161" spans="1:5" s="6" customFormat="1" x14ac:dyDescent="0.2">
      <c r="A161" s="7">
        <v>37346</v>
      </c>
      <c r="B161" s="14">
        <f>B160*POWER(B170/B158,1/12)</f>
        <v>122.22398869960362</v>
      </c>
      <c r="C161" s="10"/>
      <c r="D161" s="10"/>
      <c r="E161" s="10"/>
    </row>
    <row r="162" spans="1:5" s="6" customFormat="1" x14ac:dyDescent="0.2">
      <c r="A162" s="7">
        <v>37376</v>
      </c>
      <c r="B162" s="14">
        <f>B161*POWER(B170/B158,1/12)</f>
        <v>122.58532592080604</v>
      </c>
      <c r="C162" s="10"/>
      <c r="D162" s="10"/>
      <c r="E162" s="10"/>
    </row>
    <row r="163" spans="1:5" s="6" customFormat="1" x14ac:dyDescent="0.2">
      <c r="A163" s="7">
        <v>37407</v>
      </c>
      <c r="B163" s="14">
        <f>B162*POWER(B170/B158,1/12)</f>
        <v>122.9477313822845</v>
      </c>
      <c r="C163" s="10"/>
      <c r="D163" s="10"/>
      <c r="E163" s="10"/>
    </row>
    <row r="164" spans="1:5" s="6" customFormat="1" x14ac:dyDescent="0.2">
      <c r="A164" s="7">
        <v>37437</v>
      </c>
      <c r="B164" s="14">
        <f>B163*POWER(B170/B158,1/12)</f>
        <v>123.31120824213403</v>
      </c>
      <c r="C164" s="10"/>
      <c r="D164" s="10"/>
      <c r="E164" s="10"/>
    </row>
    <row r="165" spans="1:5" s="6" customFormat="1" x14ac:dyDescent="0.2">
      <c r="A165" s="7">
        <v>37468</v>
      </c>
      <c r="B165" s="14">
        <f>B164*POWER(B170/B158,1/12)</f>
        <v>123.67575966778612</v>
      </c>
      <c r="C165" s="10"/>
      <c r="D165" s="10"/>
      <c r="E165" s="10"/>
    </row>
    <row r="166" spans="1:5" s="6" customFormat="1" x14ac:dyDescent="0.2">
      <c r="A166" s="7">
        <v>37499</v>
      </c>
      <c r="B166" s="14">
        <f>B165*POWER(B170/B158,1/12)</f>
        <v>124.04138883603632</v>
      </c>
      <c r="C166" s="10"/>
      <c r="D166" s="10"/>
      <c r="E166" s="10"/>
    </row>
    <row r="167" spans="1:5" s="6" customFormat="1" x14ac:dyDescent="0.2">
      <c r="A167" s="7">
        <v>37529</v>
      </c>
      <c r="B167" s="14">
        <f>B166*POWER(B170/B158,1/12)</f>
        <v>124.40809893307186</v>
      </c>
      <c r="C167" s="10"/>
      <c r="D167" s="10"/>
      <c r="E167" s="10"/>
    </row>
    <row r="168" spans="1:5" s="6" customFormat="1" x14ac:dyDescent="0.2">
      <c r="A168" s="7">
        <v>37560</v>
      </c>
      <c r="B168" s="14">
        <f>B167*POWER(B170/B158,1/12)</f>
        <v>124.7758931544995</v>
      </c>
      <c r="C168" s="10"/>
      <c r="D168" s="10"/>
      <c r="E168" s="10"/>
    </row>
    <row r="169" spans="1:5" s="6" customFormat="1" x14ac:dyDescent="0.2">
      <c r="A169" s="7">
        <v>37590</v>
      </c>
      <c r="B169" s="14">
        <f>B168*POWER(B170/B158,1/12)</f>
        <v>125.14477470537335</v>
      </c>
      <c r="C169" s="10"/>
      <c r="D169" s="10"/>
      <c r="E169" s="10"/>
    </row>
    <row r="170" spans="1:5" s="6" customFormat="1" x14ac:dyDescent="0.2">
      <c r="A170" s="5">
        <v>37621</v>
      </c>
      <c r="B170" s="13">
        <f>Annual!D22</f>
        <v>125.51474680022261</v>
      </c>
      <c r="C170" s="10"/>
      <c r="D170" s="10"/>
      <c r="E170" s="10"/>
    </row>
    <row r="171" spans="1:5" s="6" customFormat="1" x14ac:dyDescent="0.2">
      <c r="A171" s="7">
        <v>37652</v>
      </c>
      <c r="B171" s="14">
        <f>B170*POWER(B182/B170,1/12)</f>
        <v>125.66024937363977</v>
      </c>
      <c r="C171" s="10"/>
      <c r="D171" s="10"/>
      <c r="E171" s="10"/>
    </row>
    <row r="172" spans="1:5" s="6" customFormat="1" x14ac:dyDescent="0.2">
      <c r="A172" s="7">
        <v>37680</v>
      </c>
      <c r="B172" s="14">
        <f>B171*POWER(B182/B170,1/12)</f>
        <v>125.80592062045517</v>
      </c>
      <c r="C172" s="10"/>
      <c r="D172" s="10"/>
      <c r="E172" s="10"/>
    </row>
    <row r="173" spans="1:5" s="6" customFormat="1" x14ac:dyDescent="0.2">
      <c r="A173" s="7">
        <v>37711</v>
      </c>
      <c r="B173" s="14">
        <f>B172*POWER(B182/B170,1/12)</f>
        <v>125.9517607362029</v>
      </c>
      <c r="C173" s="10"/>
      <c r="D173" s="10"/>
      <c r="E173" s="10"/>
    </row>
    <row r="174" spans="1:5" s="6" customFormat="1" x14ac:dyDescent="0.2">
      <c r="A174" s="7">
        <v>37741</v>
      </c>
      <c r="B174" s="14">
        <f>B173*POWER(B182/B170,1/12)</f>
        <v>126.09776991664374</v>
      </c>
      <c r="C174" s="10"/>
      <c r="D174" s="10"/>
      <c r="E174" s="10"/>
    </row>
    <row r="175" spans="1:5" s="6" customFormat="1" x14ac:dyDescent="0.2">
      <c r="A175" s="7">
        <v>37772</v>
      </c>
      <c r="B175" s="14">
        <f>B174*POWER(B182/B170,1/12)</f>
        <v>126.2439483577654</v>
      </c>
      <c r="C175" s="10"/>
      <c r="D175" s="10"/>
      <c r="E175" s="10"/>
    </row>
    <row r="176" spans="1:5" s="6" customFormat="1" x14ac:dyDescent="0.2">
      <c r="A176" s="7">
        <v>37802</v>
      </c>
      <c r="B176" s="14">
        <f>B175*POWER(B182/B170,1/12)</f>
        <v>126.3902962557828</v>
      </c>
      <c r="C176" s="10"/>
      <c r="D176" s="10"/>
      <c r="E176" s="10"/>
    </row>
    <row r="177" spans="1:5" s="6" customFormat="1" x14ac:dyDescent="0.2">
      <c r="A177" s="7">
        <v>37833</v>
      </c>
      <c r="B177" s="14">
        <f>B176*POWER(B182/B170,1/12)</f>
        <v>126.5368138071383</v>
      </c>
      <c r="C177" s="10"/>
      <c r="D177" s="10"/>
      <c r="E177" s="10"/>
    </row>
    <row r="178" spans="1:5" s="6" customFormat="1" x14ac:dyDescent="0.2">
      <c r="A178" s="7">
        <v>37864</v>
      </c>
      <c r="B178" s="14">
        <f>B177*POWER(B182/B170,1/12)</f>
        <v>126.68350120850199</v>
      </c>
      <c r="C178" s="10"/>
      <c r="D178" s="10"/>
      <c r="E178" s="10"/>
    </row>
    <row r="179" spans="1:5" s="6" customFormat="1" x14ac:dyDescent="0.2">
      <c r="A179" s="7">
        <v>37894</v>
      </c>
      <c r="B179" s="14">
        <f>B178*POWER(B182/B170,1/12)</f>
        <v>126.83035865677196</v>
      </c>
      <c r="C179" s="10"/>
      <c r="D179" s="10"/>
      <c r="E179" s="10"/>
    </row>
    <row r="180" spans="1:5" s="6" customFormat="1" x14ac:dyDescent="0.2">
      <c r="A180" s="7">
        <v>37925</v>
      </c>
      <c r="B180" s="14">
        <f>B179*POWER(B182/B170,1/12)</f>
        <v>126.97738634907456</v>
      </c>
      <c r="C180" s="10"/>
      <c r="D180" s="10"/>
      <c r="E180" s="10"/>
    </row>
    <row r="181" spans="1:5" s="6" customFormat="1" x14ac:dyDescent="0.2">
      <c r="A181" s="7">
        <v>37955</v>
      </c>
      <c r="B181" s="14">
        <f>B180*POWER(B182/B170,1/12)</f>
        <v>127.12458448276465</v>
      </c>
      <c r="C181" s="10"/>
      <c r="D181" s="10"/>
      <c r="E181" s="10"/>
    </row>
    <row r="182" spans="1:5" s="6" customFormat="1" x14ac:dyDescent="0.2">
      <c r="A182" s="5">
        <v>37986</v>
      </c>
      <c r="B182" s="13">
        <f>Annual!D23</f>
        <v>127.27195325542573</v>
      </c>
      <c r="C182" s="10"/>
      <c r="D182" s="10"/>
      <c r="E182" s="10"/>
    </row>
    <row r="183" spans="1:5" s="6" customFormat="1" x14ac:dyDescent="0.2">
      <c r="A183" s="7">
        <v>38017</v>
      </c>
      <c r="B183" s="14">
        <f>B182*POWER(B194/B182,1/12)</f>
        <v>127.53411264087498</v>
      </c>
      <c r="C183" s="10"/>
      <c r="D183" s="10"/>
      <c r="E183" s="10"/>
    </row>
    <row r="184" spans="1:5" s="6" customFormat="1" x14ac:dyDescent="0.2">
      <c r="A184" s="7">
        <v>38046</v>
      </c>
      <c r="B184" s="14">
        <f>B183*POWER(B194/B182,1/12)</f>
        <v>127.79681203173486</v>
      </c>
      <c r="C184" s="10"/>
      <c r="D184" s="10"/>
      <c r="E184" s="10"/>
    </row>
    <row r="185" spans="1:5" s="6" customFormat="1" x14ac:dyDescent="0.2">
      <c r="A185" s="7">
        <v>38077</v>
      </c>
      <c r="B185" s="14">
        <f>B184*POWER(B194/B182,1/12)</f>
        <v>128.06005254032812</v>
      </c>
      <c r="C185" s="10"/>
      <c r="D185" s="10"/>
      <c r="E185" s="10"/>
    </row>
    <row r="186" spans="1:5" s="6" customFormat="1" x14ac:dyDescent="0.2">
      <c r="A186" s="7">
        <v>38107</v>
      </c>
      <c r="B186" s="14">
        <f>B185*POWER(B194/B182,1/12)</f>
        <v>128.32383528126866</v>
      </c>
      <c r="C186" s="10"/>
      <c r="D186" s="10"/>
      <c r="E186" s="10"/>
    </row>
    <row r="187" spans="1:5" s="6" customFormat="1" x14ac:dyDescent="0.2">
      <c r="A187" s="7">
        <v>38138</v>
      </c>
      <c r="B187" s="14">
        <f>B186*POWER(B194/B182,1/12)</f>
        <v>128.58816137146633</v>
      </c>
      <c r="C187" s="10"/>
      <c r="D187" s="10"/>
      <c r="E187" s="10"/>
    </row>
    <row r="188" spans="1:5" s="6" customFormat="1" x14ac:dyDescent="0.2">
      <c r="A188" s="7">
        <v>38168</v>
      </c>
      <c r="B188" s="14">
        <f>B187*POWER(B194/B182,1/12)</f>
        <v>128.85303193013166</v>
      </c>
      <c r="C188" s="10"/>
      <c r="D188" s="10"/>
      <c r="E188" s="10"/>
    </row>
    <row r="189" spans="1:5" s="6" customFormat="1" x14ac:dyDescent="0.2">
      <c r="A189" s="7">
        <v>38199</v>
      </c>
      <c r="B189" s="14">
        <f>B188*POWER(B194/B182,1/12)</f>
        <v>129.11844807878055</v>
      </c>
      <c r="C189" s="10"/>
      <c r="D189" s="10"/>
      <c r="E189" s="10"/>
    </row>
    <row r="190" spans="1:5" s="6" customFormat="1" x14ac:dyDescent="0.2">
      <c r="A190" s="7">
        <v>38230</v>
      </c>
      <c r="B190" s="14">
        <f>B189*POWER(B194/B182,1/12)</f>
        <v>129.38441094123903</v>
      </c>
      <c r="C190" s="10"/>
      <c r="D190" s="10"/>
      <c r="E190" s="10"/>
    </row>
    <row r="191" spans="1:5" s="6" customFormat="1" x14ac:dyDescent="0.2">
      <c r="A191" s="7">
        <v>38260</v>
      </c>
      <c r="B191" s="14">
        <f>B190*POWER(B194/B182,1/12)</f>
        <v>129.65092164364802</v>
      </c>
      <c r="C191" s="10"/>
      <c r="D191" s="10"/>
      <c r="E191" s="10"/>
    </row>
    <row r="192" spans="1:5" s="6" customFormat="1" x14ac:dyDescent="0.2">
      <c r="A192" s="7">
        <v>38291</v>
      </c>
      <c r="B192" s="14">
        <f>B191*POWER(B194/B182,1/12)</f>
        <v>129.91798131446814</v>
      </c>
      <c r="C192" s="10"/>
      <c r="D192" s="10"/>
      <c r="E192" s="10"/>
    </row>
    <row r="193" spans="1:5" s="6" customFormat="1" x14ac:dyDescent="0.2">
      <c r="A193" s="7">
        <v>38321</v>
      </c>
      <c r="B193" s="14">
        <f>B192*POWER(B194/B182,1/12)</f>
        <v>130.18559108448443</v>
      </c>
      <c r="C193" s="10"/>
      <c r="D193" s="10"/>
      <c r="E193" s="10"/>
    </row>
    <row r="194" spans="1:5" s="6" customFormat="1" x14ac:dyDescent="0.2">
      <c r="A194" s="5">
        <v>38352</v>
      </c>
      <c r="B194" s="13">
        <f>Annual!D24</f>
        <v>130.45375208681136</v>
      </c>
      <c r="C194" s="10"/>
      <c r="D194" s="10"/>
      <c r="E194" s="10"/>
    </row>
    <row r="195" spans="1:5" s="6" customFormat="1" x14ac:dyDescent="0.2">
      <c r="A195" s="7">
        <v>38383</v>
      </c>
      <c r="B195" s="14">
        <f>B194*POWER(B206/B194,1/12)</f>
        <v>130.74370215685079</v>
      </c>
      <c r="C195" s="10"/>
      <c r="D195" s="10"/>
      <c r="E195" s="10"/>
    </row>
    <row r="196" spans="1:5" s="6" customFormat="1" x14ac:dyDescent="0.2">
      <c r="A196" s="7">
        <v>38411</v>
      </c>
      <c r="B196" s="14">
        <f>B195*POWER(B206/B194,1/12)</f>
        <v>131.0342966778299</v>
      </c>
      <c r="C196" s="10"/>
      <c r="D196" s="10"/>
      <c r="E196" s="10"/>
    </row>
    <row r="197" spans="1:5" s="6" customFormat="1" x14ac:dyDescent="0.2">
      <c r="A197" s="7">
        <v>38442</v>
      </c>
      <c r="B197" s="14">
        <f>B196*POWER(B206/B194,1/12)</f>
        <v>131.32553708212293</v>
      </c>
      <c r="C197" s="10"/>
      <c r="D197" s="10"/>
      <c r="E197" s="10"/>
    </row>
    <row r="198" spans="1:5" s="6" customFormat="1" x14ac:dyDescent="0.2">
      <c r="A198" s="7">
        <v>38472</v>
      </c>
      <c r="B198" s="14">
        <f>B197*POWER(B206/B194,1/12)</f>
        <v>131.61742480528775</v>
      </c>
      <c r="C198" s="10"/>
      <c r="D198" s="10"/>
      <c r="E198" s="10"/>
    </row>
    <row r="199" spans="1:5" s="6" customFormat="1" x14ac:dyDescent="0.2">
      <c r="A199" s="7">
        <v>38503</v>
      </c>
      <c r="B199" s="14">
        <f>B198*POWER(B206/B194,1/12)</f>
        <v>131.90996128607298</v>
      </c>
      <c r="C199" s="10"/>
      <c r="D199" s="10"/>
      <c r="E199" s="10"/>
    </row>
    <row r="200" spans="1:5" s="6" customFormat="1" x14ac:dyDescent="0.2">
      <c r="A200" s="7">
        <v>38533</v>
      </c>
      <c r="B200" s="14">
        <f>B199*POWER(B206/B194,1/12)</f>
        <v>132.20314796642501</v>
      </c>
      <c r="C200" s="10"/>
      <c r="D200" s="10"/>
      <c r="E200" s="10"/>
    </row>
    <row r="201" spans="1:5" s="6" customFormat="1" x14ac:dyDescent="0.2">
      <c r="A201" s="7">
        <v>38564</v>
      </c>
      <c r="B201" s="14">
        <f>B200*POWER(B206/B194,1/12)</f>
        <v>132.49698629149512</v>
      </c>
      <c r="C201" s="10"/>
      <c r="D201" s="10"/>
      <c r="E201" s="10"/>
    </row>
    <row r="202" spans="1:5" s="6" customFormat="1" x14ac:dyDescent="0.2">
      <c r="A202" s="7">
        <v>38595</v>
      </c>
      <c r="B202" s="14">
        <f>B201*POWER(B206/B194,1/12)</f>
        <v>132.79147770964664</v>
      </c>
      <c r="C202" s="10"/>
      <c r="D202" s="10"/>
      <c r="E202" s="10"/>
    </row>
    <row r="203" spans="1:5" s="6" customFormat="1" x14ac:dyDescent="0.2">
      <c r="A203" s="7">
        <v>38625</v>
      </c>
      <c r="B203" s="14">
        <f>B202*POWER(B206/B194,1/12)</f>
        <v>133.08662367246211</v>
      </c>
      <c r="C203" s="10"/>
      <c r="D203" s="10"/>
      <c r="E203" s="10"/>
    </row>
    <row r="204" spans="1:5" s="6" customFormat="1" x14ac:dyDescent="0.2">
      <c r="A204" s="7">
        <v>38656</v>
      </c>
      <c r="B204" s="14">
        <f>B203*POWER(B206/B194,1/12)</f>
        <v>133.38242563475035</v>
      </c>
      <c r="C204" s="10"/>
      <c r="D204" s="10"/>
      <c r="E204" s="10"/>
    </row>
    <row r="205" spans="1:5" s="6" customFormat="1" x14ac:dyDescent="0.2">
      <c r="A205" s="7">
        <v>38686</v>
      </c>
      <c r="B205" s="14">
        <f>B204*POWER(B206/B194,1/12)</f>
        <v>133.67888505455369</v>
      </c>
      <c r="C205" s="10"/>
      <c r="D205" s="10"/>
      <c r="E205" s="10"/>
    </row>
    <row r="206" spans="1:5" s="6" customFormat="1" x14ac:dyDescent="0.2">
      <c r="A206" s="5">
        <v>38717</v>
      </c>
      <c r="B206" s="13">
        <f>Annual!D25</f>
        <v>133.97600339315525</v>
      </c>
      <c r="C206" s="10"/>
      <c r="D206" s="10"/>
      <c r="E206" s="10"/>
    </row>
    <row r="207" spans="1:5" s="6" customFormat="1" x14ac:dyDescent="0.2">
      <c r="A207" s="7">
        <v>38748</v>
      </c>
      <c r="B207" s="14">
        <f>B206*POWER(B218/B206,1/12)</f>
        <v>134.25197202423305</v>
      </c>
      <c r="C207" s="10"/>
      <c r="D207" s="10"/>
      <c r="E207" s="10"/>
    </row>
    <row r="208" spans="1:5" s="6" customFormat="1" x14ac:dyDescent="0.2">
      <c r="A208" s="7">
        <v>38776</v>
      </c>
      <c r="B208" s="14">
        <f>B207*POWER(B218/B206,1/12)</f>
        <v>134.52850910550649</v>
      </c>
      <c r="C208" s="10"/>
      <c r="D208" s="10"/>
      <c r="E208" s="10"/>
    </row>
    <row r="209" spans="1:5" s="6" customFormat="1" x14ac:dyDescent="0.2">
      <c r="A209" s="7">
        <v>38807</v>
      </c>
      <c r="B209" s="14">
        <f>B208*POWER(B218/B206,1/12)</f>
        <v>134.80561580788986</v>
      </c>
      <c r="C209" s="10"/>
      <c r="D209" s="10"/>
      <c r="E209" s="10"/>
    </row>
    <row r="210" spans="1:5" s="6" customFormat="1" x14ac:dyDescent="0.2">
      <c r="A210" s="7">
        <v>38837</v>
      </c>
      <c r="B210" s="14">
        <f>B209*POWER(B218/B206,1/12)</f>
        <v>135.08329330470943</v>
      </c>
      <c r="C210" s="10"/>
      <c r="D210" s="10"/>
      <c r="E210" s="10"/>
    </row>
    <row r="211" spans="1:5" s="6" customFormat="1" x14ac:dyDescent="0.2">
      <c r="A211" s="7">
        <v>38868</v>
      </c>
      <c r="B211" s="14">
        <f>B210*POWER(B218/B206,1/12)</f>
        <v>135.36154277170829</v>
      </c>
      <c r="C211" s="10"/>
      <c r="D211" s="10"/>
      <c r="E211" s="10"/>
    </row>
    <row r="212" spans="1:5" s="6" customFormat="1" x14ac:dyDescent="0.2">
      <c r="A212" s="7">
        <v>38898</v>
      </c>
      <c r="B212" s="14">
        <f>B211*POWER(B218/B206,1/12)</f>
        <v>135.64036538705133</v>
      </c>
      <c r="C212" s="10"/>
      <c r="D212" s="10"/>
      <c r="E212" s="10"/>
    </row>
    <row r="213" spans="1:5" s="6" customFormat="1" x14ac:dyDescent="0.2">
      <c r="A213" s="7">
        <v>38929</v>
      </c>
      <c r="B213" s="14">
        <f>B212*POWER(B218/B206,1/12)</f>
        <v>135.9197623313303</v>
      </c>
      <c r="C213" s="10"/>
      <c r="D213" s="10"/>
      <c r="E213" s="10"/>
    </row>
    <row r="214" spans="1:5" s="6" customFormat="1" x14ac:dyDescent="0.2">
      <c r="A214" s="7">
        <v>38960</v>
      </c>
      <c r="B214" s="14">
        <f>B213*POWER(B218/B206,1/12)</f>
        <v>136.19973478756879</v>
      </c>
      <c r="C214" s="10"/>
      <c r="D214" s="10"/>
      <c r="E214" s="10"/>
    </row>
    <row r="215" spans="1:5" s="6" customFormat="1" x14ac:dyDescent="0.2">
      <c r="A215" s="7">
        <v>38990</v>
      </c>
      <c r="B215" s="14">
        <f>B214*POWER(B218/B206,1/12)</f>
        <v>136.48028394122719</v>
      </c>
      <c r="C215" s="10"/>
      <c r="D215" s="10"/>
      <c r="E215" s="10"/>
    </row>
    <row r="216" spans="1:5" s="6" customFormat="1" x14ac:dyDescent="0.2">
      <c r="A216" s="7">
        <v>39021</v>
      </c>
      <c r="B216" s="14">
        <f>B215*POWER(B218/B206,1/12)</f>
        <v>136.76141098020776</v>
      </c>
      <c r="C216" s="10"/>
      <c r="D216" s="10"/>
      <c r="E216" s="10"/>
    </row>
    <row r="217" spans="1:5" s="6" customFormat="1" x14ac:dyDescent="0.2">
      <c r="A217" s="7">
        <v>39051</v>
      </c>
      <c r="B217" s="14">
        <f>B216*POWER(B218/B206,1/12)</f>
        <v>137.04311709485967</v>
      </c>
      <c r="C217" s="10"/>
      <c r="D217" s="10"/>
      <c r="E217" s="10"/>
    </row>
    <row r="218" spans="1:5" s="6" customFormat="1" x14ac:dyDescent="0.2">
      <c r="A218" s="5">
        <v>39082</v>
      </c>
      <c r="B218" s="13">
        <f>Annual!D26</f>
        <v>137.32540347798411</v>
      </c>
      <c r="C218" s="10"/>
      <c r="D218" s="10"/>
      <c r="E218" s="10"/>
    </row>
    <row r="219" spans="1:5" s="6" customFormat="1" x14ac:dyDescent="0.2">
      <c r="A219" s="7">
        <v>39113</v>
      </c>
      <c r="B219" s="14">
        <f>B218*POWER(B230/B218,1/12)</f>
        <v>137.552207546647</v>
      </c>
      <c r="C219" s="10"/>
      <c r="D219" s="10"/>
      <c r="E219" s="10"/>
    </row>
    <row r="220" spans="1:5" s="6" customFormat="1" x14ac:dyDescent="0.2">
      <c r="A220" s="7">
        <v>39141</v>
      </c>
      <c r="B220" s="14">
        <f>B219*POWER(B230/B218,1/12)</f>
        <v>137.77938620066888</v>
      </c>
      <c r="C220" s="10"/>
      <c r="D220" s="10"/>
      <c r="E220" s="10"/>
    </row>
    <row r="221" spans="1:5" s="6" customFormat="1" x14ac:dyDescent="0.2">
      <c r="A221" s="7">
        <v>39172</v>
      </c>
      <c r="B221" s="14">
        <f>B220*POWER(B230/B218,1/12)</f>
        <v>138.00694005870795</v>
      </c>
      <c r="C221" s="10"/>
      <c r="D221" s="10"/>
      <c r="E221" s="10"/>
    </row>
    <row r="222" spans="1:5" s="6" customFormat="1" x14ac:dyDescent="0.2">
      <c r="A222" s="7">
        <v>39202</v>
      </c>
      <c r="B222" s="14">
        <f>B221*POWER(B230/B218,1/12)</f>
        <v>138.23486974044414</v>
      </c>
      <c r="C222" s="10"/>
      <c r="D222" s="10"/>
      <c r="E222" s="10"/>
    </row>
    <row r="223" spans="1:5" s="6" customFormat="1" x14ac:dyDescent="0.2">
      <c r="A223" s="7">
        <v>39233</v>
      </c>
      <c r="B223" s="14">
        <f>B222*POWER(B230/B218,1/12)</f>
        <v>138.46317586658083</v>
      </c>
      <c r="C223" s="10"/>
      <c r="D223" s="10"/>
      <c r="E223" s="10"/>
    </row>
    <row r="224" spans="1:5" s="6" customFormat="1" x14ac:dyDescent="0.2">
      <c r="A224" s="7">
        <v>39263</v>
      </c>
      <c r="B224" s="14">
        <f>B223*POWER(B230/B218,1/12)</f>
        <v>138.69185905884657</v>
      </c>
      <c r="C224" s="10"/>
      <c r="D224" s="10"/>
      <c r="E224" s="10"/>
    </row>
    <row r="225" spans="1:5" s="6" customFormat="1" x14ac:dyDescent="0.2">
      <c r="A225" s="7">
        <v>39294</v>
      </c>
      <c r="B225" s="14">
        <f>B224*POWER(B230/B218,1/12)</f>
        <v>138.92091993999671</v>
      </c>
      <c r="C225" s="10"/>
      <c r="D225" s="10"/>
      <c r="E225" s="10"/>
    </row>
    <row r="226" spans="1:5" s="6" customFormat="1" x14ac:dyDescent="0.2">
      <c r="A226" s="7">
        <v>39325</v>
      </c>
      <c r="B226" s="14">
        <f>B225*POWER(B230/B218,1/12)</f>
        <v>139.15035913381516</v>
      </c>
      <c r="C226" s="10"/>
      <c r="D226" s="10"/>
      <c r="E226" s="10"/>
    </row>
    <row r="227" spans="1:5" s="6" customFormat="1" x14ac:dyDescent="0.2">
      <c r="A227" s="7">
        <v>39355</v>
      </c>
      <c r="B227" s="14">
        <f>B226*POWER(B230/B218,1/12)</f>
        <v>139.38017726511606</v>
      </c>
      <c r="C227" s="10"/>
      <c r="D227" s="10"/>
      <c r="E227" s="10"/>
    </row>
    <row r="228" spans="1:5" s="6" customFormat="1" x14ac:dyDescent="0.2">
      <c r="A228" s="7">
        <v>39386</v>
      </c>
      <c r="B228" s="14">
        <f>B227*POWER(B230/B218,1/12)</f>
        <v>139.61037495974546</v>
      </c>
      <c r="C228" s="10"/>
      <c r="D228" s="10"/>
      <c r="E228" s="10"/>
    </row>
    <row r="229" spans="1:5" s="6" customFormat="1" x14ac:dyDescent="0.2">
      <c r="A229" s="7">
        <v>39416</v>
      </c>
      <c r="B229" s="14">
        <f>B228*POWER(B230/B218,1/12)</f>
        <v>139.84095284458306</v>
      </c>
      <c r="C229" s="10"/>
      <c r="D229" s="10"/>
      <c r="E229" s="10"/>
    </row>
    <row r="230" spans="1:5" s="6" customFormat="1" x14ac:dyDescent="0.2">
      <c r="A230" s="5">
        <v>39447</v>
      </c>
      <c r="B230" s="13">
        <f>Annual!D27</f>
        <v>140.07191154754381</v>
      </c>
      <c r="C230" s="10"/>
      <c r="D230" s="10"/>
      <c r="E230" s="10"/>
    </row>
    <row r="231" spans="1:5" s="6" customFormat="1" x14ac:dyDescent="0.2">
      <c r="A231" s="7">
        <v>39478</v>
      </c>
      <c r="B231" s="14">
        <f>B230*POWER(B242/B230,1/12)</f>
        <v>139.96642175819056</v>
      </c>
      <c r="C231" s="10"/>
      <c r="D231" s="10"/>
      <c r="E231" s="10"/>
    </row>
    <row r="232" spans="1:5" s="6" customFormat="1" x14ac:dyDescent="0.2">
      <c r="A232" s="7">
        <v>39507</v>
      </c>
      <c r="B232" s="14">
        <f>B231*POWER(B242/B230,1/12)</f>
        <v>139.86101141442734</v>
      </c>
      <c r="C232" s="10"/>
      <c r="D232" s="10"/>
      <c r="E232" s="10"/>
    </row>
    <row r="233" spans="1:5" s="6" customFormat="1" x14ac:dyDescent="0.2">
      <c r="A233" s="7">
        <v>39538</v>
      </c>
      <c r="B233" s="14">
        <f>B232*POWER(B242/B230,1/12)</f>
        <v>139.75568045642274</v>
      </c>
      <c r="C233" s="10"/>
      <c r="D233" s="10"/>
      <c r="E233" s="10"/>
    </row>
    <row r="234" spans="1:5" s="6" customFormat="1" x14ac:dyDescent="0.2">
      <c r="A234" s="7">
        <v>39568</v>
      </c>
      <c r="B234" s="14">
        <f>B233*POWER(B242/B230,1/12)</f>
        <v>139.65042882439042</v>
      </c>
      <c r="C234" s="10"/>
      <c r="D234" s="10"/>
      <c r="E234" s="10"/>
    </row>
    <row r="235" spans="1:5" s="6" customFormat="1" x14ac:dyDescent="0.2">
      <c r="A235" s="7">
        <v>39599</v>
      </c>
      <c r="B235" s="14">
        <f>B234*POWER(B242/B230,1/12)</f>
        <v>139.54525645858905</v>
      </c>
      <c r="C235" s="10"/>
      <c r="D235" s="10"/>
      <c r="E235" s="10"/>
    </row>
    <row r="236" spans="1:5" s="6" customFormat="1" x14ac:dyDescent="0.2">
      <c r="A236" s="7">
        <v>39629</v>
      </c>
      <c r="B236" s="14">
        <f>B235*POWER(B242/B230,1/12)</f>
        <v>139.44016329932234</v>
      </c>
      <c r="C236" s="10"/>
      <c r="D236" s="10"/>
      <c r="E236" s="10"/>
    </row>
    <row r="237" spans="1:5" s="6" customFormat="1" x14ac:dyDescent="0.2">
      <c r="A237" s="7">
        <v>39660</v>
      </c>
      <c r="B237" s="14">
        <f>B236*POWER(B242/B230,1/12)</f>
        <v>139.3351492869389</v>
      </c>
      <c r="C237" s="10"/>
      <c r="D237" s="10"/>
      <c r="E237" s="10"/>
    </row>
    <row r="238" spans="1:5" s="6" customFormat="1" x14ac:dyDescent="0.2">
      <c r="A238" s="7">
        <v>39691</v>
      </c>
      <c r="B238" s="14">
        <f>B237*POWER(B242/B230,1/12)</f>
        <v>139.23021436183228</v>
      </c>
      <c r="C238" s="10"/>
      <c r="D238" s="10"/>
      <c r="E238" s="10"/>
    </row>
    <row r="239" spans="1:5" s="6" customFormat="1" x14ac:dyDescent="0.2">
      <c r="A239" s="7">
        <v>39721</v>
      </c>
      <c r="B239" s="14">
        <f>B238*POWER(B242/B230,1/12)</f>
        <v>139.12535846444095</v>
      </c>
      <c r="C239" s="10"/>
      <c r="D239" s="10"/>
      <c r="E239" s="10"/>
    </row>
    <row r="240" spans="1:5" s="6" customFormat="1" x14ac:dyDescent="0.2">
      <c r="A240" s="7">
        <v>39752</v>
      </c>
      <c r="B240" s="14">
        <f>B239*POWER(B242/B230,1/12)</f>
        <v>139.02058153524823</v>
      </c>
      <c r="C240" s="10"/>
      <c r="D240" s="10"/>
      <c r="E240" s="10"/>
    </row>
    <row r="241" spans="1:5" s="6" customFormat="1" x14ac:dyDescent="0.2">
      <c r="A241" s="7">
        <v>39782</v>
      </c>
      <c r="B241" s="14">
        <f>B240*POWER(B242/B230,1/12)</f>
        <v>138.91588351478222</v>
      </c>
      <c r="C241" s="10"/>
      <c r="D241" s="10"/>
      <c r="E241" s="10"/>
    </row>
    <row r="242" spans="1:5" s="6" customFormat="1" x14ac:dyDescent="0.2">
      <c r="A242" s="5">
        <v>39813</v>
      </c>
      <c r="B242" s="13">
        <f>Annual!D28</f>
        <v>138.8112643436159</v>
      </c>
      <c r="C242" s="10"/>
      <c r="D242" s="10"/>
      <c r="E242" s="10"/>
    </row>
    <row r="243" spans="1:5" s="6" customFormat="1" x14ac:dyDescent="0.2">
      <c r="A243" s="7">
        <v>39844</v>
      </c>
      <c r="B243" s="14">
        <f>B242*POWER(B254/B242,1/12)</f>
        <v>138.43555825854429</v>
      </c>
      <c r="C243" s="10"/>
      <c r="D243" s="10"/>
      <c r="E243" s="10"/>
    </row>
    <row r="244" spans="1:5" s="6" customFormat="1" x14ac:dyDescent="0.2">
      <c r="A244" s="7">
        <v>39872</v>
      </c>
      <c r="B244" s="14">
        <f>B243*POWER(B254/B242,1/12)</f>
        <v>138.06086905825526</v>
      </c>
      <c r="C244" s="10"/>
      <c r="D244" s="10"/>
      <c r="E244" s="10"/>
    </row>
    <row r="245" spans="1:5" s="6" customFormat="1" x14ac:dyDescent="0.2">
      <c r="A245" s="7">
        <v>39903</v>
      </c>
      <c r="B245" s="14">
        <f>B244*POWER(B254/B242,1/12)</f>
        <v>137.68719399045199</v>
      </c>
      <c r="C245" s="10"/>
      <c r="D245" s="10"/>
      <c r="E245" s="10"/>
    </row>
    <row r="246" spans="1:5" s="6" customFormat="1" x14ac:dyDescent="0.2">
      <c r="A246" s="7">
        <v>39933</v>
      </c>
      <c r="B246" s="14">
        <f>B245*POWER(B254/B242,1/12)</f>
        <v>137.31453031028698</v>
      </c>
      <c r="C246" s="10"/>
      <c r="D246" s="10"/>
      <c r="E246" s="10"/>
    </row>
    <row r="247" spans="1:5" s="6" customFormat="1" x14ac:dyDescent="0.2">
      <c r="A247" s="7">
        <v>39964</v>
      </c>
      <c r="B247" s="14">
        <f>B246*POWER(B254/B242,1/12)</f>
        <v>136.94287528034204</v>
      </c>
      <c r="C247" s="10"/>
      <c r="D247" s="10"/>
      <c r="E247" s="10"/>
    </row>
    <row r="248" spans="1:5" s="6" customFormat="1" x14ac:dyDescent="0.2">
      <c r="A248" s="7">
        <v>39994</v>
      </c>
      <c r="B248" s="14">
        <f>B247*POWER(B254/B242,1/12)</f>
        <v>136.57222617060793</v>
      </c>
      <c r="C248" s="10"/>
      <c r="D248" s="10"/>
      <c r="E248" s="10"/>
    </row>
    <row r="249" spans="1:5" s="6" customFormat="1" x14ac:dyDescent="0.2">
      <c r="A249" s="7">
        <v>40025</v>
      </c>
      <c r="B249" s="14">
        <f>B248*POWER(B254/B242,1/12)</f>
        <v>136.20258025846454</v>
      </c>
      <c r="C249" s="10"/>
      <c r="D249" s="10"/>
      <c r="E249" s="10"/>
    </row>
    <row r="250" spans="1:5" s="6" customFormat="1" x14ac:dyDescent="0.2">
      <c r="A250" s="7">
        <v>40056</v>
      </c>
      <c r="B250" s="14">
        <f>B249*POWER(B254/B242,1/12)</f>
        <v>135.83393482866074</v>
      </c>
      <c r="C250" s="10"/>
      <c r="D250" s="10"/>
      <c r="E250" s="10"/>
    </row>
    <row r="251" spans="1:5" s="6" customFormat="1" x14ac:dyDescent="0.2">
      <c r="A251" s="7">
        <v>40086</v>
      </c>
      <c r="B251" s="14">
        <f>B250*POWER(B254/B242,1/12)</f>
        <v>135.46628717329455</v>
      </c>
      <c r="C251" s="10"/>
      <c r="D251" s="10"/>
      <c r="E251" s="10"/>
    </row>
    <row r="252" spans="1:5" s="6" customFormat="1" x14ac:dyDescent="0.2">
      <c r="A252" s="7">
        <v>40117</v>
      </c>
      <c r="B252" s="14">
        <f>B251*POWER(B254/B242,1/12)</f>
        <v>135.09963459179312</v>
      </c>
      <c r="C252" s="10"/>
      <c r="D252" s="10"/>
      <c r="E252" s="10"/>
    </row>
    <row r="253" spans="1:5" s="6" customFormat="1" x14ac:dyDescent="0.2">
      <c r="A253" s="7">
        <v>40147</v>
      </c>
      <c r="B253" s="14">
        <f>B252*POWER(B254/B242,1/12)</f>
        <v>134.733974390893</v>
      </c>
      <c r="C253" s="10"/>
      <c r="D253" s="10"/>
      <c r="E253" s="10"/>
    </row>
    <row r="254" spans="1:5" s="6" customFormat="1" x14ac:dyDescent="0.2">
      <c r="A254" s="5">
        <v>40178</v>
      </c>
      <c r="B254" s="13">
        <f>Annual!D29</f>
        <v>134.36930388462019</v>
      </c>
      <c r="C254" s="10"/>
      <c r="D254" s="10"/>
      <c r="E254" s="10"/>
    </row>
    <row r="255" spans="1:5" s="6" customFormat="1" x14ac:dyDescent="0.2">
      <c r="A255" s="7">
        <v>40209</v>
      </c>
      <c r="B255" s="14">
        <f>B254*POWER(B266/B254,1/12)</f>
        <v>134.72247169214629</v>
      </c>
      <c r="C255" s="10"/>
      <c r="D255" s="10"/>
      <c r="E255" s="10"/>
    </row>
    <row r="256" spans="1:5" s="6" customFormat="1" x14ac:dyDescent="0.2">
      <c r="A256" s="7">
        <v>40237</v>
      </c>
      <c r="B256" s="14">
        <f>B255*POWER(B266/B254,1/12)</f>
        <v>135.07656774367356</v>
      </c>
      <c r="C256" s="10"/>
      <c r="D256" s="10"/>
      <c r="E256" s="10"/>
    </row>
    <row r="257" spans="1:5" s="6" customFormat="1" x14ac:dyDescent="0.2">
      <c r="A257" s="7">
        <v>40268</v>
      </c>
      <c r="B257" s="14">
        <f>B256*POWER(B266/B254,1/12)</f>
        <v>135.43159447894001</v>
      </c>
      <c r="C257" s="10"/>
      <c r="D257" s="10"/>
      <c r="E257" s="10"/>
    </row>
    <row r="258" spans="1:5" s="6" customFormat="1" x14ac:dyDescent="0.2">
      <c r="A258" s="7">
        <v>40298</v>
      </c>
      <c r="B258" s="14">
        <f>B257*POWER(B266/B254,1/12)</f>
        <v>135.78755434409612</v>
      </c>
      <c r="C258" s="10"/>
      <c r="D258" s="10"/>
      <c r="E258" s="10"/>
    </row>
    <row r="259" spans="1:5" s="6" customFormat="1" x14ac:dyDescent="0.2">
      <c r="A259" s="7">
        <v>40329</v>
      </c>
      <c r="B259" s="14">
        <f>B258*POWER(B266/B254,1/12)</f>
        <v>136.14444979172168</v>
      </c>
      <c r="C259" s="10"/>
      <c r="D259" s="10"/>
      <c r="E259" s="10"/>
    </row>
    <row r="260" spans="1:5" s="6" customFormat="1" x14ac:dyDescent="0.2">
      <c r="A260" s="7">
        <v>40359</v>
      </c>
      <c r="B260" s="14">
        <f>B259*POWER(B266/B254,1/12)</f>
        <v>136.50228328084265</v>
      </c>
      <c r="C260" s="10"/>
      <c r="D260" s="10"/>
      <c r="E260" s="10"/>
    </row>
    <row r="261" spans="1:5" s="6" customFormat="1" x14ac:dyDescent="0.2">
      <c r="A261" s="7">
        <v>40390</v>
      </c>
      <c r="B261" s="14">
        <f>B260*POWER(B266/B254,1/12)</f>
        <v>136.86105727694815</v>
      </c>
      <c r="C261" s="10"/>
      <c r="D261" s="10"/>
      <c r="E261" s="10"/>
    </row>
    <row r="262" spans="1:5" s="6" customFormat="1" x14ac:dyDescent="0.2">
      <c r="A262" s="7">
        <v>40421</v>
      </c>
      <c r="B262" s="14">
        <f>B261*POWER(B266/B254,1/12)</f>
        <v>137.22077425200746</v>
      </c>
      <c r="C262" s="10"/>
      <c r="D262" s="10"/>
      <c r="E262" s="10"/>
    </row>
    <row r="263" spans="1:5" s="6" customFormat="1" x14ac:dyDescent="0.2">
      <c r="A263" s="7">
        <v>40451</v>
      </c>
      <c r="B263" s="14">
        <f>B262*POWER(B266/B254,1/12)</f>
        <v>137.58143668448704</v>
      </c>
      <c r="C263" s="10"/>
      <c r="D263" s="10"/>
      <c r="E263" s="10"/>
    </row>
    <row r="264" spans="1:5" s="6" customFormat="1" x14ac:dyDescent="0.2">
      <c r="A264" s="7">
        <v>40482</v>
      </c>
      <c r="B264" s="14">
        <f>B263*POWER(B266/B254,1/12)</f>
        <v>137.94304705936756</v>
      </c>
      <c r="C264" s="10"/>
      <c r="D264" s="10"/>
      <c r="E264" s="10"/>
    </row>
    <row r="265" spans="1:5" s="6" customFormat="1" x14ac:dyDescent="0.2">
      <c r="A265" s="7">
        <v>40512</v>
      </c>
      <c r="B265" s="14">
        <f>B264*POWER(B266/B254,1/12)</f>
        <v>138.30560786816105</v>
      </c>
      <c r="C265" s="10"/>
      <c r="D265" s="10"/>
      <c r="E265" s="10"/>
    </row>
    <row r="266" spans="1:5" s="6" customFormat="1" x14ac:dyDescent="0.2">
      <c r="A266" s="5">
        <v>40543</v>
      </c>
      <c r="B266" s="13">
        <f>Annual!D30</f>
        <v>138.66912160892804</v>
      </c>
      <c r="C266" s="10"/>
      <c r="D266" s="10"/>
      <c r="E266" s="10"/>
    </row>
    <row r="267" spans="1:5" x14ac:dyDescent="0.2">
      <c r="A267" s="7">
        <v>40574</v>
      </c>
      <c r="B267" s="14">
        <f>B266*POWER(B278/B266,1/12)</f>
        <v>138.87542873989656</v>
      </c>
      <c r="C267" s="11"/>
    </row>
    <row r="268" spans="1:5" x14ac:dyDescent="0.2">
      <c r="A268" s="7">
        <v>40602</v>
      </c>
      <c r="B268" s="14">
        <f>B267*POWER(B278/B266,1/12)</f>
        <v>139.08204280749089</v>
      </c>
    </row>
    <row r="269" spans="1:5" x14ac:dyDescent="0.2">
      <c r="A269" s="7">
        <v>40633</v>
      </c>
      <c r="B269" s="14">
        <f>B268*POWER(B278/B266,1/12)</f>
        <v>139.28896426836073</v>
      </c>
    </row>
    <row r="270" spans="1:5" x14ac:dyDescent="0.2">
      <c r="A270" s="7">
        <v>40663</v>
      </c>
      <c r="B270" s="14">
        <f>B269*POWER(B278/B266,1/12)</f>
        <v>139.49619357983516</v>
      </c>
    </row>
    <row r="271" spans="1:5" x14ac:dyDescent="0.2">
      <c r="A271" s="7">
        <v>40694</v>
      </c>
      <c r="B271" s="14">
        <f>B270*POWER(B278/B266,1/12)</f>
        <v>139.70373119992371</v>
      </c>
    </row>
    <row r="272" spans="1:5" x14ac:dyDescent="0.2">
      <c r="A272" s="7">
        <v>40724</v>
      </c>
      <c r="B272" s="14">
        <f>B271*POWER(B278/B266,1/12)</f>
        <v>139.91157758731728</v>
      </c>
    </row>
    <row r="273" spans="1:2" x14ac:dyDescent="0.2">
      <c r="A273" s="7">
        <v>40755</v>
      </c>
      <c r="B273" s="14">
        <f>B272*POWER(B278/B266,1/12)</f>
        <v>140.11973320138921</v>
      </c>
    </row>
    <row r="274" spans="1:2" x14ac:dyDescent="0.2">
      <c r="A274" s="7">
        <v>40786</v>
      </c>
      <c r="B274" s="14">
        <f>B273*POWER(B278/B266,1/12)</f>
        <v>140.32819850219627</v>
      </c>
    </row>
    <row r="275" spans="1:2" x14ac:dyDescent="0.2">
      <c r="A275" s="7">
        <v>40816</v>
      </c>
      <c r="B275" s="14">
        <f>B274*POWER(B278/B266,1/12)</f>
        <v>140.53697395047968</v>
      </c>
    </row>
    <row r="276" spans="1:2" x14ac:dyDescent="0.2">
      <c r="A276" s="7">
        <v>40847</v>
      </c>
      <c r="B276" s="14">
        <f>B275*POWER(B278/B266,1/12)</f>
        <v>140.74606000766616</v>
      </c>
    </row>
    <row r="277" spans="1:2" x14ac:dyDescent="0.2">
      <c r="A277" s="7">
        <v>40877</v>
      </c>
      <c r="B277" s="14">
        <f>B276*POWER(B278/B266,1/12)</f>
        <v>140.9554571358689</v>
      </c>
    </row>
    <row r="278" spans="1:2" x14ac:dyDescent="0.2">
      <c r="A278" s="5">
        <v>40908</v>
      </c>
      <c r="B278" s="13">
        <f>Annual!D31</f>
        <v>141.16516579788873</v>
      </c>
    </row>
    <row r="279" spans="1:2" x14ac:dyDescent="0.2">
      <c r="A279" s="7">
        <v>40939</v>
      </c>
      <c r="B279" s="14">
        <f>B278*POWER(B290/B278,1/12)</f>
        <v>141.35201968430201</v>
      </c>
    </row>
    <row r="280" spans="1:2" x14ac:dyDescent="0.2">
      <c r="A280" s="7">
        <v>40968</v>
      </c>
      <c r="B280" s="14">
        <f>B279*POWER(B290/B278,1/12)</f>
        <v>141.53912090067567</v>
      </c>
    </row>
    <row r="281" spans="1:2" x14ac:dyDescent="0.2">
      <c r="A281" s="7">
        <v>40999</v>
      </c>
      <c r="B281" s="14">
        <f>B280*POWER(B290/B278,1/12)</f>
        <v>141.72646977438913</v>
      </c>
    </row>
    <row r="282" spans="1:2" x14ac:dyDescent="0.2">
      <c r="A282" s="7">
        <v>41029</v>
      </c>
      <c r="B282" s="14">
        <f>B281*POWER(B290/B278,1/12)</f>
        <v>141.91406663325509</v>
      </c>
    </row>
    <row r="283" spans="1:2" x14ac:dyDescent="0.2">
      <c r="A283" s="7">
        <v>41060</v>
      </c>
      <c r="B283" s="14">
        <f>B282*POWER(B290/B278,1/12)</f>
        <v>142.10191180552019</v>
      </c>
    </row>
    <row r="284" spans="1:2" x14ac:dyDescent="0.2">
      <c r="A284" s="7">
        <v>41090</v>
      </c>
      <c r="B284" s="14">
        <f>B283*POWER(B290/B278,1/12)</f>
        <v>142.29000561986552</v>
      </c>
    </row>
    <row r="285" spans="1:2" x14ac:dyDescent="0.2">
      <c r="A285" s="7">
        <v>41121</v>
      </c>
      <c r="B285" s="14">
        <f>B284*POWER(B290/B278,1/12)</f>
        <v>142.47834840540727</v>
      </c>
    </row>
    <row r="286" spans="1:2" x14ac:dyDescent="0.2">
      <c r="A286" s="7">
        <v>41152</v>
      </c>
      <c r="B286" s="14">
        <f>B285*POWER(B290/B278,1/12)</f>
        <v>142.66694049169723</v>
      </c>
    </row>
    <row r="287" spans="1:2" x14ac:dyDescent="0.2">
      <c r="A287" s="7">
        <v>41182</v>
      </c>
      <c r="B287" s="14">
        <f>B286*POWER(B290/B278,1/12)</f>
        <v>142.85578220872344</v>
      </c>
    </row>
    <row r="288" spans="1:2" x14ac:dyDescent="0.2">
      <c r="A288" s="7">
        <v>41213</v>
      </c>
      <c r="B288" s="14">
        <f>B287*POWER(B290/B278,1/12)</f>
        <v>143.04487388691072</v>
      </c>
    </row>
    <row r="289" spans="1:4" x14ac:dyDescent="0.2">
      <c r="A289" s="7">
        <v>41243</v>
      </c>
      <c r="B289" s="14">
        <f>B288*POWER(B290/B278,1/12)</f>
        <v>143.23421585712123</v>
      </c>
    </row>
    <row r="290" spans="1:4" x14ac:dyDescent="0.2">
      <c r="A290" s="5">
        <v>41274</v>
      </c>
      <c r="B290" s="13">
        <f>Annual!D32</f>
        <v>143.42380845065495</v>
      </c>
    </row>
    <row r="291" spans="1:4" x14ac:dyDescent="0.2">
      <c r="A291" s="7">
        <v>41305</v>
      </c>
      <c r="B291" s="14">
        <f>B290*POWER($B$302/$B$290,1/12)</f>
        <v>143.60186734709282</v>
      </c>
    </row>
    <row r="292" spans="1:4" x14ac:dyDescent="0.2">
      <c r="A292" s="7">
        <v>41333</v>
      </c>
      <c r="B292" s="14">
        <f t="shared" ref="B292:B301" si="0">B291*POWER($B$302/$B$290,1/12)</f>
        <v>143.78014730146342</v>
      </c>
    </row>
    <row r="293" spans="1:4" x14ac:dyDescent="0.2">
      <c r="A293" s="7">
        <v>41364</v>
      </c>
      <c r="B293" s="14">
        <f t="shared" si="0"/>
        <v>143.95864858820744</v>
      </c>
    </row>
    <row r="294" spans="1:4" x14ac:dyDescent="0.2">
      <c r="A294" s="7">
        <v>41394</v>
      </c>
      <c r="B294" s="14">
        <f t="shared" si="0"/>
        <v>144.13737148210635</v>
      </c>
    </row>
    <row r="295" spans="1:4" x14ac:dyDescent="0.2">
      <c r="A295" s="7">
        <v>41425</v>
      </c>
      <c r="B295" s="14">
        <f t="shared" si="0"/>
        <v>144.31631625828265</v>
      </c>
    </row>
    <row r="296" spans="1:4" x14ac:dyDescent="0.2">
      <c r="A296" s="7">
        <v>41455</v>
      </c>
      <c r="B296" s="14">
        <f t="shared" si="0"/>
        <v>144.49548319220051</v>
      </c>
    </row>
    <row r="297" spans="1:4" x14ac:dyDescent="0.2">
      <c r="A297" s="7">
        <v>41486</v>
      </c>
      <c r="B297" s="14">
        <f t="shared" si="0"/>
        <v>144.67487255966603</v>
      </c>
    </row>
    <row r="298" spans="1:4" x14ac:dyDescent="0.2">
      <c r="A298" s="7">
        <v>41517</v>
      </c>
      <c r="B298" s="14">
        <f t="shared" si="0"/>
        <v>144.85448463682772</v>
      </c>
    </row>
    <row r="299" spans="1:4" x14ac:dyDescent="0.2">
      <c r="A299" s="7">
        <v>41547</v>
      </c>
      <c r="B299" s="14">
        <f t="shared" si="0"/>
        <v>145.03431970017692</v>
      </c>
    </row>
    <row r="300" spans="1:4" x14ac:dyDescent="0.2">
      <c r="A300" s="7">
        <v>41578</v>
      </c>
      <c r="B300" s="14">
        <f t="shared" si="0"/>
        <v>145.21437802654827</v>
      </c>
    </row>
    <row r="301" spans="1:4" x14ac:dyDescent="0.2">
      <c r="A301" s="7">
        <v>41608</v>
      </c>
      <c r="B301" s="14">
        <f t="shared" si="0"/>
        <v>145.39465989312006</v>
      </c>
    </row>
    <row r="302" spans="1:4" s="6" customFormat="1" x14ac:dyDescent="0.2">
      <c r="A302" s="5">
        <v>41639</v>
      </c>
      <c r="B302" s="13">
        <f>Annual!D33</f>
        <v>145.57516557741477</v>
      </c>
      <c r="C302" s="9"/>
      <c r="D302" s="9"/>
    </row>
    <row r="303" spans="1:4" x14ac:dyDescent="0.2">
      <c r="A303" s="7">
        <v>41670</v>
      </c>
      <c r="B303" s="14">
        <f>B302*POWER($B$314/$B$302,1/12)</f>
        <v>145.85128582788457</v>
      </c>
    </row>
    <row r="304" spans="1:4" x14ac:dyDescent="0.2">
      <c r="A304" s="7">
        <v>41698</v>
      </c>
      <c r="B304" s="14">
        <f t="shared" ref="B304:B313" si="1">B303*POWER($B$314/$B$302,1/12)</f>
        <v>146.12792981049245</v>
      </c>
    </row>
    <row r="305" spans="1:2" x14ac:dyDescent="0.2">
      <c r="A305" s="7">
        <v>41729</v>
      </c>
      <c r="B305" s="14">
        <f t="shared" si="1"/>
        <v>146.40509851862936</v>
      </c>
    </row>
    <row r="306" spans="1:2" x14ac:dyDescent="0.2">
      <c r="A306" s="7">
        <v>41759</v>
      </c>
      <c r="B306" s="14">
        <f t="shared" si="1"/>
        <v>146.68279294757042</v>
      </c>
    </row>
    <row r="307" spans="1:2" x14ac:dyDescent="0.2">
      <c r="A307" s="7">
        <v>41790</v>
      </c>
      <c r="B307" s="14">
        <f t="shared" si="1"/>
        <v>146.96101409447857</v>
      </c>
    </row>
    <row r="308" spans="1:2" x14ac:dyDescent="0.2">
      <c r="A308" s="7">
        <v>41820</v>
      </c>
      <c r="B308" s="14">
        <f t="shared" si="1"/>
        <v>147.23976295840814</v>
      </c>
    </row>
    <row r="309" spans="1:2" x14ac:dyDescent="0.2">
      <c r="A309" s="7">
        <v>41851</v>
      </c>
      <c r="B309" s="14">
        <f t="shared" si="1"/>
        <v>147.5190405403084</v>
      </c>
    </row>
    <row r="310" spans="1:2" x14ac:dyDescent="0.2">
      <c r="A310" s="7">
        <v>41882</v>
      </c>
      <c r="B310" s="14">
        <f t="shared" si="1"/>
        <v>147.79884784302718</v>
      </c>
    </row>
    <row r="311" spans="1:2" x14ac:dyDescent="0.2">
      <c r="A311" s="7">
        <v>41912</v>
      </c>
      <c r="B311" s="14">
        <f t="shared" si="1"/>
        <v>148.07918587131445</v>
      </c>
    </row>
    <row r="312" spans="1:2" x14ac:dyDescent="0.2">
      <c r="A312" s="7">
        <v>41943</v>
      </c>
      <c r="B312" s="14">
        <f t="shared" si="1"/>
        <v>148.36005563182596</v>
      </c>
    </row>
    <row r="313" spans="1:2" x14ac:dyDescent="0.2">
      <c r="A313" s="7">
        <v>41973</v>
      </c>
      <c r="B313" s="14">
        <f t="shared" si="1"/>
        <v>148.64145813312683</v>
      </c>
    </row>
    <row r="314" spans="1:2" x14ac:dyDescent="0.2">
      <c r="A314" s="5">
        <v>42004</v>
      </c>
      <c r="B314" s="13">
        <f>Annual!D34</f>
        <v>148.9233943856953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</vt:lpstr>
      <vt:lpstr>Annual conv to Monthly</vt:lpstr>
    </vt:vector>
  </TitlesOfParts>
  <Company>Borden Ladner Gervais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bbacon</dc:creator>
  <cp:lastModifiedBy>Philip Wormwell</cp:lastModifiedBy>
  <dcterms:created xsi:type="dcterms:W3CDTF">2009-01-27T01:05:48Z</dcterms:created>
  <dcterms:modified xsi:type="dcterms:W3CDTF">2013-05-17T16:45:53Z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