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5360" yWindow="75" windowWidth="13440" windowHeight="12540"/>
  </bookViews>
  <sheets>
    <sheet name="Hearing Plan - Witness Panels" sheetId="1" r:id="rId1"/>
    <sheet name="Daily Schedule" sheetId="2" r:id="rId2"/>
  </sheets>
  <definedNames>
    <definedName name="_xlnm.Print_Area" localSheetId="0">'Hearing Plan - Witness Panels'!$A$1:$W$89</definedName>
  </definedNames>
  <calcPr calcId="145621"/>
</workbook>
</file>

<file path=xl/calcChain.xml><?xml version="1.0" encoding="utf-8"?>
<calcChain xmlns="http://schemas.openxmlformats.org/spreadsheetml/2006/main">
  <c r="L6" i="2" l="1"/>
  <c r="M6" i="2"/>
  <c r="N6" i="2"/>
  <c r="O6" i="2"/>
  <c r="P6" i="2"/>
  <c r="L9" i="2"/>
  <c r="M9" i="2"/>
  <c r="N9" i="2"/>
  <c r="O9" i="2"/>
  <c r="P9" i="2"/>
  <c r="L12" i="2"/>
  <c r="M12" i="2"/>
  <c r="N12" i="2"/>
  <c r="O12" i="2"/>
  <c r="P12" i="2"/>
  <c r="M13" i="2"/>
  <c r="M14" i="2" s="1"/>
  <c r="M15" i="2" s="1"/>
  <c r="N13" i="2"/>
  <c r="N14" i="2" s="1"/>
  <c r="N15" i="2" s="1"/>
  <c r="O13" i="2"/>
  <c r="O14" i="2" s="1"/>
  <c r="O15" i="2" s="1"/>
  <c r="P13" i="2"/>
  <c r="P14" i="2"/>
  <c r="P15" i="2" s="1"/>
  <c r="L13" i="2"/>
  <c r="L14" i="2" s="1"/>
  <c r="L15" i="2" s="1"/>
  <c r="K13" i="2"/>
  <c r="K14" i="2" s="1"/>
  <c r="K15" i="2" s="1"/>
  <c r="J13" i="2"/>
  <c r="J14" i="2" s="1"/>
  <c r="J15" i="2" s="1"/>
  <c r="I13" i="2"/>
  <c r="I14" i="2" s="1"/>
  <c r="I15" i="2" s="1"/>
  <c r="H13" i="2"/>
  <c r="H14" i="2" s="1"/>
  <c r="H15" i="2" s="1"/>
  <c r="G13" i="2"/>
  <c r="G14" i="2" s="1"/>
  <c r="G15" i="2" s="1"/>
  <c r="F13" i="2"/>
  <c r="F14" i="2" s="1"/>
  <c r="F15" i="2" s="1"/>
  <c r="E13" i="2"/>
  <c r="E14" i="2" s="1"/>
  <c r="E15" i="2" s="1"/>
  <c r="D13" i="2"/>
  <c r="D14" i="2" s="1"/>
  <c r="D15" i="2" s="1"/>
  <c r="C13" i="2"/>
  <c r="C14" i="2" s="1"/>
  <c r="B13" i="2"/>
  <c r="B14" i="2" s="1"/>
  <c r="B15" i="2" s="1"/>
  <c r="K12" i="2"/>
  <c r="J12" i="2"/>
  <c r="I12" i="2"/>
  <c r="H12" i="2"/>
  <c r="G12" i="2"/>
  <c r="F12" i="2"/>
  <c r="E12" i="2"/>
  <c r="D12" i="2"/>
  <c r="C12" i="2"/>
  <c r="B12" i="2"/>
  <c r="K9" i="2"/>
  <c r="J9" i="2"/>
  <c r="I9" i="2"/>
  <c r="H9" i="2"/>
  <c r="G9" i="2"/>
  <c r="F9" i="2"/>
  <c r="E9" i="2"/>
  <c r="D9" i="2"/>
  <c r="C9" i="2"/>
  <c r="B9" i="2"/>
  <c r="K6" i="2"/>
  <c r="J6" i="2"/>
  <c r="I6" i="2"/>
  <c r="H6" i="2"/>
  <c r="G6" i="2"/>
  <c r="F6" i="2"/>
  <c r="E6" i="2"/>
  <c r="D6" i="2"/>
  <c r="C6" i="2"/>
  <c r="B6" i="2"/>
  <c r="Q13" i="2" l="1"/>
  <c r="Q15" i="2"/>
  <c r="Q14" i="2"/>
  <c r="C15" i="2"/>
  <c r="U11" i="1"/>
  <c r="V11" i="1" s="1"/>
  <c r="W11" i="1" s="1"/>
  <c r="U14" i="1"/>
  <c r="V14" i="1" s="1"/>
  <c r="W14" i="1" s="1"/>
  <c r="U85" i="1"/>
  <c r="U84" i="1"/>
  <c r="V84" i="1" s="1"/>
  <c r="W84" i="1" s="1"/>
  <c r="U59" i="1"/>
  <c r="V59" i="1" s="1"/>
  <c r="W59" i="1" s="1"/>
  <c r="U41" i="1"/>
  <c r="V41" i="1" s="1"/>
  <c r="W41" i="1" s="1"/>
  <c r="U37" i="1"/>
  <c r="V37" i="1" s="1"/>
  <c r="W37" i="1" s="1"/>
  <c r="U52" i="1"/>
  <c r="V52" i="1" s="1"/>
  <c r="W52" i="1" s="1"/>
  <c r="U72" i="1"/>
  <c r="V72" i="1" s="1"/>
  <c r="W72" i="1" s="1"/>
  <c r="U67" i="1"/>
  <c r="V67" i="1" s="1"/>
  <c r="W67" i="1" s="1"/>
  <c r="U62" i="1"/>
  <c r="V62" i="1" s="1"/>
  <c r="W62" i="1" s="1"/>
  <c r="U77" i="1"/>
  <c r="V77" i="1" s="1"/>
  <c r="W77" i="1" s="1"/>
  <c r="U45" i="1"/>
  <c r="V45" i="1" s="1"/>
  <c r="W45" i="1" s="1"/>
  <c r="U30" i="1"/>
  <c r="V30" i="1" s="1"/>
  <c r="W30" i="1" s="1"/>
  <c r="U25" i="1"/>
  <c r="V25" i="1" s="1"/>
  <c r="W25" i="1" s="1"/>
  <c r="U19" i="1"/>
  <c r="V19" i="1" s="1"/>
  <c r="W19" i="1" s="1"/>
  <c r="U6" i="1"/>
  <c r="V6" i="1" s="1"/>
  <c r="W6" i="1" s="1"/>
  <c r="T86" i="1"/>
  <c r="T87" i="1" s="1"/>
  <c r="T88" i="1" s="1"/>
  <c r="S86" i="1"/>
  <c r="S87" i="1" s="1"/>
  <c r="S88" i="1" s="1"/>
  <c r="R86" i="1"/>
  <c r="R87" i="1" s="1"/>
  <c r="R88" i="1" s="1"/>
  <c r="Q86" i="1"/>
  <c r="Q87" i="1" s="1"/>
  <c r="Q88" i="1" s="1"/>
  <c r="P86" i="1"/>
  <c r="P87" i="1" s="1"/>
  <c r="P88" i="1" s="1"/>
  <c r="O86" i="1"/>
  <c r="O87" i="1" s="1"/>
  <c r="O88" i="1" s="1"/>
  <c r="N86" i="1"/>
  <c r="N87" i="1" s="1"/>
  <c r="N88" i="1" s="1"/>
  <c r="M86" i="1"/>
  <c r="M87" i="1" s="1"/>
  <c r="M88" i="1" s="1"/>
  <c r="L86" i="1"/>
  <c r="L87" i="1" s="1"/>
  <c r="L88" i="1" s="1"/>
  <c r="K86" i="1"/>
  <c r="K87" i="1" s="1"/>
  <c r="K88" i="1" s="1"/>
  <c r="J86" i="1"/>
  <c r="J87" i="1" s="1"/>
  <c r="J88" i="1" s="1"/>
  <c r="I86" i="1"/>
  <c r="I87" i="1" s="1"/>
  <c r="I88" i="1" s="1"/>
  <c r="H86" i="1"/>
  <c r="H87" i="1" s="1"/>
  <c r="H88" i="1" s="1"/>
  <c r="G86" i="1"/>
  <c r="G87" i="1" s="1"/>
  <c r="G88" i="1" s="1"/>
  <c r="F86" i="1"/>
  <c r="F87" i="1" s="1"/>
  <c r="F88" i="1" s="1"/>
  <c r="U86" i="1" l="1"/>
  <c r="U87" i="1" l="1"/>
  <c r="U88" i="1" s="1"/>
  <c r="V86" i="1"/>
  <c r="W86" i="1" s="1"/>
</calcChain>
</file>

<file path=xl/sharedStrings.xml><?xml version="1.0" encoding="utf-8"?>
<sst xmlns="http://schemas.openxmlformats.org/spreadsheetml/2006/main" count="305" uniqueCount="241">
  <si>
    <t>Panel Title</t>
  </si>
  <si>
    <t>Panel Members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</si>
  <si>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</rPr>
      <t xml:space="preserve">  </t>
    </r>
  </si>
  <si>
    <t>Customized IR Plan</t>
  </si>
  <si>
    <t>A1</t>
  </si>
  <si>
    <t>A2</t>
  </si>
  <si>
    <t>Kevin Culbert</t>
  </si>
  <si>
    <t>Ralph Fischer</t>
  </si>
  <si>
    <t>Norm Ryckman</t>
  </si>
  <si>
    <t>Michael Lister</t>
  </si>
  <si>
    <t>Julia Frayer, LEI</t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</si>
  <si>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</rPr>
      <t> </t>
    </r>
  </si>
  <si>
    <t>Capital Budget Overview, including System Integrity and Reliability Overview</t>
  </si>
  <si>
    <t>B2-1-1</t>
  </si>
  <si>
    <t>B2-5-1</t>
  </si>
  <si>
    <t>B2-5-6</t>
  </si>
  <si>
    <t>B2-10-1</t>
  </si>
  <si>
    <t>Jim Sanders</t>
  </si>
  <si>
    <t>Patricia Squires</t>
  </si>
  <si>
    <t>Lisa Lawler</t>
  </si>
  <si>
    <t>Linda Au</t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</si>
  <si>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</rPr>
      <t> </t>
    </r>
  </si>
  <si>
    <t>Capital Budget : Growth, Reinforcements, Relocations and Business Development</t>
  </si>
  <si>
    <t>B1-3-1</t>
  </si>
  <si>
    <t>B2-2-1</t>
  </si>
  <si>
    <t>B2-3-1</t>
  </si>
  <si>
    <t>B2-3-2</t>
  </si>
  <si>
    <t>B2-4-1</t>
  </si>
  <si>
    <t>B2-7-1</t>
  </si>
  <si>
    <t>Frank Smith</t>
  </si>
  <si>
    <t>Erik Naczynski</t>
  </si>
  <si>
    <t>Ritch Murray</t>
  </si>
  <si>
    <t>Ian Taylor</t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</si>
  <si>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</rPr>
      <t> </t>
    </r>
  </si>
  <si>
    <t xml:space="preserve">Capital Budget : System Integrity and Reliability : Mains and Services Replacement </t>
  </si>
  <si>
    <t>B2-5-2</t>
  </si>
  <si>
    <t>B2-5-3</t>
  </si>
  <si>
    <t>Deirdre Broude</t>
  </si>
  <si>
    <t>Samantha Mendell</t>
  </si>
  <si>
    <t>James Schofield</t>
  </si>
  <si>
    <t>Chris Moore</t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</si>
  <si>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</rPr>
      <t> </t>
    </r>
  </si>
  <si>
    <t>Capital Budget : System Integrity and Reliability : Stations Replacement and Upgrade and Other Programs and Projects</t>
  </si>
  <si>
    <t>B2-5-4</t>
  </si>
  <si>
    <t>B2-5-5</t>
  </si>
  <si>
    <t>Stefan Surdu</t>
  </si>
  <si>
    <t>Robert Milne</t>
  </si>
  <si>
    <t>Catherine McCowan</t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</si>
  <si>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</rPr>
      <t> </t>
    </r>
  </si>
  <si>
    <t>Capital Budget – IT and WAMS</t>
  </si>
  <si>
    <t>B2-8-1</t>
  </si>
  <si>
    <t>B2-8-2</t>
  </si>
  <si>
    <t>Will Akkermans</t>
  </si>
  <si>
    <t>Biju Misra</t>
  </si>
  <si>
    <t>Michael Brophy</t>
  </si>
  <si>
    <t>Edward Phagoo</t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</si>
  <si>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</rPr>
      <t> </t>
    </r>
  </si>
  <si>
    <t>Capital Budget – Storage, Facilities and Fleet</t>
  </si>
  <si>
    <t>B2-6-1</t>
  </si>
  <si>
    <t>B2-9-1</t>
  </si>
  <si>
    <t>Dean Dalpe</t>
  </si>
  <si>
    <t>Doug Lapp</t>
  </si>
  <si>
    <t>Peter Rapini</t>
  </si>
  <si>
    <t>Rocco Riccio</t>
  </si>
  <si>
    <r>
      <t>8.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</rPr>
      <t> </t>
    </r>
  </si>
  <si>
    <t>Volumes (including UAF), Other Revenues and Municipal Taxes and Open Bill</t>
  </si>
  <si>
    <t>B1-2-1</t>
  </si>
  <si>
    <t>B3-2-1</t>
  </si>
  <si>
    <t>C1-4-1</t>
  </si>
  <si>
    <t>C2</t>
  </si>
  <si>
    <t>D1-9-1</t>
  </si>
  <si>
    <t>D3/4/5/6/7-4-1</t>
  </si>
  <si>
    <t>Margarita Suarez</t>
  </si>
  <si>
    <t>Hulya Sayyan</t>
  </si>
  <si>
    <t>Steve McGill</t>
  </si>
  <si>
    <t>Faheem Ahmad</t>
  </si>
  <si>
    <t>Barry Remington</t>
  </si>
  <si>
    <r>
      <t>9.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</rPr>
      <t> </t>
    </r>
  </si>
  <si>
    <t xml:space="preserve">O&amp;M Budget Overview, and O&amp;M costs </t>
  </si>
  <si>
    <t>D1-3-1</t>
  </si>
  <si>
    <t>D1-3-2</t>
  </si>
  <si>
    <t>D1-4-1</t>
  </si>
  <si>
    <t xml:space="preserve">D1-11 to D1-20 </t>
  </si>
  <si>
    <t>Sagar Kancharla</t>
  </si>
  <si>
    <t>Sheila Trozzi</t>
  </si>
  <si>
    <t>Mina Torriano</t>
  </si>
  <si>
    <r>
      <t>10.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</rPr>
      <t> </t>
    </r>
  </si>
  <si>
    <t>GTA Project, including related deferral and variance accounts, and Rate 332</t>
  </si>
  <si>
    <t>C1-5-1</t>
  </si>
  <si>
    <t>D1-8-2</t>
  </si>
  <si>
    <t>Ryan Small</t>
  </si>
  <si>
    <t>Anton Kacicnik</t>
  </si>
  <si>
    <r>
      <t>11.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</rPr>
      <t> </t>
    </r>
  </si>
  <si>
    <t>Gas Costs, Gas Supply Plan and LUF and Transactional Services</t>
  </si>
  <si>
    <t>C1-3-1</t>
  </si>
  <si>
    <t>D1-2-1</t>
  </si>
  <si>
    <t>D1-2-2</t>
  </si>
  <si>
    <t>D3/4/5-3</t>
  </si>
  <si>
    <t>Jamie Leblanc</t>
  </si>
  <si>
    <t>Don Small</t>
  </si>
  <si>
    <t>Joel Denomy</t>
  </si>
  <si>
    <r>
      <t>12.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</rPr>
      <t> </t>
    </r>
  </si>
  <si>
    <t>Depreciation/SRC and Pension/OPEBs forecasts</t>
  </si>
  <si>
    <t>D1-5-1</t>
  </si>
  <si>
    <t>D1-16-1</t>
  </si>
  <si>
    <t>D2-1-1</t>
  </si>
  <si>
    <t>D2-2-1</t>
  </si>
  <si>
    <t>Jason Shem</t>
  </si>
  <si>
    <t>Larry Kennedy (GF)</t>
  </si>
  <si>
    <r>
      <t>13.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</rPr>
      <t> </t>
    </r>
  </si>
  <si>
    <t>Cost of Capital and Rate Base</t>
  </si>
  <si>
    <t>B1-1-1</t>
  </si>
  <si>
    <t>B3 to B7</t>
  </si>
  <si>
    <t>E Exhibits</t>
  </si>
  <si>
    <t>Pramod Bhatia</t>
  </si>
  <si>
    <t>Darren Yaworsky</t>
  </si>
  <si>
    <r>
      <t>14.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</rPr>
      <t> </t>
    </r>
  </si>
  <si>
    <t>Deferral and Variance  Accounts, Revenue Deficiency/Sufficiency  and Cost Allocation / Rate Design</t>
  </si>
  <si>
    <t>D1-8-1</t>
  </si>
  <si>
    <t>D1-8-3 to 6</t>
  </si>
  <si>
    <t>D1-10</t>
  </si>
  <si>
    <t>F Exhibits</t>
  </si>
  <si>
    <t>G Exhibits</t>
  </si>
  <si>
    <t>H Exhibits</t>
  </si>
  <si>
    <t>Jackie Collier</t>
  </si>
  <si>
    <t>Elenchus Research Associates</t>
  </si>
  <si>
    <t>L2-1</t>
  </si>
  <si>
    <t>John Todd</t>
  </si>
  <si>
    <t>Michael Roger</t>
  </si>
  <si>
    <t>EGD</t>
  </si>
  <si>
    <t xml:space="preserve">Board Staff </t>
  </si>
  <si>
    <t>SEC</t>
  </si>
  <si>
    <t>CME</t>
  </si>
  <si>
    <t>VECC</t>
  </si>
  <si>
    <t>IGUA</t>
  </si>
  <si>
    <t>BOMA</t>
  </si>
  <si>
    <t>CCC</t>
  </si>
  <si>
    <t>APPrO</t>
  </si>
  <si>
    <t>FRPO</t>
  </si>
  <si>
    <t>Energy Probe</t>
  </si>
  <si>
    <t>OAPPA</t>
  </si>
  <si>
    <t>Trans Canada</t>
  </si>
  <si>
    <r>
      <t>1A.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</rPr>
      <t> </t>
    </r>
  </si>
  <si>
    <t>L1-1. L1-2</t>
  </si>
  <si>
    <t xml:space="preserve">Laurence Kauffman, PEG </t>
  </si>
  <si>
    <t>Experts Panel</t>
  </si>
  <si>
    <t>Evidence    to be Addressed</t>
  </si>
  <si>
    <t>Hours</t>
  </si>
  <si>
    <t>Totals
(Min)</t>
  </si>
  <si>
    <t>Hearing Days
(5hr/d)</t>
  </si>
  <si>
    <t>Title</t>
  </si>
  <si>
    <t>Senior Manager, Regulatory Accounting</t>
  </si>
  <si>
    <t>Director, Regulatory Special Project</t>
  </si>
  <si>
    <t>Director, Market Development and Sales</t>
  </si>
  <si>
    <t>Senior Manager, Regulatory Policy &amp; Proceedings</t>
  </si>
  <si>
    <t>VP, Engineering and Integrity</t>
  </si>
  <si>
    <t>Director, Operations &amp; Gov &amp; Support Services</t>
  </si>
  <si>
    <t>Director, Integrity</t>
  </si>
  <si>
    <t>Manager, Capital Budget</t>
  </si>
  <si>
    <t>Director, Construction</t>
  </si>
  <si>
    <t>Senior Manager Asset Management Optimization</t>
  </si>
  <si>
    <t>Manager, Natural Gas Transportation Business Development</t>
  </si>
  <si>
    <t>Manager Area Planning and Design</t>
  </si>
  <si>
    <t>Sr. Manager System Integrity</t>
  </si>
  <si>
    <t>Manager Engineering Governance and Controls</t>
  </si>
  <si>
    <t>Manager, Damage Prevention Program</t>
  </si>
  <si>
    <t>Director, Asset Renewal and Improvement</t>
  </si>
  <si>
    <t>Senior Engineering Manager, Measurement &amp; Regulation, Technology and Customer Safety</t>
  </si>
  <si>
    <t>Senior Operations Manager, Toronto Customer Safety and Compliance</t>
  </si>
  <si>
    <t>Senior Manager, Asset Analytics</t>
  </si>
  <si>
    <t>Senior Director, System Operations</t>
  </si>
  <si>
    <t>Director, Information Technology</t>
  </si>
  <si>
    <t>Senior, Manager, Operations Solutions</t>
  </si>
  <si>
    <t>Manager, IT Solutions and Support</t>
  </si>
  <si>
    <t>Director, Gas Storage Operations</t>
  </si>
  <si>
    <t>Director, Operations Strategy &amp; Logistics</t>
  </si>
  <si>
    <t>Senior Manager, Facilities Services</t>
  </si>
  <si>
    <t>Lead, Facilities Services Governance</t>
  </si>
  <si>
    <t>Manager, Economic &amp; Market Analysis</t>
  </si>
  <si>
    <t>Advisor, Economic &amp; Market Analysis</t>
  </si>
  <si>
    <t>Senior Manager, Finance &amp; Contract Management</t>
  </si>
  <si>
    <t>Manager, Customer Portfolio and Policy</t>
  </si>
  <si>
    <t>Manager, Property Taxes, Land Services</t>
  </si>
  <si>
    <t>Director, Business Performance</t>
  </si>
  <si>
    <t>Senior Manager Human Resources Business Support</t>
  </si>
  <si>
    <t>Senior Manager, Operational Finance</t>
  </si>
  <si>
    <t>Senior Analyst,  Regulatory Affairs</t>
  </si>
  <si>
    <t>Manager, Rate Research &amp; Design</t>
  </si>
  <si>
    <t>Director, Energy Supply and Policy</t>
  </si>
  <si>
    <t>Senior Manager, Gas Supply</t>
  </si>
  <si>
    <t>Manager, Gas Supply &amp; Strategy</t>
  </si>
  <si>
    <t>Senior Advisor, Financial Reporting</t>
  </si>
  <si>
    <t>Jim Coyne, Concentric</t>
  </si>
  <si>
    <t>Senior Manager, Treasury</t>
  </si>
  <si>
    <t>Director, Treasury</t>
  </si>
  <si>
    <t>Manager, Rate Design</t>
  </si>
  <si>
    <t>Panel
#</t>
  </si>
  <si>
    <t>Minutes</t>
  </si>
  <si>
    <t>T-MIN</t>
  </si>
  <si>
    <t>T-HOUR</t>
  </si>
  <si>
    <t>Panel</t>
  </si>
  <si>
    <t>Panel 2</t>
  </si>
  <si>
    <t>Panel 1A</t>
  </si>
  <si>
    <t>Panel 1</t>
  </si>
  <si>
    <t>Panel 3</t>
  </si>
  <si>
    <t>Panel 4</t>
  </si>
  <si>
    <t>Panel 5</t>
  </si>
  <si>
    <t>Panel 6</t>
  </si>
  <si>
    <t>Panel 7</t>
  </si>
  <si>
    <t>Panel 8</t>
  </si>
  <si>
    <t>Panel 9</t>
  </si>
  <si>
    <t>Panel 10</t>
  </si>
  <si>
    <t>Panel 11</t>
  </si>
  <si>
    <t>Panel 12</t>
  </si>
  <si>
    <t>Panel 13</t>
  </si>
  <si>
    <t>Panel 14</t>
  </si>
  <si>
    <t>Panel 15</t>
  </si>
  <si>
    <t>Vice President of Gannett Fleming</t>
  </si>
  <si>
    <t>T-Day</t>
  </si>
  <si>
    <t>Lead Cross</t>
  </si>
  <si>
    <t>Last Cross</t>
  </si>
  <si>
    <t>Day 
1</t>
  </si>
  <si>
    <t>Day 
2</t>
  </si>
  <si>
    <t>Day 
3</t>
  </si>
  <si>
    <t>Day 
4</t>
  </si>
  <si>
    <t>Day 
5</t>
  </si>
  <si>
    <t>Day 
6</t>
  </si>
  <si>
    <t>Day 
7</t>
  </si>
  <si>
    <t>Day 
8</t>
  </si>
  <si>
    <t>Day 
9</t>
  </si>
  <si>
    <t>Day 
10</t>
  </si>
  <si>
    <t>Day 
11</t>
  </si>
  <si>
    <t>Day 
12</t>
  </si>
  <si>
    <t>Day 
13</t>
  </si>
  <si>
    <t>Day 
14</t>
  </si>
  <si>
    <t>Day 
15</t>
  </si>
  <si>
    <t>***On 1A, it is assumed that Enbridge and Board Staff go first and second, then the intervenors starting with SEC.</t>
  </si>
  <si>
    <t>IF NEEDED - End of March</t>
  </si>
  <si>
    <t>TOTAL (Minutes)</t>
  </si>
  <si>
    <t>TOTAL (Hours)</t>
  </si>
  <si>
    <t>TOTAL (Hearing Days - 5 hrs/d)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</si>
</sst>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7"/>
      <color theme="1"/>
      <name val="Times New Roman"/>
      <family val="1"/>
    </font>
    <font>
      <sz val="10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6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2" fillId="0" borderId="5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4" xfId="0" applyBorder="1"/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8" fillId="0" borderId="7" xfId="0" applyFont="1" applyBorder="1"/>
    <xf numFmtId="0" fontId="8" fillId="0" borderId="4" xfId="0" applyFont="1" applyBorder="1"/>
    <xf numFmtId="0" fontId="9" fillId="0" borderId="3" xfId="0" applyFont="1" applyBorder="1"/>
    <xf numFmtId="0" fontId="10" fillId="0" borderId="4" xfId="0" applyFont="1" applyBorder="1" applyAlignment="1">
      <alignment vertical="center" wrapText="1"/>
    </xf>
    <xf numFmtId="0" fontId="8" fillId="0" borderId="3" xfId="0" applyFont="1" applyBorder="1"/>
    <xf numFmtId="0" fontId="9" fillId="0" borderId="4" xfId="0" applyFont="1" applyBorder="1"/>
    <xf numFmtId="0" fontId="9" fillId="0" borderId="4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wrapText="1"/>
    </xf>
    <xf numFmtId="0" fontId="0" fillId="0" borderId="0" xfId="0" applyAlignment="1">
      <alignment horizontal="right"/>
    </xf>
    <xf numFmtId="0" fontId="2" fillId="0" borderId="4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8" fillId="0" borderId="27" xfId="0" applyFont="1" applyBorder="1"/>
    <xf numFmtId="0" fontId="8" fillId="0" borderId="6" xfId="0" applyFont="1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8" fillId="0" borderId="6" xfId="0" applyFont="1" applyBorder="1" applyAlignment="1"/>
    <xf numFmtId="0" fontId="10" fillId="0" borderId="5" xfId="0" applyFont="1" applyBorder="1" applyAlignment="1">
      <alignment vertical="center" wrapText="1"/>
    </xf>
    <xf numFmtId="0" fontId="13" fillId="0" borderId="16" xfId="0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11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2" fontId="11" fillId="0" borderId="0" xfId="0" applyNumberFormat="1" applyFont="1" applyBorder="1" applyAlignment="1">
      <alignment horizontal="right"/>
    </xf>
    <xf numFmtId="2" fontId="12" fillId="0" borderId="0" xfId="0" applyNumberFormat="1" applyFont="1" applyBorder="1" applyAlignment="1">
      <alignment horizontal="right"/>
    </xf>
    <xf numFmtId="0" fontId="14" fillId="0" borderId="16" xfId="0" applyFont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13" fillId="0" borderId="0" xfId="0" applyFont="1" applyAlignment="1">
      <alignment horizontal="right"/>
    </xf>
    <xf numFmtId="0" fontId="13" fillId="0" borderId="0" xfId="0" applyFont="1"/>
    <xf numFmtId="0" fontId="13" fillId="0" borderId="17" xfId="0" applyFont="1" applyBorder="1" applyAlignment="1">
      <alignment horizontal="center"/>
    </xf>
    <xf numFmtId="2" fontId="13" fillId="0" borderId="18" xfId="0" applyNumberFormat="1" applyFont="1" applyBorder="1" applyAlignment="1">
      <alignment horizontal="center"/>
    </xf>
    <xf numFmtId="2" fontId="13" fillId="0" borderId="20" xfId="0" applyNumberFormat="1" applyFont="1" applyBorder="1" applyAlignment="1">
      <alignment horizontal="center"/>
    </xf>
    <xf numFmtId="0" fontId="14" fillId="0" borderId="16" xfId="0" applyFont="1" applyBorder="1" applyAlignment="1">
      <alignment horizontal="right"/>
    </xf>
    <xf numFmtId="0" fontId="14" fillId="0" borderId="17" xfId="0" applyFont="1" applyBorder="1" applyAlignment="1">
      <alignment horizontal="right"/>
    </xf>
    <xf numFmtId="0" fontId="14" fillId="0" borderId="18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4" fillId="0" borderId="16" xfId="0" applyFont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2" fontId="13" fillId="0" borderId="17" xfId="0" applyNumberFormat="1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2" fontId="13" fillId="0" borderId="17" xfId="0" applyNumberFormat="1" applyFont="1" applyFill="1" applyBorder="1" applyAlignment="1">
      <alignment horizont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wrapText="1"/>
    </xf>
    <xf numFmtId="0" fontId="13" fillId="4" borderId="14" xfId="0" applyFont="1" applyFill="1" applyBorder="1" applyAlignment="1">
      <alignment horizontal="center" wrapText="1"/>
    </xf>
    <xf numFmtId="0" fontId="14" fillId="4" borderId="21" xfId="0" applyFont="1" applyFill="1" applyBorder="1" applyAlignment="1">
      <alignment horizontal="center" wrapText="1"/>
    </xf>
    <xf numFmtId="0" fontId="13" fillId="4" borderId="22" xfId="0" applyFont="1" applyFill="1" applyBorder="1" applyAlignment="1">
      <alignment horizontal="center"/>
    </xf>
    <xf numFmtId="2" fontId="13" fillId="4" borderId="23" xfId="0" applyNumberFormat="1" applyFont="1" applyFill="1" applyBorder="1" applyAlignment="1">
      <alignment horizontal="center"/>
    </xf>
    <xf numFmtId="0" fontId="14" fillId="4" borderId="24" xfId="0" applyFont="1" applyFill="1" applyBorder="1" applyAlignment="1">
      <alignment horizontal="center" wrapText="1"/>
    </xf>
    <xf numFmtId="2" fontId="13" fillId="4" borderId="25" xfId="0" applyNumberFormat="1" applyFont="1" applyFill="1" applyBorder="1" applyAlignment="1">
      <alignment horizontal="center"/>
    </xf>
    <xf numFmtId="0" fontId="14" fillId="4" borderId="21" xfId="0" applyFont="1" applyFill="1" applyBorder="1" applyAlignment="1">
      <alignment horizontal="center"/>
    </xf>
    <xf numFmtId="0" fontId="13" fillId="4" borderId="21" xfId="0" applyFont="1" applyFill="1" applyBorder="1" applyAlignment="1">
      <alignment horizontal="center"/>
    </xf>
    <xf numFmtId="2" fontId="13" fillId="4" borderId="22" xfId="0" applyNumberFormat="1" applyFont="1" applyFill="1" applyBorder="1" applyAlignment="1">
      <alignment horizontal="center"/>
    </xf>
    <xf numFmtId="164" fontId="13" fillId="4" borderId="23" xfId="0" applyNumberFormat="1" applyFont="1" applyFill="1" applyBorder="1" applyAlignment="1">
      <alignment horizontal="center"/>
    </xf>
    <xf numFmtId="17" fontId="0" fillId="0" borderId="8" xfId="0" applyNumberFormat="1" applyBorder="1"/>
    <xf numFmtId="0" fontId="0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2" fontId="11" fillId="0" borderId="0" xfId="0" applyNumberFormat="1" applyFont="1" applyFill="1" applyBorder="1" applyAlignment="1">
      <alignment horizontal="right"/>
    </xf>
    <xf numFmtId="2" fontId="12" fillId="0" borderId="0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1" fillId="5" borderId="1" xfId="0" applyFont="1" applyFill="1" applyBorder="1" applyAlignment="1">
      <alignment horizontal="center"/>
    </xf>
    <xf numFmtId="164" fontId="11" fillId="5" borderId="3" xfId="0" applyNumberFormat="1" applyFont="1" applyFill="1" applyBorder="1" applyAlignment="1">
      <alignment horizontal="center"/>
    </xf>
    <xf numFmtId="164" fontId="11" fillId="5" borderId="5" xfId="0" applyNumberFormat="1" applyFont="1" applyFill="1" applyBorder="1" applyAlignment="1">
      <alignment horizontal="center"/>
    </xf>
    <xf numFmtId="164" fontId="11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/>
    <xf numFmtId="0" fontId="16" fillId="5" borderId="1" xfId="0" applyFont="1" applyFill="1" applyBorder="1" applyAlignment="1">
      <alignment horizontal="right"/>
    </xf>
    <xf numFmtId="17" fontId="0" fillId="4" borderId="8" xfId="0" applyNumberFormat="1" applyFill="1" applyBorder="1"/>
    <xf numFmtId="164" fontId="11" fillId="0" borderId="7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1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02"/>
  <sheetViews>
    <sheetView tabSelected="1" view="pageLayout" zoomScale="78" zoomScaleNormal="100" zoomScaleSheetLayoutView="66" zoomScalePageLayoutView="78" workbookViewId="0">
      <selection activeCell="D86" sqref="D86"/>
    </sheetView>
  </sheetViews>
  <sheetFormatPr defaultRowHeight="15" x14ac:dyDescent="0.25"/>
  <cols>
    <col min="1" max="1" width="7.42578125" style="5" customWidth="1"/>
    <col min="2" max="2" width="17.7109375" customWidth="1"/>
    <col min="3" max="3" width="16.28515625" customWidth="1"/>
    <col min="4" max="4" width="24.140625" bestFit="1" customWidth="1"/>
    <col min="5" max="5" width="49.28515625" customWidth="1"/>
    <col min="6" max="18" width="9.7109375" style="5" customWidth="1"/>
    <col min="19" max="20" width="8.7109375" style="5" customWidth="1"/>
    <col min="21" max="21" width="9.7109375" style="5" customWidth="1"/>
  </cols>
  <sheetData>
    <row r="2" spans="1:23" ht="15.75" x14ac:dyDescent="0.25">
      <c r="B2" s="45"/>
      <c r="C2" t="s">
        <v>219</v>
      </c>
      <c r="E2" s="48" t="s">
        <v>236</v>
      </c>
    </row>
    <row r="3" spans="1:23" x14ac:dyDescent="0.25">
      <c r="B3" s="46"/>
      <c r="C3" t="s">
        <v>220</v>
      </c>
    </row>
    <row r="4" spans="1:23" ht="15.75" thickBot="1" x14ac:dyDescent="0.3"/>
    <row r="5" spans="1:23" ht="53.25" customHeight="1" thickBot="1" x14ac:dyDescent="0.3">
      <c r="A5" s="89" t="s">
        <v>196</v>
      </c>
      <c r="B5" s="90" t="s">
        <v>0</v>
      </c>
      <c r="C5" s="90" t="s">
        <v>146</v>
      </c>
      <c r="D5" s="91" t="s">
        <v>1</v>
      </c>
      <c r="E5" s="91" t="s">
        <v>150</v>
      </c>
      <c r="F5" s="92" t="s">
        <v>129</v>
      </c>
      <c r="G5" s="92" t="s">
        <v>130</v>
      </c>
      <c r="H5" s="92" t="s">
        <v>131</v>
      </c>
      <c r="I5" s="92" t="s">
        <v>132</v>
      </c>
      <c r="J5" s="92" t="s">
        <v>133</v>
      </c>
      <c r="K5" s="92" t="s">
        <v>134</v>
      </c>
      <c r="L5" s="92" t="s">
        <v>135</v>
      </c>
      <c r="M5" s="92" t="s">
        <v>136</v>
      </c>
      <c r="N5" s="92" t="s">
        <v>137</v>
      </c>
      <c r="O5" s="92" t="s">
        <v>138</v>
      </c>
      <c r="P5" s="92" t="s">
        <v>139</v>
      </c>
      <c r="Q5" s="92" t="s">
        <v>141</v>
      </c>
      <c r="R5" s="92" t="s">
        <v>140</v>
      </c>
      <c r="S5" s="92"/>
      <c r="T5" s="93"/>
      <c r="U5" s="92" t="s">
        <v>148</v>
      </c>
      <c r="V5" s="95" t="s">
        <v>147</v>
      </c>
      <c r="W5" s="94" t="s">
        <v>149</v>
      </c>
    </row>
    <row r="6" spans="1:23" ht="16.5" customHeight="1" thickBot="1" x14ac:dyDescent="0.3">
      <c r="A6" s="130" t="s">
        <v>2</v>
      </c>
      <c r="B6" s="127" t="s">
        <v>3</v>
      </c>
      <c r="C6" s="1" t="s">
        <v>4</v>
      </c>
      <c r="D6" s="6" t="s">
        <v>6</v>
      </c>
      <c r="E6" s="14" t="s">
        <v>151</v>
      </c>
      <c r="F6" s="115">
        <v>20</v>
      </c>
      <c r="G6" s="115">
        <v>60</v>
      </c>
      <c r="H6" s="135">
        <v>200</v>
      </c>
      <c r="I6" s="124">
        <v>120</v>
      </c>
      <c r="J6" s="115">
        <v>30</v>
      </c>
      <c r="K6" s="115">
        <v>45</v>
      </c>
      <c r="L6" s="115">
        <v>90</v>
      </c>
      <c r="M6" s="115">
        <v>20</v>
      </c>
      <c r="N6" s="115"/>
      <c r="O6" s="115">
        <v>20</v>
      </c>
      <c r="P6" s="115"/>
      <c r="Q6" s="115"/>
      <c r="R6" s="115"/>
      <c r="S6" s="120"/>
      <c r="T6" s="122"/>
      <c r="U6" s="144">
        <f>SUM(F6:T10)</f>
        <v>605</v>
      </c>
      <c r="V6" s="100">
        <f>U6/60</f>
        <v>10.083333333333334</v>
      </c>
      <c r="W6" s="100">
        <f>V6/5</f>
        <v>2.0166666666666666</v>
      </c>
    </row>
    <row r="7" spans="1:23" ht="16.5" customHeight="1" thickBot="1" x14ac:dyDescent="0.3">
      <c r="A7" s="131"/>
      <c r="B7" s="128"/>
      <c r="C7" s="1" t="s">
        <v>5</v>
      </c>
      <c r="D7" s="6" t="s">
        <v>7</v>
      </c>
      <c r="E7" s="15" t="s">
        <v>152</v>
      </c>
      <c r="F7" s="115"/>
      <c r="G7" s="115"/>
      <c r="H7" s="135"/>
      <c r="I7" s="124"/>
      <c r="J7" s="115"/>
      <c r="K7" s="115"/>
      <c r="L7" s="115"/>
      <c r="M7" s="115"/>
      <c r="N7" s="115"/>
      <c r="O7" s="115"/>
      <c r="P7" s="115"/>
      <c r="Q7" s="115"/>
      <c r="R7" s="115"/>
      <c r="S7" s="134"/>
      <c r="T7" s="133"/>
      <c r="U7" s="144"/>
      <c r="V7" s="102"/>
      <c r="W7" s="102"/>
    </row>
    <row r="8" spans="1:23" ht="16.5" customHeight="1" thickBot="1" x14ac:dyDescent="0.3">
      <c r="A8" s="131"/>
      <c r="B8" s="128"/>
      <c r="C8" s="2"/>
      <c r="D8" s="6" t="s">
        <v>8</v>
      </c>
      <c r="E8" s="15" t="s">
        <v>153</v>
      </c>
      <c r="F8" s="115"/>
      <c r="G8" s="115"/>
      <c r="H8" s="135"/>
      <c r="I8" s="124"/>
      <c r="J8" s="115"/>
      <c r="K8" s="115"/>
      <c r="L8" s="115"/>
      <c r="M8" s="115"/>
      <c r="N8" s="115"/>
      <c r="O8" s="115"/>
      <c r="P8" s="115"/>
      <c r="Q8" s="115"/>
      <c r="R8" s="115"/>
      <c r="S8" s="134"/>
      <c r="T8" s="133"/>
      <c r="U8" s="144"/>
      <c r="V8" s="102"/>
      <c r="W8" s="102"/>
    </row>
    <row r="9" spans="1:23" ht="16.5" customHeight="1" thickBot="1" x14ac:dyDescent="0.3">
      <c r="A9" s="131"/>
      <c r="B9" s="128"/>
      <c r="C9" s="2"/>
      <c r="D9" s="6" t="s">
        <v>9</v>
      </c>
      <c r="E9" s="15" t="s">
        <v>154</v>
      </c>
      <c r="F9" s="115"/>
      <c r="G9" s="115"/>
      <c r="H9" s="135"/>
      <c r="I9" s="124"/>
      <c r="J9" s="115"/>
      <c r="K9" s="115"/>
      <c r="L9" s="115"/>
      <c r="M9" s="115"/>
      <c r="N9" s="115"/>
      <c r="O9" s="115"/>
      <c r="P9" s="115"/>
      <c r="Q9" s="115"/>
      <c r="R9" s="115"/>
      <c r="S9" s="134"/>
      <c r="T9" s="133"/>
      <c r="U9" s="144"/>
      <c r="V9" s="102"/>
      <c r="W9" s="102"/>
    </row>
    <row r="10" spans="1:23" ht="16.5" customHeight="1" thickBot="1" x14ac:dyDescent="0.3">
      <c r="A10" s="132"/>
      <c r="B10" s="129"/>
      <c r="C10" s="3"/>
      <c r="D10" s="11"/>
      <c r="E10" s="16"/>
      <c r="F10" s="115"/>
      <c r="G10" s="115"/>
      <c r="H10" s="135"/>
      <c r="I10" s="124"/>
      <c r="J10" s="115"/>
      <c r="K10" s="115"/>
      <c r="L10" s="115"/>
      <c r="M10" s="115"/>
      <c r="N10" s="115"/>
      <c r="O10" s="115"/>
      <c r="P10" s="115"/>
      <c r="Q10" s="115"/>
      <c r="R10" s="115"/>
      <c r="S10" s="121"/>
      <c r="T10" s="123"/>
      <c r="U10" s="144"/>
      <c r="V10" s="101"/>
      <c r="W10" s="101"/>
    </row>
    <row r="11" spans="1:23" ht="16.149999999999999" customHeight="1" x14ac:dyDescent="0.25">
      <c r="A11" s="130" t="s">
        <v>142</v>
      </c>
      <c r="B11" s="127" t="s">
        <v>145</v>
      </c>
      <c r="C11" s="153" t="s">
        <v>143</v>
      </c>
      <c r="D11" s="7" t="s">
        <v>144</v>
      </c>
      <c r="E11" s="17"/>
      <c r="F11" s="145">
        <v>120</v>
      </c>
      <c r="G11" s="145">
        <v>90</v>
      </c>
      <c r="H11" s="145">
        <v>220</v>
      </c>
      <c r="I11" s="147">
        <v>90</v>
      </c>
      <c r="J11" s="109">
        <v>60</v>
      </c>
      <c r="K11" s="109">
        <v>40</v>
      </c>
      <c r="L11" s="109">
        <v>60</v>
      </c>
      <c r="M11" s="109">
        <v>20</v>
      </c>
      <c r="N11" s="109"/>
      <c r="O11" s="109">
        <v>15</v>
      </c>
      <c r="P11" s="109"/>
      <c r="Q11" s="109"/>
      <c r="R11" s="109"/>
      <c r="S11" s="112"/>
      <c r="T11" s="103"/>
      <c r="U11" s="106">
        <f>SUM(F11:T13)</f>
        <v>715</v>
      </c>
      <c r="V11" s="102">
        <f>U11/60</f>
        <v>11.916666666666666</v>
      </c>
      <c r="W11" s="102">
        <f>V11/5</f>
        <v>2.3833333333333333</v>
      </c>
    </row>
    <row r="12" spans="1:23" ht="15.75" x14ac:dyDescent="0.25">
      <c r="A12" s="149"/>
      <c r="B12" s="151"/>
      <c r="C12" s="154"/>
      <c r="D12" s="6" t="s">
        <v>192</v>
      </c>
      <c r="E12" s="17"/>
      <c r="F12" s="156"/>
      <c r="G12" s="156"/>
      <c r="H12" s="156"/>
      <c r="I12" s="158"/>
      <c r="J12" s="110"/>
      <c r="K12" s="110"/>
      <c r="L12" s="110"/>
      <c r="M12" s="110"/>
      <c r="N12" s="110"/>
      <c r="O12" s="110"/>
      <c r="P12" s="110"/>
      <c r="Q12" s="110"/>
      <c r="R12" s="110"/>
      <c r="S12" s="113"/>
      <c r="T12" s="104"/>
      <c r="U12" s="107"/>
      <c r="V12" s="102"/>
      <c r="W12" s="102"/>
    </row>
    <row r="13" spans="1:23" ht="16.5" thickBot="1" x14ac:dyDescent="0.3">
      <c r="A13" s="150"/>
      <c r="B13" s="152"/>
      <c r="C13" s="155"/>
      <c r="D13" s="8" t="s">
        <v>10</v>
      </c>
      <c r="E13" s="17"/>
      <c r="F13" s="157"/>
      <c r="G13" s="157"/>
      <c r="H13" s="157"/>
      <c r="I13" s="159"/>
      <c r="J13" s="111"/>
      <c r="K13" s="111"/>
      <c r="L13" s="111"/>
      <c r="M13" s="111"/>
      <c r="N13" s="111"/>
      <c r="O13" s="111"/>
      <c r="P13" s="111"/>
      <c r="Q13" s="111"/>
      <c r="R13" s="111"/>
      <c r="S13" s="114"/>
      <c r="T13" s="105"/>
      <c r="U13" s="108"/>
      <c r="V13" s="102"/>
      <c r="W13" s="102"/>
    </row>
    <row r="14" spans="1:23" ht="16.149999999999999" customHeight="1" x14ac:dyDescent="0.25">
      <c r="A14" s="130" t="s">
        <v>11</v>
      </c>
      <c r="B14" s="127" t="s">
        <v>12</v>
      </c>
      <c r="C14" s="1" t="s">
        <v>13</v>
      </c>
      <c r="D14" s="6" t="s">
        <v>17</v>
      </c>
      <c r="E14" s="14" t="s">
        <v>155</v>
      </c>
      <c r="F14" s="109">
        <v>20</v>
      </c>
      <c r="G14" s="109">
        <v>30</v>
      </c>
      <c r="H14" s="147">
        <v>120</v>
      </c>
      <c r="I14" s="109">
        <v>45</v>
      </c>
      <c r="J14" s="109"/>
      <c r="K14" s="109">
        <v>20</v>
      </c>
      <c r="L14" s="145">
        <v>40</v>
      </c>
      <c r="M14" s="109">
        <v>20</v>
      </c>
      <c r="N14" s="109"/>
      <c r="O14" s="109">
        <v>20</v>
      </c>
      <c r="P14" s="109"/>
      <c r="Q14" s="109"/>
      <c r="R14" s="109"/>
      <c r="S14" s="120"/>
      <c r="T14" s="122"/>
      <c r="U14" s="106">
        <f>SUM(F14:T18)</f>
        <v>315</v>
      </c>
      <c r="V14" s="100">
        <f>U14/60</f>
        <v>5.25</v>
      </c>
      <c r="W14" s="100">
        <f>V14/5</f>
        <v>1.05</v>
      </c>
    </row>
    <row r="15" spans="1:23" ht="15.75" x14ac:dyDescent="0.25">
      <c r="A15" s="131"/>
      <c r="B15" s="128"/>
      <c r="C15" s="1" t="s">
        <v>14</v>
      </c>
      <c r="D15" s="6" t="s">
        <v>18</v>
      </c>
      <c r="E15" s="15" t="s">
        <v>156</v>
      </c>
      <c r="F15" s="125"/>
      <c r="G15" s="125"/>
      <c r="H15" s="148"/>
      <c r="I15" s="125"/>
      <c r="J15" s="125"/>
      <c r="K15" s="125"/>
      <c r="L15" s="146"/>
      <c r="M15" s="125"/>
      <c r="N15" s="125"/>
      <c r="O15" s="125"/>
      <c r="P15" s="125"/>
      <c r="Q15" s="125"/>
      <c r="R15" s="125"/>
      <c r="S15" s="134"/>
      <c r="T15" s="133"/>
      <c r="U15" s="136"/>
      <c r="V15" s="102"/>
      <c r="W15" s="102"/>
    </row>
    <row r="16" spans="1:23" ht="15.75" x14ac:dyDescent="0.25">
      <c r="A16" s="131"/>
      <c r="B16" s="128"/>
      <c r="C16" s="1" t="s">
        <v>15</v>
      </c>
      <c r="D16" s="6" t="s">
        <v>19</v>
      </c>
      <c r="E16" s="15" t="s">
        <v>157</v>
      </c>
      <c r="F16" s="125"/>
      <c r="G16" s="125"/>
      <c r="H16" s="148"/>
      <c r="I16" s="125"/>
      <c r="J16" s="125"/>
      <c r="K16" s="125"/>
      <c r="L16" s="146"/>
      <c r="M16" s="125"/>
      <c r="N16" s="125"/>
      <c r="O16" s="125"/>
      <c r="P16" s="125"/>
      <c r="Q16" s="125"/>
      <c r="R16" s="125"/>
      <c r="S16" s="134"/>
      <c r="T16" s="133"/>
      <c r="U16" s="136"/>
      <c r="V16" s="102"/>
      <c r="W16" s="102"/>
    </row>
    <row r="17" spans="1:23" ht="15.75" x14ac:dyDescent="0.25">
      <c r="A17" s="131"/>
      <c r="B17" s="128"/>
      <c r="C17" s="1" t="s">
        <v>16</v>
      </c>
      <c r="D17" s="6" t="s">
        <v>7</v>
      </c>
      <c r="E17" s="15" t="s">
        <v>152</v>
      </c>
      <c r="F17" s="125"/>
      <c r="G17" s="125"/>
      <c r="H17" s="148"/>
      <c r="I17" s="125"/>
      <c r="J17" s="125"/>
      <c r="K17" s="125"/>
      <c r="L17" s="146"/>
      <c r="M17" s="125"/>
      <c r="N17" s="125"/>
      <c r="O17" s="125"/>
      <c r="P17" s="125"/>
      <c r="Q17" s="125"/>
      <c r="R17" s="125"/>
      <c r="S17" s="134"/>
      <c r="T17" s="133"/>
      <c r="U17" s="136"/>
      <c r="V17" s="102"/>
      <c r="W17" s="102"/>
    </row>
    <row r="18" spans="1:23" ht="16.5" thickBot="1" x14ac:dyDescent="0.3">
      <c r="A18" s="132"/>
      <c r="B18" s="129"/>
      <c r="C18" s="3"/>
      <c r="D18" s="8" t="s">
        <v>20</v>
      </c>
      <c r="E18" s="18" t="s">
        <v>158</v>
      </c>
      <c r="F18" s="126"/>
      <c r="G18" s="126"/>
      <c r="H18" s="138"/>
      <c r="I18" s="126"/>
      <c r="J18" s="126"/>
      <c r="K18" s="126"/>
      <c r="L18" s="139"/>
      <c r="M18" s="126"/>
      <c r="N18" s="126"/>
      <c r="O18" s="126"/>
      <c r="P18" s="126"/>
      <c r="Q18" s="126"/>
      <c r="R18" s="126"/>
      <c r="S18" s="121"/>
      <c r="T18" s="123"/>
      <c r="U18" s="137"/>
      <c r="V18" s="101"/>
      <c r="W18" s="101"/>
    </row>
    <row r="19" spans="1:23" ht="16.5" thickBot="1" x14ac:dyDescent="0.3">
      <c r="A19" s="130" t="s">
        <v>21</v>
      </c>
      <c r="B19" s="127" t="s">
        <v>22</v>
      </c>
      <c r="C19" s="1" t="s">
        <v>23</v>
      </c>
      <c r="D19" s="6" t="s">
        <v>29</v>
      </c>
      <c r="E19" s="15" t="s">
        <v>159</v>
      </c>
      <c r="F19" s="115">
        <v>10</v>
      </c>
      <c r="G19" s="115"/>
      <c r="H19" s="115">
        <v>30</v>
      </c>
      <c r="I19" s="135">
        <v>30</v>
      </c>
      <c r="J19" s="115"/>
      <c r="K19" s="115">
        <v>10</v>
      </c>
      <c r="L19" s="124">
        <v>15</v>
      </c>
      <c r="M19" s="115">
        <v>20</v>
      </c>
      <c r="N19" s="115">
        <v>15</v>
      </c>
      <c r="O19" s="144">
        <v>10</v>
      </c>
      <c r="P19" s="115"/>
      <c r="Q19" s="115"/>
      <c r="R19" s="115"/>
      <c r="S19" s="112"/>
      <c r="T19" s="103"/>
      <c r="U19" s="109">
        <f>SUM(F19:T24)</f>
        <v>140</v>
      </c>
      <c r="V19" s="102">
        <f>U19/60</f>
        <v>2.3333333333333335</v>
      </c>
      <c r="W19" s="102">
        <f>V19/5</f>
        <v>0.46666666666666667</v>
      </c>
    </row>
    <row r="20" spans="1:23" ht="16.5" thickBot="1" x14ac:dyDescent="0.3">
      <c r="A20" s="131"/>
      <c r="B20" s="128"/>
      <c r="C20" s="1" t="s">
        <v>24</v>
      </c>
      <c r="D20" s="6" t="s">
        <v>30</v>
      </c>
      <c r="E20" s="15" t="s">
        <v>160</v>
      </c>
      <c r="F20" s="115"/>
      <c r="G20" s="115"/>
      <c r="H20" s="115"/>
      <c r="I20" s="135"/>
      <c r="J20" s="115"/>
      <c r="K20" s="115"/>
      <c r="L20" s="124"/>
      <c r="M20" s="115"/>
      <c r="N20" s="115"/>
      <c r="O20" s="144"/>
      <c r="P20" s="115"/>
      <c r="Q20" s="115"/>
      <c r="R20" s="115"/>
      <c r="S20" s="116"/>
      <c r="T20" s="118"/>
      <c r="U20" s="125"/>
      <c r="V20" s="102"/>
      <c r="W20" s="102"/>
    </row>
    <row r="21" spans="1:23" ht="16.5" thickBot="1" x14ac:dyDescent="0.3">
      <c r="A21" s="131"/>
      <c r="B21" s="128"/>
      <c r="C21" s="1" t="s">
        <v>25</v>
      </c>
      <c r="D21" s="6" t="s">
        <v>31</v>
      </c>
      <c r="E21" s="15" t="s">
        <v>161</v>
      </c>
      <c r="F21" s="115"/>
      <c r="G21" s="115"/>
      <c r="H21" s="115"/>
      <c r="I21" s="135"/>
      <c r="J21" s="115"/>
      <c r="K21" s="115"/>
      <c r="L21" s="124"/>
      <c r="M21" s="115"/>
      <c r="N21" s="115"/>
      <c r="O21" s="144"/>
      <c r="P21" s="115"/>
      <c r="Q21" s="115"/>
      <c r="R21" s="115"/>
      <c r="S21" s="116"/>
      <c r="T21" s="118"/>
      <c r="U21" s="125"/>
      <c r="V21" s="102"/>
      <c r="W21" s="102"/>
    </row>
    <row r="22" spans="1:23" ht="16.5" thickBot="1" x14ac:dyDescent="0.3">
      <c r="A22" s="131"/>
      <c r="B22" s="128"/>
      <c r="C22" s="1" t="s">
        <v>26</v>
      </c>
      <c r="D22" s="6" t="s">
        <v>8</v>
      </c>
      <c r="E22" s="15" t="s">
        <v>153</v>
      </c>
      <c r="F22" s="115"/>
      <c r="G22" s="115"/>
      <c r="H22" s="115"/>
      <c r="I22" s="135"/>
      <c r="J22" s="115"/>
      <c r="K22" s="115"/>
      <c r="L22" s="124"/>
      <c r="M22" s="115"/>
      <c r="N22" s="115"/>
      <c r="O22" s="144"/>
      <c r="P22" s="115"/>
      <c r="Q22" s="115"/>
      <c r="R22" s="115"/>
      <c r="S22" s="116"/>
      <c r="T22" s="118"/>
      <c r="U22" s="125"/>
      <c r="V22" s="102"/>
      <c r="W22" s="102"/>
    </row>
    <row r="23" spans="1:23" ht="16.5" thickBot="1" x14ac:dyDescent="0.3">
      <c r="A23" s="131"/>
      <c r="B23" s="128"/>
      <c r="C23" s="1" t="s">
        <v>27</v>
      </c>
      <c r="D23" s="6" t="s">
        <v>32</v>
      </c>
      <c r="E23" s="15" t="s">
        <v>162</v>
      </c>
      <c r="F23" s="115"/>
      <c r="G23" s="115"/>
      <c r="H23" s="115"/>
      <c r="I23" s="135"/>
      <c r="J23" s="115"/>
      <c r="K23" s="115"/>
      <c r="L23" s="124"/>
      <c r="M23" s="115"/>
      <c r="N23" s="115"/>
      <c r="O23" s="144"/>
      <c r="P23" s="115"/>
      <c r="Q23" s="115"/>
      <c r="R23" s="115"/>
      <c r="S23" s="116"/>
      <c r="T23" s="118"/>
      <c r="U23" s="125"/>
      <c r="V23" s="102"/>
      <c r="W23" s="102"/>
    </row>
    <row r="24" spans="1:23" ht="16.5" thickBot="1" x14ac:dyDescent="0.3">
      <c r="A24" s="132"/>
      <c r="B24" s="129"/>
      <c r="C24" s="4" t="s">
        <v>28</v>
      </c>
      <c r="D24" s="8"/>
      <c r="E24" s="17"/>
      <c r="F24" s="115"/>
      <c r="G24" s="115"/>
      <c r="H24" s="115"/>
      <c r="I24" s="135"/>
      <c r="J24" s="115"/>
      <c r="K24" s="115"/>
      <c r="L24" s="124"/>
      <c r="M24" s="115"/>
      <c r="N24" s="115"/>
      <c r="O24" s="144"/>
      <c r="P24" s="115"/>
      <c r="Q24" s="115"/>
      <c r="R24" s="115"/>
      <c r="S24" s="117"/>
      <c r="T24" s="119"/>
      <c r="U24" s="126"/>
      <c r="V24" s="102"/>
      <c r="W24" s="102"/>
    </row>
    <row r="25" spans="1:23" ht="16.5" thickBot="1" x14ac:dyDescent="0.3">
      <c r="A25" s="130" t="s">
        <v>33</v>
      </c>
      <c r="B25" s="127" t="s">
        <v>34</v>
      </c>
      <c r="C25" s="1" t="s">
        <v>35</v>
      </c>
      <c r="D25" s="6" t="s">
        <v>30</v>
      </c>
      <c r="E25" s="14" t="s">
        <v>160</v>
      </c>
      <c r="F25" s="115">
        <v>10</v>
      </c>
      <c r="G25" s="115"/>
      <c r="H25" s="124">
        <v>30</v>
      </c>
      <c r="I25" s="115">
        <v>45</v>
      </c>
      <c r="J25" s="115"/>
      <c r="K25" s="115">
        <v>10</v>
      </c>
      <c r="L25" s="115">
        <v>15</v>
      </c>
      <c r="M25" s="115">
        <v>20</v>
      </c>
      <c r="N25" s="115"/>
      <c r="O25" s="135">
        <v>45</v>
      </c>
      <c r="P25" s="115"/>
      <c r="Q25" s="115"/>
      <c r="R25" s="115"/>
      <c r="S25" s="120"/>
      <c r="T25" s="122"/>
      <c r="U25" s="109">
        <f>SUM(F25:T29)</f>
        <v>175</v>
      </c>
      <c r="V25" s="100">
        <f>U25/60</f>
        <v>2.9166666666666665</v>
      </c>
      <c r="W25" s="100">
        <f>V25/5</f>
        <v>0.58333333333333326</v>
      </c>
    </row>
    <row r="26" spans="1:23" ht="16.5" thickBot="1" x14ac:dyDescent="0.3">
      <c r="A26" s="131"/>
      <c r="B26" s="128"/>
      <c r="C26" s="1" t="s">
        <v>36</v>
      </c>
      <c r="D26" s="6" t="s">
        <v>37</v>
      </c>
      <c r="E26" s="15" t="s">
        <v>163</v>
      </c>
      <c r="F26" s="115"/>
      <c r="G26" s="115"/>
      <c r="H26" s="124"/>
      <c r="I26" s="115"/>
      <c r="J26" s="115"/>
      <c r="K26" s="115"/>
      <c r="L26" s="115"/>
      <c r="M26" s="115"/>
      <c r="N26" s="115"/>
      <c r="O26" s="135"/>
      <c r="P26" s="115"/>
      <c r="Q26" s="115"/>
      <c r="R26" s="115"/>
      <c r="S26" s="134"/>
      <c r="T26" s="133"/>
      <c r="U26" s="125">
        <v>20</v>
      </c>
      <c r="V26" s="102"/>
      <c r="W26" s="102"/>
    </row>
    <row r="27" spans="1:23" ht="16.5" thickBot="1" x14ac:dyDescent="0.3">
      <c r="A27" s="131"/>
      <c r="B27" s="128"/>
      <c r="C27" s="2"/>
      <c r="D27" s="6" t="s">
        <v>38</v>
      </c>
      <c r="E27" s="15" t="s">
        <v>164</v>
      </c>
      <c r="F27" s="115"/>
      <c r="G27" s="115"/>
      <c r="H27" s="124"/>
      <c r="I27" s="115"/>
      <c r="J27" s="115"/>
      <c r="K27" s="115"/>
      <c r="L27" s="115"/>
      <c r="M27" s="115"/>
      <c r="N27" s="115"/>
      <c r="O27" s="135"/>
      <c r="P27" s="115"/>
      <c r="Q27" s="115"/>
      <c r="R27" s="115"/>
      <c r="S27" s="134"/>
      <c r="T27" s="133"/>
      <c r="U27" s="125"/>
      <c r="V27" s="102"/>
      <c r="W27" s="102"/>
    </row>
    <row r="28" spans="1:23" ht="16.5" thickBot="1" x14ac:dyDescent="0.3">
      <c r="A28" s="131"/>
      <c r="B28" s="128"/>
      <c r="C28" s="2"/>
      <c r="D28" s="6" t="s">
        <v>39</v>
      </c>
      <c r="E28" s="15" t="s">
        <v>165</v>
      </c>
      <c r="F28" s="115"/>
      <c r="G28" s="115"/>
      <c r="H28" s="124"/>
      <c r="I28" s="115"/>
      <c r="J28" s="115"/>
      <c r="K28" s="115"/>
      <c r="L28" s="115"/>
      <c r="M28" s="115"/>
      <c r="N28" s="115"/>
      <c r="O28" s="135"/>
      <c r="P28" s="115"/>
      <c r="Q28" s="115"/>
      <c r="R28" s="115"/>
      <c r="S28" s="134"/>
      <c r="T28" s="133"/>
      <c r="U28" s="125"/>
      <c r="V28" s="102"/>
      <c r="W28" s="102"/>
    </row>
    <row r="29" spans="1:23" ht="16.5" thickBot="1" x14ac:dyDescent="0.3">
      <c r="A29" s="132"/>
      <c r="B29" s="129"/>
      <c r="C29" s="3"/>
      <c r="D29" s="8" t="s">
        <v>40</v>
      </c>
      <c r="E29" s="18" t="s">
        <v>166</v>
      </c>
      <c r="F29" s="115"/>
      <c r="G29" s="115"/>
      <c r="H29" s="124"/>
      <c r="I29" s="115"/>
      <c r="J29" s="115"/>
      <c r="K29" s="115"/>
      <c r="L29" s="115"/>
      <c r="M29" s="115"/>
      <c r="N29" s="115"/>
      <c r="O29" s="135"/>
      <c r="P29" s="115"/>
      <c r="Q29" s="115"/>
      <c r="R29" s="115"/>
      <c r="S29" s="121"/>
      <c r="T29" s="123"/>
      <c r="U29" s="126"/>
      <c r="V29" s="101"/>
      <c r="W29" s="101"/>
    </row>
    <row r="30" spans="1:23" ht="33.75" customHeight="1" thickBot="1" x14ac:dyDescent="0.3">
      <c r="A30" s="130" t="s">
        <v>41</v>
      </c>
      <c r="B30" s="127" t="s">
        <v>42</v>
      </c>
      <c r="C30" s="1" t="s">
        <v>43</v>
      </c>
      <c r="D30" s="6" t="s">
        <v>45</v>
      </c>
      <c r="E30" s="23" t="s">
        <v>167</v>
      </c>
      <c r="F30" s="115">
        <v>10</v>
      </c>
      <c r="G30" s="115"/>
      <c r="H30" s="124">
        <v>30</v>
      </c>
      <c r="I30" s="115">
        <v>45</v>
      </c>
      <c r="J30" s="115"/>
      <c r="K30" s="115"/>
      <c r="L30" s="115">
        <v>20</v>
      </c>
      <c r="M30" s="115">
        <v>20</v>
      </c>
      <c r="N30" s="115">
        <v>20</v>
      </c>
      <c r="O30" s="115">
        <v>10</v>
      </c>
      <c r="P30" s="115"/>
      <c r="Q30" s="115"/>
      <c r="R30" s="115"/>
      <c r="S30" s="112"/>
      <c r="T30" s="103"/>
      <c r="U30" s="109">
        <f>SUM(F30:T36)</f>
        <v>155</v>
      </c>
      <c r="V30" s="100">
        <f>U30/60</f>
        <v>2.5833333333333335</v>
      </c>
      <c r="W30" s="100">
        <f>V30/5</f>
        <v>0.51666666666666672</v>
      </c>
    </row>
    <row r="31" spans="1:23" ht="16.5" thickBot="1" x14ac:dyDescent="0.3">
      <c r="A31" s="131"/>
      <c r="B31" s="128"/>
      <c r="C31" s="1" t="s">
        <v>44</v>
      </c>
      <c r="D31" s="6" t="s">
        <v>40</v>
      </c>
      <c r="E31" s="15" t="s">
        <v>166</v>
      </c>
      <c r="F31" s="115"/>
      <c r="G31" s="115"/>
      <c r="H31" s="124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6"/>
      <c r="T31" s="118"/>
      <c r="U31" s="125"/>
      <c r="V31" s="102"/>
      <c r="W31" s="102"/>
    </row>
    <row r="32" spans="1:23" ht="16.5" thickBot="1" x14ac:dyDescent="0.3">
      <c r="A32" s="131"/>
      <c r="B32" s="128"/>
      <c r="C32" s="2"/>
      <c r="D32" s="6" t="s">
        <v>37</v>
      </c>
      <c r="E32" s="15" t="s">
        <v>163</v>
      </c>
      <c r="F32" s="115"/>
      <c r="G32" s="115"/>
      <c r="H32" s="124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6"/>
      <c r="T32" s="118"/>
      <c r="U32" s="125">
        <v>20</v>
      </c>
      <c r="V32" s="102"/>
      <c r="W32" s="102"/>
    </row>
    <row r="33" spans="1:23" ht="16.5" thickBot="1" x14ac:dyDescent="0.3">
      <c r="A33" s="131"/>
      <c r="B33" s="128"/>
      <c r="C33" s="2"/>
      <c r="D33" s="6" t="s">
        <v>46</v>
      </c>
      <c r="E33" s="15" t="s">
        <v>168</v>
      </c>
      <c r="F33" s="115"/>
      <c r="G33" s="115"/>
      <c r="H33" s="124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6"/>
      <c r="T33" s="118"/>
      <c r="U33" s="125"/>
      <c r="V33" s="102"/>
      <c r="W33" s="102"/>
    </row>
    <row r="34" spans="1:23" ht="16.5" thickBot="1" x14ac:dyDescent="0.3">
      <c r="A34" s="131"/>
      <c r="B34" s="128"/>
      <c r="C34" s="2"/>
      <c r="D34" s="6" t="s">
        <v>47</v>
      </c>
      <c r="E34" s="15" t="s">
        <v>169</v>
      </c>
      <c r="F34" s="115"/>
      <c r="G34" s="115"/>
      <c r="H34" s="124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6"/>
      <c r="T34" s="118"/>
      <c r="U34" s="125"/>
      <c r="V34" s="102"/>
      <c r="W34" s="102"/>
    </row>
    <row r="35" spans="1:23" ht="16.5" thickBot="1" x14ac:dyDescent="0.3">
      <c r="A35" s="131"/>
      <c r="B35" s="128"/>
      <c r="C35" s="2"/>
      <c r="D35" s="6"/>
      <c r="E35" s="17"/>
      <c r="F35" s="115"/>
      <c r="G35" s="115"/>
      <c r="H35" s="124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6"/>
      <c r="T35" s="118"/>
      <c r="U35" s="125"/>
      <c r="V35" s="102"/>
      <c r="W35" s="102"/>
    </row>
    <row r="36" spans="1:23" ht="16.5" thickBot="1" x14ac:dyDescent="0.3">
      <c r="A36" s="132"/>
      <c r="B36" s="129"/>
      <c r="C36" s="3"/>
      <c r="D36" s="8"/>
      <c r="E36" s="17"/>
      <c r="F36" s="115"/>
      <c r="G36" s="115"/>
      <c r="H36" s="124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7"/>
      <c r="T36" s="119"/>
      <c r="U36" s="126"/>
      <c r="V36" s="101"/>
      <c r="W36" s="101"/>
    </row>
    <row r="37" spans="1:23" ht="16.5" thickBot="1" x14ac:dyDescent="0.3">
      <c r="A37" s="130" t="s">
        <v>48</v>
      </c>
      <c r="B37" s="127" t="s">
        <v>49</v>
      </c>
      <c r="C37" s="1" t="s">
        <v>50</v>
      </c>
      <c r="D37" s="6" t="s">
        <v>52</v>
      </c>
      <c r="E37" s="14" t="s">
        <v>170</v>
      </c>
      <c r="F37" s="115">
        <v>15</v>
      </c>
      <c r="G37" s="115"/>
      <c r="H37" s="135">
        <v>60</v>
      </c>
      <c r="I37" s="115">
        <v>40</v>
      </c>
      <c r="J37" s="115"/>
      <c r="K37" s="115"/>
      <c r="L37" s="115">
        <v>20</v>
      </c>
      <c r="M37" s="115">
        <v>20</v>
      </c>
      <c r="N37" s="115">
        <v>15</v>
      </c>
      <c r="O37" s="115">
        <v>15</v>
      </c>
      <c r="P37" s="115"/>
      <c r="Q37" s="115"/>
      <c r="R37" s="115"/>
      <c r="S37" s="120"/>
      <c r="T37" s="122"/>
      <c r="U37" s="109">
        <f>SUM(F37:T40)</f>
        <v>185</v>
      </c>
      <c r="V37" s="102">
        <f>U37/60</f>
        <v>3.0833333333333335</v>
      </c>
      <c r="W37" s="102">
        <f>V37/5</f>
        <v>0.6166666666666667</v>
      </c>
    </row>
    <row r="38" spans="1:23" ht="16.5" thickBot="1" x14ac:dyDescent="0.3">
      <c r="A38" s="131"/>
      <c r="B38" s="128"/>
      <c r="C38" s="1" t="s">
        <v>51</v>
      </c>
      <c r="D38" s="6" t="s">
        <v>53</v>
      </c>
      <c r="E38" s="15" t="s">
        <v>171</v>
      </c>
      <c r="F38" s="115"/>
      <c r="G38" s="115"/>
      <c r="H38" s="13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34"/>
      <c r="T38" s="133"/>
      <c r="U38" s="125">
        <v>20</v>
      </c>
      <c r="V38" s="102"/>
      <c r="W38" s="102"/>
    </row>
    <row r="39" spans="1:23" ht="16.5" thickBot="1" x14ac:dyDescent="0.3">
      <c r="A39" s="131"/>
      <c r="B39" s="128"/>
      <c r="C39" s="1"/>
      <c r="D39" s="6" t="s">
        <v>54</v>
      </c>
      <c r="E39" s="15" t="s">
        <v>172</v>
      </c>
      <c r="F39" s="115"/>
      <c r="G39" s="115"/>
      <c r="H39" s="13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34"/>
      <c r="T39" s="133"/>
      <c r="U39" s="125"/>
      <c r="V39" s="102"/>
      <c r="W39" s="102"/>
    </row>
    <row r="40" spans="1:23" ht="16.5" thickBot="1" x14ac:dyDescent="0.3">
      <c r="A40" s="132"/>
      <c r="B40" s="129"/>
      <c r="C40" s="3"/>
      <c r="D40" s="8" t="s">
        <v>55</v>
      </c>
      <c r="E40" s="18" t="s">
        <v>173</v>
      </c>
      <c r="F40" s="115"/>
      <c r="G40" s="115"/>
      <c r="H40" s="13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34"/>
      <c r="T40" s="133"/>
      <c r="U40" s="126"/>
      <c r="V40" s="102"/>
      <c r="W40" s="102"/>
    </row>
    <row r="41" spans="1:23" ht="16.5" thickBot="1" x14ac:dyDescent="0.3">
      <c r="A41" s="130" t="s">
        <v>56</v>
      </c>
      <c r="B41" s="127" t="s">
        <v>57</v>
      </c>
      <c r="C41" s="1" t="s">
        <v>58</v>
      </c>
      <c r="D41" s="6" t="s">
        <v>60</v>
      </c>
      <c r="E41" s="14" t="s">
        <v>174</v>
      </c>
      <c r="F41" s="115">
        <v>10</v>
      </c>
      <c r="G41" s="115"/>
      <c r="H41" s="115">
        <v>20</v>
      </c>
      <c r="I41" s="115">
        <v>15</v>
      </c>
      <c r="J41" s="115"/>
      <c r="K41" s="115"/>
      <c r="L41" s="115">
        <v>10</v>
      </c>
      <c r="M41" s="115">
        <v>20</v>
      </c>
      <c r="N41" s="115"/>
      <c r="O41" s="115">
        <v>15</v>
      </c>
      <c r="P41" s="115"/>
      <c r="Q41" s="115"/>
      <c r="R41" s="115"/>
      <c r="S41" s="134"/>
      <c r="T41" s="133"/>
      <c r="U41" s="109">
        <f>SUM(F41:T44)</f>
        <v>90</v>
      </c>
      <c r="V41" s="100">
        <f>U41/60</f>
        <v>1.5</v>
      </c>
      <c r="W41" s="100">
        <f>V41/5</f>
        <v>0.3</v>
      </c>
    </row>
    <row r="42" spans="1:23" ht="16.5" thickBot="1" x14ac:dyDescent="0.3">
      <c r="A42" s="131"/>
      <c r="B42" s="128"/>
      <c r="C42" s="1" t="s">
        <v>59</v>
      </c>
      <c r="D42" s="6" t="s">
        <v>61</v>
      </c>
      <c r="E42" s="15" t="s">
        <v>175</v>
      </c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34"/>
      <c r="T42" s="133"/>
      <c r="U42" s="125">
        <v>20</v>
      </c>
      <c r="V42" s="102"/>
      <c r="W42" s="102"/>
    </row>
    <row r="43" spans="1:23" ht="16.5" thickBot="1" x14ac:dyDescent="0.3">
      <c r="A43" s="131"/>
      <c r="B43" s="128"/>
      <c r="C43" s="2"/>
      <c r="D43" s="6" t="s">
        <v>62</v>
      </c>
      <c r="E43" s="15" t="s">
        <v>176</v>
      </c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34"/>
      <c r="T43" s="133"/>
      <c r="U43" s="125"/>
      <c r="V43" s="102"/>
      <c r="W43" s="102"/>
    </row>
    <row r="44" spans="1:23" ht="16.5" thickBot="1" x14ac:dyDescent="0.3">
      <c r="A44" s="132"/>
      <c r="B44" s="129"/>
      <c r="C44" s="2"/>
      <c r="D44" s="6" t="s">
        <v>63</v>
      </c>
      <c r="E44" s="15" t="s">
        <v>177</v>
      </c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21"/>
      <c r="T44" s="123"/>
      <c r="U44" s="125"/>
      <c r="V44" s="102"/>
      <c r="W44" s="102"/>
    </row>
    <row r="45" spans="1:23" ht="16.5" thickBot="1" x14ac:dyDescent="0.3">
      <c r="A45" s="130" t="s">
        <v>64</v>
      </c>
      <c r="B45" s="127" t="s">
        <v>65</v>
      </c>
      <c r="C45" s="9" t="s">
        <v>66</v>
      </c>
      <c r="D45" s="9" t="s">
        <v>72</v>
      </c>
      <c r="E45" s="14" t="s">
        <v>178</v>
      </c>
      <c r="F45" s="115">
        <v>20</v>
      </c>
      <c r="G45" s="115"/>
      <c r="H45" s="115">
        <v>20</v>
      </c>
      <c r="I45" s="115">
        <v>15</v>
      </c>
      <c r="J45" s="115"/>
      <c r="K45" s="115"/>
      <c r="L45" s="115">
        <v>15</v>
      </c>
      <c r="M45" s="115"/>
      <c r="N45" s="115">
        <v>20</v>
      </c>
      <c r="O45" s="115">
        <v>20</v>
      </c>
      <c r="P45" s="115"/>
      <c r="Q45" s="115"/>
      <c r="R45" s="115"/>
      <c r="S45" s="140"/>
      <c r="T45" s="142"/>
      <c r="U45" s="109">
        <f>SUM(F45:T51)</f>
        <v>110</v>
      </c>
      <c r="V45" s="100">
        <f>U45/60</f>
        <v>1.8333333333333333</v>
      </c>
      <c r="W45" s="100">
        <f>V45/5</f>
        <v>0.36666666666666664</v>
      </c>
    </row>
    <row r="46" spans="1:23" ht="16.5" thickBot="1" x14ac:dyDescent="0.3">
      <c r="A46" s="131"/>
      <c r="B46" s="128"/>
      <c r="C46" s="6" t="s">
        <v>24</v>
      </c>
      <c r="D46" s="6" t="s">
        <v>73</v>
      </c>
      <c r="E46" s="15" t="s">
        <v>179</v>
      </c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6"/>
      <c r="T46" s="118"/>
      <c r="U46" s="125"/>
      <c r="V46" s="102"/>
      <c r="W46" s="102"/>
    </row>
    <row r="47" spans="1:23" ht="16.5" thickBot="1" x14ac:dyDescent="0.3">
      <c r="A47" s="131"/>
      <c r="B47" s="128"/>
      <c r="C47" s="6" t="s">
        <v>67</v>
      </c>
      <c r="D47" s="6" t="s">
        <v>74</v>
      </c>
      <c r="E47" s="15" t="s">
        <v>180</v>
      </c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6"/>
      <c r="T47" s="118"/>
      <c r="U47" s="125">
        <v>20</v>
      </c>
      <c r="V47" s="102"/>
      <c r="W47" s="102"/>
    </row>
    <row r="48" spans="1:23" ht="16.5" thickBot="1" x14ac:dyDescent="0.3">
      <c r="A48" s="131"/>
      <c r="B48" s="128"/>
      <c r="C48" s="6" t="s">
        <v>68</v>
      </c>
      <c r="D48" s="6" t="s">
        <v>75</v>
      </c>
      <c r="E48" s="15" t="s">
        <v>181</v>
      </c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6"/>
      <c r="T48" s="118"/>
      <c r="U48" s="125"/>
      <c r="V48" s="102"/>
      <c r="W48" s="102"/>
    </row>
    <row r="49" spans="1:23" ht="16.5" thickBot="1" x14ac:dyDescent="0.3">
      <c r="A49" s="131"/>
      <c r="B49" s="128"/>
      <c r="C49" s="6" t="s">
        <v>69</v>
      </c>
      <c r="D49" s="6" t="s">
        <v>76</v>
      </c>
      <c r="E49" s="19" t="s">
        <v>182</v>
      </c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6"/>
      <c r="T49" s="118"/>
      <c r="U49" s="125"/>
      <c r="V49" s="102"/>
      <c r="W49" s="102"/>
    </row>
    <row r="50" spans="1:23" ht="16.5" thickBot="1" x14ac:dyDescent="0.3">
      <c r="A50" s="131"/>
      <c r="B50" s="128"/>
      <c r="C50" s="6" t="s">
        <v>70</v>
      </c>
      <c r="D50" s="12"/>
      <c r="E50" s="20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6"/>
      <c r="T50" s="118"/>
      <c r="U50" s="125"/>
      <c r="V50" s="102"/>
      <c r="W50" s="102"/>
    </row>
    <row r="51" spans="1:23" ht="16.5" thickBot="1" x14ac:dyDescent="0.3">
      <c r="A51" s="132"/>
      <c r="B51" s="129"/>
      <c r="C51" s="10" t="s">
        <v>71</v>
      </c>
      <c r="D51" s="13"/>
      <c r="E51" s="21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41"/>
      <c r="T51" s="143"/>
      <c r="U51" s="126"/>
      <c r="V51" s="101"/>
      <c r="W51" s="101"/>
    </row>
    <row r="52" spans="1:23" ht="16.5" thickBot="1" x14ac:dyDescent="0.3">
      <c r="A52" s="130" t="s">
        <v>77</v>
      </c>
      <c r="B52" s="127" t="s">
        <v>78</v>
      </c>
      <c r="C52" s="1" t="s">
        <v>79</v>
      </c>
      <c r="D52" s="9" t="s">
        <v>83</v>
      </c>
      <c r="E52" s="14" t="s">
        <v>183</v>
      </c>
      <c r="F52" s="126">
        <v>15</v>
      </c>
      <c r="G52" s="126">
        <v>30</v>
      </c>
      <c r="H52" s="138">
        <v>90</v>
      </c>
      <c r="I52" s="139">
        <v>90</v>
      </c>
      <c r="J52" s="126">
        <v>30</v>
      </c>
      <c r="K52" s="126">
        <v>20</v>
      </c>
      <c r="L52" s="126">
        <v>45</v>
      </c>
      <c r="M52" s="126">
        <v>20</v>
      </c>
      <c r="N52" s="126">
        <v>10</v>
      </c>
      <c r="O52" s="126">
        <v>15</v>
      </c>
      <c r="P52" s="126"/>
      <c r="Q52" s="126"/>
      <c r="R52" s="126"/>
      <c r="S52" s="120"/>
      <c r="T52" s="122"/>
      <c r="U52" s="136">
        <f>SUM(F52:T57)</f>
        <v>365</v>
      </c>
      <c r="V52" s="102">
        <f>U52/60</f>
        <v>6.083333333333333</v>
      </c>
      <c r="W52" s="102">
        <f>V52/5</f>
        <v>1.2166666666666666</v>
      </c>
    </row>
    <row r="53" spans="1:23" ht="16.5" thickBot="1" x14ac:dyDescent="0.3">
      <c r="A53" s="131"/>
      <c r="B53" s="128"/>
      <c r="C53" s="1" t="s">
        <v>80</v>
      </c>
      <c r="D53" s="6" t="s">
        <v>84</v>
      </c>
      <c r="E53" s="15" t="s">
        <v>184</v>
      </c>
      <c r="F53" s="115"/>
      <c r="G53" s="115"/>
      <c r="H53" s="124"/>
      <c r="I53" s="135"/>
      <c r="J53" s="115"/>
      <c r="K53" s="115"/>
      <c r="L53" s="115"/>
      <c r="M53" s="115"/>
      <c r="N53" s="115"/>
      <c r="O53" s="115"/>
      <c r="P53" s="115"/>
      <c r="Q53" s="115"/>
      <c r="R53" s="115"/>
      <c r="S53" s="134"/>
      <c r="T53" s="133"/>
      <c r="U53" s="136"/>
      <c r="V53" s="102"/>
      <c r="W53" s="102"/>
    </row>
    <row r="54" spans="1:23" ht="16.5" thickBot="1" x14ac:dyDescent="0.3">
      <c r="A54" s="131"/>
      <c r="B54" s="128"/>
      <c r="C54" s="1" t="s">
        <v>81</v>
      </c>
      <c r="D54" s="6" t="s">
        <v>61</v>
      </c>
      <c r="E54" s="15" t="s">
        <v>175</v>
      </c>
      <c r="F54" s="115"/>
      <c r="G54" s="115"/>
      <c r="H54" s="124"/>
      <c r="I54" s="135"/>
      <c r="J54" s="115"/>
      <c r="K54" s="115"/>
      <c r="L54" s="115"/>
      <c r="M54" s="115"/>
      <c r="N54" s="115"/>
      <c r="O54" s="115"/>
      <c r="P54" s="115"/>
      <c r="Q54" s="115"/>
      <c r="R54" s="115"/>
      <c r="S54" s="134"/>
      <c r="T54" s="133"/>
      <c r="U54" s="136"/>
      <c r="V54" s="102"/>
      <c r="W54" s="102"/>
    </row>
    <row r="55" spans="1:23" ht="16.5" thickBot="1" x14ac:dyDescent="0.3">
      <c r="A55" s="131"/>
      <c r="B55" s="128"/>
      <c r="C55" s="1" t="s">
        <v>82</v>
      </c>
      <c r="D55" s="6" t="s">
        <v>85</v>
      </c>
      <c r="E55" s="15" t="s">
        <v>185</v>
      </c>
      <c r="F55" s="115"/>
      <c r="G55" s="115"/>
      <c r="H55" s="124"/>
      <c r="I55" s="135"/>
      <c r="J55" s="115"/>
      <c r="K55" s="115"/>
      <c r="L55" s="115"/>
      <c r="M55" s="115"/>
      <c r="N55" s="115"/>
      <c r="O55" s="115"/>
      <c r="P55" s="115"/>
      <c r="Q55" s="115"/>
      <c r="R55" s="115"/>
      <c r="S55" s="134"/>
      <c r="T55" s="133"/>
      <c r="U55" s="136"/>
      <c r="V55" s="102"/>
      <c r="W55" s="102"/>
    </row>
    <row r="56" spans="1:23" ht="16.5" thickBot="1" x14ac:dyDescent="0.3">
      <c r="A56" s="131"/>
      <c r="B56" s="128"/>
      <c r="C56" s="1"/>
      <c r="D56" s="25"/>
      <c r="E56" s="17"/>
      <c r="F56" s="115"/>
      <c r="G56" s="115"/>
      <c r="H56" s="124"/>
      <c r="I56" s="135"/>
      <c r="J56" s="115"/>
      <c r="K56" s="115"/>
      <c r="L56" s="115"/>
      <c r="M56" s="115"/>
      <c r="N56" s="115"/>
      <c r="O56" s="115"/>
      <c r="P56" s="115"/>
      <c r="Q56" s="115"/>
      <c r="R56" s="115"/>
      <c r="S56" s="134"/>
      <c r="T56" s="133"/>
      <c r="U56" s="136"/>
      <c r="V56" s="102"/>
      <c r="W56" s="102"/>
    </row>
    <row r="57" spans="1:23" ht="16.5" thickBot="1" x14ac:dyDescent="0.3">
      <c r="A57" s="132"/>
      <c r="B57" s="129"/>
      <c r="C57" s="3"/>
      <c r="D57" s="10"/>
      <c r="E57" s="22"/>
      <c r="F57" s="115"/>
      <c r="G57" s="115"/>
      <c r="H57" s="124"/>
      <c r="I57" s="135"/>
      <c r="J57" s="115"/>
      <c r="K57" s="115"/>
      <c r="L57" s="115"/>
      <c r="M57" s="115"/>
      <c r="N57" s="115"/>
      <c r="O57" s="115"/>
      <c r="P57" s="115"/>
      <c r="Q57" s="115"/>
      <c r="R57" s="115"/>
      <c r="S57" s="121"/>
      <c r="T57" s="123"/>
      <c r="U57" s="137"/>
      <c r="V57" s="101"/>
      <c r="W57" s="101"/>
    </row>
    <row r="58" spans="1:23" ht="34.5" thickBot="1" x14ac:dyDescent="0.3">
      <c r="A58" s="89" t="s">
        <v>196</v>
      </c>
      <c r="B58" s="90" t="s">
        <v>0</v>
      </c>
      <c r="C58" s="90" t="s">
        <v>146</v>
      </c>
      <c r="D58" s="91" t="s">
        <v>1</v>
      </c>
      <c r="E58" s="91" t="s">
        <v>150</v>
      </c>
      <c r="F58" s="92" t="s">
        <v>129</v>
      </c>
      <c r="G58" s="92" t="s">
        <v>130</v>
      </c>
      <c r="H58" s="92" t="s">
        <v>131</v>
      </c>
      <c r="I58" s="92" t="s">
        <v>132</v>
      </c>
      <c r="J58" s="92" t="s">
        <v>133</v>
      </c>
      <c r="K58" s="92" t="s">
        <v>134</v>
      </c>
      <c r="L58" s="92" t="s">
        <v>135</v>
      </c>
      <c r="M58" s="92" t="s">
        <v>136</v>
      </c>
      <c r="N58" s="92" t="s">
        <v>137</v>
      </c>
      <c r="O58" s="92" t="s">
        <v>138</v>
      </c>
      <c r="P58" s="92" t="s">
        <v>139</v>
      </c>
      <c r="Q58" s="92" t="s">
        <v>141</v>
      </c>
      <c r="R58" s="92" t="s">
        <v>140</v>
      </c>
      <c r="S58" s="92"/>
      <c r="T58" s="93"/>
      <c r="U58" s="92" t="s">
        <v>148</v>
      </c>
      <c r="V58" s="92" t="s">
        <v>147</v>
      </c>
      <c r="W58" s="94" t="s">
        <v>149</v>
      </c>
    </row>
    <row r="59" spans="1:23" ht="25.5" customHeight="1" thickBot="1" x14ac:dyDescent="0.3">
      <c r="A59" s="130" t="s">
        <v>86</v>
      </c>
      <c r="B59" s="160" t="s">
        <v>87</v>
      </c>
      <c r="C59" s="26" t="s">
        <v>26</v>
      </c>
      <c r="D59" s="9" t="s">
        <v>90</v>
      </c>
      <c r="E59" s="28" t="s">
        <v>186</v>
      </c>
      <c r="F59" s="163">
        <v>20</v>
      </c>
      <c r="G59" s="115"/>
      <c r="H59" s="115">
        <v>10</v>
      </c>
      <c r="I59" s="115">
        <v>10</v>
      </c>
      <c r="J59" s="115"/>
      <c r="K59" s="115"/>
      <c r="L59" s="135">
        <v>30</v>
      </c>
      <c r="M59" s="115">
        <v>20</v>
      </c>
      <c r="N59" s="115">
        <v>15</v>
      </c>
      <c r="O59" s="115">
        <v>20</v>
      </c>
      <c r="P59" s="115"/>
      <c r="Q59" s="115"/>
      <c r="R59" s="115"/>
      <c r="S59" s="116"/>
      <c r="T59" s="118"/>
      <c r="U59" s="109">
        <f>SUM(F59:T61)</f>
        <v>125</v>
      </c>
      <c r="V59" s="102">
        <f>U59/60</f>
        <v>2.0833333333333335</v>
      </c>
      <c r="W59" s="100">
        <f>V59/5</f>
        <v>0.41666666666666669</v>
      </c>
    </row>
    <row r="60" spans="1:23" ht="16.5" thickBot="1" x14ac:dyDescent="0.3">
      <c r="A60" s="131"/>
      <c r="B60" s="161"/>
      <c r="C60" s="26" t="s">
        <v>88</v>
      </c>
      <c r="D60" s="6" t="s">
        <v>91</v>
      </c>
      <c r="E60" s="29" t="s">
        <v>187</v>
      </c>
      <c r="F60" s="163"/>
      <c r="G60" s="115"/>
      <c r="H60" s="115"/>
      <c r="I60" s="115"/>
      <c r="J60" s="115"/>
      <c r="K60" s="115"/>
      <c r="L60" s="135"/>
      <c r="M60" s="115"/>
      <c r="N60" s="115"/>
      <c r="O60" s="115"/>
      <c r="P60" s="115"/>
      <c r="Q60" s="115"/>
      <c r="R60" s="115"/>
      <c r="S60" s="116"/>
      <c r="T60" s="118"/>
      <c r="U60" s="125"/>
      <c r="V60" s="102"/>
      <c r="W60" s="102"/>
    </row>
    <row r="61" spans="1:23" ht="16.5" thickBot="1" x14ac:dyDescent="0.3">
      <c r="A61" s="132"/>
      <c r="B61" s="162"/>
      <c r="C61" s="27" t="s">
        <v>89</v>
      </c>
      <c r="D61" s="31"/>
      <c r="E61" s="30"/>
      <c r="F61" s="163"/>
      <c r="G61" s="115"/>
      <c r="H61" s="115"/>
      <c r="I61" s="115"/>
      <c r="J61" s="115"/>
      <c r="K61" s="115"/>
      <c r="L61" s="135"/>
      <c r="M61" s="115"/>
      <c r="N61" s="115"/>
      <c r="O61" s="115"/>
      <c r="P61" s="115"/>
      <c r="Q61" s="115"/>
      <c r="R61" s="115"/>
      <c r="S61" s="117"/>
      <c r="T61" s="119"/>
      <c r="U61" s="126"/>
      <c r="V61" s="102"/>
      <c r="W61" s="101"/>
    </row>
    <row r="62" spans="1:23" ht="16.5" thickBot="1" x14ac:dyDescent="0.3">
      <c r="A62" s="130" t="s">
        <v>92</v>
      </c>
      <c r="B62" s="127" t="s">
        <v>93</v>
      </c>
      <c r="C62" s="1" t="s">
        <v>94</v>
      </c>
      <c r="D62" s="6" t="s">
        <v>98</v>
      </c>
      <c r="E62" s="15" t="s">
        <v>188</v>
      </c>
      <c r="F62" s="115">
        <v>10</v>
      </c>
      <c r="G62" s="115"/>
      <c r="H62" s="115">
        <v>10</v>
      </c>
      <c r="I62" s="124">
        <v>15</v>
      </c>
      <c r="J62" s="115"/>
      <c r="K62" s="115"/>
      <c r="L62" s="115">
        <v>10</v>
      </c>
      <c r="M62" s="115"/>
      <c r="N62" s="115">
        <v>10</v>
      </c>
      <c r="O62" s="135">
        <v>60</v>
      </c>
      <c r="P62" s="115"/>
      <c r="Q62" s="115"/>
      <c r="R62" s="115"/>
      <c r="S62" s="120"/>
      <c r="T62" s="122"/>
      <c r="U62" s="109">
        <f>SUM(F62:T66)</f>
        <v>115</v>
      </c>
      <c r="V62" s="100">
        <f>U62/60</f>
        <v>1.9166666666666667</v>
      </c>
      <c r="W62" s="100">
        <f>V62/5</f>
        <v>0.38333333333333336</v>
      </c>
    </row>
    <row r="63" spans="1:23" ht="16.5" thickBot="1" x14ac:dyDescent="0.3">
      <c r="A63" s="131"/>
      <c r="B63" s="128"/>
      <c r="C63" s="1" t="s">
        <v>95</v>
      </c>
      <c r="D63" s="6" t="s">
        <v>99</v>
      </c>
      <c r="E63" s="15" t="s">
        <v>189</v>
      </c>
      <c r="F63" s="115"/>
      <c r="G63" s="115"/>
      <c r="H63" s="115"/>
      <c r="I63" s="124"/>
      <c r="J63" s="115"/>
      <c r="K63" s="115"/>
      <c r="L63" s="115"/>
      <c r="M63" s="115"/>
      <c r="N63" s="115"/>
      <c r="O63" s="135"/>
      <c r="P63" s="115"/>
      <c r="Q63" s="115"/>
      <c r="R63" s="115"/>
      <c r="S63" s="134"/>
      <c r="T63" s="133"/>
      <c r="U63" s="125">
        <v>20</v>
      </c>
      <c r="V63" s="102"/>
      <c r="W63" s="102"/>
    </row>
    <row r="64" spans="1:23" ht="16.5" thickBot="1" x14ac:dyDescent="0.3">
      <c r="A64" s="131"/>
      <c r="B64" s="128"/>
      <c r="C64" s="1" t="s">
        <v>96</v>
      </c>
      <c r="D64" s="6" t="s">
        <v>100</v>
      </c>
      <c r="E64" s="15" t="s">
        <v>190</v>
      </c>
      <c r="F64" s="115"/>
      <c r="G64" s="115"/>
      <c r="H64" s="115"/>
      <c r="I64" s="124"/>
      <c r="J64" s="115"/>
      <c r="K64" s="115"/>
      <c r="L64" s="115"/>
      <c r="M64" s="115"/>
      <c r="N64" s="115"/>
      <c r="O64" s="135"/>
      <c r="P64" s="115"/>
      <c r="Q64" s="115"/>
      <c r="R64" s="115"/>
      <c r="S64" s="134"/>
      <c r="T64" s="133"/>
      <c r="U64" s="125"/>
      <c r="V64" s="102"/>
      <c r="W64" s="102"/>
    </row>
    <row r="65" spans="1:23" ht="16.5" thickBot="1" x14ac:dyDescent="0.3">
      <c r="A65" s="131"/>
      <c r="B65" s="128"/>
      <c r="C65" s="1" t="s">
        <v>97</v>
      </c>
      <c r="D65" s="6" t="s">
        <v>60</v>
      </c>
      <c r="E65" s="15" t="s">
        <v>174</v>
      </c>
      <c r="F65" s="115"/>
      <c r="G65" s="115"/>
      <c r="H65" s="115"/>
      <c r="I65" s="124"/>
      <c r="J65" s="115"/>
      <c r="K65" s="115"/>
      <c r="L65" s="115"/>
      <c r="M65" s="115"/>
      <c r="N65" s="115"/>
      <c r="O65" s="135"/>
      <c r="P65" s="115"/>
      <c r="Q65" s="115"/>
      <c r="R65" s="115"/>
      <c r="S65" s="134"/>
      <c r="T65" s="133"/>
      <c r="U65" s="125"/>
      <c r="V65" s="102"/>
      <c r="W65" s="102"/>
    </row>
    <row r="66" spans="1:23" ht="16.5" thickBot="1" x14ac:dyDescent="0.3">
      <c r="A66" s="132"/>
      <c r="B66" s="129"/>
      <c r="C66" s="4"/>
      <c r="D66" s="12"/>
      <c r="E66" s="20"/>
      <c r="F66" s="115"/>
      <c r="G66" s="115"/>
      <c r="H66" s="115"/>
      <c r="I66" s="124"/>
      <c r="J66" s="115"/>
      <c r="K66" s="115"/>
      <c r="L66" s="115"/>
      <c r="M66" s="115"/>
      <c r="N66" s="115"/>
      <c r="O66" s="135"/>
      <c r="P66" s="115"/>
      <c r="Q66" s="115"/>
      <c r="R66" s="115"/>
      <c r="S66" s="121"/>
      <c r="T66" s="123"/>
      <c r="U66" s="126"/>
      <c r="V66" s="101"/>
      <c r="W66" s="101"/>
    </row>
    <row r="67" spans="1:23" ht="16.5" thickBot="1" x14ac:dyDescent="0.3">
      <c r="A67" s="130" t="s">
        <v>101</v>
      </c>
      <c r="B67" s="127" t="s">
        <v>102</v>
      </c>
      <c r="C67" s="26" t="s">
        <v>103</v>
      </c>
      <c r="D67" s="9" t="s">
        <v>6</v>
      </c>
      <c r="E67" s="28" t="s">
        <v>151</v>
      </c>
      <c r="F67" s="163">
        <v>20</v>
      </c>
      <c r="G67" s="115">
        <v>30</v>
      </c>
      <c r="H67" s="135">
        <v>240</v>
      </c>
      <c r="I67" s="124">
        <v>120</v>
      </c>
      <c r="J67" s="115">
        <v>30</v>
      </c>
      <c r="K67" s="115">
        <v>30</v>
      </c>
      <c r="L67" s="115">
        <v>60</v>
      </c>
      <c r="M67" s="115"/>
      <c r="N67" s="115"/>
      <c r="O67" s="115">
        <v>40</v>
      </c>
      <c r="P67" s="115"/>
      <c r="Q67" s="115"/>
      <c r="R67" s="115"/>
      <c r="S67" s="112"/>
      <c r="T67" s="103"/>
      <c r="U67" s="106">
        <f>SUM(F67:T71)</f>
        <v>570</v>
      </c>
      <c r="V67" s="102">
        <f>U67/60</f>
        <v>9.5</v>
      </c>
      <c r="W67" s="102">
        <f>V67/5</f>
        <v>1.9</v>
      </c>
    </row>
    <row r="68" spans="1:23" ht="16.5" thickBot="1" x14ac:dyDescent="0.3">
      <c r="A68" s="131"/>
      <c r="B68" s="128"/>
      <c r="C68" s="26" t="s">
        <v>104</v>
      </c>
      <c r="D68" s="6" t="s">
        <v>107</v>
      </c>
      <c r="E68" s="29" t="s">
        <v>191</v>
      </c>
      <c r="F68" s="163"/>
      <c r="G68" s="115"/>
      <c r="H68" s="135"/>
      <c r="I68" s="124"/>
      <c r="J68" s="115"/>
      <c r="K68" s="115"/>
      <c r="L68" s="115"/>
      <c r="M68" s="115"/>
      <c r="N68" s="115"/>
      <c r="O68" s="115"/>
      <c r="P68" s="115"/>
      <c r="Q68" s="115"/>
      <c r="R68" s="115"/>
      <c r="S68" s="116"/>
      <c r="T68" s="118"/>
      <c r="U68" s="136">
        <v>20</v>
      </c>
      <c r="V68" s="102"/>
      <c r="W68" s="102"/>
    </row>
    <row r="69" spans="1:23" ht="16.5" thickBot="1" x14ac:dyDescent="0.3">
      <c r="A69" s="131"/>
      <c r="B69" s="128"/>
      <c r="C69" s="26" t="s">
        <v>105</v>
      </c>
      <c r="D69" s="25" t="s">
        <v>108</v>
      </c>
      <c r="E69" s="33" t="s">
        <v>217</v>
      </c>
      <c r="F69" s="163"/>
      <c r="G69" s="115"/>
      <c r="H69" s="135"/>
      <c r="I69" s="124"/>
      <c r="J69" s="115"/>
      <c r="K69" s="115"/>
      <c r="L69" s="115"/>
      <c r="M69" s="115"/>
      <c r="N69" s="115"/>
      <c r="O69" s="115"/>
      <c r="P69" s="115"/>
      <c r="Q69" s="115"/>
      <c r="R69" s="115"/>
      <c r="S69" s="116"/>
      <c r="T69" s="118"/>
      <c r="U69" s="136"/>
      <c r="V69" s="102"/>
      <c r="W69" s="102"/>
    </row>
    <row r="70" spans="1:23" ht="16.5" thickBot="1" x14ac:dyDescent="0.3">
      <c r="A70" s="131"/>
      <c r="B70" s="128"/>
      <c r="C70" s="26" t="s">
        <v>106</v>
      </c>
      <c r="D70" s="11"/>
      <c r="E70" s="32"/>
      <c r="F70" s="163"/>
      <c r="G70" s="115"/>
      <c r="H70" s="135"/>
      <c r="I70" s="124"/>
      <c r="J70" s="115"/>
      <c r="K70" s="115"/>
      <c r="L70" s="115"/>
      <c r="M70" s="115"/>
      <c r="N70" s="115"/>
      <c r="O70" s="115"/>
      <c r="P70" s="115"/>
      <c r="Q70" s="115"/>
      <c r="R70" s="115"/>
      <c r="S70" s="116"/>
      <c r="T70" s="118"/>
      <c r="U70" s="136"/>
      <c r="V70" s="102"/>
      <c r="W70" s="102"/>
    </row>
    <row r="71" spans="1:23" ht="16.5" thickBot="1" x14ac:dyDescent="0.3">
      <c r="A71" s="132"/>
      <c r="B71" s="129"/>
      <c r="C71" s="27"/>
      <c r="D71" s="10"/>
      <c r="E71" s="34"/>
      <c r="F71" s="163"/>
      <c r="G71" s="115"/>
      <c r="H71" s="135"/>
      <c r="I71" s="124"/>
      <c r="J71" s="115"/>
      <c r="K71" s="115"/>
      <c r="L71" s="115"/>
      <c r="M71" s="115"/>
      <c r="N71" s="115"/>
      <c r="O71" s="115"/>
      <c r="P71" s="115"/>
      <c r="Q71" s="115"/>
      <c r="R71" s="115"/>
      <c r="S71" s="117"/>
      <c r="T71" s="119"/>
      <c r="U71" s="137"/>
      <c r="V71" s="102"/>
      <c r="W71" s="102"/>
    </row>
    <row r="72" spans="1:23" ht="16.5" thickBot="1" x14ac:dyDescent="0.3">
      <c r="A72" s="130" t="s">
        <v>109</v>
      </c>
      <c r="B72" s="127" t="s">
        <v>110</v>
      </c>
      <c r="C72" s="1" t="s">
        <v>111</v>
      </c>
      <c r="D72" s="6" t="s">
        <v>90</v>
      </c>
      <c r="E72" s="15" t="s">
        <v>186</v>
      </c>
      <c r="F72" s="115">
        <v>10</v>
      </c>
      <c r="G72" s="115"/>
      <c r="H72" s="115">
        <v>60</v>
      </c>
      <c r="I72" s="124">
        <v>90</v>
      </c>
      <c r="J72" s="135">
        <v>60</v>
      </c>
      <c r="K72" s="115"/>
      <c r="L72" s="115">
        <v>20</v>
      </c>
      <c r="M72" s="115"/>
      <c r="N72" s="115"/>
      <c r="O72" s="115">
        <v>5</v>
      </c>
      <c r="P72" s="115"/>
      <c r="Q72" s="115"/>
      <c r="R72" s="115"/>
      <c r="S72" s="120"/>
      <c r="T72" s="122"/>
      <c r="U72" s="109">
        <f>SUM(F72:T76)</f>
        <v>245</v>
      </c>
      <c r="V72" s="100">
        <f>U72/60</f>
        <v>4.083333333333333</v>
      </c>
      <c r="W72" s="100">
        <f>V72/5</f>
        <v>0.81666666666666665</v>
      </c>
    </row>
    <row r="73" spans="1:23" ht="16.5" thickBot="1" x14ac:dyDescent="0.3">
      <c r="A73" s="131"/>
      <c r="B73" s="128"/>
      <c r="C73" s="1" t="s">
        <v>66</v>
      </c>
      <c r="D73" s="6" t="s">
        <v>114</v>
      </c>
      <c r="E73" s="15" t="s">
        <v>193</v>
      </c>
      <c r="F73" s="115"/>
      <c r="G73" s="115"/>
      <c r="H73" s="115"/>
      <c r="I73" s="124"/>
      <c r="J73" s="135"/>
      <c r="K73" s="115"/>
      <c r="L73" s="115"/>
      <c r="M73" s="115"/>
      <c r="N73" s="115"/>
      <c r="O73" s="115"/>
      <c r="P73" s="115"/>
      <c r="Q73" s="115"/>
      <c r="R73" s="115"/>
      <c r="S73" s="134"/>
      <c r="T73" s="133"/>
      <c r="U73" s="125">
        <v>20</v>
      </c>
      <c r="V73" s="102"/>
      <c r="W73" s="102"/>
    </row>
    <row r="74" spans="1:23" ht="16.5" thickBot="1" x14ac:dyDescent="0.3">
      <c r="A74" s="131"/>
      <c r="B74" s="128"/>
      <c r="C74" s="1" t="s">
        <v>112</v>
      </c>
      <c r="D74" s="6" t="s">
        <v>115</v>
      </c>
      <c r="E74" s="15" t="s">
        <v>194</v>
      </c>
      <c r="F74" s="115"/>
      <c r="G74" s="115"/>
      <c r="H74" s="115"/>
      <c r="I74" s="124"/>
      <c r="J74" s="135"/>
      <c r="K74" s="115"/>
      <c r="L74" s="115"/>
      <c r="M74" s="115"/>
      <c r="N74" s="115"/>
      <c r="O74" s="115"/>
      <c r="P74" s="115"/>
      <c r="Q74" s="115"/>
      <c r="R74" s="115"/>
      <c r="S74" s="134"/>
      <c r="T74" s="133"/>
      <c r="U74" s="125"/>
      <c r="V74" s="102"/>
      <c r="W74" s="102"/>
    </row>
    <row r="75" spans="1:23" ht="16.5" thickBot="1" x14ac:dyDescent="0.3">
      <c r="A75" s="131"/>
      <c r="B75" s="128"/>
      <c r="C75" s="1" t="s">
        <v>113</v>
      </c>
      <c r="D75" s="12"/>
      <c r="E75" s="20"/>
      <c r="F75" s="115"/>
      <c r="G75" s="115"/>
      <c r="H75" s="115"/>
      <c r="I75" s="124"/>
      <c r="J75" s="135"/>
      <c r="K75" s="115"/>
      <c r="L75" s="115"/>
      <c r="M75" s="115"/>
      <c r="N75" s="115"/>
      <c r="O75" s="115"/>
      <c r="P75" s="115"/>
      <c r="Q75" s="115"/>
      <c r="R75" s="115"/>
      <c r="S75" s="134"/>
      <c r="T75" s="133"/>
      <c r="U75" s="125"/>
      <c r="V75" s="102"/>
      <c r="W75" s="102"/>
    </row>
    <row r="76" spans="1:23" ht="16.5" thickBot="1" x14ac:dyDescent="0.3">
      <c r="A76" s="132"/>
      <c r="B76" s="129"/>
      <c r="C76" s="4"/>
      <c r="D76" s="13"/>
      <c r="E76" s="20"/>
      <c r="F76" s="115"/>
      <c r="G76" s="115"/>
      <c r="H76" s="115"/>
      <c r="I76" s="124"/>
      <c r="J76" s="135"/>
      <c r="K76" s="115"/>
      <c r="L76" s="115"/>
      <c r="M76" s="115"/>
      <c r="N76" s="115"/>
      <c r="O76" s="115"/>
      <c r="P76" s="115"/>
      <c r="Q76" s="115"/>
      <c r="R76" s="115"/>
      <c r="S76" s="121"/>
      <c r="T76" s="123"/>
      <c r="U76" s="126"/>
      <c r="V76" s="101"/>
      <c r="W76" s="101"/>
    </row>
    <row r="77" spans="1:23" ht="16.5" thickBot="1" x14ac:dyDescent="0.3">
      <c r="A77" s="130" t="s">
        <v>116</v>
      </c>
      <c r="B77" s="127" t="s">
        <v>117</v>
      </c>
      <c r="C77" s="1" t="s">
        <v>118</v>
      </c>
      <c r="D77" s="6" t="s">
        <v>6</v>
      </c>
      <c r="E77" s="14" t="s">
        <v>151</v>
      </c>
      <c r="F77" s="115">
        <v>10</v>
      </c>
      <c r="G77" s="115"/>
      <c r="H77" s="115">
        <v>30</v>
      </c>
      <c r="I77" s="124">
        <v>45</v>
      </c>
      <c r="J77" s="115"/>
      <c r="K77" s="115"/>
      <c r="L77" s="115">
        <v>20</v>
      </c>
      <c r="M77" s="115"/>
      <c r="N77" s="135">
        <v>60</v>
      </c>
      <c r="O77" s="115">
        <v>20</v>
      </c>
      <c r="P77" s="115"/>
      <c r="Q77" s="115"/>
      <c r="R77" s="115">
        <v>10</v>
      </c>
      <c r="S77" s="112"/>
      <c r="T77" s="103"/>
      <c r="U77" s="109">
        <f>SUM(F77:T83)</f>
        <v>195</v>
      </c>
      <c r="V77" s="102">
        <f>U77/60</f>
        <v>3.25</v>
      </c>
      <c r="W77" s="102">
        <f>V77/5</f>
        <v>0.65</v>
      </c>
    </row>
    <row r="78" spans="1:23" ht="16.5" thickBot="1" x14ac:dyDescent="0.3">
      <c r="A78" s="131"/>
      <c r="B78" s="128"/>
      <c r="C78" s="1" t="s">
        <v>119</v>
      </c>
      <c r="D78" s="6" t="s">
        <v>90</v>
      </c>
      <c r="E78" s="15" t="s">
        <v>186</v>
      </c>
      <c r="F78" s="115"/>
      <c r="G78" s="115"/>
      <c r="H78" s="115"/>
      <c r="I78" s="124"/>
      <c r="J78" s="115"/>
      <c r="K78" s="115"/>
      <c r="L78" s="115"/>
      <c r="M78" s="115"/>
      <c r="N78" s="135"/>
      <c r="O78" s="115"/>
      <c r="P78" s="115"/>
      <c r="Q78" s="115"/>
      <c r="R78" s="115"/>
      <c r="S78" s="116"/>
      <c r="T78" s="118"/>
      <c r="U78" s="125"/>
      <c r="V78" s="102"/>
      <c r="W78" s="102"/>
    </row>
    <row r="79" spans="1:23" ht="16.5" thickBot="1" x14ac:dyDescent="0.3">
      <c r="A79" s="131"/>
      <c r="B79" s="128"/>
      <c r="C79" s="1" t="s">
        <v>120</v>
      </c>
      <c r="D79" s="6" t="s">
        <v>91</v>
      </c>
      <c r="E79" s="15" t="s">
        <v>187</v>
      </c>
      <c r="F79" s="115"/>
      <c r="G79" s="115"/>
      <c r="H79" s="115"/>
      <c r="I79" s="124"/>
      <c r="J79" s="115"/>
      <c r="K79" s="115"/>
      <c r="L79" s="115"/>
      <c r="M79" s="115"/>
      <c r="N79" s="135"/>
      <c r="O79" s="115"/>
      <c r="P79" s="115"/>
      <c r="Q79" s="115"/>
      <c r="R79" s="115"/>
      <c r="S79" s="116"/>
      <c r="T79" s="118"/>
      <c r="U79" s="125">
        <v>20</v>
      </c>
      <c r="V79" s="102"/>
      <c r="W79" s="102"/>
    </row>
    <row r="80" spans="1:23" ht="16.5" thickBot="1" x14ac:dyDescent="0.3">
      <c r="A80" s="131"/>
      <c r="B80" s="128"/>
      <c r="C80" s="1" t="s">
        <v>121</v>
      </c>
      <c r="D80" s="6" t="s">
        <v>124</v>
      </c>
      <c r="E80" s="15" t="s">
        <v>195</v>
      </c>
      <c r="F80" s="115"/>
      <c r="G80" s="115"/>
      <c r="H80" s="115"/>
      <c r="I80" s="124"/>
      <c r="J80" s="115"/>
      <c r="K80" s="115"/>
      <c r="L80" s="115"/>
      <c r="M80" s="115"/>
      <c r="N80" s="135"/>
      <c r="O80" s="115"/>
      <c r="P80" s="115"/>
      <c r="Q80" s="115"/>
      <c r="R80" s="115"/>
      <c r="S80" s="116"/>
      <c r="T80" s="118"/>
      <c r="U80" s="125"/>
      <c r="V80" s="102"/>
      <c r="W80" s="102"/>
    </row>
    <row r="81" spans="1:23" ht="16.5" thickBot="1" x14ac:dyDescent="0.3">
      <c r="A81" s="131"/>
      <c r="B81" s="128"/>
      <c r="C81" s="1" t="s">
        <v>122</v>
      </c>
      <c r="D81" s="6" t="s">
        <v>30</v>
      </c>
      <c r="E81" s="15" t="s">
        <v>160</v>
      </c>
      <c r="F81" s="115"/>
      <c r="G81" s="115"/>
      <c r="H81" s="115"/>
      <c r="I81" s="124"/>
      <c r="J81" s="115"/>
      <c r="K81" s="115"/>
      <c r="L81" s="115"/>
      <c r="M81" s="115"/>
      <c r="N81" s="135"/>
      <c r="O81" s="115"/>
      <c r="P81" s="115"/>
      <c r="Q81" s="115"/>
      <c r="R81" s="115"/>
      <c r="S81" s="116"/>
      <c r="T81" s="118"/>
      <c r="U81" s="125"/>
      <c r="V81" s="102"/>
      <c r="W81" s="102"/>
    </row>
    <row r="82" spans="1:23" ht="16.5" thickBot="1" x14ac:dyDescent="0.3">
      <c r="A82" s="131"/>
      <c r="B82" s="128"/>
      <c r="C82" s="1" t="s">
        <v>123</v>
      </c>
      <c r="D82" s="12"/>
      <c r="E82" s="20"/>
      <c r="F82" s="115"/>
      <c r="G82" s="115"/>
      <c r="H82" s="115"/>
      <c r="I82" s="124"/>
      <c r="J82" s="115"/>
      <c r="K82" s="115"/>
      <c r="L82" s="115"/>
      <c r="M82" s="115"/>
      <c r="N82" s="135"/>
      <c r="O82" s="115"/>
      <c r="P82" s="115"/>
      <c r="Q82" s="115"/>
      <c r="R82" s="115"/>
      <c r="S82" s="116"/>
      <c r="T82" s="118"/>
      <c r="U82" s="125"/>
      <c r="V82" s="102"/>
      <c r="W82" s="102"/>
    </row>
    <row r="83" spans="1:23" ht="16.5" thickBot="1" x14ac:dyDescent="0.3">
      <c r="A83" s="132"/>
      <c r="B83" s="129"/>
      <c r="C83" s="4"/>
      <c r="D83" s="13"/>
      <c r="E83" s="21"/>
      <c r="F83" s="115"/>
      <c r="G83" s="115"/>
      <c r="H83" s="115"/>
      <c r="I83" s="124"/>
      <c r="J83" s="115"/>
      <c r="K83" s="115"/>
      <c r="L83" s="115"/>
      <c r="M83" s="115"/>
      <c r="N83" s="135"/>
      <c r="O83" s="115"/>
      <c r="P83" s="115"/>
      <c r="Q83" s="115"/>
      <c r="R83" s="115"/>
      <c r="S83" s="117"/>
      <c r="T83" s="119"/>
      <c r="U83" s="126"/>
      <c r="V83" s="102"/>
      <c r="W83" s="102"/>
    </row>
    <row r="84" spans="1:23" ht="16.5" thickBot="1" x14ac:dyDescent="0.3">
      <c r="A84" s="130">
        <v>15</v>
      </c>
      <c r="B84" s="127" t="s">
        <v>125</v>
      </c>
      <c r="C84" s="153" t="s">
        <v>126</v>
      </c>
      <c r="D84" s="6" t="s">
        <v>127</v>
      </c>
      <c r="E84" s="9"/>
      <c r="F84" s="135">
        <v>60</v>
      </c>
      <c r="G84" s="115"/>
      <c r="H84" s="115">
        <v>20</v>
      </c>
      <c r="I84" s="115">
        <v>15</v>
      </c>
      <c r="J84" s="115">
        <v>15</v>
      </c>
      <c r="K84" s="115">
        <v>10</v>
      </c>
      <c r="L84" s="115"/>
      <c r="M84" s="115"/>
      <c r="N84" s="115">
        <v>15</v>
      </c>
      <c r="O84" s="115">
        <v>15</v>
      </c>
      <c r="P84" s="115"/>
      <c r="Q84" s="115"/>
      <c r="R84" s="115"/>
      <c r="S84" s="120"/>
      <c r="T84" s="122"/>
      <c r="U84" s="109">
        <f t="shared" ref="U84:U85" si="0">SUM(F84:T84)</f>
        <v>150</v>
      </c>
      <c r="V84" s="100">
        <f>U84/60</f>
        <v>2.5</v>
      </c>
      <c r="W84" s="100">
        <f>V84/5</f>
        <v>0.5</v>
      </c>
    </row>
    <row r="85" spans="1:23" ht="16.5" thickBot="1" x14ac:dyDescent="0.3">
      <c r="A85" s="132"/>
      <c r="B85" s="129"/>
      <c r="C85" s="164"/>
      <c r="D85" s="10" t="s">
        <v>128</v>
      </c>
      <c r="E85" s="10"/>
      <c r="F85" s="13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21"/>
      <c r="T85" s="123"/>
      <c r="U85" s="126">
        <f t="shared" si="0"/>
        <v>0</v>
      </c>
      <c r="V85" s="101"/>
      <c r="W85" s="101"/>
    </row>
    <row r="86" spans="1:23" s="84" customFormat="1" ht="45" customHeight="1" thickBot="1" x14ac:dyDescent="0.4">
      <c r="A86" s="83"/>
      <c r="B86" s="96"/>
      <c r="C86" s="97"/>
      <c r="D86" s="97"/>
      <c r="E86" s="98" t="s">
        <v>238</v>
      </c>
      <c r="F86" s="85">
        <f t="shared" ref="F86:T86" si="1">SUM(F6:F85)</f>
        <v>380</v>
      </c>
      <c r="G86" s="85">
        <f t="shared" si="1"/>
        <v>240</v>
      </c>
      <c r="H86" s="85">
        <f t="shared" si="1"/>
        <v>1190</v>
      </c>
      <c r="I86" s="85">
        <f t="shared" si="1"/>
        <v>830</v>
      </c>
      <c r="J86" s="85">
        <f t="shared" si="1"/>
        <v>225</v>
      </c>
      <c r="K86" s="85">
        <f t="shared" si="1"/>
        <v>185</v>
      </c>
      <c r="L86" s="85">
        <f t="shared" si="1"/>
        <v>470</v>
      </c>
      <c r="M86" s="85">
        <f t="shared" si="1"/>
        <v>200</v>
      </c>
      <c r="N86" s="85">
        <f t="shared" si="1"/>
        <v>180</v>
      </c>
      <c r="O86" s="85">
        <f t="shared" si="1"/>
        <v>345</v>
      </c>
      <c r="P86" s="85">
        <f t="shared" si="1"/>
        <v>0</v>
      </c>
      <c r="Q86" s="85">
        <f t="shared" si="1"/>
        <v>0</v>
      </c>
      <c r="R86" s="85">
        <f t="shared" si="1"/>
        <v>10</v>
      </c>
      <c r="S86" s="85">
        <f t="shared" si="1"/>
        <v>0</v>
      </c>
      <c r="T86" s="85">
        <f t="shared" si="1"/>
        <v>0</v>
      </c>
      <c r="U86" s="85">
        <f>SUM(F86:T86)</f>
        <v>4255</v>
      </c>
      <c r="V86" s="86">
        <f>U86/60</f>
        <v>70.916666666666671</v>
      </c>
      <c r="W86" s="87">
        <f>V86/5</f>
        <v>14.183333333333334</v>
      </c>
    </row>
    <row r="87" spans="1:23" s="84" customFormat="1" ht="45" customHeight="1" thickBot="1" x14ac:dyDescent="0.4">
      <c r="A87" s="83"/>
      <c r="B87" s="96"/>
      <c r="C87" s="97"/>
      <c r="D87" s="97"/>
      <c r="E87" s="98" t="s">
        <v>239</v>
      </c>
      <c r="F87" s="88">
        <f>+F86/60</f>
        <v>6.333333333333333</v>
      </c>
      <c r="G87" s="88">
        <f t="shared" ref="G87:U87" si="2">+G86/60</f>
        <v>4</v>
      </c>
      <c r="H87" s="88">
        <f t="shared" si="2"/>
        <v>19.833333333333332</v>
      </c>
      <c r="I87" s="88">
        <f t="shared" si="2"/>
        <v>13.833333333333334</v>
      </c>
      <c r="J87" s="88">
        <f t="shared" si="2"/>
        <v>3.75</v>
      </c>
      <c r="K87" s="88">
        <f t="shared" si="2"/>
        <v>3.0833333333333335</v>
      </c>
      <c r="L87" s="88">
        <f t="shared" si="2"/>
        <v>7.833333333333333</v>
      </c>
      <c r="M87" s="88">
        <f t="shared" si="2"/>
        <v>3.3333333333333335</v>
      </c>
      <c r="N87" s="88">
        <f t="shared" si="2"/>
        <v>3</v>
      </c>
      <c r="O87" s="88">
        <f t="shared" si="2"/>
        <v>5.75</v>
      </c>
      <c r="P87" s="88">
        <f t="shared" si="2"/>
        <v>0</v>
      </c>
      <c r="Q87" s="88">
        <f t="shared" si="2"/>
        <v>0</v>
      </c>
      <c r="R87" s="88">
        <f t="shared" si="2"/>
        <v>0.16666666666666666</v>
      </c>
      <c r="S87" s="88">
        <f t="shared" si="2"/>
        <v>0</v>
      </c>
      <c r="T87" s="88">
        <f t="shared" si="2"/>
        <v>0</v>
      </c>
      <c r="U87" s="88">
        <f t="shared" si="2"/>
        <v>70.916666666666671</v>
      </c>
    </row>
    <row r="88" spans="1:23" s="84" customFormat="1" ht="45" customHeight="1" thickBot="1" x14ac:dyDescent="0.4">
      <c r="A88" s="83"/>
      <c r="B88" s="96"/>
      <c r="C88" s="97"/>
      <c r="D88" s="97"/>
      <c r="E88" s="98" t="s">
        <v>240</v>
      </c>
      <c r="F88" s="88">
        <f>+F87/5</f>
        <v>1.2666666666666666</v>
      </c>
      <c r="G88" s="88">
        <f t="shared" ref="G88:U88" si="3">+G87/5</f>
        <v>0.8</v>
      </c>
      <c r="H88" s="88">
        <f t="shared" si="3"/>
        <v>3.9666666666666663</v>
      </c>
      <c r="I88" s="88">
        <f t="shared" si="3"/>
        <v>2.7666666666666666</v>
      </c>
      <c r="J88" s="88">
        <f t="shared" si="3"/>
        <v>0.75</v>
      </c>
      <c r="K88" s="88">
        <f t="shared" si="3"/>
        <v>0.6166666666666667</v>
      </c>
      <c r="L88" s="88">
        <f t="shared" si="3"/>
        <v>1.5666666666666667</v>
      </c>
      <c r="M88" s="88">
        <f t="shared" si="3"/>
        <v>0.66666666666666674</v>
      </c>
      <c r="N88" s="88">
        <f t="shared" si="3"/>
        <v>0.6</v>
      </c>
      <c r="O88" s="88">
        <f t="shared" si="3"/>
        <v>1.1499999999999999</v>
      </c>
      <c r="P88" s="88">
        <f t="shared" si="3"/>
        <v>0</v>
      </c>
      <c r="Q88" s="88">
        <f t="shared" si="3"/>
        <v>0</v>
      </c>
      <c r="R88" s="88">
        <f t="shared" si="3"/>
        <v>3.3333333333333333E-2</v>
      </c>
      <c r="S88" s="88">
        <f t="shared" si="3"/>
        <v>0</v>
      </c>
      <c r="T88" s="88">
        <f t="shared" si="3"/>
        <v>0</v>
      </c>
      <c r="U88" s="88">
        <f t="shared" si="3"/>
        <v>14.183333333333334</v>
      </c>
    </row>
    <row r="89" spans="1:23" ht="15" customHeight="1" x14ac:dyDescent="0.25"/>
    <row r="90" spans="1:23" ht="15" customHeight="1" x14ac:dyDescent="0.25"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</row>
    <row r="91" spans="1:23" ht="15" customHeight="1" x14ac:dyDescent="0.3"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78"/>
      <c r="P91" s="78"/>
    </row>
    <row r="92" spans="1:23" ht="15" customHeight="1" x14ac:dyDescent="0.3">
      <c r="D92" s="24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79"/>
      <c r="P92" s="79"/>
    </row>
    <row r="93" spans="1:23" ht="15" customHeight="1" x14ac:dyDescent="0.3">
      <c r="E93" s="40"/>
      <c r="F93" s="42"/>
      <c r="G93" s="42"/>
      <c r="H93" s="42"/>
      <c r="I93" s="42"/>
      <c r="J93" s="42"/>
      <c r="K93" s="42"/>
      <c r="L93" s="42"/>
      <c r="M93" s="42"/>
      <c r="N93" s="42"/>
      <c r="O93" s="80"/>
      <c r="P93" s="80"/>
    </row>
    <row r="94" spans="1:23" ht="15" customHeight="1" x14ac:dyDescent="0.3">
      <c r="E94" s="40"/>
      <c r="F94" s="41"/>
      <c r="G94" s="41"/>
      <c r="H94" s="41"/>
      <c r="I94" s="41"/>
      <c r="J94" s="41"/>
      <c r="K94" s="41"/>
      <c r="L94" s="41"/>
      <c r="M94" s="41"/>
      <c r="N94" s="41"/>
      <c r="O94" s="78"/>
      <c r="P94" s="78"/>
    </row>
    <row r="95" spans="1:23" ht="15" customHeight="1" x14ac:dyDescent="0.3"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79"/>
      <c r="P95" s="79"/>
    </row>
    <row r="96" spans="1:23" ht="15" customHeight="1" x14ac:dyDescent="0.3">
      <c r="E96" s="40"/>
      <c r="F96" s="42"/>
      <c r="G96" s="42"/>
      <c r="H96" s="42"/>
      <c r="I96" s="42"/>
      <c r="J96" s="42"/>
      <c r="K96" s="42"/>
      <c r="L96" s="42"/>
      <c r="M96" s="42"/>
      <c r="N96" s="42"/>
      <c r="O96" s="80"/>
      <c r="P96" s="80"/>
    </row>
    <row r="97" spans="5:16" ht="15" customHeight="1" x14ac:dyDescent="0.3">
      <c r="E97" s="40"/>
      <c r="F97" s="41"/>
      <c r="G97" s="41"/>
      <c r="H97" s="41"/>
      <c r="I97" s="41"/>
      <c r="J97" s="41"/>
      <c r="K97" s="41"/>
      <c r="L97" s="41"/>
      <c r="M97" s="41"/>
      <c r="N97" s="41"/>
      <c r="O97" s="78"/>
      <c r="P97" s="78"/>
    </row>
    <row r="98" spans="5:16" ht="15" customHeight="1" x14ac:dyDescent="0.3"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79"/>
      <c r="P98" s="79"/>
    </row>
    <row r="99" spans="5:16" ht="15" customHeight="1" x14ac:dyDescent="0.3">
      <c r="E99" s="40"/>
      <c r="F99" s="42"/>
      <c r="G99" s="42"/>
      <c r="H99" s="42"/>
      <c r="I99" s="42"/>
      <c r="J99" s="42"/>
      <c r="K99" s="42"/>
      <c r="L99" s="42"/>
      <c r="M99" s="42"/>
      <c r="N99" s="42"/>
      <c r="O99" s="80"/>
      <c r="P99" s="79"/>
    </row>
    <row r="100" spans="5:16" ht="18.75" x14ac:dyDescent="0.3"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8"/>
      <c r="P100" s="38"/>
    </row>
    <row r="101" spans="5:16" ht="18.75" x14ac:dyDescent="0.3">
      <c r="E101" s="37"/>
      <c r="F101" s="43"/>
      <c r="G101" s="43"/>
      <c r="H101" s="43"/>
      <c r="I101" s="43"/>
      <c r="J101" s="43"/>
      <c r="K101" s="43"/>
      <c r="L101" s="43"/>
      <c r="M101" s="43"/>
      <c r="N101" s="43"/>
      <c r="O101" s="81"/>
      <c r="P101" s="81"/>
    </row>
    <row r="102" spans="5:16" x14ac:dyDescent="0.25"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82"/>
      <c r="P102" s="82"/>
    </row>
  </sheetData>
  <mergeCells count="322">
    <mergeCell ref="A84:A85"/>
    <mergeCell ref="B84:B85"/>
    <mergeCell ref="C84:C85"/>
    <mergeCell ref="F84:F85"/>
    <mergeCell ref="A72:A76"/>
    <mergeCell ref="B72:B76"/>
    <mergeCell ref="F72:F76"/>
    <mergeCell ref="A77:A83"/>
    <mergeCell ref="B77:B83"/>
    <mergeCell ref="F77:F83"/>
    <mergeCell ref="A59:A61"/>
    <mergeCell ref="B59:B61"/>
    <mergeCell ref="F59:F61"/>
    <mergeCell ref="A62:A66"/>
    <mergeCell ref="B62:B66"/>
    <mergeCell ref="F62:F66"/>
    <mergeCell ref="A67:A71"/>
    <mergeCell ref="B67:B71"/>
    <mergeCell ref="F67:F71"/>
    <mergeCell ref="A41:A44"/>
    <mergeCell ref="B41:B44"/>
    <mergeCell ref="F41:F44"/>
    <mergeCell ref="A45:A51"/>
    <mergeCell ref="B45:B51"/>
    <mergeCell ref="F45:F51"/>
    <mergeCell ref="A52:A57"/>
    <mergeCell ref="B52:B57"/>
    <mergeCell ref="F52:F57"/>
    <mergeCell ref="A25:A29"/>
    <mergeCell ref="B25:B29"/>
    <mergeCell ref="F25:F29"/>
    <mergeCell ref="A30:A36"/>
    <mergeCell ref="B30:B36"/>
    <mergeCell ref="F30:F36"/>
    <mergeCell ref="A37:A40"/>
    <mergeCell ref="B37:B40"/>
    <mergeCell ref="F37:F40"/>
    <mergeCell ref="G6:G10"/>
    <mergeCell ref="H6:H10"/>
    <mergeCell ref="I6:I10"/>
    <mergeCell ref="J6:J10"/>
    <mergeCell ref="K6:K10"/>
    <mergeCell ref="A6:A10"/>
    <mergeCell ref="B6:B10"/>
    <mergeCell ref="F6:F10"/>
    <mergeCell ref="A19:A24"/>
    <mergeCell ref="B19:B24"/>
    <mergeCell ref="F19:F24"/>
    <mergeCell ref="G19:G24"/>
    <mergeCell ref="H19:H24"/>
    <mergeCell ref="I19:I24"/>
    <mergeCell ref="J19:J24"/>
    <mergeCell ref="K19:K24"/>
    <mergeCell ref="A11:A13"/>
    <mergeCell ref="B11:B13"/>
    <mergeCell ref="C11:C13"/>
    <mergeCell ref="F11:F13"/>
    <mergeCell ref="G11:G13"/>
    <mergeCell ref="H11:H13"/>
    <mergeCell ref="I11:I13"/>
    <mergeCell ref="J11:J13"/>
    <mergeCell ref="Q6:Q10"/>
    <mergeCell ref="R6:R10"/>
    <mergeCell ref="S6:S10"/>
    <mergeCell ref="T6:T10"/>
    <mergeCell ref="U6:U10"/>
    <mergeCell ref="L6:L10"/>
    <mergeCell ref="M6:M10"/>
    <mergeCell ref="N6:N10"/>
    <mergeCell ref="O6:O10"/>
    <mergeCell ref="P6:P10"/>
    <mergeCell ref="U14:U18"/>
    <mergeCell ref="L14:L18"/>
    <mergeCell ref="M14:M18"/>
    <mergeCell ref="N14:N18"/>
    <mergeCell ref="O14:O18"/>
    <mergeCell ref="P14:P18"/>
    <mergeCell ref="G14:G18"/>
    <mergeCell ref="H14:H18"/>
    <mergeCell ref="I14:I18"/>
    <mergeCell ref="J14:J18"/>
    <mergeCell ref="K14:K18"/>
    <mergeCell ref="Q19:Q24"/>
    <mergeCell ref="R19:R24"/>
    <mergeCell ref="S19:S24"/>
    <mergeCell ref="T19:T24"/>
    <mergeCell ref="U19:U24"/>
    <mergeCell ref="L19:L24"/>
    <mergeCell ref="M19:M24"/>
    <mergeCell ref="N19:N24"/>
    <mergeCell ref="O19:O24"/>
    <mergeCell ref="P19:P24"/>
    <mergeCell ref="U25:U29"/>
    <mergeCell ref="L25:L29"/>
    <mergeCell ref="M25:M29"/>
    <mergeCell ref="N25:N29"/>
    <mergeCell ref="O25:O29"/>
    <mergeCell ref="P25:P29"/>
    <mergeCell ref="Q25:Q29"/>
    <mergeCell ref="R25:R29"/>
    <mergeCell ref="S25:S29"/>
    <mergeCell ref="T25:T29"/>
    <mergeCell ref="G25:G29"/>
    <mergeCell ref="H25:H29"/>
    <mergeCell ref="I25:I29"/>
    <mergeCell ref="J25:J29"/>
    <mergeCell ref="K25:K29"/>
    <mergeCell ref="G30:G36"/>
    <mergeCell ref="H30:H36"/>
    <mergeCell ref="I30:I36"/>
    <mergeCell ref="J30:J36"/>
    <mergeCell ref="K30:K36"/>
    <mergeCell ref="Q30:Q36"/>
    <mergeCell ref="R30:R36"/>
    <mergeCell ref="S30:S36"/>
    <mergeCell ref="T30:T36"/>
    <mergeCell ref="U30:U36"/>
    <mergeCell ref="L30:L36"/>
    <mergeCell ref="M30:M36"/>
    <mergeCell ref="N30:N36"/>
    <mergeCell ref="O30:O36"/>
    <mergeCell ref="P30:P36"/>
    <mergeCell ref="U37:U40"/>
    <mergeCell ref="L37:L40"/>
    <mergeCell ref="M37:M40"/>
    <mergeCell ref="N37:N40"/>
    <mergeCell ref="O37:O40"/>
    <mergeCell ref="P37:P40"/>
    <mergeCell ref="G37:G40"/>
    <mergeCell ref="H37:H40"/>
    <mergeCell ref="I37:I40"/>
    <mergeCell ref="J37:J40"/>
    <mergeCell ref="K37:K40"/>
    <mergeCell ref="G41:G44"/>
    <mergeCell ref="H41:H44"/>
    <mergeCell ref="I41:I44"/>
    <mergeCell ref="J41:J44"/>
    <mergeCell ref="K41:K44"/>
    <mergeCell ref="Q37:Q40"/>
    <mergeCell ref="R37:R40"/>
    <mergeCell ref="S37:S40"/>
    <mergeCell ref="T37:T40"/>
    <mergeCell ref="Q41:Q44"/>
    <mergeCell ref="R41:R44"/>
    <mergeCell ref="S41:S44"/>
    <mergeCell ref="T41:T44"/>
    <mergeCell ref="U41:U44"/>
    <mergeCell ref="L41:L44"/>
    <mergeCell ref="M41:M44"/>
    <mergeCell ref="N41:N44"/>
    <mergeCell ref="O41:O44"/>
    <mergeCell ref="P41:P44"/>
    <mergeCell ref="U45:U51"/>
    <mergeCell ref="L45:L51"/>
    <mergeCell ref="M45:M51"/>
    <mergeCell ref="N45:N51"/>
    <mergeCell ref="O45:O51"/>
    <mergeCell ref="P45:P51"/>
    <mergeCell ref="Q45:Q51"/>
    <mergeCell ref="R45:R51"/>
    <mergeCell ref="S45:S51"/>
    <mergeCell ref="T45:T51"/>
    <mergeCell ref="S52:S57"/>
    <mergeCell ref="T52:T57"/>
    <mergeCell ref="U52:U57"/>
    <mergeCell ref="L52:L57"/>
    <mergeCell ref="M52:M57"/>
    <mergeCell ref="N52:N57"/>
    <mergeCell ref="O52:O57"/>
    <mergeCell ref="P52:P57"/>
    <mergeCell ref="G45:G51"/>
    <mergeCell ref="H45:H51"/>
    <mergeCell ref="I45:I51"/>
    <mergeCell ref="J45:J51"/>
    <mergeCell ref="K45:K51"/>
    <mergeCell ref="G52:G57"/>
    <mergeCell ref="H52:H57"/>
    <mergeCell ref="I52:I57"/>
    <mergeCell ref="J52:J57"/>
    <mergeCell ref="K52:K57"/>
    <mergeCell ref="U59:U61"/>
    <mergeCell ref="L59:L61"/>
    <mergeCell ref="M59:M61"/>
    <mergeCell ref="N59:N61"/>
    <mergeCell ref="O59:O61"/>
    <mergeCell ref="P59:P61"/>
    <mergeCell ref="G59:G61"/>
    <mergeCell ref="H59:H61"/>
    <mergeCell ref="I59:I61"/>
    <mergeCell ref="J59:J61"/>
    <mergeCell ref="K59:K61"/>
    <mergeCell ref="G72:G76"/>
    <mergeCell ref="H72:H76"/>
    <mergeCell ref="I72:I76"/>
    <mergeCell ref="J72:J76"/>
    <mergeCell ref="K72:K76"/>
    <mergeCell ref="U62:U66"/>
    <mergeCell ref="L62:L66"/>
    <mergeCell ref="M62:M66"/>
    <mergeCell ref="N62:N66"/>
    <mergeCell ref="O62:O66"/>
    <mergeCell ref="P62:P66"/>
    <mergeCell ref="U67:U71"/>
    <mergeCell ref="L67:L71"/>
    <mergeCell ref="M67:M71"/>
    <mergeCell ref="N67:N71"/>
    <mergeCell ref="O67:O71"/>
    <mergeCell ref="P67:P71"/>
    <mergeCell ref="Q67:Q71"/>
    <mergeCell ref="R67:R71"/>
    <mergeCell ref="S67:S71"/>
    <mergeCell ref="T67:T71"/>
    <mergeCell ref="G62:G66"/>
    <mergeCell ref="H62:H66"/>
    <mergeCell ref="I62:I66"/>
    <mergeCell ref="U84:U85"/>
    <mergeCell ref="L84:L85"/>
    <mergeCell ref="M84:M85"/>
    <mergeCell ref="N84:N85"/>
    <mergeCell ref="O84:O85"/>
    <mergeCell ref="P84:P85"/>
    <mergeCell ref="Q72:Q76"/>
    <mergeCell ref="R72:R76"/>
    <mergeCell ref="S72:S76"/>
    <mergeCell ref="T72:T76"/>
    <mergeCell ref="U72:U76"/>
    <mergeCell ref="L72:L76"/>
    <mergeCell ref="M72:M76"/>
    <mergeCell ref="N72:N76"/>
    <mergeCell ref="O72:O76"/>
    <mergeCell ref="P72:P76"/>
    <mergeCell ref="U77:U83"/>
    <mergeCell ref="L77:L83"/>
    <mergeCell ref="M77:M83"/>
    <mergeCell ref="N77:N83"/>
    <mergeCell ref="O77:O83"/>
    <mergeCell ref="P77:P83"/>
    <mergeCell ref="F14:F18"/>
    <mergeCell ref="B14:B18"/>
    <mergeCell ref="A14:A18"/>
    <mergeCell ref="T14:T18"/>
    <mergeCell ref="S14:S18"/>
    <mergeCell ref="R14:R18"/>
    <mergeCell ref="Q14:Q18"/>
    <mergeCell ref="G67:G71"/>
    <mergeCell ref="H67:H71"/>
    <mergeCell ref="I67:I71"/>
    <mergeCell ref="J67:J71"/>
    <mergeCell ref="K67:K71"/>
    <mergeCell ref="J62:J66"/>
    <mergeCell ref="K62:K66"/>
    <mergeCell ref="Q59:Q61"/>
    <mergeCell ref="R59:R61"/>
    <mergeCell ref="S59:S61"/>
    <mergeCell ref="T59:T61"/>
    <mergeCell ref="Q62:Q66"/>
    <mergeCell ref="R62:R66"/>
    <mergeCell ref="S62:S66"/>
    <mergeCell ref="T62:T66"/>
    <mergeCell ref="Q52:Q57"/>
    <mergeCell ref="R52:R57"/>
    <mergeCell ref="G84:G85"/>
    <mergeCell ref="H84:H85"/>
    <mergeCell ref="I84:I85"/>
    <mergeCell ref="J84:J85"/>
    <mergeCell ref="K84:K85"/>
    <mergeCell ref="Q77:Q83"/>
    <mergeCell ref="R77:R83"/>
    <mergeCell ref="S77:S83"/>
    <mergeCell ref="T77:T83"/>
    <mergeCell ref="Q84:Q85"/>
    <mergeCell ref="R84:R85"/>
    <mergeCell ref="S84:S85"/>
    <mergeCell ref="T84:T85"/>
    <mergeCell ref="G77:G83"/>
    <mergeCell ref="H77:H83"/>
    <mergeCell ref="I77:I83"/>
    <mergeCell ref="J77:J83"/>
    <mergeCell ref="K77:K83"/>
    <mergeCell ref="T11:T13"/>
    <mergeCell ref="U11:U13"/>
    <mergeCell ref="K11:K13"/>
    <mergeCell ref="L11:L13"/>
    <mergeCell ref="M11:M13"/>
    <mergeCell ref="N11:N13"/>
    <mergeCell ref="O11:O13"/>
    <mergeCell ref="P11:P13"/>
    <mergeCell ref="Q11:Q13"/>
    <mergeCell ref="R11:R13"/>
    <mergeCell ref="S11:S13"/>
    <mergeCell ref="V6:V10"/>
    <mergeCell ref="W6:W10"/>
    <mergeCell ref="V11:V13"/>
    <mergeCell ref="W11:W13"/>
    <mergeCell ref="V14:V18"/>
    <mergeCell ref="W14:W18"/>
    <mergeCell ref="V19:V24"/>
    <mergeCell ref="W19:W24"/>
    <mergeCell ref="V25:V29"/>
    <mergeCell ref="W25:W29"/>
    <mergeCell ref="V30:V36"/>
    <mergeCell ref="W30:W36"/>
    <mergeCell ref="V37:V40"/>
    <mergeCell ref="W37:W40"/>
    <mergeCell ref="V41:V44"/>
    <mergeCell ref="W41:W44"/>
    <mergeCell ref="V45:V51"/>
    <mergeCell ref="W45:W51"/>
    <mergeCell ref="V52:V57"/>
    <mergeCell ref="W52:W57"/>
    <mergeCell ref="V84:V85"/>
    <mergeCell ref="W84:W85"/>
    <mergeCell ref="V59:V61"/>
    <mergeCell ref="W59:W61"/>
    <mergeCell ref="V62:V66"/>
    <mergeCell ref="W62:W66"/>
    <mergeCell ref="V67:V71"/>
    <mergeCell ref="W67:W71"/>
    <mergeCell ref="V72:V76"/>
    <mergeCell ref="W72:W76"/>
    <mergeCell ref="V77:V83"/>
    <mergeCell ref="W77:W83"/>
  </mergeCells>
  <pageMargins left="0.7" right="0.7" top="0.75" bottom="0.75" header="0.3" footer="0.3"/>
  <pageSetup paperSize="17" scale="69" orientation="landscape" verticalDpi="4294967293" r:id="rId1"/>
  <headerFooter>
    <oddHeader>&amp;L&amp;16Version 1
February 13, 2014&amp;C&amp;"-,Bold"&amp;18Enbridge Gas Distribution Inc.
EB-2012-0459 - Cross Examination Estimates&amp;R&amp;16Page &amp;P of &amp;N</oddHeader>
  </headerFooter>
  <rowBreaks count="2" manualBreakCount="2">
    <brk id="57" max="22" man="1"/>
    <brk id="89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5"/>
  <sheetViews>
    <sheetView view="pageLayout" zoomScaleNormal="100" workbookViewId="0">
      <selection activeCell="L5" sqref="L5"/>
    </sheetView>
  </sheetViews>
  <sheetFormatPr defaultRowHeight="15" x14ac:dyDescent="0.25"/>
  <cols>
    <col min="1" max="1" width="8.140625" customWidth="1"/>
    <col min="2" max="11" width="7.140625" customWidth="1"/>
    <col min="12" max="16" width="6.7109375" customWidth="1"/>
    <col min="17" max="17" width="6.42578125" customWidth="1"/>
  </cols>
  <sheetData>
    <row r="2" spans="1:17" x14ac:dyDescent="0.25">
      <c r="B2" s="77">
        <v>43862</v>
      </c>
      <c r="C2" s="99">
        <v>44228</v>
      </c>
      <c r="D2" s="77">
        <v>45323</v>
      </c>
      <c r="E2" s="99">
        <v>45689</v>
      </c>
      <c r="F2" s="77">
        <v>46419</v>
      </c>
      <c r="G2" s="99">
        <v>46784</v>
      </c>
      <c r="H2" s="77">
        <v>37681</v>
      </c>
      <c r="I2" s="99">
        <v>38047</v>
      </c>
      <c r="J2" s="77">
        <v>38777</v>
      </c>
      <c r="K2" s="99">
        <v>39142</v>
      </c>
      <c r="L2" s="165" t="s">
        <v>237</v>
      </c>
      <c r="M2" s="166"/>
      <c r="N2" s="166"/>
      <c r="O2" s="166"/>
      <c r="P2" s="167"/>
    </row>
    <row r="3" spans="1:17" ht="33" customHeight="1" thickBot="1" x14ac:dyDescent="0.3">
      <c r="A3" s="47"/>
      <c r="B3" s="66" t="s">
        <v>221</v>
      </c>
      <c r="C3" s="67" t="s">
        <v>222</v>
      </c>
      <c r="D3" s="66" t="s">
        <v>223</v>
      </c>
      <c r="E3" s="67" t="s">
        <v>224</v>
      </c>
      <c r="F3" s="66" t="s">
        <v>225</v>
      </c>
      <c r="G3" s="67" t="s">
        <v>226</v>
      </c>
      <c r="H3" s="66" t="s">
        <v>227</v>
      </c>
      <c r="I3" s="67" t="s">
        <v>228</v>
      </c>
      <c r="J3" s="66" t="s">
        <v>229</v>
      </c>
      <c r="K3" s="67" t="s">
        <v>230</v>
      </c>
      <c r="L3" s="66" t="s">
        <v>231</v>
      </c>
      <c r="M3" s="67" t="s">
        <v>232</v>
      </c>
      <c r="N3" s="66" t="s">
        <v>233</v>
      </c>
      <c r="O3" s="67" t="s">
        <v>234</v>
      </c>
      <c r="P3" s="66" t="s">
        <v>235</v>
      </c>
      <c r="Q3" s="48"/>
    </row>
    <row r="4" spans="1:17" ht="32.25" customHeight="1" x14ac:dyDescent="0.25">
      <c r="A4" s="63" t="s">
        <v>200</v>
      </c>
      <c r="B4" s="57" t="s">
        <v>203</v>
      </c>
      <c r="C4" s="68" t="s">
        <v>203</v>
      </c>
      <c r="D4" s="57" t="s">
        <v>202</v>
      </c>
      <c r="E4" s="68" t="s">
        <v>202</v>
      </c>
      <c r="F4" s="57" t="s">
        <v>202</v>
      </c>
      <c r="G4" s="68" t="s">
        <v>201</v>
      </c>
      <c r="H4" s="57" t="s">
        <v>205</v>
      </c>
      <c r="I4" s="68" t="s">
        <v>207</v>
      </c>
      <c r="J4" s="57" t="s">
        <v>209</v>
      </c>
      <c r="K4" s="68" t="s">
        <v>210</v>
      </c>
      <c r="L4" s="57" t="s">
        <v>212</v>
      </c>
      <c r="M4" s="68" t="s">
        <v>213</v>
      </c>
      <c r="N4" s="57" t="s">
        <v>213</v>
      </c>
      <c r="O4" s="68" t="s">
        <v>215</v>
      </c>
      <c r="P4" s="35"/>
      <c r="Q4" s="48"/>
    </row>
    <row r="5" spans="1:17" ht="27" customHeight="1" x14ac:dyDescent="0.25">
      <c r="A5" s="64" t="s">
        <v>197</v>
      </c>
      <c r="B5" s="49">
        <v>300</v>
      </c>
      <c r="C5" s="69">
        <v>305</v>
      </c>
      <c r="D5" s="49">
        <v>300</v>
      </c>
      <c r="E5" s="69">
        <v>300</v>
      </c>
      <c r="F5" s="49">
        <v>115</v>
      </c>
      <c r="G5" s="69">
        <v>130</v>
      </c>
      <c r="H5" s="49">
        <v>175</v>
      </c>
      <c r="I5" s="69">
        <v>185</v>
      </c>
      <c r="J5" s="49">
        <v>110</v>
      </c>
      <c r="K5" s="69">
        <v>175</v>
      </c>
      <c r="L5" s="49">
        <v>115</v>
      </c>
      <c r="M5" s="69">
        <v>300</v>
      </c>
      <c r="N5" s="49">
        <v>85</v>
      </c>
      <c r="O5" s="69">
        <v>195</v>
      </c>
      <c r="P5" s="49"/>
      <c r="Q5" s="48"/>
    </row>
    <row r="6" spans="1:17" ht="27" customHeight="1" thickBot="1" x14ac:dyDescent="0.3">
      <c r="A6" s="65" t="s">
        <v>147</v>
      </c>
      <c r="B6" s="50">
        <f>B5/60</f>
        <v>5</v>
      </c>
      <c r="C6" s="70">
        <f t="shared" ref="C6:K6" si="0">C5/60</f>
        <v>5.083333333333333</v>
      </c>
      <c r="D6" s="50">
        <f t="shared" si="0"/>
        <v>5</v>
      </c>
      <c r="E6" s="70">
        <f t="shared" si="0"/>
        <v>5</v>
      </c>
      <c r="F6" s="50">
        <f>F5/60</f>
        <v>1.9166666666666667</v>
      </c>
      <c r="G6" s="70">
        <f t="shared" si="0"/>
        <v>2.1666666666666665</v>
      </c>
      <c r="H6" s="50">
        <f t="shared" si="0"/>
        <v>2.9166666666666665</v>
      </c>
      <c r="I6" s="70">
        <f t="shared" si="0"/>
        <v>3.0833333333333335</v>
      </c>
      <c r="J6" s="50">
        <f t="shared" si="0"/>
        <v>1.8333333333333333</v>
      </c>
      <c r="K6" s="70">
        <f t="shared" si="0"/>
        <v>2.9166666666666665</v>
      </c>
      <c r="L6" s="50">
        <f t="shared" ref="L6:P6" si="1">L5/60</f>
        <v>1.9166666666666667</v>
      </c>
      <c r="M6" s="70">
        <f t="shared" si="1"/>
        <v>5</v>
      </c>
      <c r="N6" s="50">
        <f t="shared" si="1"/>
        <v>1.4166666666666667</v>
      </c>
      <c r="O6" s="70">
        <f t="shared" si="1"/>
        <v>3.25</v>
      </c>
      <c r="P6" s="50">
        <f t="shared" si="1"/>
        <v>0</v>
      </c>
      <c r="Q6" s="48"/>
    </row>
    <row r="7" spans="1:17" ht="32.25" customHeight="1" x14ac:dyDescent="0.25">
      <c r="A7" s="63" t="s">
        <v>200</v>
      </c>
      <c r="B7" s="58"/>
      <c r="C7" s="71"/>
      <c r="D7" s="58"/>
      <c r="E7" s="71"/>
      <c r="F7" s="58" t="s">
        <v>201</v>
      </c>
      <c r="G7" s="71" t="s">
        <v>204</v>
      </c>
      <c r="H7" s="58" t="s">
        <v>206</v>
      </c>
      <c r="I7" s="71" t="s">
        <v>208</v>
      </c>
      <c r="J7" s="58" t="s">
        <v>210</v>
      </c>
      <c r="K7" s="71" t="s">
        <v>211</v>
      </c>
      <c r="L7" s="58" t="s">
        <v>213</v>
      </c>
      <c r="M7" s="71"/>
      <c r="N7" s="58" t="s">
        <v>214</v>
      </c>
      <c r="O7" s="71" t="s">
        <v>216</v>
      </c>
      <c r="P7" s="58"/>
      <c r="Q7" s="48"/>
    </row>
    <row r="8" spans="1:17" ht="27" customHeight="1" x14ac:dyDescent="0.25">
      <c r="A8" s="64" t="s">
        <v>197</v>
      </c>
      <c r="B8" s="49"/>
      <c r="C8" s="69"/>
      <c r="D8" s="49"/>
      <c r="E8" s="69"/>
      <c r="F8" s="49">
        <v>185</v>
      </c>
      <c r="G8" s="69">
        <v>140</v>
      </c>
      <c r="H8" s="49">
        <v>155</v>
      </c>
      <c r="I8" s="69">
        <v>90</v>
      </c>
      <c r="J8" s="49">
        <v>190</v>
      </c>
      <c r="K8" s="69">
        <v>125</v>
      </c>
      <c r="L8" s="49">
        <v>185</v>
      </c>
      <c r="M8" s="69"/>
      <c r="N8" s="49">
        <v>245</v>
      </c>
      <c r="O8" s="69">
        <v>150</v>
      </c>
      <c r="P8" s="49"/>
      <c r="Q8" s="48"/>
    </row>
    <row r="9" spans="1:17" ht="27" customHeight="1" thickBot="1" x14ac:dyDescent="0.3">
      <c r="A9" s="65" t="s">
        <v>147</v>
      </c>
      <c r="B9" s="51">
        <f>B8/60</f>
        <v>0</v>
      </c>
      <c r="C9" s="72">
        <f t="shared" ref="C9:K9" si="2">C8/60</f>
        <v>0</v>
      </c>
      <c r="D9" s="51">
        <f t="shared" si="2"/>
        <v>0</v>
      </c>
      <c r="E9" s="72">
        <f t="shared" si="2"/>
        <v>0</v>
      </c>
      <c r="F9" s="51">
        <f>F8/60</f>
        <v>3.0833333333333335</v>
      </c>
      <c r="G9" s="72">
        <f t="shared" si="2"/>
        <v>2.3333333333333335</v>
      </c>
      <c r="H9" s="51">
        <f t="shared" si="2"/>
        <v>2.5833333333333335</v>
      </c>
      <c r="I9" s="72">
        <f t="shared" si="2"/>
        <v>1.5</v>
      </c>
      <c r="J9" s="51">
        <f t="shared" si="2"/>
        <v>3.1666666666666665</v>
      </c>
      <c r="K9" s="72">
        <f t="shared" si="2"/>
        <v>2.0833333333333335</v>
      </c>
      <c r="L9" s="51">
        <f t="shared" ref="L9:P9" si="3">L8/60</f>
        <v>3.0833333333333335</v>
      </c>
      <c r="M9" s="72">
        <f t="shared" si="3"/>
        <v>0</v>
      </c>
      <c r="N9" s="51">
        <f t="shared" si="3"/>
        <v>4.083333333333333</v>
      </c>
      <c r="O9" s="72">
        <f t="shared" si="3"/>
        <v>2.5</v>
      </c>
      <c r="P9" s="51">
        <f t="shared" si="3"/>
        <v>0</v>
      </c>
      <c r="Q9" s="48"/>
    </row>
    <row r="10" spans="1:17" ht="27" customHeight="1" x14ac:dyDescent="0.25">
      <c r="A10" s="63" t="s">
        <v>200</v>
      </c>
      <c r="B10" s="44"/>
      <c r="C10" s="73"/>
      <c r="D10" s="44"/>
      <c r="E10" s="73"/>
      <c r="F10" s="44"/>
      <c r="G10" s="73"/>
      <c r="H10" s="44"/>
      <c r="I10" s="73"/>
      <c r="J10" s="44"/>
      <c r="K10" s="73"/>
      <c r="L10" s="44"/>
      <c r="M10" s="73"/>
      <c r="N10" s="44"/>
      <c r="O10" s="73"/>
      <c r="P10" s="44"/>
      <c r="Q10" s="48"/>
    </row>
    <row r="11" spans="1:17" ht="27" customHeight="1" x14ac:dyDescent="0.25">
      <c r="A11" s="64" t="s">
        <v>197</v>
      </c>
      <c r="B11" s="49"/>
      <c r="C11" s="69"/>
      <c r="D11" s="49"/>
      <c r="E11" s="69"/>
      <c r="F11" s="49"/>
      <c r="G11" s="69"/>
      <c r="H11" s="49"/>
      <c r="I11" s="69"/>
      <c r="J11" s="49"/>
      <c r="K11" s="69"/>
      <c r="L11" s="49"/>
      <c r="M11" s="69"/>
      <c r="N11" s="49"/>
      <c r="O11" s="69"/>
      <c r="P11" s="49"/>
      <c r="Q11" s="48"/>
    </row>
    <row r="12" spans="1:17" ht="27" customHeight="1" thickBot="1" x14ac:dyDescent="0.3">
      <c r="A12" s="65" t="s">
        <v>147</v>
      </c>
      <c r="B12" s="51">
        <f>B11/60</f>
        <v>0</v>
      </c>
      <c r="C12" s="72">
        <f t="shared" ref="C12:K12" si="4">C11/60</f>
        <v>0</v>
      </c>
      <c r="D12" s="51">
        <f t="shared" si="4"/>
        <v>0</v>
      </c>
      <c r="E12" s="72">
        <f t="shared" si="4"/>
        <v>0</v>
      </c>
      <c r="F12" s="51">
        <f t="shared" si="4"/>
        <v>0</v>
      </c>
      <c r="G12" s="72">
        <f t="shared" si="4"/>
        <v>0</v>
      </c>
      <c r="H12" s="51">
        <f t="shared" si="4"/>
        <v>0</v>
      </c>
      <c r="I12" s="72">
        <f t="shared" si="4"/>
        <v>0</v>
      </c>
      <c r="J12" s="51">
        <f t="shared" si="4"/>
        <v>0</v>
      </c>
      <c r="K12" s="72">
        <f t="shared" si="4"/>
        <v>0</v>
      </c>
      <c r="L12" s="51">
        <f t="shared" ref="L12:P12" si="5">L11/60</f>
        <v>0</v>
      </c>
      <c r="M12" s="72">
        <f t="shared" si="5"/>
        <v>0</v>
      </c>
      <c r="N12" s="51">
        <f t="shared" si="5"/>
        <v>0</v>
      </c>
      <c r="O12" s="72">
        <f t="shared" si="5"/>
        <v>0</v>
      </c>
      <c r="P12" s="51">
        <f t="shared" si="5"/>
        <v>0</v>
      </c>
      <c r="Q12" s="48"/>
    </row>
    <row r="13" spans="1:17" ht="27" customHeight="1" x14ac:dyDescent="0.25">
      <c r="A13" s="52" t="s">
        <v>198</v>
      </c>
      <c r="B13" s="35">
        <f>B5+B8+B11</f>
        <v>300</v>
      </c>
      <c r="C13" s="74">
        <f t="shared" ref="C13:L13" si="6">C5+C8+C11</f>
        <v>305</v>
      </c>
      <c r="D13" s="35">
        <f t="shared" si="6"/>
        <v>300</v>
      </c>
      <c r="E13" s="74">
        <f t="shared" si="6"/>
        <v>300</v>
      </c>
      <c r="F13" s="35">
        <f>F5+F8+F11</f>
        <v>300</v>
      </c>
      <c r="G13" s="74">
        <f t="shared" si="6"/>
        <v>270</v>
      </c>
      <c r="H13" s="35">
        <f t="shared" si="6"/>
        <v>330</v>
      </c>
      <c r="I13" s="74">
        <f t="shared" si="6"/>
        <v>275</v>
      </c>
      <c r="J13" s="35">
        <f t="shared" si="6"/>
        <v>300</v>
      </c>
      <c r="K13" s="74">
        <f t="shared" si="6"/>
        <v>300</v>
      </c>
      <c r="L13" s="61">
        <f t="shared" si="6"/>
        <v>300</v>
      </c>
      <c r="M13" s="74">
        <f t="shared" ref="M13:P13" si="7">M5+M8+M11</f>
        <v>300</v>
      </c>
      <c r="N13" s="61">
        <f t="shared" si="7"/>
        <v>330</v>
      </c>
      <c r="O13" s="74">
        <f t="shared" si="7"/>
        <v>345</v>
      </c>
      <c r="P13" s="61">
        <f t="shared" si="7"/>
        <v>0</v>
      </c>
      <c r="Q13" s="55">
        <f>SUM(B13:P13)</f>
        <v>4255</v>
      </c>
    </row>
    <row r="14" spans="1:17" ht="27" customHeight="1" x14ac:dyDescent="0.25">
      <c r="A14" s="53" t="s">
        <v>199</v>
      </c>
      <c r="B14" s="59">
        <f>B13/60</f>
        <v>5</v>
      </c>
      <c r="C14" s="75">
        <f t="shared" ref="C14:L14" si="8">C13/60</f>
        <v>5.083333333333333</v>
      </c>
      <c r="D14" s="59">
        <f t="shared" si="8"/>
        <v>5</v>
      </c>
      <c r="E14" s="75">
        <f t="shared" si="8"/>
        <v>5</v>
      </c>
      <c r="F14" s="59">
        <f t="shared" si="8"/>
        <v>5</v>
      </c>
      <c r="G14" s="75">
        <f t="shared" si="8"/>
        <v>4.5</v>
      </c>
      <c r="H14" s="59">
        <f t="shared" si="8"/>
        <v>5.5</v>
      </c>
      <c r="I14" s="75">
        <f t="shared" si="8"/>
        <v>4.583333333333333</v>
      </c>
      <c r="J14" s="59">
        <f t="shared" si="8"/>
        <v>5</v>
      </c>
      <c r="K14" s="75">
        <f t="shared" si="8"/>
        <v>5</v>
      </c>
      <c r="L14" s="62">
        <f t="shared" si="8"/>
        <v>5</v>
      </c>
      <c r="M14" s="75">
        <f t="shared" ref="M14:P14" si="9">M13/60</f>
        <v>5</v>
      </c>
      <c r="N14" s="62">
        <f t="shared" si="9"/>
        <v>5.5</v>
      </c>
      <c r="O14" s="75">
        <f t="shared" si="9"/>
        <v>5.75</v>
      </c>
      <c r="P14" s="62">
        <f t="shared" si="9"/>
        <v>0</v>
      </c>
      <c r="Q14" s="56">
        <f>SUM(B14:P14)</f>
        <v>70.916666666666657</v>
      </c>
    </row>
    <row r="15" spans="1:17" ht="27.75" customHeight="1" thickBot="1" x14ac:dyDescent="0.3">
      <c r="A15" s="54" t="s">
        <v>218</v>
      </c>
      <c r="B15" s="60">
        <f>B14/5</f>
        <v>1</v>
      </c>
      <c r="C15" s="76">
        <f t="shared" ref="C15:L15" si="10">C14/5</f>
        <v>1.0166666666666666</v>
      </c>
      <c r="D15" s="60">
        <f t="shared" si="10"/>
        <v>1</v>
      </c>
      <c r="E15" s="76">
        <f t="shared" si="10"/>
        <v>1</v>
      </c>
      <c r="F15" s="60">
        <f t="shared" si="10"/>
        <v>1</v>
      </c>
      <c r="G15" s="76">
        <f t="shared" si="10"/>
        <v>0.9</v>
      </c>
      <c r="H15" s="60">
        <f t="shared" si="10"/>
        <v>1.1000000000000001</v>
      </c>
      <c r="I15" s="76">
        <f t="shared" si="10"/>
        <v>0.91666666666666663</v>
      </c>
      <c r="J15" s="60">
        <f t="shared" si="10"/>
        <v>1</v>
      </c>
      <c r="K15" s="76">
        <f t="shared" si="10"/>
        <v>1</v>
      </c>
      <c r="L15" s="60">
        <f t="shared" si="10"/>
        <v>1</v>
      </c>
      <c r="M15" s="76">
        <f t="shared" ref="M15" si="11">M14/5</f>
        <v>1</v>
      </c>
      <c r="N15" s="60">
        <f t="shared" ref="N15" si="12">N14/5</f>
        <v>1.1000000000000001</v>
      </c>
      <c r="O15" s="76">
        <f t="shared" ref="O15" si="13">O14/5</f>
        <v>1.1499999999999999</v>
      </c>
      <c r="P15" s="60">
        <f t="shared" ref="P15" si="14">P14/5</f>
        <v>0</v>
      </c>
      <c r="Q15" s="36">
        <f>SUM(B15:P15)</f>
        <v>14.183333333333334</v>
      </c>
    </row>
  </sheetData>
  <mergeCells count="1">
    <mergeCell ref="L2:P2"/>
  </mergeCells>
  <pageMargins left="0.7" right="0.7" top="0.75" bottom="0.75" header="0.3" footer="0.3"/>
  <pageSetup orientation="landscape" r:id="rId1"/>
  <headerFooter>
    <oddHeader>&amp;LPage &amp;P of &amp;N&amp;C&amp;"-,Bold"Enbridge Gas Distribution Inc.
EB-2012-0459 - Hearing Calendar&amp;RVersion 1
February 13, 2014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Hearing Plan - Witness Panels</vt:lpstr>
      <vt:lpstr>Daily Schedule</vt:lpstr>
      <vt:lpstr>'Hearing Plan - Witness Panels'!Print_Area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dcterms:created xsi:type="dcterms:W3CDTF">2014-02-12T19:24:22Z</dcterms:created>
  <dcterms:modified xsi:type="dcterms:W3CDTF">2014-02-13T16:52:57Z</dcterms:modified>
</cp:coreProperties>
</file>