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5600" windowHeight="6720"/>
  </bookViews>
  <sheets>
    <sheet name="Resp to 8.1 EP 35c" sheetId="1" r:id="rId1"/>
  </sheets>
  <externalReferences>
    <externalReference r:id="rId2"/>
    <externalReference r:id="rId3"/>
  </externalReferences>
  <definedNames>
    <definedName name="_Order1" hidden="1">255</definedName>
    <definedName name="_Sort" hidden="1">[1]Sheet1!$G$40:$K$40</definedName>
    <definedName name="CAfile">[2]Refs!$B$2</definedName>
    <definedName name="CArevReq">[2]Refs!$B$6</definedName>
    <definedName name="ClassRange1">[2]Refs!$B$3</definedName>
    <definedName name="ClassRange2">[2]Refs!$B$4</definedName>
    <definedName name="FolderPath">[2]Menu!$C$8</definedName>
    <definedName name="NewRevReq">[2]Refs!$B$8</definedName>
    <definedName name="PAGE11">#REF!</definedName>
    <definedName name="PAGE2">[1]Sheet1!$A$1:$I$40</definedName>
    <definedName name="PAGE3">#REF!</definedName>
    <definedName name="PAGE4">#REF!</definedName>
    <definedName name="PAGE7">#REF!</definedName>
    <definedName name="PAGE9">#REF!</definedName>
    <definedName name="_xlnm.Print_Area" localSheetId="0">'Resp to 8.1 EP 35c'!$A$1:$H$17</definedName>
    <definedName name="RevReqLookupKey">[2]Refs!$B$5</definedName>
    <definedName name="RevReqRange">[2]Refs!$B$7</definedName>
  </definedNames>
  <calcPr calcId="145621"/>
</workbook>
</file>

<file path=xl/calcChain.xml><?xml version="1.0" encoding="utf-8"?>
<calcChain xmlns="http://schemas.openxmlformats.org/spreadsheetml/2006/main">
  <c r="C90" i="1" l="1"/>
  <c r="C91" i="1"/>
  <c r="C92" i="1"/>
  <c r="D92" i="1" s="1"/>
  <c r="E92" i="1" s="1"/>
  <c r="C89" i="1"/>
  <c r="D89" i="1" s="1"/>
  <c r="B92" i="1"/>
  <c r="B90" i="1"/>
  <c r="B91" i="1"/>
  <c r="B89" i="1"/>
  <c r="B87" i="1"/>
  <c r="D91" i="1"/>
  <c r="C76" i="1"/>
  <c r="D76" i="1" s="1"/>
  <c r="C77" i="1"/>
  <c r="D77" i="1" s="1"/>
  <c r="E77" i="1" s="1"/>
  <c r="C78" i="1"/>
  <c r="D78" i="1" s="1"/>
  <c r="C79" i="1"/>
  <c r="D79" i="1" s="1"/>
  <c r="C80" i="1"/>
  <c r="C81" i="1"/>
  <c r="D81" i="1" s="1"/>
  <c r="E81" i="1" s="1"/>
  <c r="C82" i="1"/>
  <c r="D82" i="1" s="1"/>
  <c r="C83" i="1"/>
  <c r="D83" i="1" s="1"/>
  <c r="C84" i="1"/>
  <c r="C75" i="1"/>
  <c r="D75" i="1" s="1"/>
  <c r="B76" i="1"/>
  <c r="B77" i="1"/>
  <c r="B78" i="1"/>
  <c r="B79" i="1"/>
  <c r="B80" i="1"/>
  <c r="B81" i="1"/>
  <c r="B82" i="1"/>
  <c r="B83" i="1"/>
  <c r="B84" i="1"/>
  <c r="B75" i="1"/>
  <c r="B73" i="1"/>
  <c r="D84" i="1"/>
  <c r="D64" i="1"/>
  <c r="E64" i="1" s="1"/>
  <c r="C63" i="1"/>
  <c r="D63" i="1" s="1"/>
  <c r="E63" i="1" s="1"/>
  <c r="C64" i="1"/>
  <c r="C65" i="1"/>
  <c r="C66" i="1"/>
  <c r="D66" i="1" s="1"/>
  <c r="C67" i="1"/>
  <c r="D67" i="1" s="1"/>
  <c r="C68" i="1"/>
  <c r="D68" i="1" s="1"/>
  <c r="C62" i="1"/>
  <c r="B63" i="1"/>
  <c r="B64" i="1"/>
  <c r="B65" i="1"/>
  <c r="B66" i="1"/>
  <c r="B67" i="1"/>
  <c r="B68" i="1"/>
  <c r="B62" i="1"/>
  <c r="B60" i="1"/>
  <c r="D69" i="1"/>
  <c r="B49" i="1"/>
  <c r="B50" i="1"/>
  <c r="B51" i="1"/>
  <c r="B52" i="1"/>
  <c r="B53" i="1"/>
  <c r="B54" i="1"/>
  <c r="B55" i="1"/>
  <c r="B56" i="1"/>
  <c r="B57" i="1"/>
  <c r="B48" i="1"/>
  <c r="B46" i="1"/>
  <c r="D58" i="1"/>
  <c r="D44" i="1"/>
  <c r="D30" i="1"/>
  <c r="B35" i="1"/>
  <c r="B36" i="1"/>
  <c r="B37" i="1"/>
  <c r="B38" i="1"/>
  <c r="B39" i="1"/>
  <c r="B40" i="1"/>
  <c r="B41" i="1"/>
  <c r="B42" i="1"/>
  <c r="B43" i="1"/>
  <c r="B34" i="1"/>
  <c r="B32" i="1"/>
  <c r="E89" i="1" l="1"/>
  <c r="E68" i="1"/>
  <c r="E67" i="1"/>
  <c r="E82" i="1"/>
  <c r="E78" i="1"/>
  <c r="E75" i="1"/>
  <c r="E76" i="1"/>
  <c r="E84" i="1"/>
  <c r="E91" i="1"/>
  <c r="D90" i="1"/>
  <c r="E90" i="1" s="1"/>
  <c r="D93" i="1"/>
  <c r="D85" i="1"/>
  <c r="D80" i="1"/>
  <c r="E80" i="1" s="1"/>
  <c r="E79" i="1"/>
  <c r="E83" i="1"/>
  <c r="D65" i="1"/>
  <c r="E65" i="1" s="1"/>
  <c r="D62" i="1"/>
  <c r="E62" i="1" s="1"/>
  <c r="E66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C20" i="1"/>
  <c r="B20" i="1"/>
  <c r="B18" i="1"/>
  <c r="D28" i="1" l="1"/>
  <c r="E28" i="1" s="1"/>
  <c r="C42" i="1"/>
  <c r="D26" i="1"/>
  <c r="E26" i="1" s="1"/>
  <c r="C40" i="1"/>
  <c r="D24" i="1"/>
  <c r="E24" i="1" s="1"/>
  <c r="C38" i="1"/>
  <c r="D22" i="1"/>
  <c r="E22" i="1" s="1"/>
  <c r="C36" i="1"/>
  <c r="C34" i="1"/>
  <c r="D20" i="1"/>
  <c r="E20" i="1" s="1"/>
  <c r="C43" i="1"/>
  <c r="D29" i="1"/>
  <c r="E29" i="1" s="1"/>
  <c r="D27" i="1"/>
  <c r="E27" i="1" s="1"/>
  <c r="C41" i="1"/>
  <c r="C39" i="1"/>
  <c r="D25" i="1"/>
  <c r="E25" i="1" s="1"/>
  <c r="D23" i="1"/>
  <c r="E23" i="1" s="1"/>
  <c r="C37" i="1"/>
  <c r="C35" i="1"/>
  <c r="D21" i="1"/>
  <c r="E21" i="1" s="1"/>
  <c r="G92" i="1"/>
  <c r="G78" i="1"/>
  <c r="G65" i="1"/>
  <c r="E15" i="1"/>
  <c r="F15" i="1"/>
  <c r="B15" i="1"/>
  <c r="C15" i="1"/>
  <c r="G15" i="1"/>
  <c r="D15" i="1"/>
  <c r="C50" i="1" l="1"/>
  <c r="D50" i="1" s="1"/>
  <c r="E50" i="1" s="1"/>
  <c r="D36" i="1"/>
  <c r="E36" i="1" s="1"/>
  <c r="C54" i="1"/>
  <c r="D54" i="1" s="1"/>
  <c r="E54" i="1" s="1"/>
  <c r="D40" i="1"/>
  <c r="E40" i="1" s="1"/>
  <c r="C49" i="1"/>
  <c r="D49" i="1" s="1"/>
  <c r="E49" i="1" s="1"/>
  <c r="D35" i="1"/>
  <c r="E35" i="1" s="1"/>
  <c r="C53" i="1"/>
  <c r="D53" i="1" s="1"/>
  <c r="E53" i="1" s="1"/>
  <c r="D39" i="1"/>
  <c r="E39" i="1" s="1"/>
  <c r="C57" i="1"/>
  <c r="D57" i="1" s="1"/>
  <c r="E57" i="1" s="1"/>
  <c r="D43" i="1"/>
  <c r="E43" i="1" s="1"/>
  <c r="D37" i="1"/>
  <c r="E37" i="1" s="1"/>
  <c r="C51" i="1"/>
  <c r="D51" i="1" s="1"/>
  <c r="E51" i="1" s="1"/>
  <c r="C55" i="1"/>
  <c r="D55" i="1" s="1"/>
  <c r="E55" i="1" s="1"/>
  <c r="D41" i="1"/>
  <c r="E41" i="1" s="1"/>
  <c r="G23" i="1"/>
  <c r="C52" i="1"/>
  <c r="D52" i="1" s="1"/>
  <c r="E52" i="1" s="1"/>
  <c r="D38" i="1"/>
  <c r="E38" i="1" s="1"/>
  <c r="C56" i="1"/>
  <c r="D56" i="1" s="1"/>
  <c r="E56" i="1" s="1"/>
  <c r="D42" i="1"/>
  <c r="E42" i="1" s="1"/>
  <c r="C48" i="1"/>
  <c r="D48" i="1" s="1"/>
  <c r="E48" i="1" s="1"/>
  <c r="D34" i="1"/>
  <c r="E34" i="1" s="1"/>
  <c r="G51" i="1" l="1"/>
  <c r="G37" i="1"/>
</calcChain>
</file>

<file path=xl/sharedStrings.xml><?xml version="1.0" encoding="utf-8"?>
<sst xmlns="http://schemas.openxmlformats.org/spreadsheetml/2006/main" count="98" uniqueCount="21">
  <si>
    <t>Direct Market Participant</t>
  </si>
  <si>
    <t>Embedded Distributors</t>
  </si>
  <si>
    <t>Average</t>
  </si>
  <si>
    <t>General Service &gt; 50 to 999 kW</t>
  </si>
  <si>
    <t>General Service &gt; 1000 to 4999 kW</t>
  </si>
  <si>
    <t>Large User</t>
  </si>
  <si>
    <t>Street Lights</t>
  </si>
  <si>
    <t xml:space="preserve">Factor </t>
  </si>
  <si>
    <t xml:space="preserve">Year </t>
  </si>
  <si>
    <t>Predicted</t>
  </si>
  <si>
    <t>Statistics</t>
  </si>
  <si>
    <t>R Square</t>
  </si>
  <si>
    <t>F Test</t>
  </si>
  <si>
    <t>MAPE</t>
  </si>
  <si>
    <t xml:space="preserve">  Year</t>
  </si>
  <si>
    <t xml:space="preserve">  Intercept</t>
  </si>
  <si>
    <t>Adjusted R Square</t>
  </si>
  <si>
    <t>Coefficient</t>
  </si>
  <si>
    <t>T-stat by Coefficient</t>
  </si>
  <si>
    <t>ABS Var</t>
  </si>
  <si>
    <t>kW/kWh Factors from CND Application Load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</si>
</sst>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3" formatCode="_(* #,##0.00_);_(* \(#,##0.00\);_(* &quot;-&quot;??_);_(@_)"/>
    <numFmt numFmtId="164" formatCode="0.0%"/>
    <numFmt numFmtId="165" formatCode="0.0000%"/>
    <numFmt numFmtId="166" formatCode="0.0"/>
    <numFmt numFmtId="167" formatCode="0.000000"/>
  </numFmts>
  <fonts count="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2" fillId="0" borderId="0"/>
    <xf numFmtId="0" fontId="2" fillId="2" borderId="1" applyNumberFormat="0" applyProtection="0">
      <alignment horizontal="left" vertical="center"/>
    </xf>
  </cellStyleXfs>
  <cellXfs count="23">
    <xf numFmtId="0" fontId="0" fillId="0" borderId="0" xfId="0"/>
    <xf numFmtId="3" fontId="2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3" fontId="0" fillId="0" borderId="0" xfId="0" applyNumberFormat="1" applyAlignment="1">
      <alignment horizontal="center"/>
    </xf>
    <xf numFmtId="0" fontId="3" fillId="0" borderId="0" xfId="0" applyFont="1" applyAlignme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Border="1"/>
    <xf numFmtId="165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1" applyNumberFormat="1" applyFont="1" applyBorder="1"/>
    <xf numFmtId="166" fontId="0" fillId="0" borderId="1" xfId="0" applyNumberFormat="1" applyBorder="1"/>
    <xf numFmtId="167" fontId="0" fillId="0" borderId="1" xfId="0" applyNumberFormat="1" applyBorder="1"/>
    <xf numFmtId="164" fontId="0" fillId="0" borderId="1" xfId="0" applyNumberForma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5" fontId="0" fillId="0" borderId="3" xfId="0" applyNumberFormat="1" applyBorder="1" applyAlignment="1">
      <alignment horizontal="center" wrapText="1"/>
    </xf>
    <xf numFmtId="165" fontId="0" fillId="0" borderId="2" xfId="0" applyNumberFormat="1" applyBorder="1" applyAlignment="1">
      <alignment horizontal="center" wrapText="1"/>
    </xf>
    <xf numFmtId="165" fontId="0" fillId="0" borderId="4" xfId="0" applyNumberFormat="1" applyBorder="1" applyAlignment="1">
      <alignment horizontal="center" wrapText="1"/>
    </xf>
  </cellXfs>
  <cellStyles count="10">
    <cellStyle name="Comma 2" xfId="2"/>
    <cellStyle name="Comma 3" xfId="3"/>
    <cellStyle name="Comma0" xfId="4"/>
    <cellStyle name="Currency0" xfId="5"/>
    <cellStyle name="Date" xfId="6"/>
    <cellStyle name="Fixed" xfId="7"/>
    <cellStyle name="Normal" xfId="0" builtinId="0"/>
    <cellStyle name="Normal 2" xfId="8"/>
    <cellStyle name="Percent" xfId="1" builtinId="5"/>
    <cellStyle name="Style 2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Calhoun\Local%20Settings\Temporary%20Internet%20Files\Content.Outlook\EIW673TU\Documents%20and%20Settings\dferraro\Local%20Settings\Temporary%20Internet%20Files\OLKB\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DC%20FTY%20-%20LF\CostAlloc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8"/>
  <sheetViews>
    <sheetView tabSelected="1" zoomScaleNormal="100" workbookViewId="0">
      <selection activeCell="J4" sqref="J4"/>
    </sheetView>
  </sheetViews>
  <sheetFormatPr defaultRowHeight="12.75" x14ac:dyDescent="0.2"/>
  <cols>
    <col min="1" max="1" width="11" customWidth="1"/>
    <col min="2" max="2" width="14.140625" style="3" bestFit="1" customWidth="1"/>
    <col min="3" max="3" width="17.7109375" style="3" customWidth="1"/>
    <col min="4" max="5" width="12.5703125" style="3" customWidth="1"/>
    <col min="6" max="6" width="18.42578125" style="3" customWidth="1"/>
    <col min="7" max="7" width="12.5703125" bestFit="1" customWidth="1"/>
    <col min="8" max="8" width="12.7109375" style="3" bestFit="1" customWidth="1"/>
    <col min="9" max="9" width="11.42578125" customWidth="1"/>
    <col min="10" max="10" width="10.7109375" bestFit="1" customWidth="1"/>
    <col min="11" max="12" width="9.140625" customWidth="1"/>
  </cols>
  <sheetData>
    <row r="1" spans="1:7" ht="42" customHeight="1" x14ac:dyDescent="0.2">
      <c r="B1" s="1" t="s">
        <v>3</v>
      </c>
      <c r="C1" s="1" t="s">
        <v>4</v>
      </c>
      <c r="D1" s="1" t="s">
        <v>5</v>
      </c>
      <c r="E1" s="1" t="s">
        <v>0</v>
      </c>
      <c r="F1" s="1" t="s">
        <v>6</v>
      </c>
      <c r="G1" s="2" t="s">
        <v>1</v>
      </c>
    </row>
    <row r="2" spans="1:7" x14ac:dyDescent="0.2">
      <c r="A2" s="4"/>
    </row>
    <row r="3" spans="1:7" x14ac:dyDescent="0.2">
      <c r="A3" s="19" t="s">
        <v>20</v>
      </c>
      <c r="B3" s="19"/>
      <c r="C3" s="19"/>
      <c r="D3" s="19"/>
      <c r="E3" s="19"/>
      <c r="F3" s="19"/>
      <c r="G3" s="19"/>
    </row>
    <row r="4" spans="1:7" x14ac:dyDescent="0.2">
      <c r="A4" s="6">
        <v>2003</v>
      </c>
      <c r="B4" s="7">
        <v>2.6168765453389838E-3</v>
      </c>
      <c r="C4" s="7">
        <v>2.0261587936549882E-3</v>
      </c>
      <c r="D4" s="7">
        <v>1.8290986807808411E-3</v>
      </c>
      <c r="E4" s="7"/>
      <c r="F4" s="7">
        <v>2.8189864799764001E-3</v>
      </c>
    </row>
    <row r="5" spans="1:7" x14ac:dyDescent="0.2">
      <c r="A5" s="6">
        <v>2004</v>
      </c>
      <c r="B5" s="7">
        <v>2.6359680305252189E-3</v>
      </c>
      <c r="C5" s="7">
        <v>2.0127118184873455E-3</v>
      </c>
      <c r="D5" s="7">
        <v>1.9113859575333133E-3</v>
      </c>
      <c r="E5" s="7"/>
      <c r="F5" s="7">
        <v>2.5737538794872931E-3</v>
      </c>
    </row>
    <row r="6" spans="1:7" x14ac:dyDescent="0.2">
      <c r="A6" s="6">
        <v>2005</v>
      </c>
      <c r="B6" s="7">
        <v>2.6691210062984149E-3</v>
      </c>
      <c r="C6" s="7">
        <v>2.1441970714009646E-3</v>
      </c>
      <c r="D6" s="7">
        <v>1.8755496366105252E-3</v>
      </c>
      <c r="E6" s="7"/>
      <c r="F6" s="7">
        <v>2.5848435489247592E-3</v>
      </c>
    </row>
    <row r="7" spans="1:7" x14ac:dyDescent="0.2">
      <c r="A7" s="6">
        <v>2006</v>
      </c>
      <c r="B7" s="7">
        <v>2.7986266930352484E-3</v>
      </c>
      <c r="C7" s="7">
        <v>2.4903143165170842E-3</v>
      </c>
      <c r="D7" s="7">
        <v>1.8756429898945824E-3</v>
      </c>
      <c r="E7" s="7">
        <v>1.7175247858142429E-3</v>
      </c>
      <c r="F7" s="7">
        <v>2.581350540366205E-3</v>
      </c>
    </row>
    <row r="8" spans="1:7" x14ac:dyDescent="0.2">
      <c r="A8" s="6">
        <v>2007</v>
      </c>
      <c r="B8" s="7">
        <v>2.7062601827898521E-3</v>
      </c>
      <c r="C8" s="7">
        <v>2.5176058497532483E-3</v>
      </c>
      <c r="D8" s="7">
        <v>1.9100500388182851E-3</v>
      </c>
      <c r="E8" s="7">
        <v>1.7047063019203341E-3</v>
      </c>
      <c r="F8" s="7">
        <v>2.5608843096378443E-3</v>
      </c>
    </row>
    <row r="9" spans="1:7" x14ac:dyDescent="0.2">
      <c r="A9" s="6">
        <v>2008</v>
      </c>
      <c r="B9" s="7">
        <v>2.7281622913876355E-3</v>
      </c>
      <c r="C9" s="7">
        <v>2.5160208661421271E-3</v>
      </c>
      <c r="D9" s="7">
        <v>1.9385686143000424E-3</v>
      </c>
      <c r="E9" s="7">
        <v>1.6881727128795095E-3</v>
      </c>
      <c r="F9" s="7">
        <v>2.549505823065918E-3</v>
      </c>
    </row>
    <row r="10" spans="1:7" x14ac:dyDescent="0.2">
      <c r="A10" s="6">
        <v>2009</v>
      </c>
      <c r="B10" s="7">
        <v>3.0922704816441059E-3</v>
      </c>
      <c r="C10" s="7">
        <v>2.7470878847799265E-3</v>
      </c>
      <c r="D10" s="7">
        <v>2.2797105045900515E-3</v>
      </c>
      <c r="E10" s="7">
        <v>1.6904243776613866E-3</v>
      </c>
      <c r="F10" s="7">
        <v>2.7929439591232647E-3</v>
      </c>
      <c r="G10" s="7">
        <v>1.982420537900864E-3</v>
      </c>
    </row>
    <row r="11" spans="1:7" x14ac:dyDescent="0.2">
      <c r="A11" s="6">
        <v>2010</v>
      </c>
      <c r="B11" s="7">
        <v>3.0359233091886658E-3</v>
      </c>
      <c r="C11" s="7">
        <v>2.580417081066409E-3</v>
      </c>
      <c r="D11" s="7">
        <v>2.1440890969027641E-3</v>
      </c>
      <c r="E11" s="7">
        <v>1.7336493260294912E-3</v>
      </c>
      <c r="F11" s="7">
        <v>2.7957941257440964E-3</v>
      </c>
      <c r="G11" s="7">
        <v>2.0351251915705962E-3</v>
      </c>
    </row>
    <row r="12" spans="1:7" x14ac:dyDescent="0.2">
      <c r="A12" s="6">
        <v>2011</v>
      </c>
      <c r="B12" s="7">
        <v>3.0465595507390272E-3</v>
      </c>
      <c r="C12" s="7">
        <v>2.4188621519489837E-3</v>
      </c>
      <c r="D12" s="7">
        <v>2.5514750245168583E-3</v>
      </c>
      <c r="E12" s="7">
        <v>1.7506184180007564E-3</v>
      </c>
      <c r="F12" s="7">
        <v>2.7946917100768647E-3</v>
      </c>
      <c r="G12" s="7">
        <v>2.0900830966685529E-3</v>
      </c>
    </row>
    <row r="13" spans="1:7" s="3" customFormat="1" x14ac:dyDescent="0.2">
      <c r="A13" s="6">
        <v>2012</v>
      </c>
      <c r="B13" s="7">
        <v>3.0878999974056518E-3</v>
      </c>
      <c r="C13" s="7">
        <v>2.3336730824025545E-3</v>
      </c>
      <c r="D13" s="7">
        <v>2.4045858465408937E-3</v>
      </c>
      <c r="E13" s="7">
        <v>1.796391424410425E-3</v>
      </c>
      <c r="F13" s="7">
        <v>2.786488634453041E-3</v>
      </c>
      <c r="G13" s="7">
        <v>2.2333857595393069E-3</v>
      </c>
    </row>
    <row r="15" spans="1:7" s="3" customFormat="1" x14ac:dyDescent="0.2">
      <c r="A15" t="s">
        <v>2</v>
      </c>
      <c r="B15" s="7">
        <f t="shared" ref="B15:G15" si="0">AVERAGE(B4:B13)</f>
        <v>2.8417668088352803E-3</v>
      </c>
      <c r="C15" s="7">
        <f t="shared" si="0"/>
        <v>2.3787048916153633E-3</v>
      </c>
      <c r="D15" s="7">
        <f t="shared" si="0"/>
        <v>2.072015639048816E-3</v>
      </c>
      <c r="E15" s="7">
        <f t="shared" si="0"/>
        <v>1.7259267638165922E-3</v>
      </c>
      <c r="F15" s="7">
        <f t="shared" si="0"/>
        <v>2.6839243010855691E-3</v>
      </c>
      <c r="G15" s="7">
        <f t="shared" si="0"/>
        <v>2.08525364641983E-3</v>
      </c>
    </row>
    <row r="16" spans="1:7" x14ac:dyDescent="0.2">
      <c r="B16" s="7"/>
      <c r="C16" s="7"/>
      <c r="D16" s="7"/>
      <c r="E16" s="7"/>
      <c r="F16" s="7"/>
      <c r="G16" s="7"/>
    </row>
    <row r="17" spans="1:7" s="3" customFormat="1" x14ac:dyDescent="0.2">
      <c r="A17" s="6"/>
      <c r="B17" s="7"/>
      <c r="C17" s="7"/>
      <c r="D17" s="5"/>
      <c r="E17" s="5"/>
      <c r="F17" s="5"/>
      <c r="G17"/>
    </row>
    <row r="18" spans="1:7" s="3" customFormat="1" ht="12.75" customHeight="1" x14ac:dyDescent="0.2">
      <c r="A18" s="6"/>
      <c r="B18" s="20" t="str">
        <f>B1</f>
        <v>General Service &gt; 50 to 999 kW</v>
      </c>
      <c r="C18" s="21"/>
      <c r="D18" s="21"/>
      <c r="E18" s="21"/>
      <c r="F18" s="21"/>
      <c r="G18" s="22"/>
    </row>
    <row r="19" spans="1:7" s="3" customFormat="1" x14ac:dyDescent="0.2">
      <c r="A19" s="6"/>
      <c r="B19" s="8" t="s">
        <v>7</v>
      </c>
      <c r="C19" s="8" t="s">
        <v>8</v>
      </c>
      <c r="D19" s="10" t="s">
        <v>9</v>
      </c>
      <c r="E19" s="10" t="s">
        <v>19</v>
      </c>
      <c r="F19" s="17" t="s">
        <v>10</v>
      </c>
      <c r="G19" s="18"/>
    </row>
    <row r="20" spans="1:7" s="3" customFormat="1" x14ac:dyDescent="0.2">
      <c r="A20" s="6"/>
      <c r="B20" s="8">
        <f>B4</f>
        <v>2.6168765453389838E-3</v>
      </c>
      <c r="C20" s="12">
        <f>A4</f>
        <v>2003</v>
      </c>
      <c r="D20" s="8">
        <f>G26+C20*G25</f>
        <v>2.5731250806814848E-3</v>
      </c>
      <c r="E20" s="16">
        <f>ABS(D20/B20-1)</f>
        <v>1.6718963963136213E-2</v>
      </c>
      <c r="F20" s="11" t="s">
        <v>11</v>
      </c>
      <c r="G20" s="13">
        <v>0.8193721513186657</v>
      </c>
    </row>
    <row r="21" spans="1:7" s="3" customFormat="1" x14ac:dyDescent="0.2">
      <c r="A21" s="6"/>
      <c r="B21" s="8">
        <f t="shared" ref="B21:B29" si="1">B5</f>
        <v>2.6359680305252189E-3</v>
      </c>
      <c r="C21" s="12">
        <f t="shared" ref="C21:C29" si="2">A5</f>
        <v>2004</v>
      </c>
      <c r="D21" s="8">
        <f>G26+C21*G25</f>
        <v>2.6328232424934483E-3</v>
      </c>
      <c r="E21" s="16">
        <f t="shared" ref="E21:E29" si="3">ABS(D21/B21-1)</f>
        <v>1.193029655653266E-3</v>
      </c>
      <c r="F21" s="11" t="s">
        <v>16</v>
      </c>
      <c r="G21" s="13">
        <v>0.7967936702334989</v>
      </c>
    </row>
    <row r="22" spans="1:7" s="3" customFormat="1" x14ac:dyDescent="0.2">
      <c r="A22" s="6"/>
      <c r="B22" s="8">
        <f t="shared" si="1"/>
        <v>2.6691210062984149E-3</v>
      </c>
      <c r="C22" s="12">
        <f t="shared" si="2"/>
        <v>2005</v>
      </c>
      <c r="D22" s="8">
        <f>G26+C22*G25</f>
        <v>2.692521404305398E-3</v>
      </c>
      <c r="E22" s="16">
        <f t="shared" si="3"/>
        <v>8.7670802304444795E-3</v>
      </c>
      <c r="F22" s="11" t="s">
        <v>12</v>
      </c>
      <c r="G22" s="14">
        <v>36.289958931602449</v>
      </c>
    </row>
    <row r="23" spans="1:7" s="3" customFormat="1" x14ac:dyDescent="0.2">
      <c r="A23" s="6"/>
      <c r="B23" s="8">
        <f t="shared" si="1"/>
        <v>2.7986266930352484E-3</v>
      </c>
      <c r="C23" s="12">
        <f t="shared" si="2"/>
        <v>2006</v>
      </c>
      <c r="D23" s="8">
        <f>G26+C23*G25</f>
        <v>2.7522195661173476E-3</v>
      </c>
      <c r="E23" s="16">
        <f t="shared" si="3"/>
        <v>1.6582106871699254E-2</v>
      </c>
      <c r="F23" s="11" t="s">
        <v>13</v>
      </c>
      <c r="G23" s="13">
        <f>AVERAGE(E20:E29)</f>
        <v>2.1038175630217447E-2</v>
      </c>
    </row>
    <row r="24" spans="1:7" s="3" customFormat="1" x14ac:dyDescent="0.2">
      <c r="A24" s="6"/>
      <c r="B24" s="8">
        <f t="shared" si="1"/>
        <v>2.7062601827898521E-3</v>
      </c>
      <c r="C24" s="12">
        <f t="shared" si="2"/>
        <v>2007</v>
      </c>
      <c r="D24" s="8">
        <f>G26+C24*G25</f>
        <v>2.8119177279292973E-3</v>
      </c>
      <c r="E24" s="16">
        <f t="shared" si="3"/>
        <v>3.9041902109546722E-2</v>
      </c>
      <c r="F24" s="11" t="s">
        <v>17</v>
      </c>
      <c r="G24" s="9"/>
    </row>
    <row r="25" spans="1:7" s="3" customFormat="1" x14ac:dyDescent="0.2">
      <c r="A25" s="6"/>
      <c r="B25" s="8">
        <f t="shared" si="1"/>
        <v>2.7281622913876355E-3</v>
      </c>
      <c r="C25" s="12">
        <f t="shared" si="2"/>
        <v>2008</v>
      </c>
      <c r="D25" s="8">
        <f>G26+C25*G25</f>
        <v>2.8716158897412608E-3</v>
      </c>
      <c r="E25" s="16">
        <f t="shared" si="3"/>
        <v>5.25825017105781E-2</v>
      </c>
      <c r="F25" s="11" t="s">
        <v>14</v>
      </c>
      <c r="G25" s="15">
        <v>5.9698161811953237E-5</v>
      </c>
    </row>
    <row r="26" spans="1:7" s="3" customFormat="1" x14ac:dyDescent="0.2">
      <c r="A26" s="6"/>
      <c r="B26" s="8">
        <f t="shared" si="1"/>
        <v>3.0922704816441059E-3</v>
      </c>
      <c r="C26" s="12">
        <f t="shared" si="2"/>
        <v>2009</v>
      </c>
      <c r="D26" s="8">
        <f>G26+C26*G25</f>
        <v>2.9313140515532105E-3</v>
      </c>
      <c r="E26" s="16">
        <f t="shared" si="3"/>
        <v>5.2051213193134993E-2</v>
      </c>
      <c r="F26" s="11" t="s">
        <v>15</v>
      </c>
      <c r="G26" s="15">
        <v>-0.11700229302866084</v>
      </c>
    </row>
    <row r="27" spans="1:7" s="3" customFormat="1" x14ac:dyDescent="0.2">
      <c r="A27" s="6"/>
      <c r="B27" s="8">
        <f t="shared" si="1"/>
        <v>3.0359233091886658E-3</v>
      </c>
      <c r="C27" s="12">
        <f t="shared" si="2"/>
        <v>2010</v>
      </c>
      <c r="D27" s="8">
        <f>G26+C27*G25</f>
        <v>2.9910122133651601E-3</v>
      </c>
      <c r="E27" s="16">
        <f t="shared" si="3"/>
        <v>1.479322474568967E-2</v>
      </c>
      <c r="F27" s="11" t="s">
        <v>18</v>
      </c>
      <c r="G27" s="8"/>
    </row>
    <row r="28" spans="1:7" s="3" customFormat="1" x14ac:dyDescent="0.2">
      <c r="A28" s="6"/>
      <c r="B28" s="8">
        <f t="shared" si="1"/>
        <v>3.0465595507390272E-3</v>
      </c>
      <c r="C28" s="12">
        <f t="shared" si="2"/>
        <v>2011</v>
      </c>
      <c r="D28" s="8">
        <f>G26+C28*G25</f>
        <v>3.0507103751771097E-3</v>
      </c>
      <c r="E28" s="16">
        <f t="shared" si="3"/>
        <v>1.3624629254582743E-3</v>
      </c>
      <c r="F28" s="11" t="s">
        <v>14</v>
      </c>
      <c r="G28" s="14">
        <v>6.0241147840659917</v>
      </c>
    </row>
    <row r="29" spans="1:7" s="3" customFormat="1" x14ac:dyDescent="0.2">
      <c r="A29" s="6"/>
      <c r="B29" s="8">
        <f t="shared" si="1"/>
        <v>3.0878999974056518E-3</v>
      </c>
      <c r="C29" s="12">
        <f t="shared" si="2"/>
        <v>2012</v>
      </c>
      <c r="D29" s="8">
        <f>G26+C29*G25</f>
        <v>3.1104085369890733E-3</v>
      </c>
      <c r="E29" s="16">
        <f t="shared" si="3"/>
        <v>7.2892708968335107E-3</v>
      </c>
      <c r="F29" s="11" t="s">
        <v>15</v>
      </c>
      <c r="G29" s="14">
        <v>-5.8812637248772832</v>
      </c>
    </row>
    <row r="30" spans="1:7" s="3" customFormat="1" x14ac:dyDescent="0.2">
      <c r="A30" s="6"/>
      <c r="B30" s="7"/>
      <c r="C30" s="12">
        <v>2014</v>
      </c>
      <c r="D30" s="8">
        <f>G26+C30*G25</f>
        <v>3.2298048606129726E-3</v>
      </c>
      <c r="E30" s="7"/>
      <c r="F30" s="7"/>
      <c r="G30" s="7"/>
    </row>
    <row r="31" spans="1:7" s="3" customFormat="1" x14ac:dyDescent="0.2">
      <c r="A31"/>
      <c r="B31" s="7"/>
      <c r="C31" s="7"/>
      <c r="D31" s="7"/>
      <c r="E31" s="7"/>
      <c r="F31" s="7"/>
      <c r="G31" s="7"/>
    </row>
    <row r="32" spans="1:7" x14ac:dyDescent="0.2">
      <c r="B32" s="20" t="str">
        <f>C1</f>
        <v>General Service &gt; 1000 to 4999 kW</v>
      </c>
      <c r="C32" s="21"/>
      <c r="D32" s="21"/>
      <c r="E32" s="21"/>
      <c r="F32" s="21"/>
      <c r="G32" s="22"/>
    </row>
    <row r="33" spans="1:7" s="3" customFormat="1" x14ac:dyDescent="0.2">
      <c r="A33"/>
      <c r="B33" s="8" t="s">
        <v>7</v>
      </c>
      <c r="C33" s="8" t="s">
        <v>8</v>
      </c>
      <c r="D33" s="10" t="s">
        <v>9</v>
      </c>
      <c r="E33" s="10" t="s">
        <v>19</v>
      </c>
      <c r="F33" s="17" t="s">
        <v>10</v>
      </c>
      <c r="G33" s="18"/>
    </row>
    <row r="34" spans="1:7" s="3" customFormat="1" x14ac:dyDescent="0.2">
      <c r="A34"/>
      <c r="B34" s="8">
        <f>C4</f>
        <v>2.0261587936549882E-3</v>
      </c>
      <c r="C34" s="12">
        <f>C20</f>
        <v>2003</v>
      </c>
      <c r="D34" s="8">
        <f>G40+C34*G39</f>
        <v>2.1452362542754289E-3</v>
      </c>
      <c r="E34" s="16">
        <f>ABS(D34/B34-1)</f>
        <v>5.8770053459451077E-2</v>
      </c>
      <c r="F34" s="11" t="s">
        <v>11</v>
      </c>
      <c r="G34" s="13">
        <v>0.40830805014416027</v>
      </c>
    </row>
    <row r="35" spans="1:7" x14ac:dyDescent="0.2">
      <c r="B35" s="8">
        <f t="shared" ref="B35:B43" si="4">C5</f>
        <v>2.0127118184873455E-3</v>
      </c>
      <c r="C35" s="12">
        <f t="shared" ref="C35:C43" si="5">C21</f>
        <v>2004</v>
      </c>
      <c r="D35" s="8">
        <f>G40+C35*G39</f>
        <v>2.197118173684301E-3</v>
      </c>
      <c r="E35" s="16">
        <f t="shared" ref="E35:E43" si="6">ABS(D35/B35-1)</f>
        <v>9.1620843830263921E-2</v>
      </c>
      <c r="F35" s="11" t="s">
        <v>16</v>
      </c>
      <c r="G35" s="13">
        <v>0.33434655641218031</v>
      </c>
    </row>
    <row r="36" spans="1:7" x14ac:dyDescent="0.2">
      <c r="B36" s="8">
        <f t="shared" si="4"/>
        <v>2.1441970714009646E-3</v>
      </c>
      <c r="C36" s="12">
        <f t="shared" si="5"/>
        <v>2005</v>
      </c>
      <c r="D36" s="8">
        <f>G40+C36*G39</f>
        <v>2.2490000930931731E-3</v>
      </c>
      <c r="E36" s="16">
        <f t="shared" si="6"/>
        <v>4.8877513681022222E-2</v>
      </c>
      <c r="F36" s="11" t="s">
        <v>12</v>
      </c>
      <c r="G36" s="14">
        <v>5.5205489984258298</v>
      </c>
    </row>
    <row r="37" spans="1:7" x14ac:dyDescent="0.2">
      <c r="B37" s="8">
        <f t="shared" si="4"/>
        <v>2.4903143165170842E-3</v>
      </c>
      <c r="C37" s="12">
        <f t="shared" si="5"/>
        <v>2006</v>
      </c>
      <c r="D37" s="8">
        <f>G40+C37*G39</f>
        <v>2.300882012502059E-3</v>
      </c>
      <c r="E37" s="16">
        <f t="shared" si="6"/>
        <v>7.6067628394781206E-2</v>
      </c>
      <c r="F37" s="11" t="s">
        <v>13</v>
      </c>
      <c r="G37" s="13">
        <f>AVERAGE(E34:E43)</f>
        <v>6.9656296923027966E-2</v>
      </c>
    </row>
    <row r="38" spans="1:7" x14ac:dyDescent="0.2">
      <c r="B38" s="8">
        <f t="shared" si="4"/>
        <v>2.5176058497532483E-3</v>
      </c>
      <c r="C38" s="12">
        <f t="shared" si="5"/>
        <v>2007</v>
      </c>
      <c r="D38" s="8">
        <f>G40+C38*G39</f>
        <v>2.3527639319109311E-3</v>
      </c>
      <c r="E38" s="16">
        <f t="shared" si="6"/>
        <v>6.5475665246993775E-2</v>
      </c>
      <c r="F38" s="11" t="s">
        <v>17</v>
      </c>
      <c r="G38" s="9"/>
    </row>
    <row r="39" spans="1:7" x14ac:dyDescent="0.2">
      <c r="B39" s="8">
        <f t="shared" si="4"/>
        <v>2.5160208661421271E-3</v>
      </c>
      <c r="C39" s="12">
        <f t="shared" si="5"/>
        <v>2008</v>
      </c>
      <c r="D39" s="8">
        <f>G40+C39*G39</f>
        <v>2.4046458513198032E-3</v>
      </c>
      <c r="E39" s="16">
        <f t="shared" si="6"/>
        <v>4.426633193750007E-2</v>
      </c>
      <c r="F39" s="11" t="s">
        <v>14</v>
      </c>
      <c r="G39" s="15">
        <v>5.188191940887389E-5</v>
      </c>
    </row>
    <row r="40" spans="1:7" x14ac:dyDescent="0.2">
      <c r="B40" s="8">
        <f t="shared" si="4"/>
        <v>2.7470878847799265E-3</v>
      </c>
      <c r="C40" s="12">
        <f t="shared" si="5"/>
        <v>2009</v>
      </c>
      <c r="D40" s="8">
        <f>G40+C40*G39</f>
        <v>2.4565277707286753E-3</v>
      </c>
      <c r="E40" s="16">
        <f t="shared" si="6"/>
        <v>0.10577022877974951</v>
      </c>
      <c r="F40" s="11" t="s">
        <v>15</v>
      </c>
      <c r="G40" s="15">
        <v>-0.10177424832169897</v>
      </c>
    </row>
    <row r="41" spans="1:7" x14ac:dyDescent="0.2">
      <c r="B41" s="8">
        <f t="shared" si="4"/>
        <v>2.580417081066409E-3</v>
      </c>
      <c r="C41" s="12">
        <f t="shared" si="5"/>
        <v>2010</v>
      </c>
      <c r="D41" s="8">
        <f>G40+C41*G39</f>
        <v>2.5084096901375474E-3</v>
      </c>
      <c r="E41" s="16">
        <f t="shared" si="6"/>
        <v>2.7905330288351293E-2</v>
      </c>
      <c r="F41" s="11" t="s">
        <v>18</v>
      </c>
      <c r="G41" s="8"/>
    </row>
    <row r="42" spans="1:7" s="3" customFormat="1" x14ac:dyDescent="0.2">
      <c r="A42"/>
      <c r="B42" s="8">
        <f t="shared" si="4"/>
        <v>2.4188621519489837E-3</v>
      </c>
      <c r="C42" s="12">
        <f t="shared" si="5"/>
        <v>2011</v>
      </c>
      <c r="D42" s="8">
        <f>G40+C42*G39</f>
        <v>2.5602916095464195E-3</v>
      </c>
      <c r="E42" s="16">
        <f t="shared" si="6"/>
        <v>5.8469416077919112E-2</v>
      </c>
      <c r="F42" s="11" t="s">
        <v>14</v>
      </c>
      <c r="G42" s="14">
        <v>2.349584856613149</v>
      </c>
    </row>
    <row r="43" spans="1:7" s="3" customFormat="1" x14ac:dyDescent="0.2">
      <c r="A43"/>
      <c r="B43" s="8">
        <f t="shared" si="4"/>
        <v>2.3336730824025545E-3</v>
      </c>
      <c r="C43" s="12">
        <f t="shared" si="5"/>
        <v>2012</v>
      </c>
      <c r="D43" s="8">
        <f>G40+C43*G39</f>
        <v>2.6121735289552916E-3</v>
      </c>
      <c r="E43" s="16">
        <f t="shared" si="6"/>
        <v>0.11933995753424753</v>
      </c>
      <c r="F43" s="11" t="s">
        <v>15</v>
      </c>
      <c r="G43" s="14">
        <v>-2.2959213398362532</v>
      </c>
    </row>
    <row r="44" spans="1:7" x14ac:dyDescent="0.2">
      <c r="B44" s="7"/>
      <c r="C44" s="12">
        <v>2014</v>
      </c>
      <c r="D44" s="8">
        <f>G40+C44*G39</f>
        <v>2.7159373677730497E-3</v>
      </c>
      <c r="E44" s="7"/>
      <c r="F44" s="7"/>
      <c r="G44" s="7"/>
    </row>
    <row r="46" spans="1:7" x14ac:dyDescent="0.2">
      <c r="B46" s="20" t="str">
        <f>D1</f>
        <v>Large User</v>
      </c>
      <c r="C46" s="21"/>
      <c r="D46" s="21"/>
      <c r="E46" s="21"/>
      <c r="F46" s="21"/>
      <c r="G46" s="22"/>
    </row>
    <row r="47" spans="1:7" x14ac:dyDescent="0.2">
      <c r="B47" s="8" t="s">
        <v>7</v>
      </c>
      <c r="C47" s="8" t="s">
        <v>8</v>
      </c>
      <c r="D47" s="10" t="s">
        <v>9</v>
      </c>
      <c r="E47" s="10" t="s">
        <v>19</v>
      </c>
      <c r="F47" s="17" t="s">
        <v>10</v>
      </c>
      <c r="G47" s="18"/>
    </row>
    <row r="48" spans="1:7" x14ac:dyDescent="0.2">
      <c r="B48" s="8">
        <f>D4</f>
        <v>1.8290986807808411E-3</v>
      </c>
      <c r="C48" s="12">
        <f>C34</f>
        <v>2003</v>
      </c>
      <c r="D48" s="8">
        <f>G54+C48*G53</f>
        <v>1.7381040104555157E-3</v>
      </c>
      <c r="E48" s="16">
        <f>ABS(D48/B48-1)</f>
        <v>4.9748365838020225E-2</v>
      </c>
      <c r="F48" s="11" t="s">
        <v>11</v>
      </c>
      <c r="G48" s="13">
        <v>0.76366021697331976</v>
      </c>
    </row>
    <row r="49" spans="2:7" x14ac:dyDescent="0.2">
      <c r="B49" s="8">
        <f t="shared" ref="B49:B57" si="7">D5</f>
        <v>1.9113859575333133E-3</v>
      </c>
      <c r="C49" s="12">
        <f t="shared" ref="C49:C57" si="8">C35</f>
        <v>2004</v>
      </c>
      <c r="D49" s="8">
        <f>G54+C49*G53</f>
        <v>1.8123065945873651E-3</v>
      </c>
      <c r="E49" s="16">
        <f t="shared" ref="E49:E57" si="9">ABS(D49/B49-1)</f>
        <v>5.1836397853321281E-2</v>
      </c>
      <c r="F49" s="11" t="s">
        <v>16</v>
      </c>
      <c r="G49" s="13">
        <v>0.73411774409498476</v>
      </c>
    </row>
    <row r="50" spans="2:7" x14ac:dyDescent="0.2">
      <c r="B50" s="8">
        <f t="shared" si="7"/>
        <v>1.8755496366105252E-3</v>
      </c>
      <c r="C50" s="12">
        <f t="shared" si="8"/>
        <v>2005</v>
      </c>
      <c r="D50" s="8">
        <f>G54+C50*G53</f>
        <v>1.8865091787192145E-3</v>
      </c>
      <c r="E50" s="16">
        <f t="shared" si="9"/>
        <v>5.8433762001071088E-3</v>
      </c>
      <c r="F50" s="11" t="s">
        <v>12</v>
      </c>
      <c r="G50" s="14">
        <v>25.849569875829513</v>
      </c>
    </row>
    <row r="51" spans="2:7" x14ac:dyDescent="0.2">
      <c r="B51" s="8">
        <f t="shared" si="7"/>
        <v>1.8756429898945824E-3</v>
      </c>
      <c r="C51" s="12">
        <f t="shared" si="8"/>
        <v>2006</v>
      </c>
      <c r="D51" s="8">
        <f>G54+C51*G53</f>
        <v>1.960711762851064E-3</v>
      </c>
      <c r="E51" s="16">
        <f t="shared" si="9"/>
        <v>4.5354458932114206E-2</v>
      </c>
      <c r="F51" s="11" t="s">
        <v>13</v>
      </c>
      <c r="G51" s="13">
        <f>AVERAGE(E48:E57)</f>
        <v>4.8800303282335311E-2</v>
      </c>
    </row>
    <row r="52" spans="2:7" x14ac:dyDescent="0.2">
      <c r="B52" s="8">
        <f t="shared" si="7"/>
        <v>1.9100500388182851E-3</v>
      </c>
      <c r="C52" s="12">
        <f t="shared" si="8"/>
        <v>2007</v>
      </c>
      <c r="D52" s="8">
        <f>G54+C52*G53</f>
        <v>2.0349143469829134E-3</v>
      </c>
      <c r="E52" s="16">
        <f t="shared" si="9"/>
        <v>6.5372270687672485E-2</v>
      </c>
      <c r="F52" s="11" t="s">
        <v>17</v>
      </c>
      <c r="G52" s="9"/>
    </row>
    <row r="53" spans="2:7" x14ac:dyDescent="0.2">
      <c r="B53" s="8">
        <f t="shared" si="7"/>
        <v>1.9385686143000424E-3</v>
      </c>
      <c r="C53" s="12">
        <f t="shared" si="8"/>
        <v>2008</v>
      </c>
      <c r="D53" s="8">
        <f>G54+C53*G53</f>
        <v>2.1091169311147351E-3</v>
      </c>
      <c r="E53" s="16">
        <f t="shared" si="9"/>
        <v>8.7976414946897563E-2</v>
      </c>
      <c r="F53" s="11" t="s">
        <v>14</v>
      </c>
      <c r="G53" s="15">
        <v>7.420258413184636E-5</v>
      </c>
    </row>
    <row r="54" spans="2:7" x14ac:dyDescent="0.2">
      <c r="B54" s="8">
        <f t="shared" si="7"/>
        <v>2.2797105045900515E-3</v>
      </c>
      <c r="C54" s="12">
        <f t="shared" si="8"/>
        <v>2009</v>
      </c>
      <c r="D54" s="8">
        <f>G54+C54*G53</f>
        <v>2.1833195152465845E-3</v>
      </c>
      <c r="E54" s="16">
        <f t="shared" si="9"/>
        <v>4.2282118343267672E-2</v>
      </c>
      <c r="F54" s="11" t="s">
        <v>15</v>
      </c>
      <c r="G54" s="15">
        <v>-0.14688967200563274</v>
      </c>
    </row>
    <row r="55" spans="2:7" x14ac:dyDescent="0.2">
      <c r="B55" s="8">
        <f t="shared" si="7"/>
        <v>2.1440890969027641E-3</v>
      </c>
      <c r="C55" s="12">
        <f t="shared" si="8"/>
        <v>2010</v>
      </c>
      <c r="D55" s="8">
        <f>G54+C55*G53</f>
        <v>2.257522099378434E-3</v>
      </c>
      <c r="E55" s="16">
        <f t="shared" si="9"/>
        <v>5.2904985450245023E-2</v>
      </c>
      <c r="F55" s="11" t="s">
        <v>18</v>
      </c>
      <c r="G55" s="8"/>
    </row>
    <row r="56" spans="2:7" x14ac:dyDescent="0.2">
      <c r="B56" s="8">
        <f t="shared" si="7"/>
        <v>2.5514750245168583E-3</v>
      </c>
      <c r="C56" s="12">
        <f t="shared" si="8"/>
        <v>2011</v>
      </c>
      <c r="D56" s="8">
        <f>G54+C56*G53</f>
        <v>2.3317246835102834E-3</v>
      </c>
      <c r="E56" s="16">
        <f t="shared" si="9"/>
        <v>8.6126785053749932E-2</v>
      </c>
      <c r="F56" s="11" t="s">
        <v>14</v>
      </c>
      <c r="G56" s="14">
        <v>5.0842472280397146</v>
      </c>
    </row>
    <row r="57" spans="2:7" x14ac:dyDescent="0.2">
      <c r="B57" s="8">
        <f t="shared" si="7"/>
        <v>2.4045858465408937E-3</v>
      </c>
      <c r="C57" s="12">
        <f t="shared" si="8"/>
        <v>2012</v>
      </c>
      <c r="D57" s="8">
        <f>G54+C57*G53</f>
        <v>2.4059272676421328E-3</v>
      </c>
      <c r="E57" s="16">
        <f t="shared" si="9"/>
        <v>5.5785951795761513E-4</v>
      </c>
      <c r="F57" s="11" t="s">
        <v>15</v>
      </c>
      <c r="G57" s="14">
        <v>-5.0135216317306703</v>
      </c>
    </row>
    <row r="58" spans="2:7" x14ac:dyDescent="0.2">
      <c r="B58" s="7"/>
      <c r="C58" s="12">
        <v>2014</v>
      </c>
      <c r="D58" s="8">
        <f>G54+C58*G53</f>
        <v>2.5543324359058317E-3</v>
      </c>
      <c r="E58" s="7"/>
      <c r="F58" s="7"/>
      <c r="G58" s="7"/>
    </row>
    <row r="60" spans="2:7" x14ac:dyDescent="0.2">
      <c r="B60" s="20" t="str">
        <f>E1</f>
        <v>Direct Market Participant</v>
      </c>
      <c r="C60" s="21"/>
      <c r="D60" s="21"/>
      <c r="E60" s="21"/>
      <c r="F60" s="21"/>
      <c r="G60" s="22"/>
    </row>
    <row r="61" spans="2:7" x14ac:dyDescent="0.2">
      <c r="B61" s="8" t="s">
        <v>7</v>
      </c>
      <c r="C61" s="8" t="s">
        <v>8</v>
      </c>
      <c r="D61" s="10" t="s">
        <v>9</v>
      </c>
      <c r="E61" s="10" t="s">
        <v>19</v>
      </c>
      <c r="F61" s="17" t="s">
        <v>10</v>
      </c>
      <c r="G61" s="18"/>
    </row>
    <row r="62" spans="2:7" x14ac:dyDescent="0.2">
      <c r="B62" s="8">
        <f>E7</f>
        <v>1.7175247858142429E-3</v>
      </c>
      <c r="C62" s="12">
        <f>A7</f>
        <v>2006</v>
      </c>
      <c r="D62" s="8">
        <f>G68+C62*G67</f>
        <v>1.6858659679845171E-3</v>
      </c>
      <c r="E62" s="16">
        <f>ABS(D62/B62-1)</f>
        <v>1.8432815695708871E-2</v>
      </c>
      <c r="F62" s="11" t="s">
        <v>11</v>
      </c>
      <c r="G62" s="13">
        <v>0.56472869787548474</v>
      </c>
    </row>
    <row r="63" spans="2:7" x14ac:dyDescent="0.2">
      <c r="B63" s="8">
        <f t="shared" ref="B63:B68" si="10">E8</f>
        <v>1.7047063019203341E-3</v>
      </c>
      <c r="C63" s="12">
        <f t="shared" ref="C63:C68" si="11">A8</f>
        <v>2007</v>
      </c>
      <c r="D63" s="8">
        <f>G68+C63*G67</f>
        <v>1.6992195665952066E-3</v>
      </c>
      <c r="E63" s="16">
        <f t="shared" ref="E63:E68" si="12">ABS(D63/B63-1)</f>
        <v>3.2185810065620268E-3</v>
      </c>
      <c r="F63" s="11" t="s">
        <v>16</v>
      </c>
      <c r="G63" s="13">
        <v>0.47767443745058175</v>
      </c>
    </row>
    <row r="64" spans="2:7" x14ac:dyDescent="0.2">
      <c r="B64" s="8">
        <f t="shared" si="10"/>
        <v>1.6881727128795095E-3</v>
      </c>
      <c r="C64" s="12">
        <f t="shared" si="11"/>
        <v>2008</v>
      </c>
      <c r="D64" s="8">
        <f>G68+C64*G67</f>
        <v>1.7125731652058995E-3</v>
      </c>
      <c r="E64" s="16">
        <f t="shared" si="12"/>
        <v>1.4453765388003692E-2</v>
      </c>
      <c r="F64" s="11" t="s">
        <v>12</v>
      </c>
      <c r="G64" s="14">
        <v>6.4870885711865336</v>
      </c>
    </row>
    <row r="65" spans="2:7" x14ac:dyDescent="0.2">
      <c r="B65" s="8">
        <f t="shared" si="10"/>
        <v>1.6904243776613866E-3</v>
      </c>
      <c r="C65" s="12">
        <f t="shared" si="11"/>
        <v>2009</v>
      </c>
      <c r="D65" s="8">
        <f>G68+C65*G67</f>
        <v>1.7259267638165925E-3</v>
      </c>
      <c r="E65" s="16">
        <f t="shared" si="12"/>
        <v>2.1002055237940631E-2</v>
      </c>
      <c r="F65" s="11" t="s">
        <v>13</v>
      </c>
      <c r="G65" s="13">
        <f>AVERAGE(E62:E71)</f>
        <v>1.1204514085871071E-2</v>
      </c>
    </row>
    <row r="66" spans="2:7" x14ac:dyDescent="0.2">
      <c r="B66" s="8">
        <f t="shared" si="10"/>
        <v>1.7336493260294912E-3</v>
      </c>
      <c r="C66" s="12">
        <f t="shared" si="11"/>
        <v>2010</v>
      </c>
      <c r="D66" s="8">
        <f>G68+C66*G67</f>
        <v>1.7392803624272854E-3</v>
      </c>
      <c r="E66" s="16">
        <f t="shared" si="12"/>
        <v>3.248082708104949E-3</v>
      </c>
      <c r="F66" s="11" t="s">
        <v>17</v>
      </c>
      <c r="G66" s="9"/>
    </row>
    <row r="67" spans="2:7" x14ac:dyDescent="0.2">
      <c r="B67" s="8">
        <f t="shared" si="10"/>
        <v>1.7506184180007564E-3</v>
      </c>
      <c r="C67" s="12">
        <f t="shared" si="11"/>
        <v>2011</v>
      </c>
      <c r="D67" s="8">
        <f>G68+C67*G67</f>
        <v>1.7526339610379749E-3</v>
      </c>
      <c r="E67" s="16">
        <f t="shared" si="12"/>
        <v>1.1513320187275244E-3</v>
      </c>
      <c r="F67" s="11" t="s">
        <v>14</v>
      </c>
      <c r="G67" s="15">
        <v>1.3353598610691885E-5</v>
      </c>
    </row>
    <row r="68" spans="2:7" x14ac:dyDescent="0.2">
      <c r="B68" s="8">
        <f t="shared" si="10"/>
        <v>1.796391424410425E-3</v>
      </c>
      <c r="C68" s="12">
        <f t="shared" si="11"/>
        <v>2012</v>
      </c>
      <c r="D68" s="8">
        <f>G68+C68*G67</f>
        <v>1.7659875596486678E-3</v>
      </c>
      <c r="E68" s="16">
        <f t="shared" si="12"/>
        <v>1.6924966546049802E-2</v>
      </c>
      <c r="F68" s="11" t="s">
        <v>15</v>
      </c>
      <c r="G68" s="15">
        <v>-2.5101452845063404E-2</v>
      </c>
    </row>
    <row r="69" spans="2:7" x14ac:dyDescent="0.2">
      <c r="B69"/>
      <c r="C69" s="12">
        <v>2014</v>
      </c>
      <c r="D69" s="8">
        <f>G68+C69*G67</f>
        <v>1.7926947568700502E-3</v>
      </c>
      <c r="E69"/>
      <c r="F69" s="11" t="s">
        <v>18</v>
      </c>
      <c r="G69" s="8"/>
    </row>
    <row r="70" spans="2:7" x14ac:dyDescent="0.2">
      <c r="B70"/>
      <c r="C70"/>
      <c r="D70"/>
      <c r="E70"/>
      <c r="F70" s="11" t="s">
        <v>14</v>
      </c>
      <c r="G70" s="14">
        <v>2.5469763585841405</v>
      </c>
    </row>
    <row r="71" spans="2:7" x14ac:dyDescent="0.2">
      <c r="B71"/>
      <c r="C71"/>
      <c r="D71"/>
      <c r="E71"/>
      <c r="F71" s="11" t="s">
        <v>15</v>
      </c>
      <c r="G71" s="14">
        <v>-2.3831166596947977</v>
      </c>
    </row>
    <row r="72" spans="2:7" x14ac:dyDescent="0.2">
      <c r="B72" s="7"/>
      <c r="E72" s="7"/>
      <c r="F72" s="7"/>
      <c r="G72" s="7"/>
    </row>
    <row r="73" spans="2:7" x14ac:dyDescent="0.2">
      <c r="B73" s="20" t="str">
        <f>F1</f>
        <v>Street Lights</v>
      </c>
      <c r="C73" s="21"/>
      <c r="D73" s="21"/>
      <c r="E73" s="21"/>
      <c r="F73" s="21"/>
      <c r="G73" s="22"/>
    </row>
    <row r="74" spans="2:7" x14ac:dyDescent="0.2">
      <c r="B74" s="8" t="s">
        <v>7</v>
      </c>
      <c r="C74" s="8" t="s">
        <v>8</v>
      </c>
      <c r="D74" s="10" t="s">
        <v>9</v>
      </c>
      <c r="E74" s="10" t="s">
        <v>19</v>
      </c>
      <c r="F74" s="17" t="s">
        <v>10</v>
      </c>
      <c r="G74" s="18"/>
    </row>
    <row r="75" spans="2:7" x14ac:dyDescent="0.2">
      <c r="B75" s="8">
        <f>F4</f>
        <v>2.8189864799764001E-3</v>
      </c>
      <c r="C75" s="12">
        <f>A4</f>
        <v>2003</v>
      </c>
      <c r="D75" s="8">
        <f>G81+C75*G80</f>
        <v>2.6039541504070396E-3</v>
      </c>
      <c r="E75" s="16">
        <f>ABS(D75/B75-1)</f>
        <v>7.6280014500516802E-2</v>
      </c>
      <c r="F75" s="11" t="s">
        <v>11</v>
      </c>
      <c r="G75" s="13">
        <v>0.19871751837240267</v>
      </c>
    </row>
    <row r="76" spans="2:7" x14ac:dyDescent="0.2">
      <c r="B76" s="8">
        <f t="shared" ref="B76:B84" si="13">F5</f>
        <v>2.5737538794872931E-3</v>
      </c>
      <c r="C76" s="12">
        <f t="shared" ref="C76:C84" si="14">A5</f>
        <v>2004</v>
      </c>
      <c r="D76" s="8">
        <f>G81+C76*G80</f>
        <v>2.621725295002271E-3</v>
      </c>
      <c r="E76" s="16">
        <f t="shared" ref="E76:E84" si="15">ABS(D76/B76-1)</f>
        <v>1.8638695757705381E-2</v>
      </c>
      <c r="F76" s="11" t="s">
        <v>16</v>
      </c>
      <c r="G76" s="13">
        <v>9.8557208168952998E-2</v>
      </c>
    </row>
    <row r="77" spans="2:7" x14ac:dyDescent="0.2">
      <c r="B77" s="8">
        <f t="shared" si="13"/>
        <v>2.5848435489247592E-3</v>
      </c>
      <c r="C77" s="12">
        <f t="shared" si="14"/>
        <v>2005</v>
      </c>
      <c r="D77" s="8">
        <f>G81+C77*G80</f>
        <v>2.6394964395975024E-3</v>
      </c>
      <c r="E77" s="16">
        <f t="shared" si="15"/>
        <v>2.1143597141682902E-2</v>
      </c>
      <c r="F77" s="11" t="s">
        <v>12</v>
      </c>
      <c r="G77" s="14">
        <v>1.9839946378836051</v>
      </c>
    </row>
    <row r="78" spans="2:7" x14ac:dyDescent="0.2">
      <c r="B78" s="8">
        <f t="shared" si="13"/>
        <v>2.581350540366205E-3</v>
      </c>
      <c r="C78" s="12">
        <f t="shared" si="14"/>
        <v>2006</v>
      </c>
      <c r="D78" s="8">
        <f>G81+C78*G80</f>
        <v>2.6572675841927268E-3</v>
      </c>
      <c r="E78" s="16">
        <f t="shared" si="15"/>
        <v>2.9409815768667968E-2</v>
      </c>
      <c r="F78" s="11" t="s">
        <v>13</v>
      </c>
      <c r="G78" s="13">
        <f>AVERAGE(E75:E84)</f>
        <v>3.2535643879701245E-2</v>
      </c>
    </row>
    <row r="79" spans="2:7" x14ac:dyDescent="0.2">
      <c r="B79" s="8">
        <f t="shared" si="13"/>
        <v>2.5608843096378443E-3</v>
      </c>
      <c r="C79" s="12">
        <f t="shared" si="14"/>
        <v>2007</v>
      </c>
      <c r="D79" s="8">
        <f>G81+C79*G80</f>
        <v>2.6750387287879582E-3</v>
      </c>
      <c r="E79" s="16">
        <f t="shared" si="15"/>
        <v>4.4576171879571413E-2</v>
      </c>
      <c r="F79" s="11" t="s">
        <v>17</v>
      </c>
      <c r="G79" s="9"/>
    </row>
    <row r="80" spans="2:7" x14ac:dyDescent="0.2">
      <c r="B80" s="8">
        <f t="shared" si="13"/>
        <v>2.549505823065918E-3</v>
      </c>
      <c r="C80" s="12">
        <f t="shared" si="14"/>
        <v>2008</v>
      </c>
      <c r="D80" s="8">
        <f>G81+C80*G80</f>
        <v>2.6928098733831826E-3</v>
      </c>
      <c r="E80" s="16">
        <f t="shared" si="15"/>
        <v>5.6208559721951934E-2</v>
      </c>
      <c r="F80" s="11" t="s">
        <v>14</v>
      </c>
      <c r="G80" s="15">
        <v>1.7771144595228545E-5</v>
      </c>
    </row>
    <row r="81" spans="2:7" x14ac:dyDescent="0.2">
      <c r="B81" s="8">
        <f t="shared" si="13"/>
        <v>2.7929439591232647E-3</v>
      </c>
      <c r="C81" s="12">
        <f t="shared" si="14"/>
        <v>2009</v>
      </c>
      <c r="D81" s="8">
        <f>G81+C81*G80</f>
        <v>2.710581017978414E-3</v>
      </c>
      <c r="E81" s="16">
        <f t="shared" si="15"/>
        <v>2.9489650472867113E-2</v>
      </c>
      <c r="F81" s="11" t="s">
        <v>15</v>
      </c>
      <c r="G81" s="15">
        <v>-3.2991648473835733E-2</v>
      </c>
    </row>
    <row r="82" spans="2:7" x14ac:dyDescent="0.2">
      <c r="B82" s="8">
        <f t="shared" si="13"/>
        <v>2.7957941257440964E-3</v>
      </c>
      <c r="C82" s="12">
        <f t="shared" si="14"/>
        <v>2010</v>
      </c>
      <c r="D82" s="8">
        <f>G81+C82*G80</f>
        <v>2.7283521625736454E-3</v>
      </c>
      <c r="E82" s="16">
        <f t="shared" si="15"/>
        <v>2.4122650001098145E-2</v>
      </c>
      <c r="F82" s="11" t="s">
        <v>18</v>
      </c>
      <c r="G82" s="8"/>
    </row>
    <row r="83" spans="2:7" x14ac:dyDescent="0.2">
      <c r="B83" s="8">
        <f t="shared" si="13"/>
        <v>2.7946917100768647E-3</v>
      </c>
      <c r="C83" s="12">
        <f t="shared" si="14"/>
        <v>2011</v>
      </c>
      <c r="D83" s="8">
        <f>G81+C83*G80</f>
        <v>2.7461233071688698E-3</v>
      </c>
      <c r="E83" s="16">
        <f t="shared" si="15"/>
        <v>1.7378805230240935E-2</v>
      </c>
      <c r="F83" s="11" t="s">
        <v>14</v>
      </c>
      <c r="G83" s="14">
        <v>1.4085434455080206</v>
      </c>
    </row>
    <row r="84" spans="2:7" x14ac:dyDescent="0.2">
      <c r="B84" s="8">
        <f t="shared" si="13"/>
        <v>2.786488634453041E-3</v>
      </c>
      <c r="C84" s="12">
        <f t="shared" si="14"/>
        <v>2012</v>
      </c>
      <c r="D84" s="8">
        <f>G81+C84*G80</f>
        <v>2.7638944517641012E-3</v>
      </c>
      <c r="E84" s="16">
        <f t="shared" si="15"/>
        <v>8.1084783227098889E-3</v>
      </c>
      <c r="F84" s="11" t="s">
        <v>15</v>
      </c>
      <c r="G84" s="14">
        <v>-1.3025753767885953</v>
      </c>
    </row>
    <row r="85" spans="2:7" x14ac:dyDescent="0.2">
      <c r="B85" s="7"/>
      <c r="C85" s="12">
        <v>2014</v>
      </c>
      <c r="D85" s="8">
        <f>G81+C85*G80</f>
        <v>2.799436740954557E-3</v>
      </c>
      <c r="E85" s="7"/>
      <c r="F85" s="7"/>
      <c r="G85" s="7"/>
    </row>
    <row r="87" spans="2:7" x14ac:dyDescent="0.2">
      <c r="B87" s="20" t="str">
        <f>G1</f>
        <v>Embedded Distributors</v>
      </c>
      <c r="C87" s="21"/>
      <c r="D87" s="21"/>
      <c r="E87" s="21"/>
      <c r="F87" s="21"/>
      <c r="G87" s="22"/>
    </row>
    <row r="88" spans="2:7" x14ac:dyDescent="0.2">
      <c r="B88" s="8" t="s">
        <v>7</v>
      </c>
      <c r="C88" s="8" t="s">
        <v>8</v>
      </c>
      <c r="D88" s="10" t="s">
        <v>9</v>
      </c>
      <c r="E88" s="10" t="s">
        <v>19</v>
      </c>
      <c r="F88" s="17" t="s">
        <v>10</v>
      </c>
      <c r="G88" s="18"/>
    </row>
    <row r="89" spans="2:7" x14ac:dyDescent="0.2">
      <c r="B89" s="8">
        <f>G10</f>
        <v>1.982420537900864E-3</v>
      </c>
      <c r="C89" s="12">
        <f>A10</f>
        <v>2009</v>
      </c>
      <c r="D89" s="8">
        <f>G95+C89*G94</f>
        <v>1.9640756109178537E-3</v>
      </c>
      <c r="E89" s="16">
        <f>ABS(D89/B89-1)</f>
        <v>9.2538019215818723E-3</v>
      </c>
      <c r="F89" s="11" t="s">
        <v>11</v>
      </c>
      <c r="G89" s="13">
        <v>0.93088976487394504</v>
      </c>
    </row>
    <row r="90" spans="2:7" x14ac:dyDescent="0.2">
      <c r="B90" s="8">
        <f t="shared" ref="B90:B91" si="16">G11</f>
        <v>2.0351251915705962E-3</v>
      </c>
      <c r="C90" s="12">
        <f t="shared" ref="C90:C92" si="17">A11</f>
        <v>2010</v>
      </c>
      <c r="D90" s="8">
        <f>G95+C90*G94</f>
        <v>2.0448609679191987E-3</v>
      </c>
      <c r="E90" s="16">
        <f t="shared" ref="E90:E92" si="18">ABS(D90/B90-1)</f>
        <v>4.7838709819560954E-3</v>
      </c>
      <c r="F90" s="11" t="s">
        <v>16</v>
      </c>
      <c r="G90" s="13">
        <v>0.8963346473109175</v>
      </c>
    </row>
    <row r="91" spans="2:7" x14ac:dyDescent="0.2">
      <c r="B91" s="8">
        <f t="shared" si="16"/>
        <v>2.0900830966685529E-3</v>
      </c>
      <c r="C91" s="12">
        <f t="shared" si="17"/>
        <v>2011</v>
      </c>
      <c r="D91" s="8">
        <f>G95+C91*G94</f>
        <v>2.125646324920516E-3</v>
      </c>
      <c r="E91" s="16">
        <f t="shared" si="18"/>
        <v>1.7015222174012301E-2</v>
      </c>
      <c r="F91" s="11" t="s">
        <v>12</v>
      </c>
      <c r="G91" s="14">
        <v>26.939273558425342</v>
      </c>
    </row>
    <row r="92" spans="2:7" x14ac:dyDescent="0.2">
      <c r="B92" s="8">
        <f>G13</f>
        <v>2.2333857595393069E-3</v>
      </c>
      <c r="C92" s="12">
        <f t="shared" si="17"/>
        <v>2012</v>
      </c>
      <c r="D92" s="8">
        <f>G95+C92*G94</f>
        <v>2.2064316819218333E-3</v>
      </c>
      <c r="E92" s="16">
        <f t="shared" si="18"/>
        <v>1.2068706672076934E-2</v>
      </c>
      <c r="F92" s="11" t="s">
        <v>13</v>
      </c>
      <c r="G92" s="13">
        <f>AVERAGE(E89:E98)</f>
        <v>1.0780400437406801E-2</v>
      </c>
    </row>
    <row r="93" spans="2:7" x14ac:dyDescent="0.2">
      <c r="B93"/>
      <c r="C93" s="12">
        <v>2014</v>
      </c>
      <c r="D93" s="8">
        <f>G95+C93*G94</f>
        <v>2.3680023959244956E-3</v>
      </c>
      <c r="E93"/>
      <c r="F93" s="11" t="s">
        <v>17</v>
      </c>
      <c r="G93" s="9"/>
    </row>
    <row r="94" spans="2:7" x14ac:dyDescent="0.2">
      <c r="B94"/>
      <c r="C94"/>
      <c r="D94"/>
      <c r="E94"/>
      <c r="F94" s="11" t="s">
        <v>14</v>
      </c>
      <c r="G94" s="15">
        <v>8.0785357001328557E-5</v>
      </c>
    </row>
    <row r="95" spans="2:7" x14ac:dyDescent="0.2">
      <c r="B95"/>
      <c r="C95"/>
      <c r="D95"/>
      <c r="E95"/>
      <c r="F95" s="11" t="s">
        <v>15</v>
      </c>
      <c r="G95" s="15">
        <v>-0.16033370660475121</v>
      </c>
    </row>
    <row r="96" spans="2:7" x14ac:dyDescent="0.2">
      <c r="B96"/>
      <c r="E96"/>
      <c r="F96" s="11" t="s">
        <v>18</v>
      </c>
      <c r="G96" s="8"/>
    </row>
    <row r="97" spans="2:7" x14ac:dyDescent="0.2">
      <c r="B97"/>
      <c r="C97"/>
      <c r="D97"/>
      <c r="E97"/>
      <c r="F97" s="11" t="s">
        <v>14</v>
      </c>
      <c r="G97" s="14">
        <v>5.1903057288010839</v>
      </c>
    </row>
    <row r="98" spans="2:7" x14ac:dyDescent="0.2">
      <c r="B98"/>
      <c r="C98"/>
      <c r="D98"/>
      <c r="E98"/>
      <c r="F98" s="11" t="s">
        <v>15</v>
      </c>
      <c r="G98" s="14">
        <v>-5.123667987715292</v>
      </c>
    </row>
  </sheetData>
  <mergeCells count="13">
    <mergeCell ref="F88:G88"/>
    <mergeCell ref="A3:G3"/>
    <mergeCell ref="F47:G47"/>
    <mergeCell ref="B60:G60"/>
    <mergeCell ref="F61:G61"/>
    <mergeCell ref="B73:G73"/>
    <mergeCell ref="F74:G74"/>
    <mergeCell ref="B87:G87"/>
    <mergeCell ref="B18:G18"/>
    <mergeCell ref="F19:G19"/>
    <mergeCell ref="B32:G32"/>
    <mergeCell ref="F33:G33"/>
    <mergeCell ref="B46:G46"/>
  </mergeCells>
  <pageMargins left="0.38" right="0.75" top="0.73" bottom="0.74" header="0.5" footer="0.5"/>
  <pageSetup orientation="landscape" r:id="rId1"/>
  <headerFooter alignWithMargins="0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Resp to 8.1 EP 35c</vt:lpstr>
      <vt:lpstr>'Resp to 8.1 EP 35c'!Print_Area</vt:lpstr>
    </vt:vector>
  </TitlesOfParts>
  <Company>Borden Ladner Gervais LLP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Bacon, Bruce</dc:creator>
  <cp:lastModifiedBy>Grant Brooker</cp:lastModifiedBy>
  <dcterms:created xsi:type="dcterms:W3CDTF">2014-02-05T21:35:29Z</dcterms:created>
  <dcterms:modified xsi:type="dcterms:W3CDTF">2014-02-25T19:04:16Z</dcterms:modified>
</cp:coreProperties>
</file>