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240" yWindow="105" windowWidth="19320" windowHeight="12015" tabRatio="946" activeTab="1"/>
  </bookViews>
  <sheets>
    <sheet name="1. Info" sheetId="13" r:id="rId1"/>
    <sheet name="Incremental Capital Summary" sheetId="4" r:id="rId2"/>
    <sheet name="Fixed Asset Amort and  UCC 1" sheetId="3" r:id="rId3"/>
    <sheet name="Fixed Asset Amort and  UCC 2" sheetId="14" r:id="rId4"/>
    <sheet name="Fixed Asset Amort and  UCC 3" sheetId="15" r:id="rId5"/>
    <sheet name="Fixed Asset Amort and  UCC 4" sheetId="16" r:id="rId6"/>
    <sheet name="Fixed Asset Amort and  UCC 5" sheetId="17" r:id="rId7"/>
  </sheets>
  <externalReferences>
    <externalReference r:id="rId8"/>
  </externalReferences>
  <definedNames>
    <definedName name="LastSheet" hidden="1">"Fixed Asset Amort and  UCC 2"</definedName>
    <definedName name="_xlnm.Print_Area" localSheetId="0">'1. Info'!$A$1:$W$51</definedName>
    <definedName name="_xlnm.Print_Area" localSheetId="2">'Fixed Asset Amort and  UCC 1'!$A$1:$H$52</definedName>
    <definedName name="_xlnm.Print_Area" localSheetId="1">'Incremental Capital Summary'!$A$1:$M$33</definedName>
    <definedName name="ratedescription">[1]hidden1!$D$1:$D$122</definedName>
    <definedName name="units">[1]hidden1!$J$3:$J$8</definedName>
  </definedNames>
  <calcPr calcId="145621"/>
</workbook>
</file>

<file path=xl/calcChain.xml><?xml version="1.0" encoding="utf-8"?>
<calcChain xmlns="http://schemas.openxmlformats.org/spreadsheetml/2006/main">
  <c r="B13" i="16" l="1"/>
  <c r="D24" i="17"/>
  <c r="D25" i="17" s="1"/>
  <c r="D24" i="16"/>
  <c r="D44" i="16" s="1"/>
  <c r="D45" i="16" s="1"/>
  <c r="D24" i="15"/>
  <c r="D44" i="15" s="1"/>
  <c r="D45" i="15" s="1"/>
  <c r="D24" i="14"/>
  <c r="D44" i="14" s="1"/>
  <c r="D45" i="14" s="1"/>
  <c r="D47" i="14" s="1"/>
  <c r="D24" i="3"/>
  <c r="D44" i="3" s="1"/>
  <c r="D45" i="3" s="1"/>
  <c r="G22" i="4"/>
  <c r="G23" i="4"/>
  <c r="G24" i="4"/>
  <c r="G25" i="4"/>
  <c r="G21" i="4"/>
  <c r="C49" i="3"/>
  <c r="C49" i="14"/>
  <c r="C49" i="15"/>
  <c r="C49" i="16"/>
  <c r="C49" i="17"/>
  <c r="C28" i="3"/>
  <c r="C28" i="14"/>
  <c r="C28" i="15"/>
  <c r="C28" i="16"/>
  <c r="C28" i="17"/>
  <c r="B16" i="17"/>
  <c r="C48" i="17"/>
  <c r="B13" i="17"/>
  <c r="E44" i="17"/>
  <c r="F44" i="17"/>
  <c r="G44" i="17"/>
  <c r="H44" i="17"/>
  <c r="E46" i="17"/>
  <c r="F46" i="17"/>
  <c r="G46" i="17"/>
  <c r="H46" i="17"/>
  <c r="B16" i="16"/>
  <c r="C48" i="16"/>
  <c r="E44" i="16"/>
  <c r="F44" i="16"/>
  <c r="G44" i="16"/>
  <c r="H44" i="16"/>
  <c r="H46" i="16" s="1"/>
  <c r="E46" i="16"/>
  <c r="F46" i="16"/>
  <c r="G46" i="16"/>
  <c r="C48" i="15"/>
  <c r="B16" i="15"/>
  <c r="B13" i="15"/>
  <c r="E44" i="15"/>
  <c r="F44" i="15"/>
  <c r="G44" i="15"/>
  <c r="H44" i="15"/>
  <c r="E46" i="15"/>
  <c r="F46" i="15"/>
  <c r="G46" i="15"/>
  <c r="H46" i="15"/>
  <c r="B16" i="14"/>
  <c r="C48" i="14"/>
  <c r="B13" i="14"/>
  <c r="E44" i="14"/>
  <c r="E46" i="14" s="1"/>
  <c r="F44" i="14"/>
  <c r="G44" i="14"/>
  <c r="H44" i="14"/>
  <c r="F46" i="14"/>
  <c r="G46" i="14"/>
  <c r="H46" i="14"/>
  <c r="B13" i="3"/>
  <c r="B16" i="3"/>
  <c r="E44" i="3"/>
  <c r="E46" i="3"/>
  <c r="F44" i="3"/>
  <c r="F46" i="3" s="1"/>
  <c r="G44" i="3"/>
  <c r="G46" i="3"/>
  <c r="H44" i="3"/>
  <c r="H46" i="3" s="1"/>
  <c r="C48" i="3"/>
  <c r="D28" i="16" l="1"/>
  <c r="D29" i="16" s="1"/>
  <c r="E27" i="16" s="1"/>
  <c r="D25" i="16"/>
  <c r="E23" i="16" s="1"/>
  <c r="E25" i="16" s="1"/>
  <c r="D28" i="3"/>
  <c r="D29" i="3" s="1"/>
  <c r="E27" i="3" s="1"/>
  <c r="D25" i="3"/>
  <c r="E23" i="3" s="1"/>
  <c r="E25" i="3" s="1"/>
  <c r="F23" i="3" s="1"/>
  <c r="D25" i="14"/>
  <c r="E23" i="14" s="1"/>
  <c r="E28" i="14" s="1"/>
  <c r="D28" i="14"/>
  <c r="D29" i="14" s="1"/>
  <c r="D50" i="14"/>
  <c r="D51" i="14" s="1"/>
  <c r="E43" i="14" s="1"/>
  <c r="E45" i="14" s="1"/>
  <c r="E47" i="14" s="1"/>
  <c r="E50" i="14" s="1"/>
  <c r="D44" i="17"/>
  <c r="D45" i="17" s="1"/>
  <c r="D47" i="17" s="1"/>
  <c r="D50" i="17" s="1"/>
  <c r="D51" i="17" s="1"/>
  <c r="E43" i="17" s="1"/>
  <c r="E45" i="17" s="1"/>
  <c r="D28" i="15"/>
  <c r="D29" i="15" s="1"/>
  <c r="E27" i="15" s="1"/>
  <c r="D28" i="17"/>
  <c r="D29" i="17" s="1"/>
  <c r="E27" i="17" s="1"/>
  <c r="D25" i="15"/>
  <c r="E23" i="17"/>
  <c r="E47" i="17"/>
  <c r="E50" i="17" s="1"/>
  <c r="E51" i="17" s="1"/>
  <c r="F43" i="17" s="1"/>
  <c r="F45" i="17" s="1"/>
  <c r="D47" i="3"/>
  <c r="D50" i="3" s="1"/>
  <c r="D47" i="16"/>
  <c r="D50" i="16" s="1"/>
  <c r="D51" i="16" s="1"/>
  <c r="E43" i="16" s="1"/>
  <c r="E45" i="16" s="1"/>
  <c r="D47" i="15"/>
  <c r="D50" i="15" s="1"/>
  <c r="D51" i="15" s="1"/>
  <c r="E43" i="15" s="1"/>
  <c r="E45" i="15" s="1"/>
  <c r="E28" i="16" l="1"/>
  <c r="D32" i="16"/>
  <c r="D33" i="16" s="1"/>
  <c r="E25" i="14"/>
  <c r="F23" i="14" s="1"/>
  <c r="E28" i="3"/>
  <c r="E31" i="3"/>
  <c r="D32" i="3"/>
  <c r="D33" i="3" s="1"/>
  <c r="D32" i="17"/>
  <c r="D33" i="17" s="1"/>
  <c r="E29" i="3"/>
  <c r="E31" i="17"/>
  <c r="E51" i="14"/>
  <c r="F43" i="14" s="1"/>
  <c r="F45" i="14" s="1"/>
  <c r="F47" i="14" s="1"/>
  <c r="F50" i="14" s="1"/>
  <c r="F51" i="14" s="1"/>
  <c r="G43" i="14" s="1"/>
  <c r="G45" i="14" s="1"/>
  <c r="G47" i="14" s="1"/>
  <c r="G50" i="14" s="1"/>
  <c r="E23" i="15"/>
  <c r="D32" i="15"/>
  <c r="D33" i="15" s="1"/>
  <c r="E30" i="4"/>
  <c r="E28" i="17"/>
  <c r="E29" i="17" s="1"/>
  <c r="F27" i="17" s="1"/>
  <c r="E25" i="17"/>
  <c r="E47" i="15"/>
  <c r="E50" i="15" s="1"/>
  <c r="E51" i="15" s="1"/>
  <c r="F43" i="15" s="1"/>
  <c r="F45" i="15" s="1"/>
  <c r="E47" i="16"/>
  <c r="E50" i="16" s="1"/>
  <c r="E51" i="16" s="1"/>
  <c r="F43" i="16" s="1"/>
  <c r="F45" i="16" s="1"/>
  <c r="F47" i="17"/>
  <c r="F50" i="17" s="1"/>
  <c r="F51" i="17" s="1"/>
  <c r="G43" i="17" s="1"/>
  <c r="G45" i="17" s="1"/>
  <c r="F28" i="3"/>
  <c r="F25" i="3"/>
  <c r="E32" i="4"/>
  <c r="E27" i="14"/>
  <c r="D32" i="14"/>
  <c r="E31" i="16"/>
  <c r="E29" i="16"/>
  <c r="F27" i="16" s="1"/>
  <c r="F23" i="16"/>
  <c r="D51" i="3"/>
  <c r="E43" i="3" s="1"/>
  <c r="E45" i="3" s="1"/>
  <c r="F27" i="3" l="1"/>
  <c r="F31" i="3" s="1"/>
  <c r="E32" i="3"/>
  <c r="E33" i="3" s="1"/>
  <c r="G51" i="14"/>
  <c r="H43" i="14" s="1"/>
  <c r="H45" i="14" s="1"/>
  <c r="H47" i="14" s="1"/>
  <c r="H50" i="14" s="1"/>
  <c r="H51" i="14" s="1"/>
  <c r="E25" i="15"/>
  <c r="E31" i="15"/>
  <c r="E28" i="15"/>
  <c r="E29" i="15" s="1"/>
  <c r="F27" i="15" s="1"/>
  <c r="F23" i="17"/>
  <c r="E32" i="17"/>
  <c r="E33" i="17" s="1"/>
  <c r="F31" i="16"/>
  <c r="F28" i="16"/>
  <c r="F29" i="16" s="1"/>
  <c r="G27" i="16" s="1"/>
  <c r="F25" i="16"/>
  <c r="D33" i="14"/>
  <c r="E28" i="4"/>
  <c r="E47" i="3"/>
  <c r="E50" i="3" s="1"/>
  <c r="I32" i="4" s="1"/>
  <c r="F28" i="14"/>
  <c r="F25" i="14"/>
  <c r="G23" i="3"/>
  <c r="G47" i="17"/>
  <c r="G50" i="17" s="1"/>
  <c r="G51" i="17" s="1"/>
  <c r="H43" i="17" s="1"/>
  <c r="H45" i="17" s="1"/>
  <c r="F47" i="16"/>
  <c r="F50" i="16" s="1"/>
  <c r="F51" i="16" s="1"/>
  <c r="G43" i="16" s="1"/>
  <c r="G45" i="16" s="1"/>
  <c r="F47" i="15"/>
  <c r="F50" i="15" s="1"/>
  <c r="F51" i="15" s="1"/>
  <c r="G43" i="15" s="1"/>
  <c r="G45" i="15" s="1"/>
  <c r="E32" i="16"/>
  <c r="E33" i="16" s="1"/>
  <c r="E29" i="14"/>
  <c r="E31" i="14"/>
  <c r="F29" i="3" l="1"/>
  <c r="F23" i="15"/>
  <c r="E32" i="15"/>
  <c r="E33" i="15" s="1"/>
  <c r="I30" i="4"/>
  <c r="E51" i="3"/>
  <c r="F43" i="3" s="1"/>
  <c r="F45" i="3" s="1"/>
  <c r="F47" i="3" s="1"/>
  <c r="F50" i="3" s="1"/>
  <c r="K32" i="4" s="1"/>
  <c r="F25" i="17"/>
  <c r="F28" i="17"/>
  <c r="F31" i="17"/>
  <c r="G47" i="15"/>
  <c r="G50" i="15" s="1"/>
  <c r="G51" i="15" s="1"/>
  <c r="H43" i="15" s="1"/>
  <c r="H45" i="15" s="1"/>
  <c r="G23" i="16"/>
  <c r="F32" i="16"/>
  <c r="F33" i="16" s="1"/>
  <c r="F27" i="14"/>
  <c r="E32" i="14"/>
  <c r="G25" i="3"/>
  <c r="G28" i="3"/>
  <c r="G47" i="16"/>
  <c r="G50" i="16" s="1"/>
  <c r="G51" i="16" s="1"/>
  <c r="H43" i="16" s="1"/>
  <c r="H45" i="16" s="1"/>
  <c r="H47" i="17"/>
  <c r="H50" i="17" s="1"/>
  <c r="H51" i="17" s="1"/>
  <c r="G23" i="14"/>
  <c r="I28" i="4" l="1"/>
  <c r="G27" i="3"/>
  <c r="G31" i="3" s="1"/>
  <c r="F32" i="3"/>
  <c r="F33" i="3" s="1"/>
  <c r="F28" i="15"/>
  <c r="F29" i="15" s="1"/>
  <c r="G27" i="15" s="1"/>
  <c r="F25" i="15"/>
  <c r="F31" i="15"/>
  <c r="F29" i="17"/>
  <c r="G27" i="17" s="1"/>
  <c r="K30" i="4"/>
  <c r="E33" i="14"/>
  <c r="G23" i="17"/>
  <c r="F32" i="17"/>
  <c r="F33" i="17" s="1"/>
  <c r="H47" i="15"/>
  <c r="H50" i="15" s="1"/>
  <c r="H51" i="15" s="1"/>
  <c r="G25" i="14"/>
  <c r="G28" i="14"/>
  <c r="H47" i="16"/>
  <c r="H50" i="16" s="1"/>
  <c r="H51" i="16" s="1"/>
  <c r="F29" i="14"/>
  <c r="F31" i="14"/>
  <c r="G25" i="16"/>
  <c r="G28" i="16"/>
  <c r="G29" i="16" s="1"/>
  <c r="H27" i="16" s="1"/>
  <c r="G31" i="16"/>
  <c r="F51" i="3"/>
  <c r="G43" i="3" s="1"/>
  <c r="G45" i="3" s="1"/>
  <c r="H23" i="3"/>
  <c r="G29" i="3" l="1"/>
  <c r="G23" i="15"/>
  <c r="F32" i="15"/>
  <c r="F33" i="15" s="1"/>
  <c r="G25" i="17"/>
  <c r="G28" i="17"/>
  <c r="G29" i="17" s="1"/>
  <c r="H27" i="17" s="1"/>
  <c r="G31" i="17"/>
  <c r="G47" i="3"/>
  <c r="G50" i="3" s="1"/>
  <c r="M32" i="4" s="1"/>
  <c r="H23" i="16"/>
  <c r="G32" i="16"/>
  <c r="G33" i="16" s="1"/>
  <c r="G27" i="14"/>
  <c r="F32" i="14"/>
  <c r="H23" i="14"/>
  <c r="H25" i="3"/>
  <c r="H28" i="3"/>
  <c r="H27" i="3" l="1"/>
  <c r="H31" i="3" s="1"/>
  <c r="G32" i="3"/>
  <c r="G33" i="3" s="1"/>
  <c r="K28" i="4"/>
  <c r="G25" i="15"/>
  <c r="G28" i="15"/>
  <c r="G29" i="15" s="1"/>
  <c r="H27" i="15" s="1"/>
  <c r="G31" i="15"/>
  <c r="H23" i="17"/>
  <c r="G32" i="17"/>
  <c r="G33" i="17" s="1"/>
  <c r="F33" i="14"/>
  <c r="H25" i="14"/>
  <c r="H28" i="14"/>
  <c r="G29" i="14"/>
  <c r="G31" i="14"/>
  <c r="H28" i="16"/>
  <c r="H29" i="16" s="1"/>
  <c r="H25" i="16"/>
  <c r="H31" i="16"/>
  <c r="G51" i="3"/>
  <c r="H43" i="3" s="1"/>
  <c r="H45" i="3" s="1"/>
  <c r="M30" i="4" l="1"/>
  <c r="H29" i="3"/>
  <c r="H32" i="3" s="1"/>
  <c r="H33" i="3" s="1"/>
  <c r="H23" i="15"/>
  <c r="G32" i="15"/>
  <c r="G33" i="15" s="1"/>
  <c r="H32" i="16"/>
  <c r="H33" i="16" s="1"/>
  <c r="H25" i="17"/>
  <c r="H28" i="17"/>
  <c r="H29" i="17" s="1"/>
  <c r="H31" i="17"/>
  <c r="H47" i="3"/>
  <c r="H50" i="3" s="1"/>
  <c r="O32" i="4" s="1"/>
  <c r="H27" i="14"/>
  <c r="G32" i="14"/>
  <c r="M28" i="4" l="1"/>
  <c r="H25" i="15"/>
  <c r="H28" i="15"/>
  <c r="H29" i="15" s="1"/>
  <c r="H31" i="15"/>
  <c r="H32" i="17"/>
  <c r="H33" i="17" s="1"/>
  <c r="G33" i="14"/>
  <c r="H51" i="3"/>
  <c r="H29" i="14"/>
  <c r="H32" i="14" s="1"/>
  <c r="H31" i="14"/>
  <c r="O30" i="4" l="1"/>
  <c r="H32" i="15"/>
  <c r="H33" i="15" s="1"/>
  <c r="H33" i="14"/>
  <c r="O28" i="4" l="1"/>
</calcChain>
</file>

<file path=xl/sharedStrings.xml><?xml version="1.0" encoding="utf-8"?>
<sst xmlns="http://schemas.openxmlformats.org/spreadsheetml/2006/main" count="287" uniqueCount="135">
  <si>
    <t>Amortization</t>
  </si>
  <si>
    <t>Opening Capital Investment</t>
  </si>
  <si>
    <t>Closing Capital Investment</t>
  </si>
  <si>
    <t>Opening Accumulated Amortization</t>
  </si>
  <si>
    <t>Closing Accumulated Amortization</t>
  </si>
  <si>
    <t>Opening Net Fixed Assets</t>
  </si>
  <si>
    <t>Closing Net Fixed Assets</t>
  </si>
  <si>
    <t>Average Net Fixed Assets</t>
  </si>
  <si>
    <t>For PILs Calculation</t>
  </si>
  <si>
    <t>Opening UCC</t>
  </si>
  <si>
    <t>Capital Additions</t>
  </si>
  <si>
    <t>UCC Before Half Year Rule</t>
  </si>
  <si>
    <t>Half Year Rule (1/2 Additions - Disposals)</t>
  </si>
  <si>
    <t>Reduced UCC</t>
  </si>
  <si>
    <t>CCA</t>
  </si>
  <si>
    <t>Closing UCC</t>
  </si>
  <si>
    <t>Forecasted</t>
  </si>
  <si>
    <t>CCA Rate Class</t>
  </si>
  <si>
    <t xml:space="preserve">CCA Rate </t>
  </si>
  <si>
    <t>Net Fixed Assets</t>
  </si>
  <si>
    <t>Capital Investment</t>
  </si>
  <si>
    <t>UCC</t>
  </si>
  <si>
    <t>Asset Component</t>
  </si>
  <si>
    <t>Capital Cost</t>
  </si>
  <si>
    <t>CCA Class</t>
  </si>
  <si>
    <t>CCA Rate</t>
  </si>
  <si>
    <t xml:space="preserve">Name or General Description of Project </t>
  </si>
  <si>
    <t xml:space="preserve">Details of Project </t>
  </si>
  <si>
    <t>Amortization Expense</t>
  </si>
  <si>
    <t>Fixed Asset Amortization and  UCC 1</t>
  </si>
  <si>
    <t>Closing Net Fixed Asset</t>
  </si>
  <si>
    <t>Company Name</t>
  </si>
  <si>
    <t>Atikokan Hydro Inc.</t>
  </si>
  <si>
    <t>Bluewater Power Distribution Corporation</t>
  </si>
  <si>
    <t>Brantford Power Inc.</t>
  </si>
  <si>
    <t>Burlington Hydro Inc.</t>
  </si>
  <si>
    <t>Cambridge and North Dumfries Hydro Inc.</t>
  </si>
  <si>
    <t>Centre Wellington Hydro Ltd.</t>
  </si>
  <si>
    <t>Chapleau Public Utilities Corporation</t>
  </si>
  <si>
    <t>Clinton Power Corporation</t>
  </si>
  <si>
    <t>COLLUS Power Corporation</t>
  </si>
  <si>
    <t>Cooperative Hydro Embrun Inc.</t>
  </si>
  <si>
    <t>Enersource Hydro Mississauga Inc.</t>
  </si>
  <si>
    <t>ENWIN Utilities Ltd.</t>
  </si>
  <si>
    <t>Erie Thames Powerlines Corporation</t>
  </si>
  <si>
    <t>Espanola Regional Hydro Distribution Corporation</t>
  </si>
  <si>
    <t>Essex Powerlines Corporation</t>
  </si>
  <si>
    <t>Festival Hydro Inc.</t>
  </si>
  <si>
    <t>Guelph Hydro Electric Systems Inc.</t>
  </si>
  <si>
    <t>Haldimand County Hydro Inc.</t>
  </si>
  <si>
    <t>Halton Hills Hydro Inc.</t>
  </si>
  <si>
    <t>Hearst Power Distribution Company Limited</t>
  </si>
  <si>
    <t>Hydro 2000 Inc.</t>
  </si>
  <si>
    <t>Hydro Hawkesbury Inc.</t>
  </si>
  <si>
    <t>Innisfil Hydro Distribution Systems Limited</t>
  </si>
  <si>
    <t>Kitchener-Wilmot Hydro Inc.</t>
  </si>
  <si>
    <t>Lakefront Utilities Inc.</t>
  </si>
  <si>
    <t>Lakeland Power Distribution Ltd.</t>
  </si>
  <si>
    <t>London Hydro Inc.</t>
  </si>
  <si>
    <t>Midland Power Utility Corporation</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</si>
  <si>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</si>
  <si>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</si>
  <si>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</si>
  <si>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</si>
  <si>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</si>
  <si>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</si>
  <si>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</si>
  <si>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</si>
  <si>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</si>
  <si>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</si>
  <si>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</si>
  <si>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</si>
  <si>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</si>
  <si>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Thunder Bay Hydro Electricity Distribution Inc.</t>
  </si>
  <si>
    <t>Tillsonburg Hydro Inc.</t>
  </si>
  <si>
    <t>Welland Hydro-Electric System Corp.</t>
  </si>
  <si>
    <t>Wellington North Power Inc.</t>
  </si>
  <si>
    <t>West Coast Huron Energy Inc.</t>
  </si>
  <si>
    <t>West Perth Power Inc.</t>
  </si>
  <si>
    <t>Westario Power Inc.</t>
  </si>
  <si>
    <t>Whitby Hydro Electric Corporation</t>
  </si>
  <si>
    <t>Hydro Ottawa Limited</t>
  </si>
  <si>
    <t>Algoma Power Inc.</t>
  </si>
  <si>
    <t>Name:</t>
  </si>
  <si>
    <t xml:space="preserve">Attawapiskat Power Corp. </t>
  </si>
  <si>
    <t>Title:</t>
  </si>
  <si>
    <t>Brant County Power Inc.</t>
  </si>
  <si>
    <t>Phone Number:</t>
  </si>
  <si>
    <t>Email Address:</t>
  </si>
  <si>
    <t>E.L.K. Energy Inc.</t>
  </si>
  <si>
    <t>Fort Albany Power Corporation</t>
  </si>
  <si>
    <t>Fort Frances Power Corporation</t>
  </si>
  <si>
    <t>Greater Sudbury Hydro Inc.</t>
  </si>
  <si>
    <t>Grimsby Power Inc.</t>
  </si>
  <si>
    <t>Horizon Utilities Corporation</t>
  </si>
  <si>
    <t>Hydro One Brampton Networks Inc.</t>
  </si>
  <si>
    <t>Hydro One Networks Inc.</t>
  </si>
  <si>
    <t>Kashechewan Power Corporation</t>
  </si>
  <si>
    <t>Kenora Hydro Electric Corporation Ltd.</t>
  </si>
  <si>
    <t>Kingston Hydro Corporation</t>
  </si>
  <si>
    <t>Milton Hydro Distribution inc.</t>
  </si>
  <si>
    <t>Niagara Peninsula Energy Inc.</t>
  </si>
  <si>
    <t>Norfolk Power Distribution Inc.</t>
  </si>
  <si>
    <t>Parry Sound Power Corporation</t>
  </si>
  <si>
    <t>St. Thomas Energy Inc.</t>
  </si>
  <si>
    <t>Toronto Hydro-Electric System Limited</t>
  </si>
  <si>
    <t>Veridian Connections Inc.</t>
  </si>
  <si>
    <t>Wasaga Distribution Inc.</t>
  </si>
  <si>
    <t>Waterloo North Hydro Inc.</t>
  </si>
  <si>
    <t>Woodstock Hydro Services Inc.</t>
  </si>
  <si>
    <r>
      <t xml:space="preserve">Capital Cost </t>
    </r>
    <r>
      <rPr>
        <b/>
        <sz val="10"/>
        <rFont val="Book Antiqua"/>
        <family val="1"/>
      </rPr>
      <t>(1/2 year rule applied)</t>
    </r>
  </si>
  <si>
    <t>Depreciation   Rate</t>
  </si>
  <si>
    <t>Using the pull-down menu below, please identify what year of the IRM cycle you are in.</t>
  </si>
  <si>
    <t xml:space="preserve">This Workbook Model is protected by copyright and is being made available to you solely for the purpose of filing your IRM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t>
  </si>
  <si>
    <t>Applicant Name:</t>
  </si>
  <si>
    <t>Version</t>
  </si>
  <si>
    <t>Fixed Asset Amortization and  UCC 2</t>
  </si>
  <si>
    <t>Fixed Asset Amortization and  UCC 3</t>
  </si>
  <si>
    <t>Fixed Asset Amortization and  UCC 4</t>
  </si>
  <si>
    <t>Fixed Asset Amortization and  UCC 5</t>
  </si>
  <si>
    <t>Service Territory:</t>
  </si>
  <si>
    <t>Canadian Niagara Power Inc.</t>
  </si>
  <si>
    <t>Entegrus Powerlines Inc.</t>
  </si>
  <si>
    <t>Newmarket - Tay Power Distribution Ltd.</t>
  </si>
  <si>
    <t>PowerStream Inc.</t>
  </si>
  <si>
    <t>2nd year of IRM cycle</t>
  </si>
  <si>
    <t>Town of Espanola and the Spanish Sables River</t>
  </si>
  <si>
    <t>Jennifer Uchmanowicz</t>
  </si>
  <si>
    <t>Rates and Regulatory Affairs Officer</t>
  </si>
  <si>
    <t>705-759-3009</t>
  </si>
  <si>
    <t>Jennifer.uchmanowicz@ssmpuc.com</t>
  </si>
  <si>
    <t>Municipal Substation</t>
  </si>
  <si>
    <t>Land</t>
  </si>
  <si>
    <t>44 kV line Build</t>
  </si>
  <si>
    <t>New Municipal Substation design and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</si>
</sst>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0.0%"/>
    <numFmt numFmtId="166" formatCode="[$-F800]dddd\,\ mmmm\ dd\,\ yyyy"/>
    <numFmt numFmtId="167" formatCode="0.0"/>
  </numFmts>
  <fonts count="42" x14ac:knownFonts="1">
    <font>
      <sz val="12"/>
      <name val="Arial"/>
    </font>
    <font>
      <sz val="12"/>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20"/>
      <name val="Arial"/>
      <family val="2"/>
    </font>
    <font>
      <sz val="10"/>
      <color indexed="12"/>
      <name val="Arial"/>
      <family val="2"/>
    </font>
    <font>
      <b/>
      <sz val="14"/>
      <name val="Arial"/>
      <family val="2"/>
    </font>
    <font>
      <b/>
      <sz val="12"/>
      <name val="Arial"/>
      <family val="2"/>
    </font>
    <font>
      <b/>
      <sz val="20"/>
      <color indexed="9"/>
      <name val="Book Antiqua"/>
      <family val="1"/>
    </font>
    <font>
      <b/>
      <sz val="12"/>
      <name val="Book Antiqua"/>
      <family val="1"/>
    </font>
    <font>
      <b/>
      <sz val="10"/>
      <name val="Arial"/>
      <family val="2"/>
    </font>
    <font>
      <b/>
      <sz val="11"/>
      <color indexed="48"/>
      <name val="Arial"/>
      <family val="2"/>
    </font>
    <font>
      <b/>
      <sz val="11"/>
      <name val="Arial"/>
      <family val="2"/>
    </font>
    <font>
      <sz val="11"/>
      <name val="Arial"/>
      <family val="2"/>
    </font>
    <font>
      <i/>
      <sz val="10"/>
      <name val="Arial"/>
      <family val="2"/>
    </font>
    <font>
      <b/>
      <sz val="16"/>
      <name val="Book Antiqua"/>
      <family val="1"/>
    </font>
    <font>
      <sz val="12"/>
      <name val="Book Antiqua"/>
      <family val="1"/>
    </font>
    <font>
      <b/>
      <sz val="20"/>
      <name val="Book Antiqua"/>
      <family val="1"/>
    </font>
    <font>
      <sz val="11"/>
      <name val="Book Antiqua"/>
      <family val="1"/>
    </font>
    <font>
      <b/>
      <sz val="10"/>
      <name val="Book Antiqua"/>
      <family val="1"/>
    </font>
    <font>
      <b/>
      <sz val="11"/>
      <name val="Book Antiqua"/>
      <family val="1"/>
    </font>
    <font>
      <sz val="10"/>
      <name val="Arial"/>
      <family val="2"/>
    </font>
    <font>
      <b/>
      <i/>
      <sz val="8"/>
      <name val="Arial"/>
      <family val="2"/>
    </font>
    <font>
      <i/>
      <sz val="11"/>
      <color indexed="48"/>
      <name val="Arial"/>
      <family val="2"/>
    </font>
    <font>
      <sz val="11"/>
      <color indexed="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9"/>
      </bottom>
      <diagonal/>
    </border>
    <border>
      <left/>
      <right/>
      <top style="medium">
        <color indexed="9"/>
      </top>
      <bottom style="medium">
        <color indexed="9"/>
      </bottom>
      <diagonal/>
    </border>
    <border>
      <left style="medium">
        <color indexed="22"/>
      </left>
      <right style="medium">
        <color indexed="22"/>
      </right>
      <top style="medium">
        <color indexed="22"/>
      </top>
      <bottom style="thin">
        <color indexed="22"/>
      </bottom>
      <diagonal/>
    </border>
    <border>
      <left/>
      <right/>
      <top style="medium">
        <color indexed="9"/>
      </top>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thin">
        <color indexed="22"/>
      </right>
      <top style="medium">
        <color indexed="22"/>
      </top>
      <bottom style="thin">
        <color indexed="22"/>
      </bottom>
      <diagonal/>
    </border>
    <border>
      <left/>
      <right style="medium">
        <color indexed="22"/>
      </right>
      <top style="medium">
        <color indexed="22"/>
      </top>
      <bottom style="thin">
        <color indexed="22"/>
      </bottom>
      <diagonal/>
    </border>
    <border>
      <left/>
      <right style="medium">
        <color indexed="22"/>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0" borderId="0"/>
    <xf numFmtId="0" fontId="8" fillId="0" borderId="0"/>
    <xf numFmtId="0" fontId="8"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88">
    <xf numFmtId="0" fontId="0" fillId="0" borderId="0" xfId="0"/>
    <xf numFmtId="0" fontId="8" fillId="24" borderId="0" xfId="40" applyFill="1" applyProtection="1"/>
    <xf numFmtId="164" fontId="8" fillId="24" borderId="0" xfId="29" applyNumberFormat="1" applyFont="1" applyFill="1" applyProtection="1"/>
    <xf numFmtId="0" fontId="21" fillId="24" borderId="0" xfId="40" applyFont="1" applyFill="1" applyProtection="1"/>
    <xf numFmtId="0" fontId="23" fillId="24" borderId="0" xfId="40" applyFont="1" applyFill="1" applyProtection="1"/>
    <xf numFmtId="164" fontId="8" fillId="24" borderId="0" xfId="29" applyNumberFormat="1" applyFont="1" applyFill="1" applyAlignment="1" applyProtection="1">
      <alignment horizontal="center"/>
    </xf>
    <xf numFmtId="165" fontId="8" fillId="24" borderId="0" xfId="43" applyNumberFormat="1" applyFont="1" applyFill="1" applyProtection="1"/>
    <xf numFmtId="164" fontId="8" fillId="24" borderId="10" xfId="29" applyNumberFormat="1" applyFont="1" applyFill="1" applyBorder="1" applyProtection="1"/>
    <xf numFmtId="0" fontId="8" fillId="24" borderId="0" xfId="40" applyFont="1" applyFill="1" applyProtection="1"/>
    <xf numFmtId="164" fontId="22" fillId="24" borderId="0" xfId="29" applyNumberFormat="1" applyFont="1" applyFill="1" applyBorder="1" applyProtection="1"/>
    <xf numFmtId="164" fontId="8" fillId="24" borderId="0" xfId="29" applyNumberFormat="1" applyFont="1" applyFill="1" applyBorder="1" applyProtection="1"/>
    <xf numFmtId="164" fontId="8" fillId="24" borderId="11" xfId="29" applyNumberFormat="1" applyFont="1" applyFill="1" applyBorder="1" applyProtection="1"/>
    <xf numFmtId="164" fontId="8" fillId="24" borderId="0" xfId="29" applyNumberFormat="1" applyFont="1" applyFill="1" applyBorder="1" applyAlignment="1" applyProtection="1">
      <alignment horizontal="center"/>
    </xf>
    <xf numFmtId="0" fontId="24" fillId="24" borderId="0" xfId="0" applyFont="1" applyFill="1" applyAlignment="1" applyProtection="1">
      <alignment horizontal="center"/>
    </xf>
    <xf numFmtId="0" fontId="0" fillId="24" borderId="0" xfId="0" applyFill="1" applyProtection="1"/>
    <xf numFmtId="0" fontId="0" fillId="24" borderId="0" xfId="0" applyFill="1" applyAlignment="1" applyProtection="1">
      <alignment horizontal="center"/>
    </xf>
    <xf numFmtId="0" fontId="24" fillId="24" borderId="0" xfId="0" applyFont="1" applyFill="1" applyProtection="1"/>
    <xf numFmtId="0" fontId="21" fillId="24" borderId="0" xfId="0" applyFont="1" applyFill="1" applyProtection="1"/>
    <xf numFmtId="164" fontId="0" fillId="24" borderId="0" xfId="29" applyNumberFormat="1" applyFont="1" applyFill="1" applyProtection="1"/>
    <xf numFmtId="166" fontId="24" fillId="24" borderId="0" xfId="0" applyNumberFormat="1" applyFont="1" applyFill="1" applyAlignment="1" applyProtection="1">
      <alignment horizontal="left"/>
    </xf>
    <xf numFmtId="0" fontId="8" fillId="0" borderId="0" xfId="39" applyProtection="1"/>
    <xf numFmtId="0" fontId="8" fillId="0" borderId="0" xfId="39" applyAlignment="1" applyProtection="1">
      <alignment horizontal="left"/>
      <protection locked="0"/>
    </xf>
    <xf numFmtId="0" fontId="8" fillId="0" borderId="0" xfId="39" applyAlignment="1" applyProtection="1">
      <alignment horizontal="center"/>
      <protection locked="0"/>
    </xf>
    <xf numFmtId="0" fontId="27" fillId="0" borderId="0" xfId="39" applyFont="1" applyAlignment="1" applyProtection="1">
      <alignment horizontal="left"/>
      <protection locked="0"/>
    </xf>
    <xf numFmtId="0" fontId="27" fillId="0" borderId="0" xfId="39" applyFont="1" applyAlignment="1" applyProtection="1">
      <alignment horizontal="center"/>
      <protection locked="0"/>
    </xf>
    <xf numFmtId="22" fontId="8" fillId="0" borderId="0" xfId="39" applyNumberFormat="1" applyAlignment="1" applyProtection="1">
      <alignment horizontal="left"/>
      <protection locked="0"/>
    </xf>
    <xf numFmtId="0" fontId="8" fillId="0" borderId="0" xfId="28" applyNumberFormat="1" applyFont="1" applyAlignment="1" applyProtection="1">
      <alignment horizontal="center"/>
      <protection locked="0"/>
    </xf>
    <xf numFmtId="22" fontId="8" fillId="0" borderId="0" xfId="39" applyNumberFormat="1" applyAlignment="1" applyProtection="1">
      <alignment horizontal="center"/>
      <protection locked="0"/>
    </xf>
    <xf numFmtId="0" fontId="29" fillId="24" borderId="0" xfId="39" applyFont="1" applyFill="1" applyBorder="1" applyAlignment="1" applyProtection="1"/>
    <xf numFmtId="0" fontId="30" fillId="24" borderId="0" xfId="39" applyFont="1" applyFill="1" applyProtection="1"/>
    <xf numFmtId="0" fontId="31" fillId="24" borderId="0" xfId="39" applyNumberFormat="1" applyFont="1" applyFill="1" applyAlignment="1" applyProtection="1">
      <alignment vertical="top" wrapText="1"/>
    </xf>
    <xf numFmtId="0" fontId="26" fillId="0" borderId="0" xfId="39" applyFont="1" applyAlignment="1" applyProtection="1"/>
    <xf numFmtId="0" fontId="33" fillId="24" borderId="0" xfId="0" applyFont="1" applyFill="1" applyProtection="1"/>
    <xf numFmtId="0" fontId="33" fillId="24" borderId="12" xfId="0" applyFont="1" applyFill="1" applyBorder="1" applyProtection="1"/>
    <xf numFmtId="0" fontId="33" fillId="24" borderId="13" xfId="0" applyFont="1" applyFill="1" applyBorder="1" applyProtection="1"/>
    <xf numFmtId="0" fontId="34" fillId="0" borderId="0" xfId="39" applyFont="1" applyAlignment="1" applyProtection="1"/>
    <xf numFmtId="0" fontId="32" fillId="0" borderId="0" xfId="39" applyFont="1" applyAlignment="1" applyProtection="1"/>
    <xf numFmtId="0" fontId="35" fillId="24" borderId="0" xfId="40" applyFont="1" applyFill="1" applyProtection="1"/>
    <xf numFmtId="0" fontId="35" fillId="24" borderId="0" xfId="40" applyFont="1" applyFill="1" applyAlignment="1" applyProtection="1">
      <alignment horizontal="center"/>
    </xf>
    <xf numFmtId="164" fontId="1" fillId="24" borderId="0" xfId="29" applyNumberFormat="1" applyFont="1" applyFill="1" applyProtection="1"/>
    <xf numFmtId="0" fontId="28" fillId="0" borderId="0" xfId="39" applyFont="1" applyFill="1" applyBorder="1" applyAlignment="1" applyProtection="1">
      <alignment horizontal="left"/>
    </xf>
    <xf numFmtId="0" fontId="28" fillId="0" borderId="14" xfId="39" applyFont="1" applyFill="1" applyBorder="1" applyAlignment="1" applyProtection="1">
      <alignment horizontal="left"/>
    </xf>
    <xf numFmtId="0" fontId="26" fillId="0" borderId="0" xfId="39" applyFont="1" applyAlignment="1" applyProtection="1">
      <alignment horizontal="center"/>
    </xf>
    <xf numFmtId="0" fontId="8" fillId="0" borderId="0" xfId="39" applyProtection="1">
      <protection locked="0"/>
    </xf>
    <xf numFmtId="41" fontId="33" fillId="24" borderId="12" xfId="0" applyNumberFormat="1" applyFont="1" applyFill="1" applyBorder="1" applyAlignment="1" applyProtection="1">
      <alignment horizontal="center"/>
    </xf>
    <xf numFmtId="0" fontId="38" fillId="0" borderId="0" xfId="39" applyFont="1" applyAlignment="1" applyProtection="1"/>
    <xf numFmtId="0" fontId="8" fillId="0" borderId="0" xfId="39" applyAlignment="1" applyProtection="1"/>
    <xf numFmtId="0" fontId="24" fillId="0" borderId="0" xfId="39" applyFont="1" applyAlignment="1" applyProtection="1"/>
    <xf numFmtId="0" fontId="33" fillId="25" borderId="12" xfId="0" applyFont="1" applyFill="1" applyBorder="1" applyProtection="1">
      <protection locked="0"/>
    </xf>
    <xf numFmtId="0" fontId="33" fillId="25" borderId="13" xfId="0" applyFont="1" applyFill="1" applyBorder="1" applyProtection="1">
      <protection locked="0"/>
    </xf>
    <xf numFmtId="0" fontId="33" fillId="25" borderId="0" xfId="0" applyFont="1" applyFill="1" applyProtection="1">
      <protection locked="0"/>
    </xf>
    <xf numFmtId="0" fontId="26" fillId="25" borderId="12" xfId="0" applyFont="1" applyFill="1" applyBorder="1" applyAlignment="1" applyProtection="1">
      <alignment horizontal="center"/>
      <protection locked="0"/>
    </xf>
    <xf numFmtId="0" fontId="26" fillId="25" borderId="13" xfId="0" applyFont="1" applyFill="1" applyBorder="1" applyAlignment="1" applyProtection="1">
      <alignment horizontal="center"/>
      <protection locked="0"/>
    </xf>
    <xf numFmtId="0" fontId="26" fillId="25" borderId="15" xfId="0" applyFont="1" applyFill="1" applyBorder="1" applyAlignment="1" applyProtection="1">
      <alignment horizontal="center"/>
      <protection locked="0"/>
    </xf>
    <xf numFmtId="41" fontId="33" fillId="25" borderId="12" xfId="0" applyNumberFormat="1" applyFont="1" applyFill="1" applyBorder="1" applyAlignment="1" applyProtection="1">
      <alignment horizontal="center"/>
      <protection locked="0"/>
    </xf>
    <xf numFmtId="41" fontId="33" fillId="25" borderId="13" xfId="0" applyNumberFormat="1" applyFont="1" applyFill="1" applyBorder="1" applyAlignment="1" applyProtection="1">
      <alignment horizontal="center"/>
      <protection locked="0"/>
    </xf>
    <xf numFmtId="41" fontId="33" fillId="25" borderId="0" xfId="0" applyNumberFormat="1" applyFont="1" applyFill="1" applyAlignment="1" applyProtection="1">
      <alignment horizontal="center"/>
      <protection locked="0"/>
    </xf>
    <xf numFmtId="9" fontId="33" fillId="25" borderId="12" xfId="0" applyNumberFormat="1" applyFont="1" applyFill="1" applyBorder="1" applyAlignment="1" applyProtection="1">
      <alignment horizontal="center"/>
      <protection locked="0"/>
    </xf>
    <xf numFmtId="0" fontId="33" fillId="25" borderId="12" xfId="0" applyFont="1" applyFill="1" applyBorder="1" applyAlignment="1" applyProtection="1">
      <alignment horizontal="center"/>
      <protection locked="0"/>
    </xf>
    <xf numFmtId="0" fontId="33" fillId="25" borderId="13" xfId="0" applyFont="1" applyFill="1" applyBorder="1" applyAlignment="1" applyProtection="1">
      <alignment horizontal="center"/>
      <protection locked="0"/>
    </xf>
    <xf numFmtId="9" fontId="33" fillId="25" borderId="13" xfId="0" applyNumberFormat="1" applyFont="1" applyFill="1" applyBorder="1" applyAlignment="1" applyProtection="1">
      <alignment horizontal="center"/>
      <protection locked="0"/>
    </xf>
    <xf numFmtId="41" fontId="0" fillId="27" borderId="0" xfId="0" applyNumberFormat="1" applyFill="1" applyAlignment="1" applyProtection="1">
      <alignment horizontal="center"/>
    </xf>
    <xf numFmtId="164" fontId="22" fillId="27" borderId="0" xfId="29" applyNumberFormat="1" applyFont="1" applyFill="1" applyBorder="1" applyProtection="1"/>
    <xf numFmtId="9" fontId="8" fillId="27" borderId="0" xfId="43" applyFont="1" applyFill="1" applyAlignment="1" applyProtection="1">
      <alignment horizontal="center"/>
    </xf>
    <xf numFmtId="164" fontId="8" fillId="27" borderId="0" xfId="29" applyNumberFormat="1" applyFont="1" applyFill="1" applyProtection="1"/>
    <xf numFmtId="0" fontId="8" fillId="27" borderId="0" xfId="29" applyNumberFormat="1" applyFont="1" applyFill="1" applyAlignment="1" applyProtection="1">
      <alignment horizontal="center"/>
    </xf>
    <xf numFmtId="167" fontId="27" fillId="0" borderId="0" xfId="39" applyNumberFormat="1" applyFont="1" applyAlignment="1" applyProtection="1">
      <alignment horizontal="center" vertical="center"/>
    </xf>
    <xf numFmtId="0" fontId="27" fillId="0" borderId="0" xfId="39" applyFont="1" applyAlignment="1" applyProtection="1">
      <alignment horizontal="center" vertical="center"/>
    </xf>
    <xf numFmtId="0" fontId="0" fillId="0" borderId="21" xfId="0" applyFill="1" applyBorder="1"/>
    <xf numFmtId="0" fontId="41" fillId="0" borderId="21" xfId="40" applyFont="1" applyFill="1" applyBorder="1"/>
    <xf numFmtId="0" fontId="8" fillId="0" borderId="21" xfId="0" applyFont="1" applyFill="1" applyBorder="1"/>
    <xf numFmtId="0" fontId="24" fillId="0" borderId="0" xfId="39" applyFont="1" applyAlignment="1" applyProtection="1"/>
    <xf numFmtId="0" fontId="24" fillId="0" borderId="20" xfId="39" applyFont="1" applyBorder="1" applyAlignment="1" applyProtection="1"/>
    <xf numFmtId="0" fontId="28" fillId="26" borderId="16" xfId="39" applyFont="1" applyFill="1" applyBorder="1" applyAlignment="1" applyProtection="1">
      <alignment horizontal="left"/>
      <protection locked="0"/>
    </xf>
    <xf numFmtId="0" fontId="28" fillId="26" borderId="17" xfId="39" applyFont="1" applyFill="1" applyBorder="1" applyAlignment="1" applyProtection="1">
      <alignment horizontal="left"/>
      <protection locked="0"/>
    </xf>
    <xf numFmtId="0" fontId="28" fillId="26" borderId="18" xfId="39" applyFont="1" applyFill="1" applyBorder="1" applyAlignment="1" applyProtection="1">
      <alignment horizontal="left"/>
      <protection locked="0"/>
    </xf>
    <xf numFmtId="0" fontId="39" fillId="0" borderId="0" xfId="39" applyFont="1" applyAlignment="1" applyProtection="1">
      <alignment horizontal="left" vertical="top" wrapText="1"/>
    </xf>
    <xf numFmtId="0" fontId="25" fillId="0" borderId="0" xfId="39" applyFont="1" applyFill="1" applyAlignment="1" applyProtection="1">
      <alignment horizontal="left"/>
    </xf>
    <xf numFmtId="0" fontId="28" fillId="25" borderId="16" xfId="39" applyFont="1" applyFill="1" applyBorder="1" applyAlignment="1" applyProtection="1">
      <alignment horizontal="left"/>
      <protection locked="0"/>
    </xf>
    <xf numFmtId="0" fontId="28" fillId="25" borderId="17" xfId="39" applyFont="1" applyFill="1" applyBorder="1" applyAlignment="1" applyProtection="1">
      <alignment horizontal="left"/>
      <protection locked="0"/>
    </xf>
    <xf numFmtId="0" fontId="28" fillId="25" borderId="18" xfId="39" applyFont="1" applyFill="1" applyBorder="1" applyAlignment="1" applyProtection="1">
      <alignment horizontal="left"/>
      <protection locked="0"/>
    </xf>
    <xf numFmtId="0" fontId="40" fillId="25" borderId="16" xfId="39" applyFont="1" applyFill="1" applyBorder="1" applyAlignment="1" applyProtection="1">
      <alignment horizontal="left"/>
      <protection locked="0"/>
    </xf>
    <xf numFmtId="0" fontId="40" fillId="25" borderId="17" xfId="39" applyFont="1" applyFill="1" applyBorder="1" applyAlignment="1" applyProtection="1">
      <alignment horizontal="left"/>
      <protection locked="0"/>
    </xf>
    <xf numFmtId="0" fontId="40" fillId="25" borderId="18" xfId="39" applyFont="1" applyFill="1" applyBorder="1" applyAlignment="1" applyProtection="1">
      <alignment horizontal="left"/>
      <protection locked="0"/>
    </xf>
    <xf numFmtId="0" fontId="28" fillId="25" borderId="19" xfId="39" applyFont="1" applyFill="1" applyBorder="1" applyAlignment="1" applyProtection="1">
      <alignment horizontal="left"/>
      <protection locked="0"/>
    </xf>
    <xf numFmtId="0" fontId="28" fillId="26" borderId="19" xfId="39" applyFont="1" applyFill="1" applyBorder="1" applyAlignment="1" applyProtection="1">
      <alignment horizontal="left"/>
      <protection locked="0"/>
    </xf>
    <xf numFmtId="0" fontId="37" fillId="0" borderId="0" xfId="39" applyFont="1" applyAlignment="1" applyProtection="1">
      <alignment horizontal="center" vertical="center" wrapText="1"/>
    </xf>
    <xf numFmtId="0" fontId="26" fillId="0" borderId="0" xfId="39" applyFont="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2012 RTSR MODEL_Final_06172011" xfId="39"/>
    <cellStyle name="Normal_Sheet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46</xdr:row>
      <xdr:rowOff>85725</xdr:rowOff>
    </xdr:from>
    <xdr:to>
      <xdr:col>12</xdr:col>
      <xdr:colOff>95250</xdr:colOff>
      <xdr:row>48</xdr:row>
      <xdr:rowOff>104775</xdr:rowOff>
    </xdr:to>
    <xdr:sp macro="" textlink="">
      <xdr:nvSpPr>
        <xdr:cNvPr id="7208" name="Text Box 40"/>
        <xdr:cNvSpPr txBox="1">
          <a:spLocks noChangeArrowheads="1"/>
        </xdr:cNvSpPr>
      </xdr:nvSpPr>
      <xdr:spPr bwMode="auto">
        <a:xfrm>
          <a:off x="1095375" y="7610475"/>
          <a:ext cx="6315075" cy="3429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900" b="1" i="1" u="none" strike="noStrike" baseline="0">
            <a:solidFill>
              <a:srgbClr val="000000"/>
            </a:solidFill>
            <a:latin typeface="Arial"/>
            <a:cs typeface="Arial"/>
          </a:endParaRPr>
        </a:p>
      </xdr:txBody>
    </xdr:sp>
    <xdr:clientData/>
  </xdr:twoCellAnchor>
  <xdr:twoCellAnchor>
    <xdr:from>
      <xdr:col>0</xdr:col>
      <xdr:colOff>9525</xdr:colOff>
      <xdr:row>0</xdr:row>
      <xdr:rowOff>0</xdr:rowOff>
    </xdr:from>
    <xdr:to>
      <xdr:col>15</xdr:col>
      <xdr:colOff>0</xdr:colOff>
      <xdr:row>11</xdr:row>
      <xdr:rowOff>142875</xdr:rowOff>
    </xdr:to>
    <xdr:grpSp>
      <xdr:nvGrpSpPr>
        <xdr:cNvPr id="32" name="Group 31"/>
        <xdr:cNvGrpSpPr/>
      </xdr:nvGrpSpPr>
      <xdr:grpSpPr>
        <a:xfrm>
          <a:off x="9525" y="0"/>
          <a:ext cx="9248775" cy="1924050"/>
          <a:chOff x="9237" y="0"/>
          <a:chExt cx="8858250" cy="1924050"/>
        </a:xfrm>
      </xdr:grpSpPr>
      <xdr:pic>
        <xdr:nvPicPr>
          <xdr:cNvPr id="33" name="Picture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3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35" name="Rectangle 34"/>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8</xdr:col>
      <xdr:colOff>1171575</xdr:colOff>
      <xdr:row>5</xdr:row>
      <xdr:rowOff>209550</xdr:rowOff>
    </xdr:to>
    <xdr:grpSp>
      <xdr:nvGrpSpPr>
        <xdr:cNvPr id="9" name="Group 8"/>
        <xdr:cNvGrpSpPr/>
      </xdr:nvGrpSpPr>
      <xdr:grpSpPr>
        <a:xfrm>
          <a:off x="28575" y="0"/>
          <a:ext cx="9525000"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63500</xdr:rowOff>
    </xdr:from>
    <xdr:to>
      <xdr:col>5</xdr:col>
      <xdr:colOff>269875</xdr:colOff>
      <xdr:row>7</xdr:row>
      <xdr:rowOff>31750</xdr:rowOff>
    </xdr:to>
    <xdr:grpSp>
      <xdr:nvGrpSpPr>
        <xdr:cNvPr id="9" name="Group 8"/>
        <xdr:cNvGrpSpPr/>
      </xdr:nvGrpSpPr>
      <xdr:grpSpPr>
        <a:xfrm>
          <a:off x="50800" y="63500"/>
          <a:ext cx="9134475"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76200</xdr:rowOff>
    </xdr:from>
    <xdr:to>
      <xdr:col>6</xdr:col>
      <xdr:colOff>314325</xdr:colOff>
      <xdr:row>7</xdr:row>
      <xdr:rowOff>66675</xdr:rowOff>
    </xdr:to>
    <xdr:grpSp>
      <xdr:nvGrpSpPr>
        <xdr:cNvPr id="9" name="Group 8"/>
        <xdr:cNvGrpSpPr/>
      </xdr:nvGrpSpPr>
      <xdr:grpSpPr>
        <a:xfrm>
          <a:off x="76200" y="76200"/>
          <a:ext cx="9134475"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6</xdr:col>
      <xdr:colOff>276225</xdr:colOff>
      <xdr:row>7</xdr:row>
      <xdr:rowOff>47625</xdr:rowOff>
    </xdr:to>
    <xdr:grpSp>
      <xdr:nvGrpSpPr>
        <xdr:cNvPr id="9" name="Group 8"/>
        <xdr:cNvGrpSpPr/>
      </xdr:nvGrpSpPr>
      <xdr:grpSpPr>
        <a:xfrm>
          <a:off x="38100" y="57150"/>
          <a:ext cx="9134475"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47625</xdr:rowOff>
    </xdr:from>
    <xdr:to>
      <xdr:col>6</xdr:col>
      <xdr:colOff>295275</xdr:colOff>
      <xdr:row>7</xdr:row>
      <xdr:rowOff>38100</xdr:rowOff>
    </xdr:to>
    <xdr:grpSp>
      <xdr:nvGrpSpPr>
        <xdr:cNvPr id="13" name="Group 12"/>
        <xdr:cNvGrpSpPr/>
      </xdr:nvGrpSpPr>
      <xdr:grpSpPr>
        <a:xfrm>
          <a:off x="57150" y="47625"/>
          <a:ext cx="9134475" cy="1924050"/>
          <a:chOff x="9237" y="0"/>
          <a:chExt cx="8858250" cy="1924050"/>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6</xdr:col>
      <xdr:colOff>285750</xdr:colOff>
      <xdr:row>7</xdr:row>
      <xdr:rowOff>47625</xdr:rowOff>
    </xdr:to>
    <xdr:grpSp>
      <xdr:nvGrpSpPr>
        <xdr:cNvPr id="9" name="Group 8"/>
        <xdr:cNvGrpSpPr/>
      </xdr:nvGrpSpPr>
      <xdr:grpSpPr>
        <a:xfrm>
          <a:off x="47625" y="57150"/>
          <a:ext cx="9134475" cy="1924050"/>
          <a:chOff x="9237" y="0"/>
          <a:chExt cx="8858250" cy="1924050"/>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37" y="0"/>
            <a:ext cx="8858250" cy="1924050"/>
          </a:xfrm>
          <a:prstGeom prst="rect">
            <a:avLst/>
          </a:prstGeom>
          <a:ln>
            <a:noFill/>
          </a:ln>
          <a:effectLst>
            <a:softEdge rad="112500"/>
          </a:effectLst>
        </xdr:spPr>
      </xdr:pic>
      <xdr:pic>
        <xdr:nvPicPr>
          <xdr:cNvPr id="1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661" t="6152" r="48056" b="74414"/>
          <a:stretch>
            <a:fillRect/>
          </a:stretch>
        </xdr:blipFill>
        <xdr:spPr bwMode="auto">
          <a:xfrm>
            <a:off x="249080" y="257175"/>
            <a:ext cx="3360197" cy="1381125"/>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2" name="Rectangle 11"/>
          <xdr:cNvSpPr/>
        </xdr:nvSpPr>
        <xdr:spPr bwMode="auto">
          <a:xfrm>
            <a:off x="3505200" y="419100"/>
            <a:ext cx="5000625" cy="904875"/>
          </a:xfrm>
          <a:prstGeom prst="rect">
            <a:avLst/>
          </a:prstGeom>
          <a:noFill/>
        </xdr:spPr>
        <xdr:txBody>
          <a:bodyPr wrap="none" lIns="91440" tIns="45720" rIns="91440" bIns="45720">
            <a:noAutofit/>
          </a:bodyPr>
          <a:lstStyle/>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Incremental Capital Project Summary </a:t>
            </a:r>
          </a:p>
          <a:p>
            <a:pPr algn="ctr" rtl="0">
              <a:lnSpc>
                <a:spcPts val="3000"/>
              </a:lnSpc>
            </a:pP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pageSetUpPr fitToPage="1"/>
  </sheetPr>
  <dimension ref="B1:AJ109"/>
  <sheetViews>
    <sheetView showGridLines="0" workbookViewId="0">
      <selection activeCell="A22" sqref="A22"/>
    </sheetView>
  </sheetViews>
  <sheetFormatPr defaultColWidth="7.109375" defaultRowHeight="12.75" x14ac:dyDescent="0.2"/>
  <cols>
    <col min="1" max="3" width="7.109375" style="20" customWidth="1"/>
    <col min="4" max="4" width="8.44140625" style="20" customWidth="1"/>
    <col min="5" max="16" width="7.109375" style="20" customWidth="1"/>
    <col min="17" max="17" width="0" style="20" hidden="1" customWidth="1"/>
    <col min="18" max="18" width="8.88671875" style="20" hidden="1" customWidth="1"/>
    <col min="19" max="19" width="0" style="20" hidden="1" customWidth="1"/>
    <col min="20" max="24" width="7.109375" style="20" customWidth="1"/>
    <col min="25" max="25" width="8.88671875" style="43" customWidth="1"/>
    <col min="26" max="26" width="2.6640625" style="21" hidden="1" customWidth="1"/>
    <col min="27" max="27" width="36.21875" style="21" hidden="1" customWidth="1"/>
    <col min="28" max="28" width="12.44140625" style="21" hidden="1" customWidth="1"/>
    <col min="29" max="29" width="12.77734375" style="21" customWidth="1"/>
    <col min="30" max="30" width="10.44140625" style="21" customWidth="1"/>
    <col min="31" max="31" width="10.77734375" style="22" customWidth="1"/>
    <col min="32" max="32" width="19.109375" style="22" customWidth="1"/>
    <col min="33" max="36" width="7.109375" style="43" customWidth="1"/>
    <col min="37" max="16384" width="7.109375" style="20"/>
  </cols>
  <sheetData>
    <row r="1" spans="3:33" x14ac:dyDescent="0.2">
      <c r="C1" s="77"/>
      <c r="D1" s="77"/>
      <c r="E1" s="77"/>
      <c r="F1" s="77"/>
      <c r="G1" s="77"/>
      <c r="H1" s="77"/>
      <c r="I1" s="77"/>
      <c r="J1" s="77"/>
      <c r="K1" s="77"/>
      <c r="L1" s="77"/>
      <c r="M1" s="77"/>
      <c r="R1" s="20">
        <v>1</v>
      </c>
    </row>
    <row r="2" spans="3:33" x14ac:dyDescent="0.2">
      <c r="C2" s="77"/>
      <c r="D2" s="77"/>
      <c r="E2" s="77"/>
      <c r="F2" s="77"/>
      <c r="G2" s="77"/>
      <c r="H2" s="77"/>
      <c r="I2" s="77"/>
      <c r="J2" s="77"/>
      <c r="K2" s="77"/>
      <c r="L2" s="77"/>
      <c r="M2" s="77"/>
      <c r="AE2" s="21"/>
      <c r="AF2" s="21"/>
      <c r="AG2" s="21"/>
    </row>
    <row r="3" spans="3:33" x14ac:dyDescent="0.2">
      <c r="C3" s="77"/>
      <c r="D3" s="77"/>
      <c r="E3" s="77"/>
      <c r="F3" s="77"/>
      <c r="G3" s="77"/>
      <c r="H3" s="77"/>
      <c r="I3" s="77"/>
      <c r="J3" s="77"/>
      <c r="K3" s="77"/>
      <c r="L3" s="77"/>
      <c r="M3" s="77"/>
    </row>
    <row r="4" spans="3:33" x14ac:dyDescent="0.2">
      <c r="C4" s="77"/>
      <c r="D4" s="77"/>
      <c r="E4" s="77"/>
      <c r="F4" s="77"/>
      <c r="G4" s="77"/>
      <c r="H4" s="77"/>
      <c r="I4" s="77"/>
      <c r="J4" s="77"/>
      <c r="K4" s="77"/>
      <c r="L4" s="77"/>
      <c r="M4" s="77"/>
    </row>
    <row r="13" spans="3:33" ht="13.5" thickBot="1" x14ac:dyDescent="0.25">
      <c r="N13" s="67" t="s">
        <v>115</v>
      </c>
      <c r="O13" s="66">
        <v>1</v>
      </c>
    </row>
    <row r="14" spans="3:33" ht="15.75" x14ac:dyDescent="0.25">
      <c r="C14" s="71" t="s">
        <v>114</v>
      </c>
      <c r="D14" s="71"/>
      <c r="E14" s="46"/>
      <c r="F14" s="73" t="s">
        <v>45</v>
      </c>
      <c r="G14" s="74"/>
      <c r="H14" s="74"/>
      <c r="I14" s="74"/>
      <c r="J14" s="74"/>
      <c r="K14" s="75"/>
    </row>
    <row r="15" spans="3:33" ht="13.5" thickBot="1" x14ac:dyDescent="0.25">
      <c r="C15" s="46"/>
      <c r="D15" s="46"/>
      <c r="E15" s="46"/>
    </row>
    <row r="16" spans="3:33" ht="15.75" x14ac:dyDescent="0.25">
      <c r="C16" s="71" t="s">
        <v>120</v>
      </c>
      <c r="D16" s="71"/>
      <c r="E16" s="46"/>
      <c r="F16" s="81" t="s">
        <v>126</v>
      </c>
      <c r="G16" s="82"/>
      <c r="H16" s="82"/>
      <c r="I16" s="82"/>
      <c r="J16" s="82"/>
      <c r="K16" s="83"/>
    </row>
    <row r="17" spans="3:32" ht="13.5" thickBot="1" x14ac:dyDescent="0.25">
      <c r="C17" s="46"/>
      <c r="D17" s="46"/>
      <c r="E17" s="46"/>
    </row>
    <row r="18" spans="3:32" ht="15.75" x14ac:dyDescent="0.25">
      <c r="C18" s="71" t="s">
        <v>83</v>
      </c>
      <c r="D18" s="71"/>
      <c r="E18" s="45"/>
      <c r="F18" s="78" t="s">
        <v>127</v>
      </c>
      <c r="G18" s="79"/>
      <c r="H18" s="79"/>
      <c r="I18" s="79"/>
      <c r="J18" s="79"/>
      <c r="K18" s="80"/>
    </row>
    <row r="19" spans="3:32" ht="16.5" thickBot="1" x14ac:dyDescent="0.3">
      <c r="C19" s="45"/>
      <c r="D19" s="47"/>
      <c r="E19" s="45"/>
      <c r="F19" s="28"/>
    </row>
    <row r="20" spans="3:32" ht="15.75" x14ac:dyDescent="0.25">
      <c r="C20" s="71" t="s">
        <v>85</v>
      </c>
      <c r="D20" s="71" t="s">
        <v>85</v>
      </c>
      <c r="E20" s="45"/>
      <c r="F20" s="78" t="s">
        <v>128</v>
      </c>
      <c r="G20" s="79"/>
      <c r="H20" s="79"/>
      <c r="I20" s="79"/>
      <c r="J20" s="79"/>
      <c r="K20" s="80"/>
    </row>
    <row r="21" spans="3:32" ht="16.5" thickBot="1" x14ac:dyDescent="0.3">
      <c r="C21" s="45"/>
      <c r="D21" s="47"/>
      <c r="E21" s="45"/>
      <c r="F21" s="28"/>
    </row>
    <row r="22" spans="3:32" ht="15.75" x14ac:dyDescent="0.25">
      <c r="C22" s="71" t="s">
        <v>87</v>
      </c>
      <c r="D22" s="71"/>
      <c r="E22" s="72"/>
      <c r="F22" s="78" t="s">
        <v>129</v>
      </c>
      <c r="G22" s="79"/>
      <c r="H22" s="79"/>
      <c r="I22" s="79"/>
      <c r="J22" s="79"/>
      <c r="K22" s="80"/>
      <c r="Z22" s="23"/>
      <c r="AA22" s="23" t="s">
        <v>31</v>
      </c>
      <c r="AB22" s="23"/>
      <c r="AC22" s="23"/>
      <c r="AD22" s="23"/>
      <c r="AE22" s="24"/>
      <c r="AF22" s="24"/>
    </row>
    <row r="23" spans="3:32" ht="16.5" thickBot="1" x14ac:dyDescent="0.3">
      <c r="C23" s="45"/>
      <c r="D23" s="47"/>
      <c r="E23" s="45"/>
      <c r="F23" s="29"/>
      <c r="Z23" s="21">
        <v>1</v>
      </c>
      <c r="AA23" s="68" t="s">
        <v>82</v>
      </c>
      <c r="AB23" s="25"/>
      <c r="AE23" s="26"/>
      <c r="AF23" s="27"/>
    </row>
    <row r="24" spans="3:32" ht="15" customHeight="1" x14ac:dyDescent="0.25">
      <c r="C24" s="71" t="s">
        <v>88</v>
      </c>
      <c r="D24" s="71"/>
      <c r="E24" s="72"/>
      <c r="F24" s="78" t="s">
        <v>130</v>
      </c>
      <c r="G24" s="79"/>
      <c r="H24" s="79"/>
      <c r="I24" s="79"/>
      <c r="J24" s="79"/>
      <c r="K24" s="80"/>
      <c r="Z24" s="21">
        <v>2</v>
      </c>
      <c r="AA24" s="68" t="s">
        <v>32</v>
      </c>
      <c r="AB24" s="25"/>
      <c r="AE24" s="26"/>
      <c r="AF24" s="27"/>
    </row>
    <row r="25" spans="3:32" ht="15" x14ac:dyDescent="0.2">
      <c r="C25" s="46"/>
      <c r="D25" s="46"/>
      <c r="E25" s="46"/>
      <c r="Z25" s="21">
        <v>3</v>
      </c>
      <c r="AA25" s="68" t="s">
        <v>84</v>
      </c>
      <c r="AB25" s="25"/>
      <c r="AE25" s="26"/>
      <c r="AF25" s="27"/>
    </row>
    <row r="26" spans="3:32" ht="15" x14ac:dyDescent="0.2">
      <c r="Z26" s="21">
        <v>4</v>
      </c>
      <c r="AA26" s="68" t="s">
        <v>33</v>
      </c>
      <c r="AB26" s="25"/>
      <c r="AE26" s="26"/>
      <c r="AF26" s="27"/>
    </row>
    <row r="27" spans="3:32" ht="15" x14ac:dyDescent="0.2">
      <c r="Z27" s="21">
        <v>5</v>
      </c>
      <c r="AA27" s="68" t="s">
        <v>86</v>
      </c>
      <c r="AB27" s="25"/>
      <c r="AE27" s="26"/>
      <c r="AF27" s="27"/>
    </row>
    <row r="28" spans="3:32" ht="18.75" customHeight="1" x14ac:dyDescent="0.2">
      <c r="C28" s="76" t="s">
        <v>113</v>
      </c>
      <c r="D28" s="76"/>
      <c r="E28" s="76"/>
      <c r="F28" s="76"/>
      <c r="G28" s="76"/>
      <c r="H28" s="76"/>
      <c r="I28" s="76"/>
      <c r="J28" s="76"/>
      <c r="K28" s="76"/>
      <c r="L28" s="76"/>
      <c r="Z28" s="21">
        <v>6</v>
      </c>
      <c r="AA28" s="68" t="s">
        <v>34</v>
      </c>
      <c r="AB28" s="25"/>
      <c r="AE28" s="26"/>
      <c r="AF28" s="27"/>
    </row>
    <row r="29" spans="3:32" ht="15" x14ac:dyDescent="0.2">
      <c r="C29" s="76"/>
      <c r="D29" s="76"/>
      <c r="E29" s="76"/>
      <c r="F29" s="76"/>
      <c r="G29" s="76"/>
      <c r="H29" s="76"/>
      <c r="I29" s="76"/>
      <c r="J29" s="76"/>
      <c r="K29" s="76"/>
      <c r="L29" s="76"/>
      <c r="Z29" s="21">
        <v>7</v>
      </c>
      <c r="AA29" s="68" t="s">
        <v>35</v>
      </c>
      <c r="AB29" s="25"/>
      <c r="AE29" s="26"/>
      <c r="AF29" s="27"/>
    </row>
    <row r="30" spans="3:32" ht="15" x14ac:dyDescent="0.2">
      <c r="C30" s="76"/>
      <c r="D30" s="76"/>
      <c r="E30" s="76"/>
      <c r="F30" s="76"/>
      <c r="G30" s="76"/>
      <c r="H30" s="76"/>
      <c r="I30" s="76"/>
      <c r="J30" s="76"/>
      <c r="K30" s="76"/>
      <c r="L30" s="76"/>
      <c r="Z30" s="21">
        <v>8</v>
      </c>
      <c r="AA30" s="68" t="s">
        <v>36</v>
      </c>
      <c r="AB30" s="25"/>
      <c r="AE30" s="26"/>
      <c r="AF30" s="27"/>
    </row>
    <row r="31" spans="3:32" ht="15" x14ac:dyDescent="0.2">
      <c r="C31" s="76"/>
      <c r="D31" s="76"/>
      <c r="E31" s="76"/>
      <c r="F31" s="76"/>
      <c r="G31" s="76"/>
      <c r="H31" s="76"/>
      <c r="I31" s="76"/>
      <c r="J31" s="76"/>
      <c r="K31" s="76"/>
      <c r="L31" s="76"/>
      <c r="Z31" s="21">
        <v>9</v>
      </c>
      <c r="AA31" s="68" t="s">
        <v>121</v>
      </c>
      <c r="AB31" s="25"/>
      <c r="AE31" s="26"/>
      <c r="AF31" s="27"/>
    </row>
    <row r="32" spans="3:32" ht="15" x14ac:dyDescent="0.2">
      <c r="C32" s="76"/>
      <c r="D32" s="76"/>
      <c r="E32" s="76"/>
      <c r="F32" s="76"/>
      <c r="G32" s="76"/>
      <c r="H32" s="76"/>
      <c r="I32" s="76"/>
      <c r="J32" s="76"/>
      <c r="K32" s="76"/>
      <c r="L32" s="76"/>
      <c r="Z32" s="21">
        <v>10</v>
      </c>
      <c r="AA32" s="68" t="s">
        <v>37</v>
      </c>
      <c r="AB32" s="25"/>
      <c r="AE32" s="26"/>
      <c r="AF32" s="27"/>
    </row>
    <row r="33" spans="2:32" ht="12.75" customHeight="1" x14ac:dyDescent="0.2">
      <c r="C33" s="76"/>
      <c r="D33" s="76"/>
      <c r="E33" s="76"/>
      <c r="F33" s="76"/>
      <c r="G33" s="76"/>
      <c r="H33" s="76"/>
      <c r="I33" s="76"/>
      <c r="J33" s="76"/>
      <c r="K33" s="76"/>
      <c r="L33" s="76"/>
      <c r="Z33" s="21">
        <v>11</v>
      </c>
      <c r="AA33" s="68" t="s">
        <v>38</v>
      </c>
      <c r="AB33" s="25"/>
      <c r="AE33" s="26"/>
      <c r="AF33" s="27"/>
    </row>
    <row r="34" spans="2:32" ht="15" x14ac:dyDescent="0.2">
      <c r="C34" s="76"/>
      <c r="D34" s="76"/>
      <c r="E34" s="76"/>
      <c r="F34" s="76"/>
      <c r="G34" s="76"/>
      <c r="H34" s="76"/>
      <c r="I34" s="76"/>
      <c r="J34" s="76"/>
      <c r="K34" s="76"/>
      <c r="L34" s="76"/>
      <c r="Z34" s="21">
        <v>12</v>
      </c>
      <c r="AA34" s="68" t="s">
        <v>39</v>
      </c>
      <c r="AB34" s="25"/>
      <c r="AE34" s="26"/>
      <c r="AF34" s="27"/>
    </row>
    <row r="35" spans="2:32" ht="15" x14ac:dyDescent="0.2">
      <c r="C35" s="76"/>
      <c r="D35" s="76"/>
      <c r="E35" s="76"/>
      <c r="F35" s="76"/>
      <c r="G35" s="76"/>
      <c r="H35" s="76"/>
      <c r="I35" s="76"/>
      <c r="J35" s="76"/>
      <c r="K35" s="76"/>
      <c r="L35" s="76"/>
      <c r="Z35" s="21">
        <v>13</v>
      </c>
      <c r="AA35" s="68" t="s">
        <v>40</v>
      </c>
      <c r="AB35" s="25"/>
      <c r="AE35" s="26"/>
      <c r="AF35" s="27"/>
    </row>
    <row r="36" spans="2:32" ht="15" x14ac:dyDescent="0.2">
      <c r="Z36" s="21">
        <v>14</v>
      </c>
      <c r="AA36" s="68" t="s">
        <v>41</v>
      </c>
      <c r="AB36" s="25"/>
      <c r="AE36" s="26"/>
      <c r="AF36" s="27"/>
    </row>
    <row r="37" spans="2:32" ht="12.75" customHeight="1" x14ac:dyDescent="0.2">
      <c r="K37" s="30"/>
      <c r="L37" s="30"/>
      <c r="Z37" s="21">
        <v>15</v>
      </c>
      <c r="AA37" s="68" t="s">
        <v>89</v>
      </c>
      <c r="AB37" s="25"/>
      <c r="AE37" s="26"/>
      <c r="AF37" s="27"/>
    </row>
    <row r="38" spans="2:32" ht="15" x14ac:dyDescent="0.2">
      <c r="K38" s="30"/>
      <c r="L38" s="30"/>
      <c r="Z38" s="21">
        <v>16</v>
      </c>
      <c r="AA38" s="68" t="s">
        <v>42</v>
      </c>
      <c r="AB38" s="25"/>
      <c r="AE38" s="26"/>
      <c r="AF38" s="27"/>
    </row>
    <row r="39" spans="2:32" ht="15" x14ac:dyDescent="0.25">
      <c r="K39" s="30"/>
      <c r="L39" s="30"/>
      <c r="Z39" s="21">
        <v>17</v>
      </c>
      <c r="AA39" s="69" t="s">
        <v>122</v>
      </c>
      <c r="AB39" s="25"/>
      <c r="AE39" s="26"/>
      <c r="AF39" s="27"/>
    </row>
    <row r="40" spans="2:32" ht="15" x14ac:dyDescent="0.2">
      <c r="K40" s="30"/>
      <c r="L40" s="30"/>
      <c r="Z40" s="21">
        <v>18</v>
      </c>
      <c r="AA40" s="68" t="s">
        <v>43</v>
      </c>
      <c r="AB40" s="25"/>
      <c r="AE40" s="26"/>
      <c r="AF40" s="27"/>
    </row>
    <row r="41" spans="2:32" ht="15" x14ac:dyDescent="0.2">
      <c r="B41" s="30"/>
      <c r="C41" s="30"/>
      <c r="D41" s="30"/>
      <c r="E41" s="30"/>
      <c r="F41" s="30"/>
      <c r="G41" s="30"/>
      <c r="H41" s="30"/>
      <c r="I41" s="30"/>
      <c r="J41" s="30"/>
      <c r="K41" s="30"/>
      <c r="L41" s="30"/>
      <c r="Z41" s="21">
        <v>19</v>
      </c>
      <c r="AA41" s="68" t="s">
        <v>44</v>
      </c>
      <c r="AB41" s="25"/>
      <c r="AE41" s="26"/>
      <c r="AF41" s="27"/>
    </row>
    <row r="42" spans="2:32" ht="15" x14ac:dyDescent="0.2">
      <c r="B42" s="30"/>
      <c r="C42" s="30"/>
      <c r="D42" s="30"/>
      <c r="E42" s="30"/>
      <c r="F42" s="30"/>
      <c r="G42" s="30"/>
      <c r="H42" s="30"/>
      <c r="I42" s="30"/>
      <c r="J42" s="30"/>
      <c r="K42" s="30"/>
      <c r="L42" s="30"/>
      <c r="Z42" s="21">
        <v>20</v>
      </c>
      <c r="AA42" s="68" t="s">
        <v>45</v>
      </c>
      <c r="AB42" s="25"/>
      <c r="AE42" s="26"/>
      <c r="AF42" s="27"/>
    </row>
    <row r="43" spans="2:32" ht="15" x14ac:dyDescent="0.2">
      <c r="B43" s="30"/>
      <c r="C43" s="30"/>
      <c r="D43" s="30"/>
      <c r="E43" s="30"/>
      <c r="F43" s="30"/>
      <c r="G43" s="30"/>
      <c r="H43" s="30"/>
      <c r="I43" s="30"/>
      <c r="J43" s="30"/>
      <c r="K43" s="30"/>
      <c r="L43" s="30"/>
      <c r="Z43" s="21">
        <v>21</v>
      </c>
      <c r="AA43" s="68" t="s">
        <v>46</v>
      </c>
      <c r="AB43" s="25"/>
      <c r="AE43" s="26"/>
      <c r="AF43" s="27"/>
    </row>
    <row r="44" spans="2:32" ht="12.75" customHeight="1" x14ac:dyDescent="0.2">
      <c r="Z44" s="21">
        <v>22</v>
      </c>
      <c r="AA44" s="68" t="s">
        <v>47</v>
      </c>
      <c r="AB44" s="25"/>
      <c r="AE44" s="26"/>
      <c r="AF44" s="27"/>
    </row>
    <row r="45" spans="2:32" ht="15" x14ac:dyDescent="0.2">
      <c r="Z45" s="21">
        <v>23</v>
      </c>
      <c r="AA45" s="68" t="s">
        <v>90</v>
      </c>
      <c r="AB45" s="25"/>
      <c r="AE45" s="26"/>
      <c r="AF45" s="27"/>
    </row>
    <row r="46" spans="2:32" ht="15" x14ac:dyDescent="0.2">
      <c r="Z46" s="21">
        <v>24</v>
      </c>
      <c r="AA46" s="68" t="s">
        <v>91</v>
      </c>
      <c r="AB46" s="25"/>
      <c r="AE46" s="26"/>
      <c r="AF46" s="27"/>
    </row>
    <row r="47" spans="2:32" ht="15" x14ac:dyDescent="0.2">
      <c r="Z47" s="21">
        <v>25</v>
      </c>
      <c r="AA47" s="68" t="s">
        <v>92</v>
      </c>
      <c r="AB47" s="25"/>
      <c r="AE47" s="26"/>
      <c r="AF47" s="27"/>
    </row>
    <row r="48" spans="2:32" ht="15" x14ac:dyDescent="0.2">
      <c r="Z48" s="21">
        <v>26</v>
      </c>
      <c r="AA48" s="68" t="s">
        <v>93</v>
      </c>
      <c r="AB48" s="25"/>
      <c r="AE48" s="26"/>
      <c r="AF48" s="27"/>
    </row>
    <row r="49" spans="2:32" ht="15" x14ac:dyDescent="0.2">
      <c r="Z49" s="21">
        <v>27</v>
      </c>
      <c r="AA49" s="68" t="s">
        <v>48</v>
      </c>
      <c r="AB49" s="25"/>
      <c r="AE49" s="26"/>
      <c r="AF49" s="27"/>
    </row>
    <row r="50" spans="2:32" ht="15" x14ac:dyDescent="0.2">
      <c r="Z50" s="21">
        <v>28</v>
      </c>
      <c r="AA50" s="68" t="s">
        <v>49</v>
      </c>
      <c r="AB50" s="25"/>
      <c r="AE50" s="26"/>
      <c r="AF50" s="27"/>
    </row>
    <row r="51" spans="2:32" ht="15" x14ac:dyDescent="0.2">
      <c r="B51" s="30"/>
      <c r="C51" s="30"/>
      <c r="D51" s="30"/>
      <c r="Z51" s="21">
        <v>29</v>
      </c>
      <c r="AA51" s="68" t="s">
        <v>50</v>
      </c>
      <c r="AB51" s="25"/>
      <c r="AE51" s="26"/>
      <c r="AF51" s="27"/>
    </row>
    <row r="52" spans="2:32" ht="15" x14ac:dyDescent="0.2">
      <c r="Z52" s="21">
        <v>30</v>
      </c>
      <c r="AA52" s="68" t="s">
        <v>51</v>
      </c>
      <c r="AB52" s="25"/>
      <c r="AE52" s="26"/>
      <c r="AF52" s="27"/>
    </row>
    <row r="53" spans="2:32" ht="15" x14ac:dyDescent="0.2">
      <c r="Z53" s="21">
        <v>31</v>
      </c>
      <c r="AA53" s="68" t="s">
        <v>94</v>
      </c>
      <c r="AB53" s="25"/>
      <c r="AE53" s="26"/>
      <c r="AF53" s="27"/>
    </row>
    <row r="54" spans="2:32" ht="15" x14ac:dyDescent="0.2">
      <c r="Z54" s="21">
        <v>32</v>
      </c>
      <c r="AA54" s="68" t="s">
        <v>52</v>
      </c>
      <c r="AB54" s="25"/>
      <c r="AE54" s="26"/>
      <c r="AF54" s="27"/>
    </row>
    <row r="55" spans="2:32" ht="15" x14ac:dyDescent="0.2">
      <c r="Z55" s="21">
        <v>33</v>
      </c>
      <c r="AA55" s="68" t="s">
        <v>53</v>
      </c>
      <c r="AB55" s="25"/>
      <c r="AE55" s="26"/>
      <c r="AF55" s="27"/>
    </row>
    <row r="56" spans="2:32" ht="15" x14ac:dyDescent="0.2">
      <c r="Z56" s="21">
        <v>34</v>
      </c>
      <c r="AA56" s="68" t="s">
        <v>95</v>
      </c>
      <c r="AB56" s="25"/>
      <c r="AE56" s="26"/>
      <c r="AF56" s="27"/>
    </row>
    <row r="57" spans="2:32" x14ac:dyDescent="0.2">
      <c r="Z57" s="21">
        <v>35</v>
      </c>
      <c r="AA57" s="70" t="s">
        <v>96</v>
      </c>
      <c r="AB57" s="25"/>
      <c r="AE57" s="26"/>
      <c r="AF57" s="27"/>
    </row>
    <row r="58" spans="2:32" ht="15" x14ac:dyDescent="0.2">
      <c r="Z58" s="21">
        <v>36</v>
      </c>
      <c r="AA58" s="68" t="s">
        <v>81</v>
      </c>
      <c r="AB58" s="25"/>
      <c r="AE58" s="26"/>
      <c r="AF58" s="27"/>
    </row>
    <row r="59" spans="2:32" ht="15" x14ac:dyDescent="0.2">
      <c r="Z59" s="21">
        <v>37</v>
      </c>
      <c r="AA59" s="68" t="s">
        <v>54</v>
      </c>
      <c r="AB59" s="25"/>
      <c r="AE59" s="26"/>
      <c r="AF59" s="27"/>
    </row>
    <row r="60" spans="2:32" ht="15" x14ac:dyDescent="0.2">
      <c r="Z60" s="21">
        <v>38</v>
      </c>
      <c r="AA60" s="68" t="s">
        <v>97</v>
      </c>
      <c r="AB60" s="25"/>
      <c r="AE60" s="26"/>
      <c r="AF60" s="27"/>
    </row>
    <row r="61" spans="2:32" ht="15" x14ac:dyDescent="0.2">
      <c r="Z61" s="21">
        <v>39</v>
      </c>
      <c r="AA61" s="68" t="s">
        <v>98</v>
      </c>
      <c r="AB61" s="25"/>
      <c r="AE61" s="26"/>
      <c r="AF61" s="27"/>
    </row>
    <row r="62" spans="2:32" ht="15" x14ac:dyDescent="0.2">
      <c r="Z62" s="21">
        <v>40</v>
      </c>
      <c r="AA62" s="68" t="s">
        <v>99</v>
      </c>
      <c r="AB62" s="25"/>
      <c r="AE62" s="26"/>
      <c r="AF62" s="27"/>
    </row>
    <row r="63" spans="2:32" ht="15" x14ac:dyDescent="0.2">
      <c r="Z63" s="21">
        <v>41</v>
      </c>
      <c r="AA63" s="68" t="s">
        <v>55</v>
      </c>
      <c r="AB63" s="25"/>
      <c r="AE63" s="26"/>
      <c r="AF63" s="27"/>
    </row>
    <row r="64" spans="2:32" ht="15" x14ac:dyDescent="0.2">
      <c r="Z64" s="21">
        <v>42</v>
      </c>
      <c r="AA64" s="68" t="s">
        <v>56</v>
      </c>
      <c r="AB64" s="25"/>
      <c r="AE64" s="26"/>
      <c r="AF64" s="27"/>
    </row>
    <row r="65" spans="26:32" ht="15" x14ac:dyDescent="0.2">
      <c r="Z65" s="21">
        <v>43</v>
      </c>
      <c r="AA65" s="68" t="s">
        <v>57</v>
      </c>
      <c r="AB65" s="25"/>
      <c r="AE65" s="26"/>
      <c r="AF65" s="27"/>
    </row>
    <row r="66" spans="26:32" ht="15" x14ac:dyDescent="0.2">
      <c r="Z66" s="21">
        <v>44</v>
      </c>
      <c r="AA66" s="68" t="s">
        <v>58</v>
      </c>
      <c r="AB66" s="25"/>
      <c r="AE66" s="26"/>
      <c r="AF66" s="27"/>
    </row>
    <row r="67" spans="26:32" ht="15" x14ac:dyDescent="0.2">
      <c r="Z67" s="21">
        <v>45</v>
      </c>
      <c r="AA67" s="68" t="s">
        <v>59</v>
      </c>
      <c r="AB67" s="25"/>
      <c r="AE67" s="26"/>
      <c r="AF67" s="27"/>
    </row>
    <row r="68" spans="26:32" ht="15" x14ac:dyDescent="0.2">
      <c r="Z68" s="21">
        <v>46</v>
      </c>
      <c r="AA68" s="68" t="s">
        <v>100</v>
      </c>
      <c r="AB68" s="25"/>
      <c r="AE68" s="26"/>
      <c r="AF68" s="27"/>
    </row>
    <row r="69" spans="26:32" ht="15" x14ac:dyDescent="0.2">
      <c r="Z69" s="21">
        <v>47</v>
      </c>
      <c r="AA69" s="68" t="s">
        <v>123</v>
      </c>
      <c r="AB69" s="25"/>
      <c r="AE69" s="26"/>
      <c r="AF69" s="27"/>
    </row>
    <row r="70" spans="26:32" ht="15" x14ac:dyDescent="0.2">
      <c r="Z70" s="21">
        <v>48</v>
      </c>
      <c r="AA70" s="68" t="s">
        <v>101</v>
      </c>
      <c r="AB70" s="25"/>
      <c r="AE70" s="26"/>
      <c r="AF70" s="27"/>
    </row>
    <row r="71" spans="26:32" ht="15" x14ac:dyDescent="0.2">
      <c r="Z71" s="21">
        <v>49</v>
      </c>
      <c r="AA71" s="68" t="s">
        <v>60</v>
      </c>
      <c r="AB71" s="25"/>
      <c r="AE71" s="26"/>
      <c r="AF71" s="27"/>
    </row>
    <row r="72" spans="26:32" ht="15" x14ac:dyDescent="0.2">
      <c r="Z72" s="21">
        <v>50</v>
      </c>
      <c r="AA72" s="68" t="s">
        <v>102</v>
      </c>
      <c r="AB72" s="25"/>
      <c r="AE72" s="26"/>
      <c r="AF72" s="27"/>
    </row>
    <row r="73" spans="26:32" ht="15" x14ac:dyDescent="0.2">
      <c r="Z73" s="21">
        <v>51</v>
      </c>
      <c r="AA73" s="68" t="s">
        <v>61</v>
      </c>
      <c r="AB73" s="25"/>
      <c r="AE73" s="26"/>
      <c r="AF73" s="27"/>
    </row>
    <row r="74" spans="26:32" ht="15" x14ac:dyDescent="0.2">
      <c r="Z74" s="21">
        <v>52</v>
      </c>
      <c r="AA74" s="68" t="s">
        <v>62</v>
      </c>
      <c r="AB74" s="25"/>
      <c r="AE74" s="26"/>
      <c r="AF74" s="27"/>
    </row>
    <row r="75" spans="26:32" ht="15" x14ac:dyDescent="0.2">
      <c r="Z75" s="21">
        <v>53</v>
      </c>
      <c r="AA75" s="68" t="s">
        <v>63</v>
      </c>
      <c r="AB75" s="25"/>
      <c r="AE75" s="26"/>
      <c r="AF75" s="27"/>
    </row>
    <row r="76" spans="26:32" ht="15" x14ac:dyDescent="0.2">
      <c r="Z76" s="21">
        <v>54</v>
      </c>
      <c r="AA76" s="68" t="s">
        <v>64</v>
      </c>
      <c r="AB76" s="25"/>
      <c r="AE76" s="26"/>
      <c r="AF76" s="27"/>
    </row>
    <row r="77" spans="26:32" ht="15" x14ac:dyDescent="0.2">
      <c r="Z77" s="21">
        <v>55</v>
      </c>
      <c r="AA77" s="68" t="s">
        <v>65</v>
      </c>
      <c r="AB77" s="25"/>
      <c r="AE77" s="26"/>
      <c r="AF77" s="27"/>
    </row>
    <row r="78" spans="26:32" ht="15" x14ac:dyDescent="0.2">
      <c r="Z78" s="21">
        <v>56</v>
      </c>
      <c r="AA78" s="68" t="s">
        <v>66</v>
      </c>
      <c r="AB78" s="25"/>
      <c r="AE78" s="26"/>
      <c r="AF78" s="27"/>
    </row>
    <row r="79" spans="26:32" ht="15" x14ac:dyDescent="0.2">
      <c r="Z79" s="21">
        <v>57</v>
      </c>
      <c r="AA79" s="68" t="s">
        <v>67</v>
      </c>
      <c r="AB79" s="25"/>
      <c r="AE79" s="26"/>
      <c r="AF79" s="27"/>
    </row>
    <row r="80" spans="26:32" ht="15" x14ac:dyDescent="0.2">
      <c r="Z80" s="21">
        <v>58</v>
      </c>
      <c r="AA80" s="68" t="s">
        <v>103</v>
      </c>
      <c r="AB80" s="25"/>
      <c r="AE80" s="26"/>
      <c r="AF80" s="27"/>
    </row>
    <row r="81" spans="26:32" ht="15" x14ac:dyDescent="0.2">
      <c r="Z81" s="21">
        <v>59</v>
      </c>
      <c r="AA81" s="68" t="s">
        <v>68</v>
      </c>
      <c r="AB81" s="25"/>
      <c r="AE81" s="26"/>
      <c r="AF81" s="27"/>
    </row>
    <row r="82" spans="26:32" ht="15" x14ac:dyDescent="0.2">
      <c r="Z82" s="21">
        <v>60</v>
      </c>
      <c r="AA82" s="68" t="s">
        <v>124</v>
      </c>
      <c r="AB82" s="25"/>
      <c r="AE82" s="26"/>
      <c r="AF82" s="27"/>
    </row>
    <row r="83" spans="26:32" ht="15" x14ac:dyDescent="0.2">
      <c r="Z83" s="21">
        <v>61</v>
      </c>
      <c r="AA83" s="68" t="s">
        <v>69</v>
      </c>
      <c r="AB83" s="25"/>
      <c r="AE83" s="26"/>
      <c r="AF83" s="27"/>
    </row>
    <row r="84" spans="26:32" ht="15" x14ac:dyDescent="0.2">
      <c r="Z84" s="21">
        <v>62</v>
      </c>
      <c r="AA84" s="68" t="s">
        <v>70</v>
      </c>
      <c r="AB84" s="25"/>
      <c r="AE84" s="26"/>
      <c r="AF84" s="27"/>
    </row>
    <row r="85" spans="26:32" ht="15" x14ac:dyDescent="0.2">
      <c r="Z85" s="21">
        <v>63</v>
      </c>
      <c r="AA85" s="68" t="s">
        <v>71</v>
      </c>
      <c r="AB85" s="25"/>
      <c r="AE85" s="26"/>
      <c r="AF85" s="27"/>
    </row>
    <row r="86" spans="26:32" ht="15" x14ac:dyDescent="0.2">
      <c r="Z86" s="21">
        <v>64</v>
      </c>
      <c r="AA86" s="68" t="s">
        <v>72</v>
      </c>
      <c r="AB86" s="25"/>
      <c r="AE86" s="26"/>
      <c r="AF86" s="27"/>
    </row>
    <row r="87" spans="26:32" ht="15" x14ac:dyDescent="0.2">
      <c r="Z87" s="21">
        <v>65</v>
      </c>
      <c r="AA87" s="68" t="s">
        <v>104</v>
      </c>
      <c r="AB87" s="25"/>
      <c r="AE87" s="26"/>
      <c r="AF87" s="27"/>
    </row>
    <row r="88" spans="26:32" ht="15" x14ac:dyDescent="0.2">
      <c r="Z88" s="21">
        <v>66</v>
      </c>
      <c r="AA88" s="68" t="s">
        <v>73</v>
      </c>
      <c r="AB88" s="25"/>
      <c r="AE88" s="26"/>
      <c r="AF88" s="27"/>
    </row>
    <row r="89" spans="26:32" ht="15" x14ac:dyDescent="0.2">
      <c r="Z89" s="21">
        <v>67</v>
      </c>
      <c r="AA89" s="68" t="s">
        <v>74</v>
      </c>
      <c r="AB89" s="25"/>
      <c r="AE89" s="26"/>
      <c r="AF89" s="27"/>
    </row>
    <row r="90" spans="26:32" ht="15" x14ac:dyDescent="0.2">
      <c r="Z90" s="21">
        <v>68</v>
      </c>
      <c r="AA90" s="68" t="s">
        <v>105</v>
      </c>
      <c r="AB90" s="25"/>
      <c r="AE90" s="26"/>
      <c r="AF90" s="27"/>
    </row>
    <row r="91" spans="26:32" ht="15" x14ac:dyDescent="0.2">
      <c r="Z91" s="21">
        <v>69</v>
      </c>
      <c r="AA91" s="68" t="s">
        <v>106</v>
      </c>
      <c r="AB91" s="25"/>
      <c r="AE91" s="26"/>
      <c r="AF91" s="27"/>
    </row>
    <row r="92" spans="26:32" ht="15" x14ac:dyDescent="0.2">
      <c r="Z92" s="21">
        <v>70</v>
      </c>
      <c r="AA92" s="68" t="s">
        <v>107</v>
      </c>
      <c r="AB92" s="25"/>
      <c r="AE92" s="26"/>
      <c r="AF92" s="27"/>
    </row>
    <row r="93" spans="26:32" ht="15" x14ac:dyDescent="0.2">
      <c r="Z93" s="21">
        <v>71</v>
      </c>
      <c r="AA93" s="68" t="s">
        <v>108</v>
      </c>
      <c r="AB93" s="25"/>
      <c r="AE93" s="26"/>
      <c r="AF93" s="27"/>
    </row>
    <row r="94" spans="26:32" ht="15" x14ac:dyDescent="0.2">
      <c r="Z94" s="21">
        <v>72</v>
      </c>
      <c r="AA94" s="68" t="s">
        <v>75</v>
      </c>
      <c r="AB94" s="25"/>
      <c r="AE94" s="26"/>
      <c r="AF94" s="27"/>
    </row>
    <row r="95" spans="26:32" ht="15" x14ac:dyDescent="0.2">
      <c r="Z95" s="21">
        <v>73</v>
      </c>
      <c r="AA95" s="68" t="s">
        <v>76</v>
      </c>
      <c r="AB95" s="25"/>
      <c r="AE95" s="26"/>
      <c r="AF95" s="27"/>
    </row>
    <row r="96" spans="26:32" ht="15" x14ac:dyDescent="0.2">
      <c r="Z96" s="21">
        <v>74</v>
      </c>
      <c r="AA96" s="68" t="s">
        <v>77</v>
      </c>
      <c r="AB96" s="25"/>
      <c r="AE96" s="26"/>
      <c r="AF96" s="27"/>
    </row>
    <row r="97" spans="26:32" ht="15" x14ac:dyDescent="0.2">
      <c r="Z97" s="21">
        <v>75</v>
      </c>
      <c r="AA97" s="68" t="s">
        <v>78</v>
      </c>
      <c r="AB97" s="25"/>
      <c r="AE97" s="26"/>
      <c r="AF97" s="27"/>
    </row>
    <row r="98" spans="26:32" ht="15" x14ac:dyDescent="0.2">
      <c r="Z98" s="21">
        <v>76</v>
      </c>
      <c r="AA98" s="68" t="s">
        <v>79</v>
      </c>
      <c r="AB98" s="25"/>
      <c r="AE98" s="26"/>
      <c r="AF98" s="27"/>
    </row>
    <row r="99" spans="26:32" ht="15" x14ac:dyDescent="0.2">
      <c r="Z99" s="21">
        <v>77</v>
      </c>
      <c r="AA99" s="68" t="s">
        <v>80</v>
      </c>
      <c r="AB99" s="25"/>
      <c r="AE99" s="26"/>
      <c r="AF99" s="27"/>
    </row>
    <row r="100" spans="26:32" ht="15" x14ac:dyDescent="0.2">
      <c r="Z100" s="21">
        <v>78</v>
      </c>
      <c r="AA100" s="68" t="s">
        <v>109</v>
      </c>
      <c r="AB100" s="25"/>
      <c r="AE100" s="26"/>
      <c r="AF100" s="27"/>
    </row>
    <row r="101" spans="26:32" x14ac:dyDescent="0.2">
      <c r="AB101" s="25"/>
      <c r="AE101" s="26"/>
      <c r="AF101" s="27"/>
    </row>
    <row r="102" spans="26:32" x14ac:dyDescent="0.2">
      <c r="AB102" s="25"/>
      <c r="AE102" s="26"/>
      <c r="AF102" s="27"/>
    </row>
    <row r="103" spans="26:32" x14ac:dyDescent="0.2">
      <c r="AB103" s="25"/>
      <c r="AE103" s="26"/>
      <c r="AF103" s="27"/>
    </row>
    <row r="104" spans="26:32" x14ac:dyDescent="0.2">
      <c r="AB104" s="25"/>
      <c r="AE104" s="26"/>
      <c r="AF104" s="27"/>
    </row>
    <row r="105" spans="26:32" x14ac:dyDescent="0.2">
      <c r="AB105" s="25"/>
      <c r="AE105" s="26"/>
      <c r="AF105" s="27"/>
    </row>
    <row r="106" spans="26:32" x14ac:dyDescent="0.2">
      <c r="AB106" s="25"/>
      <c r="AE106" s="26"/>
      <c r="AF106" s="27"/>
    </row>
    <row r="107" spans="26:32" x14ac:dyDescent="0.2">
      <c r="AB107" s="25"/>
      <c r="AE107" s="26"/>
      <c r="AF107" s="27"/>
    </row>
    <row r="108" spans="26:32" x14ac:dyDescent="0.2">
      <c r="AB108" s="25"/>
      <c r="AE108" s="27"/>
      <c r="AF108" s="27"/>
    </row>
    <row r="109" spans="26:32" x14ac:dyDescent="0.2">
      <c r="AB109" s="25"/>
      <c r="AE109" s="27"/>
      <c r="AF109" s="27"/>
    </row>
  </sheetData>
  <sheetProtection password="C2FC" sheet="1" objects="1" scenarios="1"/>
  <mergeCells count="15">
    <mergeCell ref="C24:E24"/>
    <mergeCell ref="C14:D14"/>
    <mergeCell ref="F14:K14"/>
    <mergeCell ref="C28:L35"/>
    <mergeCell ref="C1:M2"/>
    <mergeCell ref="C3:M4"/>
    <mergeCell ref="F24:K24"/>
    <mergeCell ref="F22:K22"/>
    <mergeCell ref="F20:K20"/>
    <mergeCell ref="F18:K18"/>
    <mergeCell ref="C18:D18"/>
    <mergeCell ref="C20:D20"/>
    <mergeCell ref="C22:E22"/>
    <mergeCell ref="F16:K16"/>
    <mergeCell ref="C16:D16"/>
  </mergeCells>
  <phoneticPr fontId="2" type="noConversion"/>
  <dataValidations count="1">
    <dataValidation type="list" allowBlank="1" showInputMessage="1" showErrorMessage="1" sqref="F14:K14">
      <formula1>$AA$23:$AA$100</formula1>
    </dataValidation>
  </dataValidations>
  <pageMargins left="0.75" right="0.75" top="1" bottom="1" header="0.5" footer="0.5"/>
  <pageSetup scale="52" orientation="portrait" r:id="rId1"/>
  <headerFooter alignWithMargins="0">
    <oddHeader>&amp;C&amp;F&amp;A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2"/>
    <pageSetUpPr fitToPage="1"/>
  </sheetPr>
  <dimension ref="B1:P42"/>
  <sheetViews>
    <sheetView showGridLines="0" tabSelected="1" zoomScaleNormal="100" workbookViewId="0">
      <selection activeCell="I22" sqref="I22"/>
    </sheetView>
  </sheetViews>
  <sheetFormatPr defaultRowHeight="15.75" x14ac:dyDescent="0.25"/>
  <cols>
    <col min="1" max="1" width="11.88671875" style="14" customWidth="1"/>
    <col min="2" max="2" width="3.77734375" style="13" customWidth="1"/>
    <col min="3" max="3" width="60.77734375" style="14" customWidth="1"/>
    <col min="4" max="4" width="2.77734375" style="14" customWidth="1"/>
    <col min="5" max="5" width="15.77734375" style="15" customWidth="1"/>
    <col min="6" max="6" width="2.77734375" style="14" customWidth="1"/>
    <col min="7" max="7" width="11.33203125" style="15" hidden="1" customWidth="1"/>
    <col min="8" max="8" width="2.77734375" style="14" hidden="1" customWidth="1"/>
    <col min="9" max="9" width="15.77734375" style="15" customWidth="1"/>
    <col min="10" max="10" width="2.77734375" style="14" customWidth="1"/>
    <col min="11" max="11" width="15.77734375" style="15" customWidth="1"/>
    <col min="12" max="12" width="2.77734375" style="14" customWidth="1"/>
    <col min="13" max="13" width="15.77734375" style="15" customWidth="1"/>
    <col min="14" max="14" width="2.77734375" style="14" customWidth="1"/>
    <col min="15" max="15" width="15.77734375" style="14" customWidth="1"/>
    <col min="16" max="16384" width="8.88671875" style="14"/>
  </cols>
  <sheetData>
    <row r="1" spans="2:7" ht="27" customHeight="1" x14ac:dyDescent="0.25"/>
    <row r="2" spans="2:7" ht="27" customHeight="1" x14ac:dyDescent="0.25"/>
    <row r="3" spans="2:7" ht="27" customHeight="1" x14ac:dyDescent="0.25"/>
    <row r="4" spans="2:7" ht="27" customHeight="1" x14ac:dyDescent="0.25"/>
    <row r="5" spans="2:7" ht="27" customHeight="1" x14ac:dyDescent="0.25"/>
    <row r="6" spans="2:7" ht="27" customHeight="1" x14ac:dyDescent="0.25"/>
    <row r="7" spans="2:7" ht="27" customHeight="1" x14ac:dyDescent="0.25"/>
    <row r="9" spans="2:7" x14ac:dyDescent="0.25">
      <c r="E9" s="20"/>
    </row>
    <row r="10" spans="2:7" ht="17.25" thickBot="1" x14ac:dyDescent="0.35">
      <c r="B10" s="31" t="s">
        <v>112</v>
      </c>
      <c r="C10" s="31"/>
      <c r="E10" s="20"/>
    </row>
    <row r="11" spans="2:7" x14ac:dyDescent="0.25">
      <c r="B11" s="73" t="s">
        <v>125</v>
      </c>
      <c r="C11" s="85"/>
      <c r="E11" s="20"/>
    </row>
    <row r="13" spans="2:7" ht="17.25" thickBot="1" x14ac:dyDescent="0.35">
      <c r="B13" s="31" t="s">
        <v>26</v>
      </c>
      <c r="C13" s="31"/>
    </row>
    <row r="14" spans="2:7" x14ac:dyDescent="0.25">
      <c r="B14" s="78" t="s">
        <v>131</v>
      </c>
      <c r="C14" s="84"/>
      <c r="E14" s="40"/>
      <c r="F14" s="40"/>
      <c r="G14" s="40"/>
    </row>
    <row r="15" spans="2:7" ht="15" x14ac:dyDescent="0.2">
      <c r="B15" s="14"/>
    </row>
    <row r="16" spans="2:7" ht="17.25" thickBot="1" x14ac:dyDescent="0.35">
      <c r="B16" s="31" t="s">
        <v>27</v>
      </c>
    </row>
    <row r="17" spans="2:16" x14ac:dyDescent="0.25">
      <c r="B17" s="78" t="s">
        <v>134</v>
      </c>
      <c r="C17" s="84"/>
    </row>
    <row r="19" spans="2:16" ht="33.75" customHeight="1" x14ac:dyDescent="0.25">
      <c r="G19" s="86" t="s">
        <v>110</v>
      </c>
      <c r="I19" s="87" t="s">
        <v>111</v>
      </c>
    </row>
    <row r="20" spans="2:16" ht="16.5" x14ac:dyDescent="0.3">
      <c r="B20" s="31" t="s">
        <v>22</v>
      </c>
      <c r="E20" s="31" t="s">
        <v>23</v>
      </c>
      <c r="F20" s="15"/>
      <c r="G20" s="86"/>
      <c r="I20" s="87"/>
      <c r="J20" s="31"/>
      <c r="K20" s="31" t="s">
        <v>24</v>
      </c>
      <c r="L20" s="31"/>
      <c r="M20" s="31" t="s">
        <v>25</v>
      </c>
    </row>
    <row r="21" spans="2:16" ht="17.25" thickBot="1" x14ac:dyDescent="0.35">
      <c r="B21" s="51">
        <v>1</v>
      </c>
      <c r="C21" s="48" t="s">
        <v>132</v>
      </c>
      <c r="D21" s="33"/>
      <c r="E21" s="54">
        <v>54000</v>
      </c>
      <c r="F21" s="33"/>
      <c r="G21" s="44">
        <f>IF($B$11="4th year of IRM cycle", E21/2, 0)</f>
        <v>0</v>
      </c>
      <c r="I21" s="57">
        <v>0</v>
      </c>
      <c r="J21" s="33"/>
      <c r="K21" s="58"/>
      <c r="L21" s="33"/>
      <c r="M21" s="57"/>
    </row>
    <row r="22" spans="2:16" ht="17.25" thickBot="1" x14ac:dyDescent="0.35">
      <c r="B22" s="52">
        <v>2</v>
      </c>
      <c r="C22" s="49" t="s">
        <v>131</v>
      </c>
      <c r="D22" s="34"/>
      <c r="E22" s="55">
        <v>1733500</v>
      </c>
      <c r="F22" s="34"/>
      <c r="G22" s="44">
        <f>IF($B$11="4th year of IRM cycle", E22/2, 0)</f>
        <v>0</v>
      </c>
      <c r="I22" s="57">
        <v>2.5000000000000001E-2</v>
      </c>
      <c r="J22" s="34"/>
      <c r="K22" s="59">
        <v>47</v>
      </c>
      <c r="L22" s="34"/>
      <c r="M22" s="60">
        <v>0.08</v>
      </c>
    </row>
    <row r="23" spans="2:16" ht="17.25" thickBot="1" x14ac:dyDescent="0.35">
      <c r="B23" s="52">
        <v>3</v>
      </c>
      <c r="C23" s="49" t="s">
        <v>133</v>
      </c>
      <c r="D23" s="34"/>
      <c r="E23" s="55">
        <v>275000</v>
      </c>
      <c r="F23" s="34"/>
      <c r="G23" s="44">
        <f>IF($B$11="4th year of IRM cycle", E23/2, 0)</f>
        <v>0</v>
      </c>
      <c r="I23" s="57">
        <v>2.5000000000000001E-2</v>
      </c>
      <c r="J23" s="34"/>
      <c r="K23" s="59">
        <v>47</v>
      </c>
      <c r="L23" s="34"/>
      <c r="M23" s="60">
        <v>0.08</v>
      </c>
    </row>
    <row r="24" spans="2:16" ht="17.25" thickBot="1" x14ac:dyDescent="0.35">
      <c r="B24" s="52">
        <v>4</v>
      </c>
      <c r="C24" s="49"/>
      <c r="D24" s="34"/>
      <c r="E24" s="55"/>
      <c r="F24" s="34"/>
      <c r="G24" s="44">
        <f>IF($B$11="4th year of IRM cycle", E24/2, 0)</f>
        <v>0</v>
      </c>
      <c r="I24" s="57"/>
      <c r="J24" s="34"/>
      <c r="K24" s="59"/>
      <c r="L24" s="34"/>
      <c r="M24" s="60"/>
    </row>
    <row r="25" spans="2:16" ht="17.25" thickBot="1" x14ac:dyDescent="0.35">
      <c r="B25" s="53">
        <v>5</v>
      </c>
      <c r="C25" s="50"/>
      <c r="D25" s="32"/>
      <c r="E25" s="56"/>
      <c r="F25" s="32"/>
      <c r="G25" s="44">
        <f>IF($B$11="4th year of IRM cycle", E25/2, 0)</f>
        <v>0</v>
      </c>
      <c r="I25" s="57"/>
      <c r="J25" s="32"/>
      <c r="K25" s="59"/>
      <c r="L25" s="32"/>
      <c r="M25" s="60"/>
    </row>
    <row r="27" spans="2:16" ht="16.5" x14ac:dyDescent="0.3">
      <c r="E27" s="42">
        <v>2014</v>
      </c>
      <c r="F27" s="42"/>
      <c r="I27" s="42">
        <v>2015</v>
      </c>
      <c r="J27" s="42"/>
      <c r="K27" s="42">
        <v>2016</v>
      </c>
      <c r="L27" s="42"/>
      <c r="M27" s="42">
        <v>2017</v>
      </c>
      <c r="O27" s="42">
        <v>2018</v>
      </c>
      <c r="P27" s="42"/>
    </row>
    <row r="28" spans="2:16" ht="16.5" x14ac:dyDescent="0.3">
      <c r="B28" s="31" t="s">
        <v>30</v>
      </c>
      <c r="E28" s="61">
        <f>SUM('Fixed Asset Amort and  UCC 1'!D32,'Fixed Asset Amort and  UCC 2'!D32, 'Fixed Asset Amort and  UCC 3'!D32, 'Fixed Asset Amort and  UCC 4'!D32,  'Fixed Asset Amort and  UCC 5'!D32)</f>
        <v>2012287.5</v>
      </c>
      <c r="I28" s="61">
        <f>SUM('Fixed Asset Amort and  UCC 1'!E32,'Fixed Asset Amort and  UCC 2'!E32, 'Fixed Asset Amort and  UCC 3'!E32, 'Fixed Asset Amort and  UCC 4'!E32,  'Fixed Asset Amort and  UCC 5'!E32)</f>
        <v>1962075</v>
      </c>
      <c r="K28" s="61">
        <f>SUM('Fixed Asset Amort and  UCC 1'!F32,'Fixed Asset Amort and  UCC 2'!F32, 'Fixed Asset Amort and  UCC 3'!F32, 'Fixed Asset Amort and  UCC 4'!F32,  'Fixed Asset Amort and  UCC 5'!F32)</f>
        <v>1911862.5</v>
      </c>
      <c r="M28" s="61">
        <f>SUM('Fixed Asset Amort and  UCC 1'!G32,'Fixed Asset Amort and  UCC 2'!G32, 'Fixed Asset Amort and  UCC 3'!G32, 'Fixed Asset Amort and  UCC 4'!G32,  'Fixed Asset Amort and  UCC 5'!G32)</f>
        <v>1861650</v>
      </c>
      <c r="O28" s="61">
        <f>SUM('Fixed Asset Amort and  UCC 1'!H32,'Fixed Asset Amort and  UCC 2'!H32, 'Fixed Asset Amort and  UCC 3'!H32, 'Fixed Asset Amort and  UCC 4'!H32,  'Fixed Asset Amort and  UCC 5'!H32)</f>
        <v>1811437.5</v>
      </c>
    </row>
    <row r="29" spans="2:16" ht="16.5" x14ac:dyDescent="0.3">
      <c r="B29" s="31"/>
      <c r="O29" s="15"/>
    </row>
    <row r="30" spans="2:16" ht="16.5" x14ac:dyDescent="0.3">
      <c r="B30" s="31" t="s">
        <v>28</v>
      </c>
      <c r="E30" s="61">
        <f>SUM('Fixed Asset Amort and  UCC 1'!D28,'Fixed Asset Amort and  UCC 2'!D28, 'Fixed Asset Amort and  UCC 3'!D28, 'Fixed Asset Amort and  UCC 4'!D28,  'Fixed Asset Amort and  UCC 5'!D28)</f>
        <v>50212.5</v>
      </c>
      <c r="I30" s="61">
        <f>SUM('Fixed Asset Amort and  UCC 1'!E28,'Fixed Asset Amort and  UCC 2'!E28, 'Fixed Asset Amort and  UCC 3'!E28, 'Fixed Asset Amort and  UCC 4'!E28,  'Fixed Asset Amort and  UCC 5'!E28)</f>
        <v>50212.5</v>
      </c>
      <c r="K30" s="61">
        <f>SUM('Fixed Asset Amort and  UCC 1'!F28,'Fixed Asset Amort and  UCC 2'!F28, 'Fixed Asset Amort and  UCC 3'!F28, 'Fixed Asset Amort and  UCC 4'!F28,  'Fixed Asset Amort and  UCC 5'!F28)</f>
        <v>50212.5</v>
      </c>
      <c r="M30" s="61">
        <f>SUM('Fixed Asset Amort and  UCC 1'!G28,'Fixed Asset Amort and  UCC 2'!G28, 'Fixed Asset Amort and  UCC 3'!G28, 'Fixed Asset Amort and  UCC 4'!G28,  'Fixed Asset Amort and  UCC 5'!G28)</f>
        <v>50212.5</v>
      </c>
      <c r="O30" s="61">
        <f>SUM('Fixed Asset Amort and  UCC 1'!H28,'Fixed Asset Amort and  UCC 2'!H28, 'Fixed Asset Amort and  UCC 3'!H28, 'Fixed Asset Amort and  UCC 4'!H28,  'Fixed Asset Amort and  UCC 5'!H28)</f>
        <v>50212.5</v>
      </c>
    </row>
    <row r="31" spans="2:16" ht="16.5" x14ac:dyDescent="0.3">
      <c r="B31" s="31"/>
      <c r="O31" s="15"/>
    </row>
    <row r="32" spans="2:16" ht="16.5" x14ac:dyDescent="0.3">
      <c r="B32" s="31" t="s">
        <v>14</v>
      </c>
      <c r="E32" s="61">
        <f>SUM('Fixed Asset Amort and  UCC 1'!D50,'Fixed Asset Amort and  UCC 2'!D50, 'Fixed Asset Amort and  UCC 3'!D50, 'Fixed Asset Amort and  UCC 4'!D50,  'Fixed Asset Amort and  UCC 5'!D50)</f>
        <v>160680</v>
      </c>
      <c r="I32" s="61">
        <f>SUM('Fixed Asset Amort and  UCC 1'!E50,'Fixed Asset Amort and  UCC 2'!E50, 'Fixed Asset Amort and  UCC 3'!E50, 'Fixed Asset Amort and  UCC 4'!E50,  'Fixed Asset Amort and  UCC 5'!E50)</f>
        <v>147825.60000000001</v>
      </c>
      <c r="K32" s="61">
        <f>SUM('Fixed Asset Amort and  UCC 1'!F50,'Fixed Asset Amort and  UCC 2'!F50, 'Fixed Asset Amort and  UCC 3'!F50, 'Fixed Asset Amort and  UCC 4'!F50,  'Fixed Asset Amort and  UCC 5'!F50)</f>
        <v>135999.552</v>
      </c>
      <c r="M32" s="61">
        <f>SUM('Fixed Asset Amort and  UCC 1'!G50,'Fixed Asset Amort and  UCC 2'!G50, 'Fixed Asset Amort and  UCC 3'!G50, 'Fixed Asset Amort and  UCC 4'!G50,  'Fixed Asset Amort and  UCC 5'!G50)</f>
        <v>125119.58783999999</v>
      </c>
      <c r="O32" s="61">
        <f>SUM('Fixed Asset Amort and  UCC 1'!H50,'Fixed Asset Amort and  UCC 2'!H50, 'Fixed Asset Amort and  UCC 3'!H50, 'Fixed Asset Amort and  UCC 4'!H50,  'Fixed Asset Amort and  UCC 5'!H50)</f>
        <v>115110.02081279999</v>
      </c>
    </row>
    <row r="37" spans="5:13" x14ac:dyDescent="0.25">
      <c r="E37" s="14"/>
      <c r="G37" s="14"/>
      <c r="I37" s="14"/>
      <c r="K37" s="14"/>
      <c r="M37" s="14"/>
    </row>
    <row r="38" spans="5:13" x14ac:dyDescent="0.25">
      <c r="E38" s="14"/>
      <c r="G38" s="14"/>
      <c r="I38" s="14"/>
      <c r="K38" s="14"/>
      <c r="M38" s="14"/>
    </row>
    <row r="39" spans="5:13" x14ac:dyDescent="0.25">
      <c r="E39" s="14"/>
      <c r="G39" s="14"/>
      <c r="I39" s="14"/>
      <c r="K39" s="14"/>
      <c r="M39" s="14"/>
    </row>
    <row r="40" spans="5:13" x14ac:dyDescent="0.25">
      <c r="E40" s="14"/>
      <c r="G40" s="14"/>
      <c r="I40" s="14"/>
      <c r="K40" s="14"/>
      <c r="M40" s="14"/>
    </row>
    <row r="41" spans="5:13" x14ac:dyDescent="0.25">
      <c r="E41" s="14"/>
      <c r="G41" s="14"/>
      <c r="I41" s="14"/>
      <c r="K41" s="14"/>
      <c r="M41" s="14"/>
    </row>
    <row r="42" spans="5:13" x14ac:dyDescent="0.25">
      <c r="E42" s="14"/>
      <c r="G42" s="14"/>
      <c r="I42" s="14"/>
      <c r="K42" s="14"/>
      <c r="M42" s="14"/>
    </row>
  </sheetData>
  <sheetProtection password="C2FC" sheet="1" objects="1" scenarios="1"/>
  <mergeCells count="5">
    <mergeCell ref="B17:C17"/>
    <mergeCell ref="B11:C11"/>
    <mergeCell ref="G19:G20"/>
    <mergeCell ref="I19:I20"/>
    <mergeCell ref="B14:C14"/>
  </mergeCells>
  <phoneticPr fontId="2" type="noConversion"/>
  <dataValidations count="1">
    <dataValidation type="list" allowBlank="1" showInputMessage="1" showErrorMessage="1" sqref="B11:C11">
      <formula1>"1st year of IRM cycle, 2nd year of IRM cycle,3rd year of IRM cycle,4th year of IRM cycle"</formula1>
    </dataValidation>
  </dataValidations>
  <pageMargins left="0.75" right="0.75" top="1" bottom="1" header="0.5" footer="0.5"/>
  <pageSetup scale="68" orientation="landscape" horizontalDpi="1200" verticalDpi="1200" r:id="rId1"/>
  <headerFooter alignWithMargins="0">
    <oddHeader>&amp;C&amp;F&amp;A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2"/>
    <pageSetUpPr fitToPage="1"/>
  </sheetPr>
  <dimension ref="A1:H71"/>
  <sheetViews>
    <sheetView showGridLines="0" topLeftCell="A13" zoomScale="75" zoomScaleNormal="75" workbookViewId="0">
      <selection activeCell="D18" sqref="D18"/>
    </sheetView>
  </sheetViews>
  <sheetFormatPr defaultColWidth="3.109375" defaultRowHeight="15" zeroHeight="1" x14ac:dyDescent="0.2"/>
  <cols>
    <col min="1" max="1" width="12.6640625" style="14" customWidth="1"/>
    <col min="2" max="2" width="60.77734375" style="14" customWidth="1"/>
    <col min="3" max="3" width="3.77734375" style="18" bestFit="1" customWidth="1"/>
    <col min="4" max="5" width="13.33203125" style="18" customWidth="1"/>
    <col min="6" max="8" width="13.33203125" style="14" customWidth="1"/>
    <col min="9" max="16384" width="3.109375" style="14"/>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29</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Municipal Substation</v>
      </c>
      <c r="F13" s="1"/>
    </row>
    <row r="14" spans="1:6" x14ac:dyDescent="0.2">
      <c r="A14" s="1"/>
      <c r="F14" s="1"/>
    </row>
    <row r="15" spans="1:6" ht="17.25" thickBot="1" x14ac:dyDescent="0.35">
      <c r="A15" s="1"/>
      <c r="B15" s="31" t="s">
        <v>22</v>
      </c>
      <c r="F15" s="1"/>
    </row>
    <row r="16" spans="1:6" ht="15.75" x14ac:dyDescent="0.25">
      <c r="A16" s="1"/>
      <c r="B16" s="41" t="str">
        <f>IF(ISBLANK('Incremental Capital Summary'!C21),"",'Incremental Capital Summary'!C21)</f>
        <v>Land</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54000</v>
      </c>
      <c r="F23" s="7">
        <f>E25</f>
        <v>54000</v>
      </c>
      <c r="G23" s="7">
        <f>F25</f>
        <v>54000</v>
      </c>
      <c r="H23" s="7">
        <f>G25</f>
        <v>54000</v>
      </c>
    </row>
    <row r="24" spans="1:8" ht="16.5" x14ac:dyDescent="0.3">
      <c r="A24" s="1"/>
      <c r="B24" s="37" t="s">
        <v>20</v>
      </c>
      <c r="C24" s="8"/>
      <c r="D24" s="62">
        <f>IF('Incremental Capital Summary'!$B$11="4th year of IRM cycle", 'Incremental Capital Summary'!E21/2,  'Incremental Capital Summary'!E21)</f>
        <v>54000</v>
      </c>
      <c r="E24" s="9">
        <v>0</v>
      </c>
      <c r="F24" s="9">
        <v>0</v>
      </c>
      <c r="G24" s="9">
        <v>0</v>
      </c>
      <c r="H24" s="9">
        <v>0</v>
      </c>
    </row>
    <row r="25" spans="1:8" ht="16.5" x14ac:dyDescent="0.3">
      <c r="A25" s="1"/>
      <c r="B25" s="37" t="s">
        <v>2</v>
      </c>
      <c r="C25" s="1"/>
      <c r="D25" s="7">
        <f>SUM(D23:D24)</f>
        <v>54000</v>
      </c>
      <c r="E25" s="7">
        <f>SUM(E23:E24)</f>
        <v>54000</v>
      </c>
      <c r="F25" s="7">
        <f>SUM(F23:F24)</f>
        <v>54000</v>
      </c>
      <c r="G25" s="7">
        <f>SUM(G23:G24)</f>
        <v>54000</v>
      </c>
      <c r="H25" s="7">
        <f>SUM(H23:H24)</f>
        <v>54000</v>
      </c>
    </row>
    <row r="26" spans="1:8" ht="16.5" x14ac:dyDescent="0.3">
      <c r="A26" s="1"/>
      <c r="B26" s="37"/>
      <c r="C26" s="1"/>
      <c r="D26" s="10"/>
      <c r="E26" s="10"/>
      <c r="F26" s="2"/>
      <c r="G26" s="2"/>
      <c r="H26" s="2"/>
    </row>
    <row r="27" spans="1:8" ht="16.5" x14ac:dyDescent="0.3">
      <c r="A27" s="1"/>
      <c r="B27" s="37" t="s">
        <v>3</v>
      </c>
      <c r="C27" s="1"/>
      <c r="D27" s="7">
        <v>0</v>
      </c>
      <c r="E27" s="7">
        <f>D29</f>
        <v>0</v>
      </c>
      <c r="F27" s="7">
        <f>E29</f>
        <v>0</v>
      </c>
      <c r="G27" s="7">
        <f>F29</f>
        <v>0</v>
      </c>
      <c r="H27" s="7">
        <f>G29</f>
        <v>0</v>
      </c>
    </row>
    <row r="28" spans="1:8" ht="16.5" x14ac:dyDescent="0.3">
      <c r="A28" s="1"/>
      <c r="B28" s="37" t="s">
        <v>0</v>
      </c>
      <c r="C28" s="63">
        <f>'Incremental Capital Summary'!I21</f>
        <v>0</v>
      </c>
      <c r="D28" s="2">
        <f>D24*$C$28</f>
        <v>0</v>
      </c>
      <c r="E28" s="2">
        <f>E23*$C$28</f>
        <v>0</v>
      </c>
      <c r="F28" s="2">
        <f>F23*$C$28</f>
        <v>0</v>
      </c>
      <c r="G28" s="2">
        <f>G23*$C$28</f>
        <v>0</v>
      </c>
      <c r="H28" s="2">
        <f>H23*$C$28</f>
        <v>0</v>
      </c>
    </row>
    <row r="29" spans="1:8" ht="16.5" x14ac:dyDescent="0.3">
      <c r="A29" s="1"/>
      <c r="B29" s="37" t="s">
        <v>4</v>
      </c>
      <c r="C29" s="1"/>
      <c r="D29" s="7">
        <f>SUM(D27:D28)</f>
        <v>0</v>
      </c>
      <c r="E29" s="7">
        <f>SUM(E27:E28)</f>
        <v>0</v>
      </c>
      <c r="F29" s="7">
        <f>SUM(F27:F28)</f>
        <v>0</v>
      </c>
      <c r="G29" s="7">
        <f>SUM(G27:G28)</f>
        <v>0</v>
      </c>
      <c r="H29" s="7">
        <f>SUM(H27:H28)</f>
        <v>0</v>
      </c>
    </row>
    <row r="30" spans="1:8" ht="16.5" x14ac:dyDescent="0.3">
      <c r="A30" s="1"/>
      <c r="B30" s="37"/>
      <c r="C30" s="1"/>
      <c r="D30" s="2"/>
      <c r="E30" s="2"/>
      <c r="F30" s="2"/>
      <c r="G30" s="2"/>
      <c r="H30" s="2"/>
    </row>
    <row r="31" spans="1:8" ht="16.5" x14ac:dyDescent="0.3">
      <c r="A31" s="1"/>
      <c r="B31" s="37" t="s">
        <v>5</v>
      </c>
      <c r="C31" s="1"/>
      <c r="D31" s="2">
        <v>0</v>
      </c>
      <c r="E31" s="2">
        <f>E23-E27</f>
        <v>54000</v>
      </c>
      <c r="F31" s="2">
        <f>F23-F27</f>
        <v>54000</v>
      </c>
      <c r="G31" s="2">
        <f>G23-G27</f>
        <v>54000</v>
      </c>
      <c r="H31" s="2">
        <f>H23-H27</f>
        <v>54000</v>
      </c>
    </row>
    <row r="32" spans="1:8" ht="16.5" x14ac:dyDescent="0.3">
      <c r="A32" s="1"/>
      <c r="B32" s="37" t="s">
        <v>6</v>
      </c>
      <c r="C32" s="1"/>
      <c r="D32" s="7">
        <f>D25-D29</f>
        <v>54000</v>
      </c>
      <c r="E32" s="7">
        <f>E25-E29</f>
        <v>54000</v>
      </c>
      <c r="F32" s="7">
        <f>F25-F29</f>
        <v>54000</v>
      </c>
      <c r="G32" s="7">
        <f>G25-G29</f>
        <v>54000</v>
      </c>
      <c r="H32" s="7">
        <f>H25-H29</f>
        <v>54000</v>
      </c>
    </row>
    <row r="33" spans="1:8" ht="17.25" thickBot="1" x14ac:dyDescent="0.35">
      <c r="A33" s="1"/>
      <c r="B33" s="37" t="s">
        <v>7</v>
      </c>
      <c r="C33" s="1"/>
      <c r="D33" s="11">
        <f>SUM(D31:D32)/2</f>
        <v>27000</v>
      </c>
      <c r="E33" s="11">
        <f>SUM(E31:E32)/2</f>
        <v>54000</v>
      </c>
      <c r="F33" s="11">
        <f>SUM(F31:F32)/2</f>
        <v>54000</v>
      </c>
      <c r="G33" s="11">
        <f>SUM(G31:G32)/2</f>
        <v>54000</v>
      </c>
      <c r="H33" s="11">
        <f>SUM(H31:H32)/2</f>
        <v>54000</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54000</v>
      </c>
      <c r="F43" s="7">
        <f>E51</f>
        <v>54000</v>
      </c>
      <c r="G43" s="7">
        <f>F51</f>
        <v>54000</v>
      </c>
      <c r="H43" s="7">
        <f>G51</f>
        <v>54000</v>
      </c>
    </row>
    <row r="44" spans="1:8" ht="16.5" x14ac:dyDescent="0.3">
      <c r="B44" s="37" t="s">
        <v>10</v>
      </c>
      <c r="C44" s="1"/>
      <c r="D44" s="64">
        <f>D24</f>
        <v>54000</v>
      </c>
      <c r="E44" s="2">
        <f>E24</f>
        <v>0</v>
      </c>
      <c r="F44" s="2">
        <f>F24</f>
        <v>0</v>
      </c>
      <c r="G44" s="2">
        <f>G24</f>
        <v>0</v>
      </c>
      <c r="H44" s="2">
        <f>H24</f>
        <v>0</v>
      </c>
    </row>
    <row r="45" spans="1:8" ht="16.5" x14ac:dyDescent="0.3">
      <c r="B45" s="37" t="s">
        <v>11</v>
      </c>
      <c r="C45" s="1"/>
      <c r="D45" s="7">
        <f>SUM(D43:D44)</f>
        <v>54000</v>
      </c>
      <c r="E45" s="7">
        <f>SUM(E43:E44)</f>
        <v>54000</v>
      </c>
      <c r="F45" s="7">
        <f>SUM(F43:F44)</f>
        <v>54000</v>
      </c>
      <c r="G45" s="7">
        <f>SUM(G43:G44)</f>
        <v>54000</v>
      </c>
      <c r="H45" s="7">
        <f>SUM(H43:H44)</f>
        <v>54000</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54000</v>
      </c>
      <c r="E47" s="7">
        <f>E45-E46</f>
        <v>54000</v>
      </c>
      <c r="F47" s="7">
        <f>F45-F46</f>
        <v>54000</v>
      </c>
      <c r="G47" s="7">
        <f>G45-G46</f>
        <v>54000</v>
      </c>
      <c r="H47" s="7">
        <f>H45-H46</f>
        <v>54000</v>
      </c>
    </row>
    <row r="48" spans="1:8" ht="16.5" x14ac:dyDescent="0.3">
      <c r="B48" s="37" t="s">
        <v>17</v>
      </c>
      <c r="C48" s="65">
        <f>'Incremental Capital Summary'!K21</f>
        <v>0</v>
      </c>
      <c r="D48" s="14"/>
      <c r="E48" s="12"/>
      <c r="F48" s="12"/>
      <c r="G48" s="12"/>
      <c r="H48" s="12"/>
    </row>
    <row r="49" spans="2:8" ht="16.5" x14ac:dyDescent="0.3">
      <c r="B49" s="37" t="s">
        <v>18</v>
      </c>
      <c r="C49" s="63">
        <f>'Incremental Capital Summary'!M21</f>
        <v>0</v>
      </c>
      <c r="D49" s="14"/>
      <c r="E49" s="12"/>
      <c r="F49" s="12"/>
      <c r="G49" s="12"/>
      <c r="H49" s="12"/>
    </row>
    <row r="50" spans="2:8" ht="16.5" x14ac:dyDescent="0.3">
      <c r="B50" s="37" t="s">
        <v>14</v>
      </c>
      <c r="C50" s="1"/>
      <c r="D50" s="7">
        <f>D47*$C$49</f>
        <v>0</v>
      </c>
      <c r="E50" s="7">
        <f>E47*$C$49</f>
        <v>0</v>
      </c>
      <c r="F50" s="7">
        <f>F47*$C$49</f>
        <v>0</v>
      </c>
      <c r="G50" s="7">
        <f>G47*$C$49</f>
        <v>0</v>
      </c>
      <c r="H50" s="7">
        <f>H47*$C$49</f>
        <v>0</v>
      </c>
    </row>
    <row r="51" spans="2:8" ht="17.25" thickBot="1" x14ac:dyDescent="0.35">
      <c r="B51" s="37" t="s">
        <v>15</v>
      </c>
      <c r="C51" s="1"/>
      <c r="D51" s="11">
        <f>D45-D50</f>
        <v>54000</v>
      </c>
      <c r="E51" s="11">
        <f>E45-E50</f>
        <v>54000</v>
      </c>
      <c r="F51" s="11">
        <f>F45-F50</f>
        <v>54000</v>
      </c>
      <c r="G51" s="11">
        <f>G45-G50</f>
        <v>54000</v>
      </c>
      <c r="H51" s="11">
        <f>H45-H50</f>
        <v>54000</v>
      </c>
    </row>
    <row r="52" spans="2:8" x14ac:dyDescent="0.2">
      <c r="B52" s="1"/>
      <c r="C52" s="1"/>
      <c r="D52" s="2"/>
      <c r="E52" s="2"/>
      <c r="F52" s="2"/>
    </row>
    <row r="53" spans="2:8" x14ac:dyDescent="0.2">
      <c r="C53" s="14"/>
      <c r="F53" s="18"/>
    </row>
    <row r="54" spans="2:8" x14ac:dyDescent="0.2">
      <c r="C54" s="14"/>
      <c r="F54" s="18"/>
    </row>
    <row r="55" spans="2:8" x14ac:dyDescent="0.2">
      <c r="C55" s="14"/>
      <c r="F55" s="18"/>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selectLockedCells="1"/>
  <phoneticPr fontId="2" type="noConversion"/>
  <pageMargins left="0.5" right="0.5" top="1" bottom="1" header="0.5" footer="0.5"/>
  <pageSetup scale="52" orientation="landscape" r:id="rId1"/>
  <headerFooter alignWithMargins="0">
    <oddHeader>&amp;C&amp;F&amp;A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2"/>
  </sheetPr>
  <dimension ref="A1:H71"/>
  <sheetViews>
    <sheetView showGridLines="0" zoomScaleNormal="100" workbookViewId="0">
      <selection activeCell="B11" sqref="B11"/>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116</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Municipal Substation</v>
      </c>
      <c r="F13" s="1"/>
    </row>
    <row r="14" spans="1:6" x14ac:dyDescent="0.2">
      <c r="A14" s="1"/>
      <c r="F14" s="1"/>
    </row>
    <row r="15" spans="1:6" ht="17.25" thickBot="1" x14ac:dyDescent="0.35">
      <c r="A15" s="1"/>
      <c r="B15" s="31" t="s">
        <v>22</v>
      </c>
      <c r="F15" s="1"/>
    </row>
    <row r="16" spans="1:6" ht="15.75" x14ac:dyDescent="0.25">
      <c r="A16" s="1"/>
      <c r="B16" s="41" t="str">
        <f>IF(ISBLANK('Incremental Capital Summary'!C22),"",'Incremental Capital Summary'!C22)</f>
        <v>Municipal Substation</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1733500</v>
      </c>
      <c r="F23" s="7">
        <f>E25</f>
        <v>1733500</v>
      </c>
      <c r="G23" s="7">
        <f>F25</f>
        <v>1733500</v>
      </c>
      <c r="H23" s="7">
        <f>G25</f>
        <v>1733500</v>
      </c>
    </row>
    <row r="24" spans="1:8" ht="16.5" x14ac:dyDescent="0.3">
      <c r="A24" s="1"/>
      <c r="B24" s="37" t="s">
        <v>20</v>
      </c>
      <c r="C24" s="8"/>
      <c r="D24" s="62">
        <f>IF('Incremental Capital Summary'!$B$11="4th year of IRM cycle", 'Incremental Capital Summary'!E22/2,  'Incremental Capital Summary'!E22)</f>
        <v>1733500</v>
      </c>
      <c r="E24" s="9">
        <v>0</v>
      </c>
      <c r="F24" s="9">
        <v>0</v>
      </c>
      <c r="G24" s="9">
        <v>0</v>
      </c>
      <c r="H24" s="9">
        <v>0</v>
      </c>
    </row>
    <row r="25" spans="1:8" ht="16.5" x14ac:dyDescent="0.3">
      <c r="A25" s="1"/>
      <c r="B25" s="37" t="s">
        <v>2</v>
      </c>
      <c r="C25" s="1"/>
      <c r="D25" s="7">
        <f>SUM(D23:D24)</f>
        <v>1733500</v>
      </c>
      <c r="E25" s="7">
        <f>SUM(E23:E24)</f>
        <v>1733500</v>
      </c>
      <c r="F25" s="7">
        <f>SUM(F23:F24)</f>
        <v>1733500</v>
      </c>
      <c r="G25" s="7">
        <f>SUM(G23:G24)</f>
        <v>1733500</v>
      </c>
      <c r="H25" s="7">
        <f>SUM(H23:H24)</f>
        <v>1733500</v>
      </c>
    </row>
    <row r="26" spans="1:8" ht="16.5" x14ac:dyDescent="0.3">
      <c r="A26" s="1"/>
      <c r="B26" s="37"/>
      <c r="C26" s="1"/>
      <c r="D26" s="10"/>
      <c r="E26" s="10"/>
      <c r="F26" s="2"/>
      <c r="G26" s="2"/>
      <c r="H26" s="2"/>
    </row>
    <row r="27" spans="1:8" ht="16.5" x14ac:dyDescent="0.3">
      <c r="A27" s="1"/>
      <c r="B27" s="37" t="s">
        <v>3</v>
      </c>
      <c r="C27" s="1"/>
      <c r="D27" s="7">
        <v>0</v>
      </c>
      <c r="E27" s="7">
        <f>D29</f>
        <v>43337.5</v>
      </c>
      <c r="F27" s="7">
        <f>E29</f>
        <v>86675</v>
      </c>
      <c r="G27" s="7">
        <f>F29</f>
        <v>130012.5</v>
      </c>
      <c r="H27" s="7">
        <f>G29</f>
        <v>173350</v>
      </c>
    </row>
    <row r="28" spans="1:8" ht="16.5" x14ac:dyDescent="0.3">
      <c r="A28" s="1"/>
      <c r="B28" s="37" t="s">
        <v>0</v>
      </c>
      <c r="C28" s="63">
        <f>'Incremental Capital Summary'!I22</f>
        <v>2.5000000000000001E-2</v>
      </c>
      <c r="D28" s="2">
        <f>D24*$C$28</f>
        <v>43337.5</v>
      </c>
      <c r="E28" s="2">
        <f>E23*$C$28</f>
        <v>43337.5</v>
      </c>
      <c r="F28" s="2">
        <f>F23*$C$28</f>
        <v>43337.5</v>
      </c>
      <c r="G28" s="2">
        <f>G23*$C$28</f>
        <v>43337.5</v>
      </c>
      <c r="H28" s="2">
        <f>H23*$C$28</f>
        <v>43337.5</v>
      </c>
    </row>
    <row r="29" spans="1:8" ht="16.5" x14ac:dyDescent="0.3">
      <c r="A29" s="1"/>
      <c r="B29" s="37" t="s">
        <v>4</v>
      </c>
      <c r="C29" s="1"/>
      <c r="D29" s="7">
        <f>SUM(D27:D28)</f>
        <v>43337.5</v>
      </c>
      <c r="E29" s="7">
        <f>SUM(E27:E28)</f>
        <v>86675</v>
      </c>
      <c r="F29" s="7">
        <f>SUM(F27:F28)</f>
        <v>130012.5</v>
      </c>
      <c r="G29" s="7">
        <f>SUM(G27:G28)</f>
        <v>173350</v>
      </c>
      <c r="H29" s="7">
        <f>SUM(H27:H28)</f>
        <v>216687.5</v>
      </c>
    </row>
    <row r="30" spans="1:8" ht="16.5" x14ac:dyDescent="0.3">
      <c r="A30" s="1"/>
      <c r="B30" s="37"/>
      <c r="C30" s="1"/>
      <c r="D30" s="2"/>
      <c r="E30" s="2"/>
      <c r="F30" s="2"/>
      <c r="G30" s="2"/>
      <c r="H30" s="2"/>
    </row>
    <row r="31" spans="1:8" ht="16.5" x14ac:dyDescent="0.3">
      <c r="A31" s="1"/>
      <c r="B31" s="37" t="s">
        <v>5</v>
      </c>
      <c r="C31" s="1"/>
      <c r="D31" s="2">
        <v>0</v>
      </c>
      <c r="E31" s="2">
        <f>E23-E27</f>
        <v>1690162.5</v>
      </c>
      <c r="F31" s="2">
        <f>F23-F27</f>
        <v>1646825</v>
      </c>
      <c r="G31" s="2">
        <f>G23-G27</f>
        <v>1603487.5</v>
      </c>
      <c r="H31" s="2">
        <f>H23-H27</f>
        <v>1560150</v>
      </c>
    </row>
    <row r="32" spans="1:8" ht="16.5" x14ac:dyDescent="0.3">
      <c r="A32" s="1"/>
      <c r="B32" s="37" t="s">
        <v>6</v>
      </c>
      <c r="C32" s="1"/>
      <c r="D32" s="7">
        <f>D25-D29</f>
        <v>1690162.5</v>
      </c>
      <c r="E32" s="7">
        <f>E25-E29</f>
        <v>1646825</v>
      </c>
      <c r="F32" s="7">
        <f>F25-F29</f>
        <v>1603487.5</v>
      </c>
      <c r="G32" s="7">
        <f>G25-G29</f>
        <v>1560150</v>
      </c>
      <c r="H32" s="7">
        <f>H25-H29</f>
        <v>1516812.5</v>
      </c>
    </row>
    <row r="33" spans="1:8" ht="17.25" thickBot="1" x14ac:dyDescent="0.35">
      <c r="A33" s="1"/>
      <c r="B33" s="37" t="s">
        <v>7</v>
      </c>
      <c r="C33" s="1"/>
      <c r="D33" s="11">
        <f>SUM(D31:D32)/2</f>
        <v>845081.25</v>
      </c>
      <c r="E33" s="11">
        <f>SUM(E31:E32)/2</f>
        <v>1668493.75</v>
      </c>
      <c r="F33" s="11">
        <f>SUM(F31:F32)/2</f>
        <v>1625156.25</v>
      </c>
      <c r="G33" s="11">
        <f>SUM(G31:G32)/2</f>
        <v>1581818.75</v>
      </c>
      <c r="H33" s="11">
        <f>SUM(H31:H32)/2</f>
        <v>1538481.25</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1594820</v>
      </c>
      <c r="F43" s="7">
        <f>E51</f>
        <v>1467234.4</v>
      </c>
      <c r="G43" s="7">
        <f>F51</f>
        <v>1349855.6479999998</v>
      </c>
      <c r="H43" s="7">
        <f>G51</f>
        <v>1241867.1961599998</v>
      </c>
    </row>
    <row r="44" spans="1:8" ht="16.5" x14ac:dyDescent="0.3">
      <c r="B44" s="37" t="s">
        <v>10</v>
      </c>
      <c r="C44" s="1"/>
      <c r="D44" s="64">
        <f>D24</f>
        <v>1733500</v>
      </c>
      <c r="E44" s="2">
        <f>E24</f>
        <v>0</v>
      </c>
      <c r="F44" s="2">
        <f>F24</f>
        <v>0</v>
      </c>
      <c r="G44" s="2">
        <f>G24</f>
        <v>0</v>
      </c>
      <c r="H44" s="2">
        <f>H24</f>
        <v>0</v>
      </c>
    </row>
    <row r="45" spans="1:8" ht="16.5" x14ac:dyDescent="0.3">
      <c r="B45" s="37" t="s">
        <v>11</v>
      </c>
      <c r="C45" s="1"/>
      <c r="D45" s="7">
        <f>SUM(D43:D44)</f>
        <v>1733500</v>
      </c>
      <c r="E45" s="7">
        <f>SUM(E43:E44)</f>
        <v>1594820</v>
      </c>
      <c r="F45" s="7">
        <f>SUM(F43:F44)</f>
        <v>1467234.4</v>
      </c>
      <c r="G45" s="7">
        <f>SUM(G43:G44)</f>
        <v>1349855.6479999998</v>
      </c>
      <c r="H45" s="7">
        <f>SUM(H43:H44)</f>
        <v>1241867.1961599998</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1733500</v>
      </c>
      <c r="E47" s="7">
        <f>E45-E46</f>
        <v>1594820</v>
      </c>
      <c r="F47" s="7">
        <f>F45-F46</f>
        <v>1467234.4</v>
      </c>
      <c r="G47" s="7">
        <f>G45-G46</f>
        <v>1349855.6479999998</v>
      </c>
      <c r="H47" s="7">
        <f>H45-H46</f>
        <v>1241867.1961599998</v>
      </c>
    </row>
    <row r="48" spans="1:8" ht="16.5" x14ac:dyDescent="0.3">
      <c r="B48" s="37" t="s">
        <v>17</v>
      </c>
      <c r="C48" s="65">
        <f>'Incremental Capital Summary'!K22</f>
        <v>47</v>
      </c>
      <c r="D48" s="14"/>
      <c r="E48" s="12"/>
      <c r="F48" s="12"/>
      <c r="G48" s="12"/>
      <c r="H48" s="12"/>
    </row>
    <row r="49" spans="2:8" ht="16.5" x14ac:dyDescent="0.3">
      <c r="B49" s="37" t="s">
        <v>18</v>
      </c>
      <c r="C49" s="63">
        <f>'Incremental Capital Summary'!M22</f>
        <v>0.08</v>
      </c>
      <c r="D49" s="14"/>
      <c r="E49" s="12"/>
      <c r="F49" s="12"/>
      <c r="G49" s="12"/>
      <c r="H49" s="12"/>
    </row>
    <row r="50" spans="2:8" ht="16.5" x14ac:dyDescent="0.3">
      <c r="B50" s="37" t="s">
        <v>14</v>
      </c>
      <c r="C50" s="1"/>
      <c r="D50" s="7">
        <f>D47*$C$49</f>
        <v>138680</v>
      </c>
      <c r="E50" s="7">
        <f>E47*$C$49</f>
        <v>127585.60000000001</v>
      </c>
      <c r="F50" s="7">
        <f>F47*$C$49</f>
        <v>117378.75199999999</v>
      </c>
      <c r="G50" s="7">
        <f>G47*$C$49</f>
        <v>107988.45183999999</v>
      </c>
      <c r="H50" s="7">
        <f>H47*$C$49</f>
        <v>99349.375692799993</v>
      </c>
    </row>
    <row r="51" spans="2:8" ht="17.25" thickBot="1" x14ac:dyDescent="0.35">
      <c r="B51" s="37" t="s">
        <v>15</v>
      </c>
      <c r="C51" s="1"/>
      <c r="D51" s="11">
        <f>D45-D50</f>
        <v>1594820</v>
      </c>
      <c r="E51" s="11">
        <f>E45-E50</f>
        <v>1467234.4</v>
      </c>
      <c r="F51" s="11">
        <f>F45-F50</f>
        <v>1349855.6479999998</v>
      </c>
      <c r="G51" s="11">
        <f>G45-G50</f>
        <v>1241867.1961599998</v>
      </c>
      <c r="H51" s="11">
        <f>H45-H50</f>
        <v>1142517.8204671999</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selectLockedCells="1"/>
  <phoneticPr fontId="2" type="noConversion"/>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2"/>
    <pageSetUpPr fitToPage="1"/>
  </sheetPr>
  <dimension ref="A1:H71"/>
  <sheetViews>
    <sheetView showGridLines="0" workbookViewId="0">
      <selection activeCell="G38" sqref="G38"/>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117</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Municipal Substation</v>
      </c>
      <c r="F13" s="1"/>
    </row>
    <row r="14" spans="1:6" x14ac:dyDescent="0.2">
      <c r="A14" s="1"/>
      <c r="F14" s="1"/>
    </row>
    <row r="15" spans="1:6" ht="17.25" thickBot="1" x14ac:dyDescent="0.35">
      <c r="A15" s="1"/>
      <c r="B15" s="31" t="s">
        <v>22</v>
      </c>
      <c r="F15" s="1"/>
    </row>
    <row r="16" spans="1:6" ht="15.75" x14ac:dyDescent="0.25">
      <c r="A16" s="1"/>
      <c r="B16" s="41" t="str">
        <f>IF(ISBLANK('Incremental Capital Summary'!C23),"",'Incremental Capital Summary'!C23)</f>
        <v>44 kV line Build</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275000</v>
      </c>
      <c r="F23" s="7">
        <f>E25</f>
        <v>275000</v>
      </c>
      <c r="G23" s="7">
        <f>F25</f>
        <v>275000</v>
      </c>
      <c r="H23" s="7">
        <f>G25</f>
        <v>275000</v>
      </c>
    </row>
    <row r="24" spans="1:8" ht="16.5" x14ac:dyDescent="0.3">
      <c r="A24" s="1"/>
      <c r="B24" s="37" t="s">
        <v>20</v>
      </c>
      <c r="C24" s="8"/>
      <c r="D24" s="62">
        <f>IF('Incremental Capital Summary'!$B$11="4th year of IRM cycle", 'Incremental Capital Summary'!E23/2,  'Incremental Capital Summary'!E23)</f>
        <v>275000</v>
      </c>
      <c r="E24" s="9">
        <v>0</v>
      </c>
      <c r="F24" s="9">
        <v>0</v>
      </c>
      <c r="G24" s="9">
        <v>0</v>
      </c>
      <c r="H24" s="9">
        <v>0</v>
      </c>
    </row>
    <row r="25" spans="1:8" ht="16.5" x14ac:dyDescent="0.3">
      <c r="A25" s="1"/>
      <c r="B25" s="37" t="s">
        <v>2</v>
      </c>
      <c r="C25" s="1"/>
      <c r="D25" s="7">
        <f>SUM(D23:D24)</f>
        <v>275000</v>
      </c>
      <c r="E25" s="7">
        <f>SUM(E23:E24)</f>
        <v>275000</v>
      </c>
      <c r="F25" s="7">
        <f>SUM(F23:F24)</f>
        <v>275000</v>
      </c>
      <c r="G25" s="7">
        <f>SUM(G23:G24)</f>
        <v>275000</v>
      </c>
      <c r="H25" s="7">
        <f>SUM(H23:H24)</f>
        <v>275000</v>
      </c>
    </row>
    <row r="26" spans="1:8" ht="16.5" x14ac:dyDescent="0.3">
      <c r="A26" s="1"/>
      <c r="B26" s="37"/>
      <c r="C26" s="1"/>
      <c r="D26" s="10"/>
      <c r="E26" s="10"/>
      <c r="F26" s="2"/>
      <c r="G26" s="2"/>
      <c r="H26" s="2"/>
    </row>
    <row r="27" spans="1:8" ht="16.5" x14ac:dyDescent="0.3">
      <c r="A27" s="1"/>
      <c r="B27" s="37" t="s">
        <v>3</v>
      </c>
      <c r="C27" s="1"/>
      <c r="D27" s="7">
        <v>0</v>
      </c>
      <c r="E27" s="7">
        <f>D29</f>
        <v>6875</v>
      </c>
      <c r="F27" s="7">
        <f>E29</f>
        <v>13750</v>
      </c>
      <c r="G27" s="7">
        <f>F29</f>
        <v>20625</v>
      </c>
      <c r="H27" s="7">
        <f>G29</f>
        <v>27500</v>
      </c>
    </row>
    <row r="28" spans="1:8" ht="16.5" x14ac:dyDescent="0.3">
      <c r="A28" s="1"/>
      <c r="B28" s="37" t="s">
        <v>0</v>
      </c>
      <c r="C28" s="63">
        <f>'Incremental Capital Summary'!I23</f>
        <v>2.5000000000000001E-2</v>
      </c>
      <c r="D28" s="2">
        <f>D24*$C$28</f>
        <v>6875</v>
      </c>
      <c r="E28" s="2">
        <f>E23*$C$28</f>
        <v>6875</v>
      </c>
      <c r="F28" s="2">
        <f>F23*$C$28</f>
        <v>6875</v>
      </c>
      <c r="G28" s="2">
        <f>G23*$C$28</f>
        <v>6875</v>
      </c>
      <c r="H28" s="2">
        <f>H23*$C$28</f>
        <v>6875</v>
      </c>
    </row>
    <row r="29" spans="1:8" ht="16.5" x14ac:dyDescent="0.3">
      <c r="A29" s="1"/>
      <c r="B29" s="37" t="s">
        <v>4</v>
      </c>
      <c r="C29" s="1"/>
      <c r="D29" s="7">
        <f>SUM(D27:D28)</f>
        <v>6875</v>
      </c>
      <c r="E29" s="7">
        <f>SUM(E27:E28)</f>
        <v>13750</v>
      </c>
      <c r="F29" s="7">
        <f>SUM(F27:F28)</f>
        <v>20625</v>
      </c>
      <c r="G29" s="7">
        <f>SUM(G27:G28)</f>
        <v>27500</v>
      </c>
      <c r="H29" s="7">
        <f>SUM(H27:H28)</f>
        <v>34375</v>
      </c>
    </row>
    <row r="30" spans="1:8" ht="16.5" x14ac:dyDescent="0.3">
      <c r="A30" s="1"/>
      <c r="B30" s="37"/>
      <c r="C30" s="1"/>
      <c r="D30" s="2"/>
      <c r="E30" s="2"/>
      <c r="F30" s="2"/>
      <c r="G30" s="2"/>
      <c r="H30" s="2"/>
    </row>
    <row r="31" spans="1:8" ht="16.5" x14ac:dyDescent="0.3">
      <c r="A31" s="1"/>
      <c r="B31" s="37" t="s">
        <v>5</v>
      </c>
      <c r="C31" s="1"/>
      <c r="D31" s="2">
        <v>0</v>
      </c>
      <c r="E31" s="2">
        <f>E23-E27</f>
        <v>268125</v>
      </c>
      <c r="F31" s="2">
        <f>F23-F27</f>
        <v>261250</v>
      </c>
      <c r="G31" s="2">
        <f>G23-G27</f>
        <v>254375</v>
      </c>
      <c r="H31" s="2">
        <f>H23-H27</f>
        <v>247500</v>
      </c>
    </row>
    <row r="32" spans="1:8" ht="16.5" x14ac:dyDescent="0.3">
      <c r="A32" s="1"/>
      <c r="B32" s="37" t="s">
        <v>6</v>
      </c>
      <c r="C32" s="1"/>
      <c r="D32" s="7">
        <f>D25-D29</f>
        <v>268125</v>
      </c>
      <c r="E32" s="7">
        <f>E25-E29</f>
        <v>261250</v>
      </c>
      <c r="F32" s="7">
        <f>F25-F29</f>
        <v>254375</v>
      </c>
      <c r="G32" s="7">
        <f>G25-G29</f>
        <v>247500</v>
      </c>
      <c r="H32" s="7">
        <f>H25-H29</f>
        <v>240625</v>
      </c>
    </row>
    <row r="33" spans="1:8" ht="17.25" thickBot="1" x14ac:dyDescent="0.35">
      <c r="A33" s="1"/>
      <c r="B33" s="37" t="s">
        <v>7</v>
      </c>
      <c r="C33" s="1"/>
      <c r="D33" s="11">
        <f>SUM(D31:D32)/2</f>
        <v>134062.5</v>
      </c>
      <c r="E33" s="11">
        <f>SUM(E31:E32)/2</f>
        <v>264687.5</v>
      </c>
      <c r="F33" s="11">
        <f>SUM(F31:F32)/2</f>
        <v>257812.5</v>
      </c>
      <c r="G33" s="11">
        <f>SUM(G31:G32)/2</f>
        <v>250937.5</v>
      </c>
      <c r="H33" s="11">
        <f>SUM(H31:H32)/2</f>
        <v>244062.5</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253000</v>
      </c>
      <c r="F43" s="7">
        <f>E51</f>
        <v>232760</v>
      </c>
      <c r="G43" s="7">
        <f>F51</f>
        <v>214139.2</v>
      </c>
      <c r="H43" s="7">
        <f>G51</f>
        <v>197008.06400000001</v>
      </c>
    </row>
    <row r="44" spans="1:8" ht="16.5" x14ac:dyDescent="0.3">
      <c r="B44" s="37" t="s">
        <v>10</v>
      </c>
      <c r="C44" s="1"/>
      <c r="D44" s="64">
        <f>D24</f>
        <v>275000</v>
      </c>
      <c r="E44" s="2">
        <f>E24</f>
        <v>0</v>
      </c>
      <c r="F44" s="2">
        <f>F24</f>
        <v>0</v>
      </c>
      <c r="G44" s="2">
        <f>G24</f>
        <v>0</v>
      </c>
      <c r="H44" s="2">
        <f>H24</f>
        <v>0</v>
      </c>
    </row>
    <row r="45" spans="1:8" ht="16.5" x14ac:dyDescent="0.3">
      <c r="B45" s="37" t="s">
        <v>11</v>
      </c>
      <c r="C45" s="1"/>
      <c r="D45" s="7">
        <f>SUM(D43:D44)</f>
        <v>275000</v>
      </c>
      <c r="E45" s="7">
        <f>SUM(E43:E44)</f>
        <v>253000</v>
      </c>
      <c r="F45" s="7">
        <f>SUM(F43:F44)</f>
        <v>232760</v>
      </c>
      <c r="G45" s="7">
        <f>SUM(G43:G44)</f>
        <v>214139.2</v>
      </c>
      <c r="H45" s="7">
        <f>SUM(H43:H44)</f>
        <v>197008.06400000001</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275000</v>
      </c>
      <c r="E47" s="7">
        <f>E45-E46</f>
        <v>253000</v>
      </c>
      <c r="F47" s="7">
        <f>F45-F46</f>
        <v>232760</v>
      </c>
      <c r="G47" s="7">
        <f>G45-G46</f>
        <v>214139.2</v>
      </c>
      <c r="H47" s="7">
        <f>H45-H46</f>
        <v>197008.06400000001</v>
      </c>
    </row>
    <row r="48" spans="1:8" ht="16.5" x14ac:dyDescent="0.3">
      <c r="B48" s="37" t="s">
        <v>17</v>
      </c>
      <c r="C48" s="65">
        <f>'Incremental Capital Summary'!K23</f>
        <v>47</v>
      </c>
      <c r="D48" s="14"/>
      <c r="E48" s="12"/>
      <c r="F48" s="12"/>
      <c r="G48" s="12"/>
      <c r="H48" s="12"/>
    </row>
    <row r="49" spans="2:8" ht="16.5" x14ac:dyDescent="0.3">
      <c r="B49" s="37" t="s">
        <v>18</v>
      </c>
      <c r="C49" s="63">
        <f>'Incremental Capital Summary'!M23</f>
        <v>0.08</v>
      </c>
      <c r="D49" s="14"/>
      <c r="E49" s="12"/>
      <c r="F49" s="12"/>
      <c r="G49" s="12"/>
      <c r="H49" s="12"/>
    </row>
    <row r="50" spans="2:8" ht="16.5" x14ac:dyDescent="0.3">
      <c r="B50" s="37" t="s">
        <v>14</v>
      </c>
      <c r="C50" s="1"/>
      <c r="D50" s="7">
        <f>D47*$C$49</f>
        <v>22000</v>
      </c>
      <c r="E50" s="7">
        <f>E47*$C$49</f>
        <v>20240</v>
      </c>
      <c r="F50" s="7">
        <f>F47*$C$49</f>
        <v>18620.8</v>
      </c>
      <c r="G50" s="7">
        <f>G47*$C$49</f>
        <v>17131.136000000002</v>
      </c>
      <c r="H50" s="7">
        <f>H47*$C$49</f>
        <v>15760.645120000001</v>
      </c>
    </row>
    <row r="51" spans="2:8" ht="17.25" thickBot="1" x14ac:dyDescent="0.35">
      <c r="B51" s="37" t="s">
        <v>15</v>
      </c>
      <c r="C51" s="1"/>
      <c r="D51" s="11">
        <f>D45-D50</f>
        <v>253000</v>
      </c>
      <c r="E51" s="11">
        <f>E45-E50</f>
        <v>232760</v>
      </c>
      <c r="F51" s="11">
        <f>F45-F50</f>
        <v>214139.2</v>
      </c>
      <c r="G51" s="11">
        <f>G45-G50</f>
        <v>197008.06400000001</v>
      </c>
      <c r="H51" s="11">
        <f>H45-H50</f>
        <v>181247.41888000001</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selectLockedCells="1"/>
  <phoneticPr fontId="2" type="noConversion"/>
  <pageMargins left="0.75" right="0.75" top="1" bottom="1" header="0.5" footer="0.5"/>
  <pageSetup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12"/>
    <pageSetUpPr fitToPage="1"/>
  </sheetPr>
  <dimension ref="A1:H71"/>
  <sheetViews>
    <sheetView showGridLines="0" workbookViewId="0">
      <selection activeCell="E53" sqref="E53"/>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118</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Municipal Substation</v>
      </c>
      <c r="F13" s="1"/>
    </row>
    <row r="14" spans="1:6" x14ac:dyDescent="0.2">
      <c r="A14" s="1"/>
      <c r="F14" s="1"/>
    </row>
    <row r="15" spans="1:6" ht="17.25" thickBot="1" x14ac:dyDescent="0.35">
      <c r="A15" s="1"/>
      <c r="B15" s="31" t="s">
        <v>22</v>
      </c>
      <c r="F15" s="1"/>
    </row>
    <row r="16" spans="1:6" ht="15.75" x14ac:dyDescent="0.25">
      <c r="A16" s="1"/>
      <c r="B16" s="41" t="str">
        <f>IF(ISBLANK('Incremental Capital Summary'!C24),"",'Incremental Capital Summary'!C24)</f>
        <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0</v>
      </c>
      <c r="F23" s="7">
        <f>E25</f>
        <v>0</v>
      </c>
      <c r="G23" s="7">
        <f>F25</f>
        <v>0</v>
      </c>
      <c r="H23" s="7">
        <f>G25</f>
        <v>0</v>
      </c>
    </row>
    <row r="24" spans="1:8" ht="16.5" x14ac:dyDescent="0.3">
      <c r="A24" s="1"/>
      <c r="B24" s="37" t="s">
        <v>20</v>
      </c>
      <c r="C24" s="8"/>
      <c r="D24" s="62">
        <f>IF('Incremental Capital Summary'!$B$11="4th year of IRM cycle", 'Incremental Capital Summary'!E24/2,  'Incremental Capital Summary'!E24)</f>
        <v>0</v>
      </c>
      <c r="E24" s="9">
        <v>0</v>
      </c>
      <c r="F24" s="9">
        <v>0</v>
      </c>
      <c r="G24" s="9">
        <v>0</v>
      </c>
      <c r="H24" s="9">
        <v>0</v>
      </c>
    </row>
    <row r="25" spans="1:8" ht="16.5" x14ac:dyDescent="0.3">
      <c r="A25" s="1"/>
      <c r="B25" s="37" t="s">
        <v>2</v>
      </c>
      <c r="C25" s="1"/>
      <c r="D25" s="7">
        <f>SUM(D23:D24)</f>
        <v>0</v>
      </c>
      <c r="E25" s="7">
        <f>SUM(E23:E24)</f>
        <v>0</v>
      </c>
      <c r="F25" s="7">
        <f>SUM(F23:F24)</f>
        <v>0</v>
      </c>
      <c r="G25" s="7">
        <f>SUM(G23:G24)</f>
        <v>0</v>
      </c>
      <c r="H25" s="7">
        <f>SUM(H23:H24)</f>
        <v>0</v>
      </c>
    </row>
    <row r="26" spans="1:8" ht="16.5" x14ac:dyDescent="0.3">
      <c r="A26" s="1"/>
      <c r="B26" s="37"/>
      <c r="C26" s="1"/>
      <c r="D26" s="10"/>
      <c r="E26" s="10"/>
      <c r="F26" s="2"/>
      <c r="G26" s="2"/>
      <c r="H26" s="2"/>
    </row>
    <row r="27" spans="1:8" ht="16.5" x14ac:dyDescent="0.3">
      <c r="A27" s="1"/>
      <c r="B27" s="37" t="s">
        <v>3</v>
      </c>
      <c r="C27" s="1"/>
      <c r="D27" s="7">
        <v>0</v>
      </c>
      <c r="E27" s="7">
        <f>D29</f>
        <v>0</v>
      </c>
      <c r="F27" s="7">
        <f>E29</f>
        <v>0</v>
      </c>
      <c r="G27" s="7">
        <f>F29</f>
        <v>0</v>
      </c>
      <c r="H27" s="7">
        <f>G29</f>
        <v>0</v>
      </c>
    </row>
    <row r="28" spans="1:8" ht="16.5" x14ac:dyDescent="0.3">
      <c r="A28" s="1"/>
      <c r="B28" s="37" t="s">
        <v>0</v>
      </c>
      <c r="C28" s="63">
        <f>'Incremental Capital Summary'!I24</f>
        <v>0</v>
      </c>
      <c r="D28" s="2">
        <f>D24*$C$28</f>
        <v>0</v>
      </c>
      <c r="E28" s="2">
        <f>E23*$C$28</f>
        <v>0</v>
      </c>
      <c r="F28" s="2">
        <f>F23*$C$28</f>
        <v>0</v>
      </c>
      <c r="G28" s="2">
        <f>G23*$C$28</f>
        <v>0</v>
      </c>
      <c r="H28" s="2">
        <f>H23*$C$28</f>
        <v>0</v>
      </c>
    </row>
    <row r="29" spans="1:8" ht="16.5" x14ac:dyDescent="0.3">
      <c r="A29" s="1"/>
      <c r="B29" s="37" t="s">
        <v>4</v>
      </c>
      <c r="C29" s="1"/>
      <c r="D29" s="7">
        <f>SUM(D27:D28)</f>
        <v>0</v>
      </c>
      <c r="E29" s="7">
        <f>SUM(E27:E28)</f>
        <v>0</v>
      </c>
      <c r="F29" s="7">
        <f>SUM(F27:F28)</f>
        <v>0</v>
      </c>
      <c r="G29" s="7">
        <f>SUM(G27:G28)</f>
        <v>0</v>
      </c>
      <c r="H29" s="7">
        <f>SUM(H27:H28)</f>
        <v>0</v>
      </c>
    </row>
    <row r="30" spans="1:8" ht="16.5" x14ac:dyDescent="0.3">
      <c r="A30" s="1"/>
      <c r="B30" s="37"/>
      <c r="C30" s="1"/>
      <c r="D30" s="2"/>
      <c r="E30" s="2"/>
      <c r="F30" s="2"/>
      <c r="G30" s="2"/>
      <c r="H30" s="2"/>
    </row>
    <row r="31" spans="1:8" ht="16.5" x14ac:dyDescent="0.3">
      <c r="A31" s="1"/>
      <c r="B31" s="37" t="s">
        <v>5</v>
      </c>
      <c r="C31" s="1"/>
      <c r="D31" s="2">
        <v>0</v>
      </c>
      <c r="E31" s="2">
        <f>E23-E27</f>
        <v>0</v>
      </c>
      <c r="F31" s="2">
        <f>F23-F27</f>
        <v>0</v>
      </c>
      <c r="G31" s="2">
        <f>G23-G27</f>
        <v>0</v>
      </c>
      <c r="H31" s="2">
        <f>H23-H27</f>
        <v>0</v>
      </c>
    </row>
    <row r="32" spans="1:8" ht="16.5" x14ac:dyDescent="0.3">
      <c r="A32" s="1"/>
      <c r="B32" s="37" t="s">
        <v>6</v>
      </c>
      <c r="C32" s="1"/>
      <c r="D32" s="7">
        <f>D25-D29</f>
        <v>0</v>
      </c>
      <c r="E32" s="7">
        <f>E25-E29</f>
        <v>0</v>
      </c>
      <c r="F32" s="7">
        <f>F25-F29</f>
        <v>0</v>
      </c>
      <c r="G32" s="7">
        <f>G25-G29</f>
        <v>0</v>
      </c>
      <c r="H32" s="7">
        <f>H25-H29</f>
        <v>0</v>
      </c>
    </row>
    <row r="33" spans="1:8" ht="17.25" thickBot="1" x14ac:dyDescent="0.35">
      <c r="A33" s="1"/>
      <c r="B33" s="37" t="s">
        <v>7</v>
      </c>
      <c r="C33" s="1"/>
      <c r="D33" s="11">
        <f>SUM(D31:D32)/2</f>
        <v>0</v>
      </c>
      <c r="E33" s="11">
        <f>SUM(E31:E32)/2</f>
        <v>0</v>
      </c>
      <c r="F33" s="11">
        <f>SUM(F31:F32)/2</f>
        <v>0</v>
      </c>
      <c r="G33" s="11">
        <f>SUM(G31:G32)/2</f>
        <v>0</v>
      </c>
      <c r="H33" s="11">
        <f>SUM(H31:H32)/2</f>
        <v>0</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0</v>
      </c>
      <c r="F43" s="7">
        <f>E51</f>
        <v>0</v>
      </c>
      <c r="G43" s="7">
        <f>F51</f>
        <v>0</v>
      </c>
      <c r="H43" s="7">
        <f>G51</f>
        <v>0</v>
      </c>
    </row>
    <row r="44" spans="1:8" ht="16.5" x14ac:dyDescent="0.3">
      <c r="B44" s="37" t="s">
        <v>10</v>
      </c>
      <c r="C44" s="1"/>
      <c r="D44" s="64">
        <f>D24</f>
        <v>0</v>
      </c>
      <c r="E44" s="2">
        <f>E24</f>
        <v>0</v>
      </c>
      <c r="F44" s="2">
        <f>F24</f>
        <v>0</v>
      </c>
      <c r="G44" s="2">
        <f>G24</f>
        <v>0</v>
      </c>
      <c r="H44" s="2">
        <f>H24</f>
        <v>0</v>
      </c>
    </row>
    <row r="45" spans="1:8" ht="16.5" x14ac:dyDescent="0.3">
      <c r="B45" s="37" t="s">
        <v>11</v>
      </c>
      <c r="C45" s="1"/>
      <c r="D45" s="7">
        <f>SUM(D43:D44)</f>
        <v>0</v>
      </c>
      <c r="E45" s="7">
        <f>SUM(E43:E44)</f>
        <v>0</v>
      </c>
      <c r="F45" s="7">
        <f>SUM(F43:F44)</f>
        <v>0</v>
      </c>
      <c r="G45" s="7">
        <f>SUM(G43:G44)</f>
        <v>0</v>
      </c>
      <c r="H45" s="7">
        <f>SUM(H43:H44)</f>
        <v>0</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0</v>
      </c>
      <c r="E47" s="7">
        <f>E45-E46</f>
        <v>0</v>
      </c>
      <c r="F47" s="7">
        <f>F45-F46</f>
        <v>0</v>
      </c>
      <c r="G47" s="7">
        <f>G45-G46</f>
        <v>0</v>
      </c>
      <c r="H47" s="7">
        <f>H45-H46</f>
        <v>0</v>
      </c>
    </row>
    <row r="48" spans="1:8" ht="16.5" x14ac:dyDescent="0.3">
      <c r="B48" s="37" t="s">
        <v>17</v>
      </c>
      <c r="C48" s="65">
        <f>'Incremental Capital Summary'!K24</f>
        <v>0</v>
      </c>
      <c r="D48" s="14"/>
      <c r="E48" s="12"/>
      <c r="F48" s="12"/>
      <c r="G48" s="12"/>
      <c r="H48" s="12"/>
    </row>
    <row r="49" spans="2:8" ht="16.5" x14ac:dyDescent="0.3">
      <c r="B49" s="37" t="s">
        <v>18</v>
      </c>
      <c r="C49" s="63">
        <f>'Incremental Capital Summary'!M24</f>
        <v>0</v>
      </c>
      <c r="D49" s="14"/>
      <c r="E49" s="12"/>
      <c r="F49" s="12"/>
      <c r="G49" s="12"/>
      <c r="H49" s="12"/>
    </row>
    <row r="50" spans="2:8" ht="16.5" x14ac:dyDescent="0.3">
      <c r="B50" s="37" t="s">
        <v>14</v>
      </c>
      <c r="C50" s="1"/>
      <c r="D50" s="7">
        <f>D47*$C$49</f>
        <v>0</v>
      </c>
      <c r="E50" s="7">
        <f>E47*$C$49</f>
        <v>0</v>
      </c>
      <c r="F50" s="7">
        <f>F47*$C$49</f>
        <v>0</v>
      </c>
      <c r="G50" s="7">
        <f>G47*$C$49</f>
        <v>0</v>
      </c>
      <c r="H50" s="7">
        <f>H47*$C$49</f>
        <v>0</v>
      </c>
    </row>
    <row r="51" spans="2:8" ht="17.25" thickBot="1" x14ac:dyDescent="0.35">
      <c r="B51" s="37" t="s">
        <v>15</v>
      </c>
      <c r="C51" s="1"/>
      <c r="D51" s="11">
        <f>D45-D50</f>
        <v>0</v>
      </c>
      <c r="E51" s="11">
        <f>E45-E50</f>
        <v>0</v>
      </c>
      <c r="F51" s="11">
        <f>F45-F50</f>
        <v>0</v>
      </c>
      <c r="G51" s="11">
        <f>G45-G50</f>
        <v>0</v>
      </c>
      <c r="H51" s="11">
        <f>H45-H50</f>
        <v>0</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selectLockedCells="1"/>
  <phoneticPr fontId="2" type="noConversion"/>
  <pageMargins left="0.75" right="0.75" top="1" bottom="1" header="0.5" footer="0.5"/>
  <pageSetup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2"/>
    <pageSetUpPr fitToPage="1"/>
  </sheetPr>
  <dimension ref="A1:H71"/>
  <sheetViews>
    <sheetView showGridLines="0" workbookViewId="0">
      <selection activeCell="E38" sqref="E38"/>
    </sheetView>
  </sheetViews>
  <sheetFormatPr defaultColWidth="0" defaultRowHeight="15" zeroHeight="1" x14ac:dyDescent="0.2"/>
  <cols>
    <col min="1" max="1" width="12.6640625" style="14" customWidth="1"/>
    <col min="2" max="2" width="60.77734375" style="14" customWidth="1"/>
    <col min="3" max="3" width="3.6640625" style="39" bestFit="1" customWidth="1"/>
    <col min="4" max="5" width="8.88671875" style="39" bestFit="1" customWidth="1"/>
    <col min="6" max="6" width="8.88671875" style="14" bestFit="1" customWidth="1"/>
    <col min="7" max="8" width="8.88671875" style="14" customWidth="1"/>
    <col min="9" max="16384" width="3.109375" style="14" hidden="1"/>
  </cols>
  <sheetData>
    <row r="1" spans="1:6" ht="21.75" customHeight="1" x14ac:dyDescent="0.2"/>
    <row r="2" spans="1:6" ht="21.75" customHeight="1" x14ac:dyDescent="0.25">
      <c r="B2" s="16"/>
    </row>
    <row r="3" spans="1:6" ht="21.75" customHeight="1" x14ac:dyDescent="0.25">
      <c r="A3" s="1"/>
      <c r="B3" s="16"/>
      <c r="C3" s="2"/>
      <c r="D3" s="2"/>
      <c r="E3" s="2"/>
      <c r="F3" s="1"/>
    </row>
    <row r="4" spans="1:6" ht="21.75" customHeight="1" x14ac:dyDescent="0.25">
      <c r="A4" s="1"/>
      <c r="B4" s="16"/>
      <c r="F4" s="1"/>
    </row>
    <row r="5" spans="1:6" ht="21.75" customHeight="1" x14ac:dyDescent="0.25">
      <c r="A5" s="1"/>
      <c r="B5" s="16"/>
      <c r="F5" s="1"/>
    </row>
    <row r="6" spans="1:6" ht="21.75" customHeight="1" x14ac:dyDescent="0.25">
      <c r="A6" s="1"/>
      <c r="B6" s="19"/>
      <c r="F6" s="6"/>
    </row>
    <row r="7" spans="1:6" ht="21.75" customHeight="1" x14ac:dyDescent="0.2">
      <c r="A7" s="1"/>
      <c r="F7" s="1"/>
    </row>
    <row r="8" spans="1:6" x14ac:dyDescent="0.2">
      <c r="A8" s="1"/>
      <c r="F8" s="1"/>
    </row>
    <row r="9" spans="1:6" x14ac:dyDescent="0.2">
      <c r="A9" s="1"/>
      <c r="F9" s="1"/>
    </row>
    <row r="10" spans="1:6" ht="26.25" x14ac:dyDescent="0.4">
      <c r="A10" s="1"/>
      <c r="B10" s="17" t="s">
        <v>119</v>
      </c>
      <c r="F10" s="1"/>
    </row>
    <row r="11" spans="1:6" x14ac:dyDescent="0.2">
      <c r="A11" s="1"/>
      <c r="F11" s="1"/>
    </row>
    <row r="12" spans="1:6" ht="17.25" thickBot="1" x14ac:dyDescent="0.35">
      <c r="A12" s="1"/>
      <c r="B12" s="31" t="s">
        <v>26</v>
      </c>
      <c r="F12" s="1"/>
    </row>
    <row r="13" spans="1:6" ht="15.75" x14ac:dyDescent="0.25">
      <c r="A13" s="1"/>
      <c r="B13" s="41" t="str">
        <f>IF(ISBLANK('Incremental Capital Summary'!B14), "", 'Incremental Capital Summary'!B14)</f>
        <v>Municipal Substation</v>
      </c>
      <c r="F13" s="1"/>
    </row>
    <row r="14" spans="1:6" x14ac:dyDescent="0.2">
      <c r="A14" s="1"/>
      <c r="F14" s="1"/>
    </row>
    <row r="15" spans="1:6" ht="17.25" thickBot="1" x14ac:dyDescent="0.35">
      <c r="A15" s="1"/>
      <c r="B15" s="31" t="s">
        <v>22</v>
      </c>
      <c r="F15" s="1"/>
    </row>
    <row r="16" spans="1:6" ht="15.75" x14ac:dyDescent="0.25">
      <c r="A16" s="1"/>
      <c r="B16" s="41" t="str">
        <f>IF(ISBLANK('Incremental Capital Summary'!C25),"",'Incremental Capital Summary'!C25)</f>
        <v/>
      </c>
      <c r="F16" s="1"/>
    </row>
    <row r="17" spans="1:8" x14ac:dyDescent="0.2">
      <c r="A17" s="1"/>
      <c r="F17" s="1"/>
    </row>
    <row r="18" spans="1:8" x14ac:dyDescent="0.2">
      <c r="A18" s="1"/>
      <c r="F18" s="1"/>
    </row>
    <row r="19" spans="1:8" ht="26.25" x14ac:dyDescent="0.4">
      <c r="A19" s="1"/>
      <c r="B19" s="35" t="s">
        <v>7</v>
      </c>
      <c r="C19" s="3"/>
      <c r="D19" s="2"/>
      <c r="E19" s="2"/>
      <c r="F19" s="2"/>
    </row>
    <row r="20" spans="1:8" ht="16.5" x14ac:dyDescent="0.3">
      <c r="A20" s="1"/>
      <c r="B20" s="1"/>
      <c r="C20" s="1"/>
      <c r="D20" s="38">
        <v>2014</v>
      </c>
      <c r="E20" s="38">
        <v>2015</v>
      </c>
      <c r="F20" s="38">
        <v>2016</v>
      </c>
      <c r="G20" s="38">
        <v>2017</v>
      </c>
      <c r="H20" s="38">
        <v>2018</v>
      </c>
    </row>
    <row r="21" spans="1:8" ht="20.25" x14ac:dyDescent="0.3">
      <c r="A21" s="1"/>
      <c r="B21" s="36" t="s">
        <v>19</v>
      </c>
      <c r="C21" s="4"/>
      <c r="D21" s="38" t="s">
        <v>16</v>
      </c>
      <c r="E21" s="38" t="s">
        <v>16</v>
      </c>
      <c r="F21" s="38" t="s">
        <v>16</v>
      </c>
      <c r="G21" s="38" t="s">
        <v>16</v>
      </c>
      <c r="H21" s="38" t="s">
        <v>16</v>
      </c>
    </row>
    <row r="22" spans="1:8" x14ac:dyDescent="0.2">
      <c r="A22" s="1"/>
      <c r="B22" s="1"/>
      <c r="C22" s="1"/>
      <c r="D22" s="2"/>
      <c r="E22" s="2"/>
      <c r="F22" s="2"/>
    </row>
    <row r="23" spans="1:8" ht="16.5" x14ac:dyDescent="0.3">
      <c r="A23" s="1"/>
      <c r="B23" s="37" t="s">
        <v>1</v>
      </c>
      <c r="C23" s="1"/>
      <c r="D23" s="7">
        <v>0</v>
      </c>
      <c r="E23" s="7">
        <f>D25</f>
        <v>0</v>
      </c>
      <c r="F23" s="7">
        <f>E25</f>
        <v>0</v>
      </c>
      <c r="G23" s="7">
        <f>F25</f>
        <v>0</v>
      </c>
      <c r="H23" s="7">
        <f>G25</f>
        <v>0</v>
      </c>
    </row>
    <row r="24" spans="1:8" ht="16.5" x14ac:dyDescent="0.3">
      <c r="A24" s="1"/>
      <c r="B24" s="37" t="s">
        <v>20</v>
      </c>
      <c r="C24" s="8"/>
      <c r="D24" s="62">
        <f>IF('Incremental Capital Summary'!$B$11="4th year of IRM cycle", 'Incremental Capital Summary'!E25/2,  'Incremental Capital Summary'!E25)</f>
        <v>0</v>
      </c>
      <c r="E24" s="9">
        <v>0</v>
      </c>
      <c r="F24" s="9">
        <v>0</v>
      </c>
      <c r="G24" s="9">
        <v>0</v>
      </c>
      <c r="H24" s="9">
        <v>0</v>
      </c>
    </row>
    <row r="25" spans="1:8" ht="16.5" x14ac:dyDescent="0.3">
      <c r="A25" s="1"/>
      <c r="B25" s="37" t="s">
        <v>2</v>
      </c>
      <c r="C25" s="1"/>
      <c r="D25" s="7">
        <f>SUM(D23:D24)</f>
        <v>0</v>
      </c>
      <c r="E25" s="7">
        <f>SUM(E23:E24)</f>
        <v>0</v>
      </c>
      <c r="F25" s="7">
        <f>SUM(F23:F24)</f>
        <v>0</v>
      </c>
      <c r="G25" s="7">
        <f>SUM(G23:G24)</f>
        <v>0</v>
      </c>
      <c r="H25" s="7">
        <f>SUM(H23:H24)</f>
        <v>0</v>
      </c>
    </row>
    <row r="26" spans="1:8" ht="16.5" x14ac:dyDescent="0.3">
      <c r="A26" s="1"/>
      <c r="B26" s="37"/>
      <c r="C26" s="1"/>
      <c r="D26" s="10"/>
      <c r="E26" s="10"/>
      <c r="F26" s="2"/>
      <c r="G26" s="2"/>
      <c r="H26" s="2"/>
    </row>
    <row r="27" spans="1:8" ht="16.5" x14ac:dyDescent="0.3">
      <c r="A27" s="1"/>
      <c r="B27" s="37" t="s">
        <v>3</v>
      </c>
      <c r="C27" s="1"/>
      <c r="D27" s="7">
        <v>0</v>
      </c>
      <c r="E27" s="7">
        <f>D29</f>
        <v>0</v>
      </c>
      <c r="F27" s="7">
        <f>E29</f>
        <v>0</v>
      </c>
      <c r="G27" s="7">
        <f>F29</f>
        <v>0</v>
      </c>
      <c r="H27" s="7">
        <f>G29</f>
        <v>0</v>
      </c>
    </row>
    <row r="28" spans="1:8" ht="16.5" x14ac:dyDescent="0.3">
      <c r="A28" s="1"/>
      <c r="B28" s="37" t="s">
        <v>0</v>
      </c>
      <c r="C28" s="63">
        <f>'Incremental Capital Summary'!I25</f>
        <v>0</v>
      </c>
      <c r="D28" s="2">
        <f>D24*$C$28</f>
        <v>0</v>
      </c>
      <c r="E28" s="2">
        <f>E23*$C$28</f>
        <v>0</v>
      </c>
      <c r="F28" s="2">
        <f>F23*$C$28</f>
        <v>0</v>
      </c>
      <c r="G28" s="2">
        <f>G23*$C$28</f>
        <v>0</v>
      </c>
      <c r="H28" s="2">
        <f>H23*$C$28</f>
        <v>0</v>
      </c>
    </row>
    <row r="29" spans="1:8" ht="16.5" x14ac:dyDescent="0.3">
      <c r="A29" s="1"/>
      <c r="B29" s="37" t="s">
        <v>4</v>
      </c>
      <c r="C29" s="1"/>
      <c r="D29" s="7">
        <f>SUM(D27:D28)</f>
        <v>0</v>
      </c>
      <c r="E29" s="7">
        <f>SUM(E27:E28)</f>
        <v>0</v>
      </c>
      <c r="F29" s="7">
        <f>SUM(F27:F28)</f>
        <v>0</v>
      </c>
      <c r="G29" s="7">
        <f>SUM(G27:G28)</f>
        <v>0</v>
      </c>
      <c r="H29" s="7">
        <f>SUM(H27:H28)</f>
        <v>0</v>
      </c>
    </row>
    <row r="30" spans="1:8" ht="16.5" x14ac:dyDescent="0.3">
      <c r="A30" s="1"/>
      <c r="B30" s="37"/>
      <c r="C30" s="1"/>
      <c r="D30" s="2"/>
      <c r="E30" s="2"/>
      <c r="F30" s="2"/>
      <c r="G30" s="2"/>
      <c r="H30" s="2"/>
    </row>
    <row r="31" spans="1:8" ht="16.5" x14ac:dyDescent="0.3">
      <c r="A31" s="1"/>
      <c r="B31" s="37" t="s">
        <v>5</v>
      </c>
      <c r="C31" s="1"/>
      <c r="D31" s="2">
        <v>0</v>
      </c>
      <c r="E31" s="2">
        <f>E23-E27</f>
        <v>0</v>
      </c>
      <c r="F31" s="2">
        <f>F23-F27</f>
        <v>0</v>
      </c>
      <c r="G31" s="2">
        <f>G23-G27</f>
        <v>0</v>
      </c>
      <c r="H31" s="2">
        <f>H23-H27</f>
        <v>0</v>
      </c>
    </row>
    <row r="32" spans="1:8" ht="16.5" x14ac:dyDescent="0.3">
      <c r="A32" s="1"/>
      <c r="B32" s="37" t="s">
        <v>6</v>
      </c>
      <c r="C32" s="1"/>
      <c r="D32" s="7">
        <f>D25-D29</f>
        <v>0</v>
      </c>
      <c r="E32" s="7">
        <f>E25-E29</f>
        <v>0</v>
      </c>
      <c r="F32" s="7">
        <f>F25-F29</f>
        <v>0</v>
      </c>
      <c r="G32" s="7">
        <f>G25-G29</f>
        <v>0</v>
      </c>
      <c r="H32" s="7">
        <f>H25-H29</f>
        <v>0</v>
      </c>
    </row>
    <row r="33" spans="1:8" ht="17.25" thickBot="1" x14ac:dyDescent="0.35">
      <c r="A33" s="1"/>
      <c r="B33" s="37" t="s">
        <v>7</v>
      </c>
      <c r="C33" s="1"/>
      <c r="D33" s="11">
        <f>SUM(D31:D32)/2</f>
        <v>0</v>
      </c>
      <c r="E33" s="11">
        <f>SUM(E31:E32)/2</f>
        <v>0</v>
      </c>
      <c r="F33" s="11">
        <f>SUM(F31:F32)/2</f>
        <v>0</v>
      </c>
      <c r="G33" s="11">
        <f>SUM(G31:G32)/2</f>
        <v>0</v>
      </c>
      <c r="H33" s="11">
        <f>SUM(H31:H32)/2</f>
        <v>0</v>
      </c>
    </row>
    <row r="34" spans="1:8" x14ac:dyDescent="0.2">
      <c r="A34" s="1"/>
      <c r="B34" s="1"/>
      <c r="C34" s="1"/>
      <c r="D34" s="10"/>
      <c r="E34" s="10"/>
      <c r="F34" s="10"/>
    </row>
    <row r="35" spans="1:8" x14ac:dyDescent="0.2">
      <c r="A35" s="1"/>
      <c r="B35" s="1"/>
      <c r="C35" s="1"/>
      <c r="D35" s="5"/>
      <c r="E35" s="5"/>
      <c r="F35" s="5"/>
    </row>
    <row r="36" spans="1:8" x14ac:dyDescent="0.2">
      <c r="A36" s="1"/>
      <c r="B36" s="1"/>
      <c r="C36" s="1"/>
      <c r="D36" s="2"/>
      <c r="E36" s="2"/>
      <c r="F36" s="2"/>
    </row>
    <row r="37" spans="1:8" x14ac:dyDescent="0.2">
      <c r="B37" s="1"/>
      <c r="C37" s="1"/>
      <c r="D37" s="2"/>
      <c r="E37" s="2"/>
      <c r="F37" s="2"/>
    </row>
    <row r="38" spans="1:8" ht="26.25" x14ac:dyDescent="0.4">
      <c r="B38" s="35" t="s">
        <v>8</v>
      </c>
      <c r="C38" s="3"/>
      <c r="D38" s="2"/>
      <c r="E38" s="2"/>
      <c r="F38" s="2"/>
    </row>
    <row r="39" spans="1:8" x14ac:dyDescent="0.2">
      <c r="B39" s="1"/>
      <c r="C39" s="1"/>
      <c r="D39" s="2"/>
      <c r="E39" s="2"/>
      <c r="F39" s="2"/>
    </row>
    <row r="40" spans="1:8" ht="20.25" x14ac:dyDescent="0.3">
      <c r="B40" s="36" t="s">
        <v>21</v>
      </c>
      <c r="C40" s="4"/>
      <c r="D40" s="38">
        <v>2014</v>
      </c>
      <c r="E40" s="38">
        <v>2015</v>
      </c>
      <c r="F40" s="38">
        <v>2016</v>
      </c>
      <c r="G40" s="38">
        <v>2017</v>
      </c>
      <c r="H40" s="38">
        <v>2018</v>
      </c>
    </row>
    <row r="41" spans="1:8" ht="16.5" x14ac:dyDescent="0.3">
      <c r="B41" s="1"/>
      <c r="C41" s="1"/>
      <c r="D41" s="38" t="s">
        <v>16</v>
      </c>
      <c r="E41" s="38" t="s">
        <v>16</v>
      </c>
      <c r="F41" s="38" t="s">
        <v>16</v>
      </c>
      <c r="G41" s="38" t="s">
        <v>16</v>
      </c>
      <c r="H41" s="38" t="s">
        <v>16</v>
      </c>
    </row>
    <row r="42" spans="1:8" x14ac:dyDescent="0.2">
      <c r="B42" s="1"/>
      <c r="C42" s="1"/>
      <c r="D42" s="2"/>
      <c r="E42" s="2"/>
      <c r="F42" s="2"/>
    </row>
    <row r="43" spans="1:8" ht="16.5" x14ac:dyDescent="0.3">
      <c r="B43" s="37" t="s">
        <v>9</v>
      </c>
      <c r="C43" s="1"/>
      <c r="D43" s="7">
        <v>0</v>
      </c>
      <c r="E43" s="7">
        <f>D51</f>
        <v>0</v>
      </c>
      <c r="F43" s="7">
        <f>E51</f>
        <v>0</v>
      </c>
      <c r="G43" s="7">
        <f>F51</f>
        <v>0</v>
      </c>
      <c r="H43" s="7">
        <f>G51</f>
        <v>0</v>
      </c>
    </row>
    <row r="44" spans="1:8" ht="16.5" x14ac:dyDescent="0.3">
      <c r="B44" s="37" t="s">
        <v>10</v>
      </c>
      <c r="C44" s="1"/>
      <c r="D44" s="64">
        <f>D24</f>
        <v>0</v>
      </c>
      <c r="E44" s="2">
        <f>E24</f>
        <v>0</v>
      </c>
      <c r="F44" s="2">
        <f>F24</f>
        <v>0</v>
      </c>
      <c r="G44" s="2">
        <f>G24</f>
        <v>0</v>
      </c>
      <c r="H44" s="2">
        <f>H24</f>
        <v>0</v>
      </c>
    </row>
    <row r="45" spans="1:8" ht="16.5" x14ac:dyDescent="0.3">
      <c r="B45" s="37" t="s">
        <v>11</v>
      </c>
      <c r="C45" s="1"/>
      <c r="D45" s="7">
        <f>SUM(D43:D44)</f>
        <v>0</v>
      </c>
      <c r="E45" s="7">
        <f>SUM(E43:E44)</f>
        <v>0</v>
      </c>
      <c r="F45" s="7">
        <f>SUM(F43:F44)</f>
        <v>0</v>
      </c>
      <c r="G45" s="7">
        <f>SUM(G43:G44)</f>
        <v>0</v>
      </c>
      <c r="H45" s="7">
        <f>SUM(H43:H44)</f>
        <v>0</v>
      </c>
    </row>
    <row r="46" spans="1:8" ht="16.5" x14ac:dyDescent="0.3">
      <c r="B46" s="37" t="s">
        <v>12</v>
      </c>
      <c r="C46" s="1"/>
      <c r="D46" s="2">
        <v>0</v>
      </c>
      <c r="E46" s="2">
        <f>E44/2</f>
        <v>0</v>
      </c>
      <c r="F46" s="2">
        <f>F44/2</f>
        <v>0</v>
      </c>
      <c r="G46" s="2">
        <f>G44/2</f>
        <v>0</v>
      </c>
      <c r="H46" s="2">
        <f>H44/2</f>
        <v>0</v>
      </c>
    </row>
    <row r="47" spans="1:8" ht="16.5" x14ac:dyDescent="0.3">
      <c r="B47" s="37" t="s">
        <v>13</v>
      </c>
      <c r="C47" s="1"/>
      <c r="D47" s="7">
        <f>D45-D46</f>
        <v>0</v>
      </c>
      <c r="E47" s="7">
        <f>E45-E46</f>
        <v>0</v>
      </c>
      <c r="F47" s="7">
        <f>F45-F46</f>
        <v>0</v>
      </c>
      <c r="G47" s="7">
        <f>G45-G46</f>
        <v>0</v>
      </c>
      <c r="H47" s="7">
        <f>H45-H46</f>
        <v>0</v>
      </c>
    </row>
    <row r="48" spans="1:8" ht="16.5" x14ac:dyDescent="0.3">
      <c r="B48" s="37" t="s">
        <v>17</v>
      </c>
      <c r="C48" s="65">
        <f>'Incremental Capital Summary'!K25</f>
        <v>0</v>
      </c>
      <c r="D48" s="14"/>
      <c r="E48" s="12"/>
      <c r="F48" s="12"/>
      <c r="G48" s="12"/>
      <c r="H48" s="12"/>
    </row>
    <row r="49" spans="2:8" ht="16.5" x14ac:dyDescent="0.3">
      <c r="B49" s="37" t="s">
        <v>18</v>
      </c>
      <c r="C49" s="63">
        <f>'Incremental Capital Summary'!M25</f>
        <v>0</v>
      </c>
      <c r="D49" s="14"/>
      <c r="E49" s="12"/>
      <c r="F49" s="12"/>
      <c r="G49" s="12"/>
      <c r="H49" s="12"/>
    </row>
    <row r="50" spans="2:8" ht="16.5" x14ac:dyDescent="0.3">
      <c r="B50" s="37" t="s">
        <v>14</v>
      </c>
      <c r="C50" s="1"/>
      <c r="D50" s="7">
        <f>D47*$C$49</f>
        <v>0</v>
      </c>
      <c r="E50" s="7">
        <f>E47*$C$49</f>
        <v>0</v>
      </c>
      <c r="F50" s="7">
        <f>F47*$C$49</f>
        <v>0</v>
      </c>
      <c r="G50" s="7">
        <f>G47*$C$49</f>
        <v>0</v>
      </c>
      <c r="H50" s="7">
        <f>H47*$C$49</f>
        <v>0</v>
      </c>
    </row>
    <row r="51" spans="2:8" ht="17.25" thickBot="1" x14ac:dyDescent="0.35">
      <c r="B51" s="37" t="s">
        <v>15</v>
      </c>
      <c r="C51" s="1"/>
      <c r="D51" s="11">
        <f>D45-D50</f>
        <v>0</v>
      </c>
      <c r="E51" s="11">
        <f>E45-E50</f>
        <v>0</v>
      </c>
      <c r="F51" s="11">
        <f>F45-F50</f>
        <v>0</v>
      </c>
      <c r="G51" s="11">
        <f>G45-G50</f>
        <v>0</v>
      </c>
      <c r="H51" s="11">
        <f>H45-H50</f>
        <v>0</v>
      </c>
    </row>
    <row r="52" spans="2:8" x14ac:dyDescent="0.2">
      <c r="B52" s="1"/>
      <c r="C52" s="1"/>
      <c r="D52" s="2"/>
      <c r="E52" s="2"/>
      <c r="F52" s="2"/>
    </row>
    <row r="53" spans="2:8" x14ac:dyDescent="0.2">
      <c r="C53" s="14"/>
      <c r="F53" s="39"/>
    </row>
    <row r="54" spans="2:8" x14ac:dyDescent="0.2">
      <c r="C54" s="14"/>
      <c r="F54" s="39"/>
    </row>
    <row r="55" spans="2:8" x14ac:dyDescent="0.2">
      <c r="C55" s="14"/>
      <c r="F55" s="39"/>
    </row>
    <row r="56" spans="2:8" x14ac:dyDescent="0.2"/>
    <row r="57" spans="2:8" x14ac:dyDescent="0.2"/>
    <row r="58" spans="2:8" x14ac:dyDescent="0.2"/>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sheetData>
  <sheetProtection password="C2FC" sheet="1" objects="1" scenarios="1" selectLockedCells="1"/>
  <phoneticPr fontId="2" type="noConversion"/>
  <pageMargins left="0.75" right="0.75" top="1" bottom="1" header="0.5" footer="0.5"/>
  <pageSetup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Info</vt:lpstr>
      <vt:lpstr>Incremental Capital Summary</vt:lpstr>
      <vt:lpstr>Fixed Asset Amort and  UCC 1</vt:lpstr>
      <vt:lpstr>Fixed Asset Amort and  UCC 2</vt:lpstr>
      <vt:lpstr>Fixed Asset Amort and  UCC 3</vt:lpstr>
      <vt:lpstr>Fixed Asset Amort and  UCC 4</vt:lpstr>
      <vt:lpstr>Fixed Asset Amort and  UCC 5</vt:lpstr>
      <vt:lpstr>'1. Info'!Print_Area</vt:lpstr>
      <vt:lpstr>'Fixed Asset Amort and  UCC 1'!Print_Area</vt:lpstr>
      <vt:lpstr>'Incremental Capital Summary'!Print_Area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Birgit Armstrong</cp:lastModifiedBy>
  <cp:lastPrinted>2013-10-16T15:23:55Z</cp:lastPrinted>
  <dcterms:created xsi:type="dcterms:W3CDTF">2009-03-31T14:51:00Z</dcterms:created>
  <dcterms:modified xsi:type="dcterms:W3CDTF">2014-03-07T14:42:32Z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