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23640" windowHeight="10035" activeTab="1"/>
  </bookViews>
  <sheets>
    <sheet name="2013 Fixed Asset Cont Stmt" sheetId="2" r:id="rId1"/>
    <sheet name="2014 Fixed Asset Cont Stmt" sheetId="3" r:id="rId2"/>
  </sheets>
  <externalReferences>
    <externalReference r:id="rId3"/>
  </externalReferences>
  <definedNames>
    <definedName name="CASENUMBER">'[1]LDC Info'!$E$18</definedName>
  </definedNames>
  <calcPr calcId="145621"/>
</workbook>
</file>

<file path=xl/calcChain.xml><?xml version="1.0" encoding="utf-8"?>
<calcChain xmlns="http://schemas.openxmlformats.org/spreadsheetml/2006/main">
  <c r="L58" i="3" l="1"/>
  <c r="G58" i="3"/>
  <c r="M58" i="3" s="1"/>
  <c r="M57" i="3"/>
  <c r="L57" i="3"/>
  <c r="G57" i="3"/>
  <c r="K56" i="3"/>
  <c r="K59" i="3" s="1"/>
  <c r="J56" i="3"/>
  <c r="F56" i="3"/>
  <c r="F59" i="3" s="1"/>
  <c r="E56" i="3"/>
  <c r="E59" i="3" s="1"/>
  <c r="I55" i="3"/>
  <c r="L55" i="3" s="1"/>
  <c r="G55" i="3"/>
  <c r="D55" i="3"/>
  <c r="I54" i="3"/>
  <c r="L54" i="3" s="1"/>
  <c r="G54" i="3"/>
  <c r="D54" i="3"/>
  <c r="I53" i="3"/>
  <c r="L53" i="3" s="1"/>
  <c r="G53" i="3"/>
  <c r="D53" i="3"/>
  <c r="I52" i="3"/>
  <c r="L52" i="3" s="1"/>
  <c r="D52" i="3"/>
  <c r="G52" i="3" s="1"/>
  <c r="I51" i="3"/>
  <c r="L51" i="3" s="1"/>
  <c r="D51" i="3"/>
  <c r="G51" i="3" s="1"/>
  <c r="L50" i="3"/>
  <c r="I50" i="3"/>
  <c r="D50" i="3"/>
  <c r="G50" i="3" s="1"/>
  <c r="L49" i="3"/>
  <c r="I49" i="3"/>
  <c r="D49" i="3"/>
  <c r="G49" i="3" s="1"/>
  <c r="L48" i="3"/>
  <c r="I48" i="3"/>
  <c r="D48" i="3"/>
  <c r="G48" i="3" s="1"/>
  <c r="I47" i="3"/>
  <c r="L47" i="3" s="1"/>
  <c r="G47" i="3"/>
  <c r="D47" i="3"/>
  <c r="I46" i="3"/>
  <c r="L46" i="3" s="1"/>
  <c r="G46" i="3"/>
  <c r="D46" i="3"/>
  <c r="I45" i="3"/>
  <c r="L45" i="3" s="1"/>
  <c r="G45" i="3"/>
  <c r="D45" i="3"/>
  <c r="I44" i="3"/>
  <c r="L44" i="3" s="1"/>
  <c r="D44" i="3"/>
  <c r="G44" i="3" s="1"/>
  <c r="I43" i="3"/>
  <c r="L43" i="3" s="1"/>
  <c r="D43" i="3"/>
  <c r="G43" i="3" s="1"/>
  <c r="M43" i="3" s="1"/>
  <c r="L42" i="3"/>
  <c r="I42" i="3"/>
  <c r="D42" i="3"/>
  <c r="G42" i="3" s="1"/>
  <c r="L41" i="3"/>
  <c r="I41" i="3"/>
  <c r="D41" i="3"/>
  <c r="G41" i="3" s="1"/>
  <c r="L40" i="3"/>
  <c r="I40" i="3"/>
  <c r="D40" i="3"/>
  <c r="G40" i="3" s="1"/>
  <c r="I39" i="3"/>
  <c r="L39" i="3" s="1"/>
  <c r="G39" i="3"/>
  <c r="M39" i="3" s="1"/>
  <c r="D39" i="3"/>
  <c r="I38" i="3"/>
  <c r="L38" i="3" s="1"/>
  <c r="G38" i="3"/>
  <c r="D38" i="3"/>
  <c r="I37" i="3"/>
  <c r="L37" i="3" s="1"/>
  <c r="G37" i="3"/>
  <c r="D37" i="3"/>
  <c r="I36" i="3"/>
  <c r="L36" i="3" s="1"/>
  <c r="D36" i="3"/>
  <c r="G36" i="3" s="1"/>
  <c r="I35" i="3"/>
  <c r="L35" i="3" s="1"/>
  <c r="D35" i="3"/>
  <c r="G35" i="3" s="1"/>
  <c r="M35" i="3" s="1"/>
  <c r="L34" i="3"/>
  <c r="I34" i="3"/>
  <c r="D34" i="3"/>
  <c r="G34" i="3" s="1"/>
  <c r="L33" i="3"/>
  <c r="I33" i="3"/>
  <c r="D33" i="3"/>
  <c r="G33" i="3" s="1"/>
  <c r="M33" i="3" s="1"/>
  <c r="L32" i="3"/>
  <c r="I32" i="3"/>
  <c r="D32" i="3"/>
  <c r="G32" i="3" s="1"/>
  <c r="I31" i="3"/>
  <c r="L31" i="3" s="1"/>
  <c r="D31" i="3"/>
  <c r="G31" i="3" s="1"/>
  <c r="I30" i="3"/>
  <c r="L30" i="3" s="1"/>
  <c r="D30" i="3"/>
  <c r="G30" i="3" s="1"/>
  <c r="L29" i="3"/>
  <c r="I29" i="3"/>
  <c r="D29" i="3"/>
  <c r="G29" i="3" s="1"/>
  <c r="L28" i="3"/>
  <c r="I28" i="3"/>
  <c r="D28" i="3"/>
  <c r="G28" i="3" s="1"/>
  <c r="I27" i="3"/>
  <c r="L27" i="3" s="1"/>
  <c r="G27" i="3"/>
  <c r="M27" i="3" s="1"/>
  <c r="D27" i="3"/>
  <c r="I26" i="3"/>
  <c r="L26" i="3" s="1"/>
  <c r="D26" i="3"/>
  <c r="G26" i="3" s="1"/>
  <c r="I25" i="3"/>
  <c r="L25" i="3" s="1"/>
  <c r="G25" i="3"/>
  <c r="D25" i="3"/>
  <c r="I24" i="3"/>
  <c r="L24" i="3" s="1"/>
  <c r="D24" i="3"/>
  <c r="G24" i="3" s="1"/>
  <c r="I23" i="3"/>
  <c r="L23" i="3" s="1"/>
  <c r="D23" i="3"/>
  <c r="G23" i="3" s="1"/>
  <c r="M23" i="3" s="1"/>
  <c r="I22" i="3"/>
  <c r="L22" i="3" s="1"/>
  <c r="D22" i="3"/>
  <c r="G22" i="3" s="1"/>
  <c r="I21" i="3"/>
  <c r="L21" i="3" s="1"/>
  <c r="D21" i="3"/>
  <c r="G21" i="3" s="1"/>
  <c r="I20" i="3"/>
  <c r="L20" i="3" s="1"/>
  <c r="M20" i="3" s="1"/>
  <c r="D20" i="3"/>
  <c r="G20" i="3" s="1"/>
  <c r="I19" i="3"/>
  <c r="L19" i="3" s="1"/>
  <c r="D19" i="3"/>
  <c r="G19" i="3" s="1"/>
  <c r="I18" i="3"/>
  <c r="L18" i="3" s="1"/>
  <c r="D18" i="3"/>
  <c r="G18" i="3" s="1"/>
  <c r="I17" i="3"/>
  <c r="L17" i="3" s="1"/>
  <c r="G17" i="3"/>
  <c r="D17" i="3"/>
  <c r="I16" i="3"/>
  <c r="L16" i="3" s="1"/>
  <c r="D16" i="3"/>
  <c r="M1" i="3"/>
  <c r="K68" i="2"/>
  <c r="J60" i="2" s="1"/>
  <c r="K59" i="2"/>
  <c r="J59" i="2"/>
  <c r="F59" i="2"/>
  <c r="E59" i="2"/>
  <c r="L58" i="2"/>
  <c r="G58" i="2"/>
  <c r="M58" i="2" s="1"/>
  <c r="M57" i="2"/>
  <c r="L57" i="2"/>
  <c r="G57" i="2"/>
  <c r="J56" i="2"/>
  <c r="I55" i="2"/>
  <c r="L55" i="2" s="1"/>
  <c r="G55" i="2"/>
  <c r="M55" i="2" s="1"/>
  <c r="D55" i="2"/>
  <c r="I54" i="2"/>
  <c r="L54" i="2" s="1"/>
  <c r="D54" i="2"/>
  <c r="G54" i="2" s="1"/>
  <c r="M54" i="2" s="1"/>
  <c r="L53" i="2"/>
  <c r="I53" i="2"/>
  <c r="D53" i="2"/>
  <c r="G53" i="2" s="1"/>
  <c r="M53" i="2" s="1"/>
  <c r="I52" i="2"/>
  <c r="L52" i="2" s="1"/>
  <c r="D52" i="2"/>
  <c r="G52" i="2" s="1"/>
  <c r="M52" i="2" s="1"/>
  <c r="I51" i="2"/>
  <c r="L51" i="2" s="1"/>
  <c r="G51" i="2"/>
  <c r="M51" i="2" s="1"/>
  <c r="D51" i="2"/>
  <c r="I50" i="2"/>
  <c r="L50" i="2" s="1"/>
  <c r="D50" i="2"/>
  <c r="G50" i="2" s="1"/>
  <c r="L49" i="2"/>
  <c r="I49" i="2"/>
  <c r="D49" i="2"/>
  <c r="G49" i="2" s="1"/>
  <c r="M49" i="2" s="1"/>
  <c r="I48" i="2"/>
  <c r="L48" i="2" s="1"/>
  <c r="D48" i="2"/>
  <c r="G48" i="2" s="1"/>
  <c r="M48" i="2" s="1"/>
  <c r="I47" i="2"/>
  <c r="L47" i="2" s="1"/>
  <c r="G47" i="2"/>
  <c r="D47" i="2"/>
  <c r="I46" i="2"/>
  <c r="L46" i="2" s="1"/>
  <c r="D46" i="2"/>
  <c r="G46" i="2" s="1"/>
  <c r="M46" i="2" s="1"/>
  <c r="L45" i="2"/>
  <c r="I45" i="2"/>
  <c r="D45" i="2"/>
  <c r="G45" i="2" s="1"/>
  <c r="M45" i="2" s="1"/>
  <c r="I44" i="2"/>
  <c r="L44" i="2" s="1"/>
  <c r="D44" i="2"/>
  <c r="G44" i="2" s="1"/>
  <c r="I43" i="2"/>
  <c r="L43" i="2" s="1"/>
  <c r="G43" i="2"/>
  <c r="M43" i="2" s="1"/>
  <c r="D43" i="2"/>
  <c r="I42" i="2"/>
  <c r="L42" i="2" s="1"/>
  <c r="D42" i="2"/>
  <c r="G42" i="2" s="1"/>
  <c r="M42" i="2" s="1"/>
  <c r="L41" i="2"/>
  <c r="I41" i="2"/>
  <c r="D41" i="2"/>
  <c r="G41" i="2" s="1"/>
  <c r="M41" i="2" s="1"/>
  <c r="I40" i="2"/>
  <c r="L40" i="2" s="1"/>
  <c r="D40" i="2"/>
  <c r="G40" i="2" s="1"/>
  <c r="M40" i="2" s="1"/>
  <c r="I39" i="2"/>
  <c r="L39" i="2" s="1"/>
  <c r="G39" i="2"/>
  <c r="M39" i="2" s="1"/>
  <c r="D39" i="2"/>
  <c r="I38" i="2"/>
  <c r="L38" i="2" s="1"/>
  <c r="D38" i="2"/>
  <c r="G38" i="2" s="1"/>
  <c r="M38" i="2" s="1"/>
  <c r="L37" i="2"/>
  <c r="I37" i="2"/>
  <c r="D37" i="2"/>
  <c r="G37" i="2" s="1"/>
  <c r="M37" i="2" s="1"/>
  <c r="I36" i="2"/>
  <c r="L36" i="2" s="1"/>
  <c r="D36" i="2"/>
  <c r="G36" i="2" s="1"/>
  <c r="M36" i="2" s="1"/>
  <c r="I35" i="2"/>
  <c r="L35" i="2" s="1"/>
  <c r="G35" i="2"/>
  <c r="M35" i="2" s="1"/>
  <c r="D35" i="2"/>
  <c r="I34" i="2"/>
  <c r="L34" i="2" s="1"/>
  <c r="D34" i="2"/>
  <c r="G34" i="2" s="1"/>
  <c r="L33" i="2"/>
  <c r="I33" i="2"/>
  <c r="D33" i="2"/>
  <c r="G33" i="2" s="1"/>
  <c r="M33" i="2" s="1"/>
  <c r="I32" i="2"/>
  <c r="L32" i="2" s="1"/>
  <c r="D32" i="2"/>
  <c r="G32" i="2" s="1"/>
  <c r="M32" i="2" s="1"/>
  <c r="I31" i="2"/>
  <c r="L31" i="2" s="1"/>
  <c r="G31" i="2"/>
  <c r="D31" i="2"/>
  <c r="I30" i="2"/>
  <c r="L30" i="2" s="1"/>
  <c r="D30" i="2"/>
  <c r="G30" i="2" s="1"/>
  <c r="M30" i="2" s="1"/>
  <c r="L29" i="2"/>
  <c r="I29" i="2"/>
  <c r="D29" i="2"/>
  <c r="G29" i="2" s="1"/>
  <c r="M29" i="2" s="1"/>
  <c r="I28" i="2"/>
  <c r="L28" i="2" s="1"/>
  <c r="D28" i="2"/>
  <c r="G28" i="2" s="1"/>
  <c r="I27" i="2"/>
  <c r="L27" i="2" s="1"/>
  <c r="G27" i="2"/>
  <c r="M27" i="2" s="1"/>
  <c r="D27" i="2"/>
  <c r="I26" i="2"/>
  <c r="L26" i="2" s="1"/>
  <c r="D26" i="2"/>
  <c r="G26" i="2" s="1"/>
  <c r="M26" i="2" s="1"/>
  <c r="L25" i="2"/>
  <c r="I25" i="2"/>
  <c r="D25" i="2"/>
  <c r="G25" i="2" s="1"/>
  <c r="M25" i="2" s="1"/>
  <c r="I24" i="2"/>
  <c r="L24" i="2" s="1"/>
  <c r="D24" i="2"/>
  <c r="G24" i="2" s="1"/>
  <c r="M24" i="2" s="1"/>
  <c r="I23" i="2"/>
  <c r="L23" i="2" s="1"/>
  <c r="G23" i="2"/>
  <c r="M23" i="2" s="1"/>
  <c r="D23" i="2"/>
  <c r="I22" i="2"/>
  <c r="L22" i="2" s="1"/>
  <c r="D22" i="2"/>
  <c r="G22" i="2" s="1"/>
  <c r="M22" i="2" s="1"/>
  <c r="L21" i="2"/>
  <c r="I21" i="2"/>
  <c r="D21" i="2"/>
  <c r="G21" i="2" s="1"/>
  <c r="M21" i="2" s="1"/>
  <c r="I20" i="2"/>
  <c r="L20" i="2" s="1"/>
  <c r="D20" i="2"/>
  <c r="G20" i="2" s="1"/>
  <c r="M20" i="2" s="1"/>
  <c r="I19" i="2"/>
  <c r="L19" i="2" s="1"/>
  <c r="G19" i="2"/>
  <c r="M19" i="2" s="1"/>
  <c r="D19" i="2"/>
  <c r="I18" i="2"/>
  <c r="L18" i="2" s="1"/>
  <c r="D18" i="2"/>
  <c r="G18" i="2" s="1"/>
  <c r="L17" i="2"/>
  <c r="I17" i="2"/>
  <c r="D17" i="2"/>
  <c r="G17" i="2" s="1"/>
  <c r="M17" i="2" s="1"/>
  <c r="I16" i="2"/>
  <c r="L16" i="2" s="1"/>
  <c r="D16" i="2"/>
  <c r="G16" i="2" s="1"/>
  <c r="M16" i="2" s="1"/>
  <c r="M1" i="2"/>
  <c r="M32" i="3" l="1"/>
  <c r="M48" i="3"/>
  <c r="M52" i="3"/>
  <c r="M44" i="3"/>
  <c r="L56" i="3"/>
  <c r="L59" i="3" s="1"/>
  <c r="M31" i="3"/>
  <c r="M26" i="3"/>
  <c r="M38" i="3"/>
  <c r="J59" i="3"/>
  <c r="J61" i="3" s="1"/>
  <c r="M17" i="3"/>
  <c r="M18" i="3"/>
  <c r="M24" i="3"/>
  <c r="M29" i="3"/>
  <c r="M30" i="3"/>
  <c r="M40" i="3"/>
  <c r="M41" i="3"/>
  <c r="M21" i="3"/>
  <c r="M22" i="3"/>
  <c r="M47" i="3"/>
  <c r="M51" i="3"/>
  <c r="M55" i="3"/>
  <c r="M25" i="3"/>
  <c r="D56" i="3"/>
  <c r="D59" i="3" s="1"/>
  <c r="G16" i="3"/>
  <c r="M45" i="3"/>
  <c r="M50" i="3"/>
  <c r="M54" i="3"/>
  <c r="M42" i="3"/>
  <c r="I56" i="3"/>
  <c r="I59" i="3" s="1"/>
  <c r="M28" i="3"/>
  <c r="M34" i="3"/>
  <c r="M19" i="3"/>
  <c r="M36" i="3"/>
  <c r="M37" i="3"/>
  <c r="M46" i="3"/>
  <c r="M49" i="3"/>
  <c r="M53" i="3"/>
  <c r="J61" i="2"/>
  <c r="L56" i="2"/>
  <c r="L59" i="2" s="1"/>
  <c r="M18" i="2"/>
  <c r="M56" i="2" s="1"/>
  <c r="M59" i="2" s="1"/>
  <c r="M34" i="2"/>
  <c r="M50" i="2"/>
  <c r="M28" i="2"/>
  <c r="M31" i="2"/>
  <c r="M44" i="2"/>
  <c r="M47" i="2"/>
  <c r="D56" i="2"/>
  <c r="I56" i="2"/>
  <c r="I59" i="2" s="1"/>
  <c r="G56" i="3" l="1"/>
  <c r="G59" i="3" s="1"/>
  <c r="M16" i="3"/>
  <c r="M56" i="3" s="1"/>
  <c r="M59" i="3" s="1"/>
  <c r="K68" i="3"/>
  <c r="M61" i="3"/>
  <c r="G56" i="2"/>
  <c r="G59" i="2" s="1"/>
  <c r="D59" i="2"/>
</calcChain>
</file>

<file path=xl/sharedStrings.xml><?xml version="1.0" encoding="utf-8"?>
<sst xmlns="http://schemas.openxmlformats.org/spreadsheetml/2006/main" count="166" uniqueCount="76">
  <si>
    <t>File Number:</t>
  </si>
  <si>
    <t>Exhibit:</t>
  </si>
  <si>
    <t>Tab:</t>
  </si>
  <si>
    <t>Schedule:</t>
  </si>
  <si>
    <t>Page:</t>
  </si>
  <si>
    <t>Date:</t>
  </si>
  <si>
    <t>Appendix 2-BA</t>
  </si>
  <si>
    <t>Fixed Asset Continuity Schedule - CGAAP/ASPE/USGAAP</t>
  </si>
  <si>
    <t xml:space="preserve">Year </t>
  </si>
  <si>
    <t>Cost</t>
  </si>
  <si>
    <t>Accumulated Depreciation</t>
  </si>
  <si>
    <t>CCA Class</t>
  </si>
  <si>
    <t>OEB</t>
  </si>
  <si>
    <t>Description</t>
  </si>
  <si>
    <t>Opening Balance</t>
  </si>
  <si>
    <t>Additions</t>
  </si>
  <si>
    <t>Disposals</t>
  </si>
  <si>
    <t>Closing Balance</t>
  </si>
  <si>
    <t>Net Book Value</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</si>
  <si>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</si>
  <si>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</si>
  <si>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</si>
  <si>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</si>
  <si>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</si>
  <si>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</si>
  <si>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</si>
  <si>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</si>
  <si>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</si>
  <si>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</si>
  <si>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</si>
  <si>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</si>
  <si>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</si>
  <si>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</si>
  <si>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</si>
  <si>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</si>
  <si>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</si>
  <si>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</si>
  <si>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</si>
  <si>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</si>
  <si>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</si>
  <si>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</si>
  <si>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</si>
  <si>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</si>
  <si>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</si>
  <si>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</si>
  <si>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</si>
  <si>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</si>
  <si>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</si>
  <si>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</si>
  <si>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</si>
  <si>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</si>
  <si>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</si>
  <si>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</si>
  <si>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</si>
  <si>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</si>
  <si>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</si>
  <si>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</si>
  <si>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etc.</t>
  </si>
  <si>
    <t>Sub-Total</t>
  </si>
  <si>
    <r>
      <t xml:space="preserve">Less Socialized Renewable Energy Generation Investments </t>
    </r>
    <r>
      <rPr>
        <b/>
        <sz val="9"/>
        <rFont val="Arial"/>
        <family val="2"/>
        <charset val="1"/>
      </rPr>
      <t>(input as negative)</t>
    </r>
  </si>
  <si>
    <r>
      <t xml:space="preserve">Less Other Non Rate-Regulated Utility Assets </t>
    </r>
    <r>
      <rPr>
        <b/>
        <i/>
        <sz val="9"/>
        <rFont val="Arial"/>
        <family val="2"/>
        <charset val="1"/>
      </rPr>
      <t>(input as negative)</t>
    </r>
  </si>
  <si>
    <t>Total PP&amp;E</t>
  </si>
  <si>
    <t>Depreciation Expense adj. from gain or loss on the retirement of assets (pool of like assets)</t>
  </si>
  <si>
    <t>Total</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</si>
  <si>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</si>
  <si>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</si>
  <si>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</si>
  <si>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 below).</t>
  </si>
  <si>
    <t>The table may need to be customized for a utility's asset categories or for any new asset accounts announced or authorized by the Board.</t>
  </si>
  <si>
    <t>The additions column (F) must not include construction work in progress (CWIP).</t>
  </si>
  <si>
    <t>Depreciation Allocated to Other Departments:</t>
  </si>
  <si>
    <t>Administration</t>
  </si>
  <si>
    <t>I/S AS 400</t>
  </si>
  <si>
    <t>Engineering</t>
  </si>
  <si>
    <t>Fleet</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</si>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</sst>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165" formatCode="_-\$* #,##0_-;&quot;-$&quot;* #,##0_-;_-\$* \-??_-;_-@_-"/>
    <numFmt numFmtId="166" formatCode="_-&quot;$&quot;* #,##0_-;\-&quot;$&quot;* #,##0_-;_-&quot;$&quot;* &quot;-&quot;??_-;_-@_-"/>
    <numFmt numFmtId="167" formatCode="0.0%"/>
    <numFmt numFmtId="168" formatCode="dd/mmm/yy"/>
  </numFmts>
  <fonts count="13" x14ac:knownFonts="1">
    <font>
      <sz val="11"/>
      <color theme="1"/>
      <name val="Arial"/>
      <family val="2"/>
    </font>
    <font>
      <sz val="11"/>
      <color theme="1"/>
      <name val="Arial"/>
      <family val="2"/>
    </font>
    <font>
      <sz val="10"/>
      <name val="Arial"/>
      <family val="2"/>
      <charset val="1"/>
    </font>
    <font>
      <b/>
      <sz val="10"/>
      <name val="Arial"/>
      <family val="2"/>
    </font>
    <font>
      <sz val="8"/>
      <name val="Arial"/>
      <family val="2"/>
    </font>
    <font>
      <b/>
      <sz val="14"/>
      <name val="Arial"/>
      <family val="2"/>
      <charset val="1"/>
    </font>
    <font>
      <b/>
      <sz val="10"/>
      <name val="Arial"/>
      <family val="2"/>
      <charset val="1"/>
    </font>
    <font>
      <b/>
      <sz val="11"/>
      <name val="Arial"/>
      <family val="2"/>
      <charset val="1"/>
    </font>
    <font>
      <b/>
      <u/>
      <sz val="11"/>
      <name val="Arial"/>
      <family val="2"/>
      <charset val="1"/>
    </font>
    <font>
      <b/>
      <sz val="9"/>
      <name val="Arial"/>
      <family val="2"/>
      <charset val="1"/>
    </font>
    <font>
      <b/>
      <i/>
      <sz val="10"/>
      <name val="Arial"/>
      <family val="2"/>
      <charset val="1"/>
    </font>
    <font>
      <b/>
      <i/>
      <sz val="9"/>
      <name val="Arial"/>
      <family val="2"/>
      <charset val="1"/>
    </font>
    <font>
      <sz val="10"/>
      <name val="Arial"/>
      <family val="2"/>
    </font>
  </fonts>
  <fills count="2">
    <fill>
      <patternFill patternType="none"/>
    </fill>
    <fill>
      <patternFill patternType="gray125"/>
    </fill>
  </fills>
  <borders count="14">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9"/>
      </bottom>
      <diagonal/>
    </border>
    <border>
      <left/>
      <right/>
      <top/>
      <bottom style="thin">
        <color indexed="8"/>
      </bottom>
      <diagonal/>
    </border>
  </borders>
  <cellStyleXfs count="5">
    <xf numFmtId="0" fontId="0" fillId="0" borderId="0"/>
    <xf numFmtId="44" fontId="1" fillId="0" borderId="0" applyFont="0" applyFill="0" applyBorder="0" applyAlignment="0" applyProtection="0"/>
    <xf numFmtId="0" fontId="2" fillId="0" borderId="0"/>
    <xf numFmtId="0" fontId="12" fillId="0" borderId="0"/>
    <xf numFmtId="44" fontId="12" fillId="0" borderId="0" applyFont="0" applyFill="0" applyBorder="0" applyAlignment="0" applyProtection="0"/>
  </cellStyleXfs>
  <cellXfs count="69">
    <xf numFmtId="0" fontId="0" fillId="0" borderId="0" xfId="0"/>
    <xf numFmtId="165" fontId="2" fillId="0" borderId="1" xfId="1" applyNumberFormat="1" applyFont="1" applyFill="1" applyBorder="1" applyAlignment="1" applyProtection="1"/>
    <xf numFmtId="0" fontId="2" fillId="0" borderId="1" xfId="2" applyFont="1" applyFill="1" applyBorder="1" applyAlignment="1">
      <alignment horizontal="center" vertical="center"/>
    </xf>
    <xf numFmtId="0" fontId="2" fillId="0" borderId="1" xfId="2" applyFont="1" applyFill="1" applyBorder="1" applyAlignment="1">
      <alignment vertical="center" wrapText="1"/>
    </xf>
    <xf numFmtId="0" fontId="3" fillId="0" borderId="9" xfId="3" applyFont="1" applyFill="1" applyBorder="1" applyAlignment="1">
      <alignment horizontal="left"/>
    </xf>
    <xf numFmtId="0" fontId="3" fillId="0" borderId="10" xfId="3" applyFont="1" applyFill="1" applyBorder="1" applyAlignment="1">
      <alignment horizontal="left"/>
    </xf>
    <xf numFmtId="0" fontId="3" fillId="0" borderId="11" xfId="3" applyFont="1" applyFill="1" applyBorder="1" applyAlignment="1">
      <alignment horizontal="left"/>
    </xf>
    <xf numFmtId="0" fontId="12" fillId="0" borderId="0" xfId="3" applyFill="1" applyBorder="1"/>
    <xf numFmtId="166" fontId="0" fillId="0" borderId="0" xfId="4" applyNumberFormat="1" applyFont="1" applyFill="1" applyBorder="1"/>
    <xf numFmtId="166" fontId="12" fillId="0" borderId="0" xfId="3" applyNumberFormat="1" applyFill="1" applyBorder="1"/>
    <xf numFmtId="0" fontId="2" fillId="0" borderId="0" xfId="2" applyFill="1" applyAlignment="1">
      <alignment horizontal="center"/>
    </xf>
    <xf numFmtId="0" fontId="2" fillId="0" borderId="0" xfId="2" applyFill="1"/>
    <xf numFmtId="0" fontId="2" fillId="0" borderId="0" xfId="2" applyFill="1" applyBorder="1"/>
    <xf numFmtId="0" fontId="3" fillId="0" borderId="0" xfId="0" applyFont="1" applyFill="1"/>
    <xf numFmtId="0" fontId="4" fillId="0" borderId="0" xfId="0" applyFont="1" applyFill="1" applyAlignment="1">
      <alignment horizontal="center" vertical="top"/>
    </xf>
    <xf numFmtId="0" fontId="4" fillId="0" borderId="0" xfId="0" applyFont="1" applyFill="1" applyBorder="1" applyAlignment="1">
      <alignment horizontal="center" vertical="top"/>
    </xf>
    <xf numFmtId="0" fontId="0" fillId="0" borderId="0" xfId="0" applyFill="1"/>
    <xf numFmtId="0" fontId="5" fillId="0" borderId="0" xfId="2" applyFont="1" applyFill="1" applyBorder="1" applyAlignment="1">
      <alignment horizontal="center" vertical="top"/>
    </xf>
    <xf numFmtId="0" fontId="2" fillId="0" borderId="0" xfId="2" applyFont="1" applyFill="1"/>
    <xf numFmtId="0" fontId="6" fillId="0" borderId="0" xfId="2" applyFont="1" applyFill="1" applyAlignment="1">
      <alignment horizontal="right"/>
    </xf>
    <xf numFmtId="0" fontId="7" fillId="0" borderId="0" xfId="2" applyFont="1" applyFill="1" applyAlignment="1"/>
    <xf numFmtId="0" fontId="8" fillId="0" borderId="0" xfId="2" applyFont="1" applyFill="1" applyAlignment="1">
      <alignment horizontal="center"/>
    </xf>
    <xf numFmtId="0" fontId="6" fillId="0" borderId="1" xfId="2" applyFont="1" applyFill="1" applyBorder="1" applyAlignment="1">
      <alignment horizontal="center"/>
    </xf>
    <xf numFmtId="0" fontId="2" fillId="0" borderId="2" xfId="2" applyFill="1" applyBorder="1"/>
    <xf numFmtId="0" fontId="6" fillId="0" borderId="3" xfId="2" applyFont="1" applyFill="1" applyBorder="1" applyAlignment="1"/>
    <xf numFmtId="0" fontId="6" fillId="0" borderId="4" xfId="2" applyFont="1" applyFill="1" applyBorder="1" applyAlignment="1"/>
    <xf numFmtId="0" fontId="6" fillId="0" borderId="1" xfId="2" applyFont="1" applyFill="1" applyBorder="1" applyAlignment="1">
      <alignment horizontal="center" wrapText="1"/>
    </xf>
    <xf numFmtId="0" fontId="6" fillId="0" borderId="1" xfId="2" applyFont="1" applyFill="1" applyBorder="1" applyAlignment="1">
      <alignment horizontal="center"/>
    </xf>
    <xf numFmtId="0" fontId="6" fillId="0" borderId="1" xfId="2" applyFont="1" applyFill="1" applyBorder="1"/>
    <xf numFmtId="0" fontId="2" fillId="0" borderId="5" xfId="2" applyFill="1" applyBorder="1"/>
    <xf numFmtId="0" fontId="6" fillId="0" borderId="6" xfId="2" applyFont="1" applyFill="1" applyBorder="1" applyAlignment="1">
      <alignment horizontal="center" wrapText="1"/>
    </xf>
    <xf numFmtId="0" fontId="6" fillId="0" borderId="7" xfId="2" applyFont="1" applyFill="1" applyBorder="1" applyAlignment="1">
      <alignment horizontal="center"/>
    </xf>
    <xf numFmtId="0" fontId="6" fillId="0" borderId="7" xfId="2" applyFont="1" applyFill="1" applyBorder="1" applyAlignment="1">
      <alignment horizontal="center" wrapText="1"/>
    </xf>
    <xf numFmtId="0" fontId="2" fillId="0" borderId="1" xfId="2" applyFill="1" applyBorder="1" applyAlignment="1">
      <alignment horizontal="center" vertical="center"/>
    </xf>
    <xf numFmtId="165" fontId="2" fillId="0" borderId="4" xfId="1" applyNumberFormat="1" applyFont="1" applyFill="1" applyBorder="1" applyAlignment="1" applyProtection="1"/>
    <xf numFmtId="165" fontId="2" fillId="0" borderId="1" xfId="2" applyNumberFormat="1" applyFill="1" applyBorder="1"/>
    <xf numFmtId="165" fontId="2" fillId="0" borderId="0" xfId="1" applyNumberFormat="1" applyFont="1" applyFill="1" applyBorder="1" applyAlignment="1" applyProtection="1"/>
    <xf numFmtId="0" fontId="2" fillId="0" borderId="1" xfId="2" applyFont="1" applyFill="1" applyBorder="1" applyAlignment="1">
      <alignment horizontal="left" vertical="center"/>
    </xf>
    <xf numFmtId="0" fontId="2" fillId="0" borderId="1" xfId="2" applyFill="1" applyBorder="1" applyAlignment="1">
      <alignment horizontal="center"/>
    </xf>
    <xf numFmtId="0" fontId="2" fillId="0" borderId="1" xfId="2" applyFill="1" applyBorder="1"/>
    <xf numFmtId="165" fontId="6" fillId="0" borderId="1" xfId="2" applyNumberFormat="1" applyFont="1" applyFill="1" applyBorder="1"/>
    <xf numFmtId="0" fontId="6" fillId="0" borderId="1" xfId="2" applyFont="1" applyFill="1" applyBorder="1" applyAlignment="1">
      <alignment vertical="center" wrapText="1"/>
    </xf>
    <xf numFmtId="0" fontId="10" fillId="0" borderId="1" xfId="2" applyFont="1" applyFill="1" applyBorder="1" applyAlignment="1">
      <alignment vertical="top" wrapText="1"/>
    </xf>
    <xf numFmtId="0" fontId="12" fillId="0" borderId="8" xfId="3" applyFill="1" applyBorder="1" applyAlignment="1">
      <alignment horizontal="center"/>
    </xf>
    <xf numFmtId="0" fontId="12" fillId="0" borderId="8" xfId="3" applyFill="1" applyBorder="1"/>
    <xf numFmtId="0" fontId="12" fillId="0" borderId="0" xfId="3" applyFill="1"/>
    <xf numFmtId="166" fontId="3" fillId="0" borderId="8" xfId="3" applyNumberFormat="1" applyFont="1" applyFill="1" applyBorder="1"/>
    <xf numFmtId="165" fontId="3" fillId="0" borderId="1" xfId="1" applyNumberFormat="1" applyFont="1" applyFill="1" applyBorder="1" applyAlignment="1" applyProtection="1"/>
    <xf numFmtId="0" fontId="6" fillId="0" borderId="0" xfId="2" applyFont="1" applyFill="1" applyBorder="1" applyAlignment="1"/>
    <xf numFmtId="167" fontId="2" fillId="0" borderId="0" xfId="2" applyNumberFormat="1" applyFill="1"/>
    <xf numFmtId="165" fontId="3" fillId="0" borderId="1" xfId="2" applyNumberFormat="1" applyFont="1" applyFill="1" applyBorder="1"/>
    <xf numFmtId="165" fontId="3" fillId="0" borderId="4" xfId="1" applyNumberFormat="1" applyFont="1" applyFill="1" applyBorder="1" applyAlignment="1" applyProtection="1"/>
    <xf numFmtId="165" fontId="12" fillId="0" borderId="8" xfId="3" applyNumberFormat="1" applyFill="1" applyBorder="1"/>
    <xf numFmtId="0" fontId="6" fillId="0" borderId="0" xfId="2" applyFont="1" applyFill="1" applyAlignment="1"/>
    <xf numFmtId="0" fontId="2" fillId="0" borderId="0" xfId="2" applyFill="1" applyAlignment="1"/>
    <xf numFmtId="0" fontId="2" fillId="0" borderId="2" xfId="2" applyFill="1" applyBorder="1" applyAlignment="1">
      <alignment horizontal="center"/>
    </xf>
    <xf numFmtId="0" fontId="2" fillId="0" borderId="0" xfId="2" applyFill="1" applyBorder="1" applyAlignment="1">
      <alignment horizontal="center"/>
    </xf>
    <xf numFmtId="165" fontId="2" fillId="0" borderId="12" xfId="1" applyNumberFormat="1" applyFont="1" applyFill="1" applyBorder="1" applyAlignment="1" applyProtection="1"/>
    <xf numFmtId="165" fontId="2" fillId="0" borderId="13" xfId="1" applyNumberFormat="1" applyFont="1" applyFill="1" applyBorder="1" applyAlignment="1" applyProtection="1"/>
    <xf numFmtId="165" fontId="2" fillId="0" borderId="3" xfId="1" applyNumberFormat="1" applyFont="1" applyFill="1" applyBorder="1" applyAlignment="1" applyProtection="1"/>
    <xf numFmtId="168" fontId="2" fillId="0" borderId="0" xfId="2" applyNumberFormat="1" applyFill="1"/>
    <xf numFmtId="0" fontId="10" fillId="0" borderId="0" xfId="2" applyFont="1" applyFill="1" applyAlignment="1">
      <alignment horizontal="center"/>
    </xf>
    <xf numFmtId="0" fontId="2" fillId="0" borderId="0" xfId="2" applyFont="1" applyFill="1" applyBorder="1" applyAlignment="1">
      <alignment horizontal="left" vertical="top" wrapText="1"/>
    </xf>
    <xf numFmtId="0" fontId="2" fillId="0" borderId="0" xfId="2" applyFont="1" applyFill="1" applyBorder="1" applyAlignment="1">
      <alignment horizontal="left" wrapText="1"/>
    </xf>
    <xf numFmtId="0" fontId="2" fillId="0" borderId="0" xfId="2" applyFont="1" applyFill="1" applyAlignment="1">
      <alignment horizontal="left"/>
    </xf>
    <xf numFmtId="0" fontId="2" fillId="0" borderId="0" xfId="2" applyFill="1" applyBorder="1" applyAlignment="1"/>
    <xf numFmtId="165" fontId="2" fillId="0" borderId="0" xfId="2" applyNumberFormat="1" applyFill="1"/>
    <xf numFmtId="0" fontId="3" fillId="0" borderId="0" xfId="2" applyFont="1" applyFill="1" applyBorder="1"/>
    <xf numFmtId="166" fontId="2" fillId="0" borderId="0" xfId="2" applyNumberFormat="1" applyFill="1"/>
  </cellXfs>
  <cellStyles count="5">
    <cellStyle name="Currency" xfId="1" builtinId="4"/>
    <cellStyle name="Currency 5" xfId="4"/>
    <cellStyle name="Normal" xfId="0" builtinId="0"/>
    <cellStyle name="Normal 2" xfId="2"/>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ESI_Rate%20Design%202014%20March%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CustomerClass"/>
      <sheetName val="CurrentTariff"/>
      <sheetName val="HistoricalBalances"/>
      <sheetName val="Revenues at Curr Rates"/>
      <sheetName val="App.2-AA_Capital Projects"/>
      <sheetName val="App.2-AB_Capital Expenditures"/>
      <sheetName val="App.2-BA1_FA Cont.CGAAP 2009"/>
      <sheetName val="App.2-BA2_Fix Asset Cont.MIFRS"/>
      <sheetName val="App.2-BA1_FA Cont.CGAAP 2010"/>
      <sheetName val="App.2-BA1_FA Cont.CGAAP 2011"/>
      <sheetName val="App.2-BA1_FA Cont.CGAAP 2012"/>
      <sheetName val="App.2-BA1_FA ContOldCGAAP 2013 "/>
      <sheetName val="App.2-BA1_FA Cont.NewCGAAP 2013"/>
      <sheetName val="App.2-BA1 FA Cont.OldCGAAP 2014"/>
      <sheetName val="App.2-BA1_FA Cont.NewCGAAP 2014"/>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09"/>
      <sheetName val="App.2-CR_OldCGAAP_DepExp_2010"/>
      <sheetName val="App.2-CR_OldCGAAP_DepExp_2011"/>
      <sheetName val="App.2-CR_OldCGAAP_DepExp_2012"/>
      <sheetName val="App.2-CS_OldCGAAP_DepExp_2013"/>
      <sheetName val="App.2-CT_NewCGAAP_DepExp_2013"/>
      <sheetName val="App.2-CU_OldCGAAP_DepExp 2014"/>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CDM Adj &amp; LRAM"/>
      <sheetName val="LoadForecast"/>
      <sheetName val="PowerSupplExp"/>
      <sheetName val="Rate Base"/>
      <sheetName val="App.2-OA Capital Structure"/>
      <sheetName val="App.2-OB_Debt Instruments"/>
      <sheetName val="Revenue Requirement"/>
      <sheetName val="App.2-P_Cost_Allocation"/>
      <sheetName val="Cost Allocation &amp; RevAllocation"/>
      <sheetName val="RateDesign"/>
      <sheetName val="App.2-Q_Cost of Serv. Emb. Dx"/>
      <sheetName val="App.2-R_Loss Factors"/>
      <sheetName val="App.2-S_Stranded Meters"/>
      <sheetName val="App.2-TA_1592_Tax_Variance"/>
      <sheetName val="App.2-TB_1592_HST-OVAT"/>
      <sheetName val="App.2-U_IFRS Transition Costs"/>
      <sheetName val="App.2-V_Rev_Reconciliation"/>
      <sheetName val="MDMR"/>
      <sheetName val="SMRR"/>
      <sheetName val="DVA"/>
      <sheetName val="App.2-W_Bill Impacts Res"/>
      <sheetName val="App.2-W_Bill Impacts GS&lt;50"/>
      <sheetName val="App.2-W_Bill Impacts GS&gt;50"/>
      <sheetName val="App.2-W_Bill Impacts USL"/>
      <sheetName val="App.2-W_Bill Impacts StrLights"/>
      <sheetName val="App.2-YA_MIFRS Summary Impacts"/>
      <sheetName val="App. 2-YB_CGAAP Summary Impacts"/>
      <sheetName val="App. 2-Z_Tariff"/>
      <sheetName val="lists"/>
      <sheetName val="lists2"/>
      <sheetName val="Sheet19"/>
      <sheetName val="Net Income Trend"/>
      <sheetName val="RateBase Trend"/>
      <sheetName val="RateBase VarAnal"/>
      <sheetName val="RRR Variance Analysis"/>
      <sheetName val="Capex VarAnalysis"/>
      <sheetName val="Opex VarAnalysis"/>
      <sheetName val="Impact on RR"/>
      <sheetName val="Update to COS Application"/>
    </sheetNames>
    <sheetDataSet>
      <sheetData sheetId="0">
        <row r="18">
          <cell r="E18" t="str">
            <v>EB-2014-0115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16">
          <cell r="G16">
            <v>5538926</v>
          </cell>
          <cell r="L16">
            <v>-4077459</v>
          </cell>
        </row>
        <row r="17">
          <cell r="G17">
            <v>189351</v>
          </cell>
          <cell r="L17">
            <v>-26516</v>
          </cell>
        </row>
        <row r="18">
          <cell r="G18">
            <v>202703</v>
          </cell>
          <cell r="L18">
            <v>0</v>
          </cell>
        </row>
        <row r="19">
          <cell r="G19">
            <v>2296844</v>
          </cell>
          <cell r="L19">
            <v>-1153915</v>
          </cell>
        </row>
        <row r="20">
          <cell r="G20">
            <v>0</v>
          </cell>
          <cell r="L20">
            <v>0</v>
          </cell>
        </row>
        <row r="21">
          <cell r="G21">
            <v>0</v>
          </cell>
          <cell r="L21">
            <v>0</v>
          </cell>
        </row>
        <row r="22">
          <cell r="G22">
            <v>14420893</v>
          </cell>
          <cell r="L22">
            <v>-9107631</v>
          </cell>
        </row>
        <row r="23">
          <cell r="G23">
            <v>0</v>
          </cell>
          <cell r="L23">
            <v>0</v>
          </cell>
        </row>
        <row r="24">
          <cell r="G24">
            <v>31180513</v>
          </cell>
          <cell r="L24">
            <v>-14815802</v>
          </cell>
        </row>
        <row r="25">
          <cell r="G25">
            <v>41356602</v>
          </cell>
          <cell r="L25">
            <v>-23945999</v>
          </cell>
        </row>
        <row r="26">
          <cell r="G26">
            <v>16187382</v>
          </cell>
          <cell r="L26">
            <v>-7813202</v>
          </cell>
        </row>
        <row r="27">
          <cell r="G27">
            <v>27086750</v>
          </cell>
          <cell r="L27">
            <v>-14126796</v>
          </cell>
        </row>
        <row r="28">
          <cell r="G28">
            <v>48272718</v>
          </cell>
          <cell r="L28">
            <v>-27503583</v>
          </cell>
        </row>
        <row r="29">
          <cell r="G29">
            <v>31940499</v>
          </cell>
          <cell r="L29">
            <v>-18190487</v>
          </cell>
        </row>
        <row r="30">
          <cell r="G30">
            <v>18462867</v>
          </cell>
          <cell r="L30">
            <v>-6461433</v>
          </cell>
        </row>
        <row r="31">
          <cell r="G31">
            <v>0</v>
          </cell>
          <cell r="L31">
            <v>0</v>
          </cell>
        </row>
        <row r="32">
          <cell r="G32">
            <v>96300</v>
          </cell>
          <cell r="L32">
            <v>0</v>
          </cell>
        </row>
        <row r="33">
          <cell r="G33">
            <v>8463856</v>
          </cell>
          <cell r="L33">
            <v>-3879841</v>
          </cell>
        </row>
        <row r="34">
          <cell r="G34">
            <v>0</v>
          </cell>
          <cell r="L34">
            <v>0</v>
          </cell>
        </row>
        <row r="35">
          <cell r="G35">
            <v>1478168</v>
          </cell>
          <cell r="L35">
            <v>-1159084</v>
          </cell>
        </row>
        <row r="36">
          <cell r="G36">
            <v>0</v>
          </cell>
          <cell r="L36">
            <v>0</v>
          </cell>
        </row>
        <row r="37">
          <cell r="G37">
            <v>768207</v>
          </cell>
          <cell r="L37">
            <v>-584557</v>
          </cell>
        </row>
        <row r="38">
          <cell r="G38">
            <v>0</v>
          </cell>
          <cell r="L38">
            <v>0</v>
          </cell>
        </row>
        <row r="39">
          <cell r="G39">
            <v>0</v>
          </cell>
          <cell r="L39">
            <v>0</v>
          </cell>
        </row>
        <row r="40">
          <cell r="G40">
            <v>3529754</v>
          </cell>
          <cell r="L40">
            <v>-2700962</v>
          </cell>
        </row>
        <row r="41">
          <cell r="G41">
            <v>292425</v>
          </cell>
          <cell r="L41">
            <v>-292080</v>
          </cell>
        </row>
        <row r="42">
          <cell r="G42">
            <v>1346938</v>
          </cell>
          <cell r="L42">
            <v>-1208155</v>
          </cell>
        </row>
        <row r="43">
          <cell r="G43">
            <v>381931</v>
          </cell>
          <cell r="L43">
            <v>-346796</v>
          </cell>
        </row>
        <row r="44">
          <cell r="G44">
            <v>0</v>
          </cell>
          <cell r="L44">
            <v>0</v>
          </cell>
        </row>
        <row r="45">
          <cell r="G45">
            <v>191861</v>
          </cell>
          <cell r="L45">
            <v>-191861</v>
          </cell>
        </row>
        <row r="46">
          <cell r="G46">
            <v>0</v>
          </cell>
          <cell r="L46">
            <v>0</v>
          </cell>
        </row>
        <row r="47">
          <cell r="G47">
            <v>0</v>
          </cell>
          <cell r="L47">
            <v>0</v>
          </cell>
        </row>
        <row r="48">
          <cell r="G48">
            <v>0</v>
          </cell>
          <cell r="L48">
            <v>0</v>
          </cell>
        </row>
        <row r="49">
          <cell r="G49">
            <v>0</v>
          </cell>
          <cell r="L49">
            <v>0</v>
          </cell>
        </row>
        <row r="50">
          <cell r="G50">
            <v>3085723</v>
          </cell>
          <cell r="L50">
            <v>-2722830</v>
          </cell>
        </row>
        <row r="51">
          <cell r="G51">
            <v>0</v>
          </cell>
          <cell r="L51">
            <v>0</v>
          </cell>
        </row>
        <row r="52">
          <cell r="G52">
            <v>6798057</v>
          </cell>
          <cell r="L52">
            <v>0</v>
          </cell>
        </row>
        <row r="53">
          <cell r="G53">
            <v>-27344679</v>
          </cell>
          <cell r="L53">
            <v>5798292</v>
          </cell>
        </row>
        <row r="54">
          <cell r="G54">
            <v>0</v>
          </cell>
          <cell r="L54">
            <v>0</v>
          </cell>
        </row>
        <row r="55">
          <cell r="G55">
            <v>0</v>
          </cell>
          <cell r="L55">
            <v>0</v>
          </cell>
        </row>
      </sheetData>
      <sheetData sheetId="15"/>
      <sheetData sheetId="16">
        <row r="16">
          <cell r="G16">
            <v>6009904</v>
          </cell>
          <cell r="L16">
            <v>-4358961</v>
          </cell>
        </row>
        <row r="17">
          <cell r="G17">
            <v>189351</v>
          </cell>
          <cell r="L17">
            <v>-29379</v>
          </cell>
        </row>
        <row r="18">
          <cell r="G18">
            <v>202703</v>
          </cell>
          <cell r="L18">
            <v>0</v>
          </cell>
        </row>
        <row r="19">
          <cell r="G19">
            <v>2296844</v>
          </cell>
          <cell r="L19">
            <v>-1219779</v>
          </cell>
        </row>
        <row r="20">
          <cell r="G20">
            <v>0</v>
          </cell>
          <cell r="L20">
            <v>0</v>
          </cell>
        </row>
        <row r="21">
          <cell r="G21">
            <v>0</v>
          </cell>
          <cell r="L21">
            <v>0</v>
          </cell>
        </row>
        <row r="22">
          <cell r="G22">
            <v>14580949</v>
          </cell>
          <cell r="L22">
            <v>-9327955</v>
          </cell>
        </row>
        <row r="23">
          <cell r="G23">
            <v>0</v>
          </cell>
          <cell r="L23">
            <v>0</v>
          </cell>
        </row>
        <row r="24">
          <cell r="G24">
            <v>35316056</v>
          </cell>
          <cell r="L24">
            <v>-15358477</v>
          </cell>
        </row>
        <row r="25">
          <cell r="G25">
            <v>42888227</v>
          </cell>
          <cell r="L25">
            <v>-24516813</v>
          </cell>
        </row>
        <row r="26">
          <cell r="G26">
            <v>17183620</v>
          </cell>
          <cell r="L26">
            <v>-7992920</v>
          </cell>
        </row>
        <row r="27">
          <cell r="G27">
            <v>27870490</v>
          </cell>
          <cell r="L27">
            <v>-14737688</v>
          </cell>
        </row>
        <row r="28">
          <cell r="G28">
            <v>49304146</v>
          </cell>
          <cell r="L28">
            <v>-28208991</v>
          </cell>
        </row>
        <row r="29">
          <cell r="G29">
            <v>32563067</v>
          </cell>
          <cell r="L29">
            <v>-18474639</v>
          </cell>
        </row>
        <row r="30">
          <cell r="G30">
            <v>18891197</v>
          </cell>
          <cell r="L30">
            <v>-7468823</v>
          </cell>
        </row>
        <row r="31">
          <cell r="G31">
            <v>0</v>
          </cell>
          <cell r="L31">
            <v>0</v>
          </cell>
        </row>
        <row r="32">
          <cell r="G32">
            <v>96300</v>
          </cell>
          <cell r="L32">
            <v>0</v>
          </cell>
        </row>
        <row r="33">
          <cell r="G33">
            <v>8484356</v>
          </cell>
          <cell r="L33">
            <v>-4127677</v>
          </cell>
        </row>
        <row r="34">
          <cell r="G34">
            <v>0</v>
          </cell>
          <cell r="L34">
            <v>0</v>
          </cell>
        </row>
        <row r="35">
          <cell r="G35">
            <v>1483402</v>
          </cell>
          <cell r="L35">
            <v>-1220008</v>
          </cell>
        </row>
        <row r="36">
          <cell r="G36">
            <v>0</v>
          </cell>
          <cell r="L36">
            <v>0</v>
          </cell>
        </row>
        <row r="37">
          <cell r="G37">
            <v>934035</v>
          </cell>
          <cell r="L37">
            <v>-644954</v>
          </cell>
        </row>
        <row r="38">
          <cell r="G38">
            <v>0</v>
          </cell>
          <cell r="L38">
            <v>0</v>
          </cell>
        </row>
        <row r="39">
          <cell r="G39">
            <v>0</v>
          </cell>
          <cell r="L39">
            <v>0</v>
          </cell>
        </row>
        <row r="40">
          <cell r="G40">
            <v>3748212</v>
          </cell>
          <cell r="L40">
            <v>-2773607</v>
          </cell>
        </row>
        <row r="41">
          <cell r="G41">
            <v>292425</v>
          </cell>
          <cell r="L41">
            <v>-292080</v>
          </cell>
        </row>
        <row r="42">
          <cell r="G42">
            <v>1368455</v>
          </cell>
          <cell r="L42">
            <v>-1239637</v>
          </cell>
        </row>
        <row r="43">
          <cell r="G43">
            <v>381931</v>
          </cell>
          <cell r="L43">
            <v>-352457</v>
          </cell>
        </row>
        <row r="44">
          <cell r="G44">
            <v>0</v>
          </cell>
          <cell r="L44">
            <v>0</v>
          </cell>
        </row>
        <row r="45">
          <cell r="G45">
            <v>191861</v>
          </cell>
          <cell r="L45">
            <v>-191861</v>
          </cell>
        </row>
        <row r="46">
          <cell r="G46">
            <v>0</v>
          </cell>
          <cell r="L46">
            <v>0</v>
          </cell>
        </row>
        <row r="47">
          <cell r="G47">
            <v>0</v>
          </cell>
          <cell r="L47">
            <v>0</v>
          </cell>
        </row>
        <row r="48">
          <cell r="G48">
            <v>0</v>
          </cell>
          <cell r="L48">
            <v>0</v>
          </cell>
        </row>
        <row r="49">
          <cell r="G49">
            <v>0</v>
          </cell>
          <cell r="L49">
            <v>0</v>
          </cell>
        </row>
        <row r="50">
          <cell r="G50">
            <v>3141263</v>
          </cell>
          <cell r="L50">
            <v>-2893451</v>
          </cell>
        </row>
        <row r="51">
          <cell r="G51">
            <v>0</v>
          </cell>
          <cell r="L51">
            <v>0</v>
          </cell>
        </row>
        <row r="52">
          <cell r="G52">
            <v>4113602</v>
          </cell>
          <cell r="L52">
            <v>-44883</v>
          </cell>
        </row>
        <row r="53">
          <cell r="G53">
            <v>-29277059</v>
          </cell>
          <cell r="L53">
            <v>6362150</v>
          </cell>
        </row>
        <row r="54">
          <cell r="G54">
            <v>0</v>
          </cell>
          <cell r="L54">
            <v>0</v>
          </cell>
        </row>
        <row r="55">
          <cell r="G55">
            <v>0</v>
          </cell>
          <cell r="L55">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0"/>
  <sheetViews>
    <sheetView showGridLines="0" topLeftCell="A43" workbookViewId="0">
      <selection activeCell="C8" sqref="C8"/>
    </sheetView>
  </sheetViews>
  <sheetFormatPr defaultRowHeight="12.75" x14ac:dyDescent="0.2"/>
  <cols>
    <col min="1" max="1" width="6.75" style="10" customWidth="1"/>
    <col min="2" max="2" width="5.625" style="10" customWidth="1"/>
    <col min="3" max="3" width="33.125" style="11" customWidth="1"/>
    <col min="4" max="4" width="12.625" style="11" customWidth="1"/>
    <col min="5" max="5" width="11.375" style="11" customWidth="1"/>
    <col min="6" max="6" width="10.25" style="11" customWidth="1"/>
    <col min="7" max="7" width="12.375" style="11" bestFit="1" customWidth="1"/>
    <col min="8" max="8" width="1.5" style="12" customWidth="1"/>
    <col min="9" max="9" width="12.5" style="11" customWidth="1"/>
    <col min="10" max="10" width="11.75" style="11" customWidth="1"/>
    <col min="11" max="11" width="10.75" style="11" bestFit="1" customWidth="1"/>
    <col min="12" max="12" width="12.75" style="11" customWidth="1"/>
    <col min="13" max="13" width="12.375" style="11" customWidth="1"/>
    <col min="14" max="14" width="9" style="11" customWidth="1"/>
    <col min="15" max="16384" width="9" style="11"/>
  </cols>
  <sheetData>
    <row r="1" spans="1:13" x14ac:dyDescent="0.2">
      <c r="L1" s="13" t="s">
        <v>0</v>
      </c>
      <c r="M1" s="14" t="str">
        <f>CASENUMBER</f>
        <v>EB-2014-0115</v>
      </c>
    </row>
    <row r="2" spans="1:13" x14ac:dyDescent="0.2">
      <c r="L2" s="13" t="s">
        <v>1</v>
      </c>
      <c r="M2" s="15"/>
    </row>
    <row r="3" spans="1:13" x14ac:dyDescent="0.2">
      <c r="L3" s="13" t="s">
        <v>2</v>
      </c>
      <c r="M3" s="15"/>
    </row>
    <row r="4" spans="1:13" x14ac:dyDescent="0.2">
      <c r="L4" s="13" t="s">
        <v>3</v>
      </c>
      <c r="M4" s="15"/>
    </row>
    <row r="5" spans="1:13" x14ac:dyDescent="0.2">
      <c r="L5" s="13" t="s">
        <v>4</v>
      </c>
      <c r="M5" s="14"/>
    </row>
    <row r="6" spans="1:13" ht="14.25" x14ac:dyDescent="0.2">
      <c r="L6" s="13"/>
      <c r="M6" s="16"/>
    </row>
    <row r="7" spans="1:13" x14ac:dyDescent="0.2">
      <c r="L7" s="13" t="s">
        <v>5</v>
      </c>
      <c r="M7" s="14"/>
    </row>
    <row r="9" spans="1:13" ht="18" x14ac:dyDescent="0.2">
      <c r="A9" s="17" t="s">
        <v>6</v>
      </c>
      <c r="B9" s="17"/>
      <c r="C9" s="17"/>
      <c r="D9" s="17"/>
      <c r="E9" s="17"/>
      <c r="F9" s="17"/>
      <c r="G9" s="17"/>
      <c r="H9" s="17"/>
      <c r="I9" s="17"/>
      <c r="J9" s="17"/>
      <c r="K9" s="17"/>
      <c r="L9" s="17"/>
      <c r="M9" s="17"/>
    </row>
    <row r="10" spans="1:13" ht="18" x14ac:dyDescent="0.2">
      <c r="A10" s="17" t="s">
        <v>7</v>
      </c>
      <c r="B10" s="17"/>
      <c r="C10" s="17"/>
      <c r="D10" s="17"/>
      <c r="E10" s="17"/>
      <c r="F10" s="17"/>
      <c r="G10" s="17"/>
      <c r="H10" s="17"/>
      <c r="I10" s="17"/>
      <c r="J10" s="17"/>
      <c r="K10" s="17"/>
      <c r="L10" s="17"/>
      <c r="M10" s="17"/>
    </row>
    <row r="12" spans="1:13" ht="15" x14ac:dyDescent="0.25">
      <c r="C12" s="18"/>
      <c r="E12" s="19" t="s">
        <v>8</v>
      </c>
      <c r="F12" s="20">
        <v>2013</v>
      </c>
      <c r="G12" s="21"/>
    </row>
    <row r="14" spans="1:13" x14ac:dyDescent="0.2">
      <c r="D14" s="22" t="s">
        <v>9</v>
      </c>
      <c r="E14" s="22"/>
      <c r="F14" s="22"/>
      <c r="G14" s="22"/>
      <c r="I14" s="23"/>
      <c r="J14" s="24" t="s">
        <v>10</v>
      </c>
      <c r="K14" s="24"/>
      <c r="L14" s="25"/>
      <c r="M14" s="12"/>
    </row>
    <row r="15" spans="1:13" ht="25.5" x14ac:dyDescent="0.2">
      <c r="A15" s="26" t="s">
        <v>11</v>
      </c>
      <c r="B15" s="27" t="s">
        <v>12</v>
      </c>
      <c r="C15" s="28" t="s">
        <v>13</v>
      </c>
      <c r="D15" s="26" t="s">
        <v>14</v>
      </c>
      <c r="E15" s="27" t="s">
        <v>15</v>
      </c>
      <c r="F15" s="27" t="s">
        <v>16</v>
      </c>
      <c r="G15" s="26" t="s">
        <v>17</v>
      </c>
      <c r="H15" s="29"/>
      <c r="I15" s="30" t="s">
        <v>14</v>
      </c>
      <c r="J15" s="31" t="s">
        <v>15</v>
      </c>
      <c r="K15" s="31" t="s">
        <v>16</v>
      </c>
      <c r="L15" s="32" t="s">
        <v>17</v>
      </c>
      <c r="M15" s="26" t="s">
        <v>18</v>
      </c>
    </row>
    <row r="16" spans="1:13" ht="25.5" x14ac:dyDescent="0.2">
      <c r="A16" s="33">
        <v>12</v>
      </c>
      <c r="B16" s="33">
        <v>1611</v>
      </c>
      <c r="C16" s="3" t="s">
        <v>19</v>
      </c>
      <c r="D16" s="1">
        <f>'[1]App.2-BA1_FA Cont.CGAAP 2012'!G16</f>
        <v>5538926</v>
      </c>
      <c r="E16" s="1">
        <v>470978</v>
      </c>
      <c r="F16" s="1"/>
      <c r="G16" s="1">
        <f>D16+E16+F16</f>
        <v>6009904</v>
      </c>
      <c r="H16" s="29"/>
      <c r="I16" s="34">
        <f>'[1]App.2-BA1_FA Cont.CGAAP 2012'!L16</f>
        <v>-4077459</v>
      </c>
      <c r="J16" s="1">
        <v>-281502</v>
      </c>
      <c r="K16" s="1"/>
      <c r="L16" s="1">
        <f>I16+J16+K16</f>
        <v>-4358961</v>
      </c>
      <c r="M16" s="35">
        <f>G16+L16</f>
        <v>1650943</v>
      </c>
    </row>
    <row r="17" spans="1:17" ht="25.5" x14ac:dyDescent="0.2">
      <c r="A17" s="33" t="s">
        <v>20</v>
      </c>
      <c r="B17" s="33">
        <v>1612</v>
      </c>
      <c r="C17" s="3" t="s">
        <v>21</v>
      </c>
      <c r="D17" s="1">
        <f>'[1]App.2-BA1_FA Cont.CGAAP 2012'!G17</f>
        <v>189351</v>
      </c>
      <c r="E17" s="1"/>
      <c r="F17" s="1"/>
      <c r="G17" s="1">
        <f>D17+E17+F17</f>
        <v>189351</v>
      </c>
      <c r="H17" s="29"/>
      <c r="I17" s="34">
        <f>'[1]App.2-BA1_FA Cont.CGAAP 2012'!L17</f>
        <v>-26516</v>
      </c>
      <c r="J17" s="1">
        <v>-2863</v>
      </c>
      <c r="K17" s="1"/>
      <c r="L17" s="1">
        <f t="shared" ref="L17:L55" si="0">I17+J17+K17</f>
        <v>-29379</v>
      </c>
      <c r="M17" s="35">
        <f>G17+L17</f>
        <v>159972</v>
      </c>
    </row>
    <row r="18" spans="1:17" x14ac:dyDescent="0.2">
      <c r="A18" s="2" t="s">
        <v>22</v>
      </c>
      <c r="B18" s="2">
        <v>1805</v>
      </c>
      <c r="C18" s="3" t="s">
        <v>23</v>
      </c>
      <c r="D18" s="1">
        <f>'[1]App.2-BA1_FA Cont.CGAAP 2012'!G18</f>
        <v>202703</v>
      </c>
      <c r="E18" s="1"/>
      <c r="F18" s="1"/>
      <c r="G18" s="1">
        <f>D18+E18+F18</f>
        <v>202703</v>
      </c>
      <c r="H18" s="29"/>
      <c r="I18" s="34">
        <f>'[1]App.2-BA1_FA Cont.CGAAP 2012'!L18</f>
        <v>0</v>
      </c>
      <c r="J18" s="1"/>
      <c r="K18" s="1"/>
      <c r="L18" s="1">
        <f t="shared" si="0"/>
        <v>0</v>
      </c>
      <c r="M18" s="35">
        <f>G18+L18</f>
        <v>202703</v>
      </c>
    </row>
    <row r="19" spans="1:17" x14ac:dyDescent="0.2">
      <c r="A19" s="33">
        <v>47</v>
      </c>
      <c r="B19" s="33">
        <v>1808</v>
      </c>
      <c r="C19" s="3" t="s">
        <v>24</v>
      </c>
      <c r="D19" s="1">
        <f>'[1]App.2-BA1_FA Cont.CGAAP 2012'!G19</f>
        <v>2296844</v>
      </c>
      <c r="E19" s="1"/>
      <c r="F19" s="1"/>
      <c r="G19" s="1">
        <f t="shared" ref="G19:G58" si="1">D19+E19+F19</f>
        <v>2296844</v>
      </c>
      <c r="H19" s="29"/>
      <c r="I19" s="34">
        <f>'[1]App.2-BA1_FA Cont.CGAAP 2012'!L19</f>
        <v>-1153915</v>
      </c>
      <c r="J19" s="1">
        <v>-65864</v>
      </c>
      <c r="K19" s="1"/>
      <c r="L19" s="1">
        <f t="shared" si="0"/>
        <v>-1219779</v>
      </c>
      <c r="M19" s="35">
        <f t="shared" ref="M19:M58" si="2">G19+L19</f>
        <v>1077065</v>
      </c>
    </row>
    <row r="20" spans="1:17" x14ac:dyDescent="0.2">
      <c r="A20" s="33">
        <v>13</v>
      </c>
      <c r="B20" s="33">
        <v>1810</v>
      </c>
      <c r="C20" s="3" t="s">
        <v>25</v>
      </c>
      <c r="D20" s="1">
        <f>'[1]App.2-BA1_FA Cont.CGAAP 2012'!G20</f>
        <v>0</v>
      </c>
      <c r="E20" s="1"/>
      <c r="F20" s="1"/>
      <c r="G20" s="1">
        <f t="shared" si="1"/>
        <v>0</v>
      </c>
      <c r="H20" s="29"/>
      <c r="I20" s="34">
        <f>'[1]App.2-BA1_FA Cont.CGAAP 2012'!L20</f>
        <v>0</v>
      </c>
      <c r="J20" s="1"/>
      <c r="K20" s="1"/>
      <c r="L20" s="1">
        <f t="shared" si="0"/>
        <v>0</v>
      </c>
      <c r="M20" s="35">
        <f t="shared" si="2"/>
        <v>0</v>
      </c>
    </row>
    <row r="21" spans="1:17" x14ac:dyDescent="0.2">
      <c r="A21" s="33">
        <v>47</v>
      </c>
      <c r="B21" s="33">
        <v>1815</v>
      </c>
      <c r="C21" s="3" t="s">
        <v>26</v>
      </c>
      <c r="D21" s="1">
        <f>'[1]App.2-BA1_FA Cont.CGAAP 2012'!G21</f>
        <v>0</v>
      </c>
      <c r="E21" s="1"/>
      <c r="F21" s="1"/>
      <c r="G21" s="1">
        <f t="shared" si="1"/>
        <v>0</v>
      </c>
      <c r="H21" s="29"/>
      <c r="I21" s="34">
        <f>'[1]App.2-BA1_FA Cont.CGAAP 2012'!L21</f>
        <v>0</v>
      </c>
      <c r="J21" s="1"/>
      <c r="K21" s="1"/>
      <c r="L21" s="1">
        <f t="shared" si="0"/>
        <v>0</v>
      </c>
      <c r="M21" s="35">
        <f t="shared" si="2"/>
        <v>0</v>
      </c>
    </row>
    <row r="22" spans="1:17" x14ac:dyDescent="0.2">
      <c r="A22" s="33">
        <v>47</v>
      </c>
      <c r="B22" s="33">
        <v>1820</v>
      </c>
      <c r="C22" s="3" t="s">
        <v>27</v>
      </c>
      <c r="D22" s="1">
        <f>'[1]App.2-BA1_FA Cont.CGAAP 2012'!G22</f>
        <v>14420893</v>
      </c>
      <c r="E22" s="1">
        <v>160056</v>
      </c>
      <c r="F22" s="1"/>
      <c r="G22" s="1">
        <f t="shared" si="1"/>
        <v>14580949</v>
      </c>
      <c r="H22" s="29"/>
      <c r="I22" s="34">
        <f>'[1]App.2-BA1_FA Cont.CGAAP 2012'!L22</f>
        <v>-9107631</v>
      </c>
      <c r="J22" s="1">
        <v>-220324</v>
      </c>
      <c r="K22" s="1"/>
      <c r="L22" s="1">
        <f t="shared" si="0"/>
        <v>-9327955</v>
      </c>
      <c r="M22" s="35">
        <f t="shared" si="2"/>
        <v>5252994</v>
      </c>
    </row>
    <row r="23" spans="1:17" x14ac:dyDescent="0.2">
      <c r="A23" s="33">
        <v>47</v>
      </c>
      <c r="B23" s="33">
        <v>1825</v>
      </c>
      <c r="C23" s="3" t="s">
        <v>28</v>
      </c>
      <c r="D23" s="1">
        <f>'[1]App.2-BA1_FA Cont.CGAAP 2012'!G23</f>
        <v>0</v>
      </c>
      <c r="E23" s="1"/>
      <c r="F23" s="1"/>
      <c r="G23" s="1">
        <f t="shared" si="1"/>
        <v>0</v>
      </c>
      <c r="H23" s="29"/>
      <c r="I23" s="34">
        <f>'[1]App.2-BA1_FA Cont.CGAAP 2012'!L23</f>
        <v>0</v>
      </c>
      <c r="J23" s="1"/>
      <c r="K23" s="1"/>
      <c r="L23" s="1">
        <f t="shared" si="0"/>
        <v>0</v>
      </c>
      <c r="M23" s="35">
        <f t="shared" si="2"/>
        <v>0</v>
      </c>
    </row>
    <row r="24" spans="1:17" x14ac:dyDescent="0.2">
      <c r="A24" s="33">
        <v>47</v>
      </c>
      <c r="B24" s="33">
        <v>1830</v>
      </c>
      <c r="C24" s="3" t="s">
        <v>29</v>
      </c>
      <c r="D24" s="1">
        <f>'[1]App.2-BA1_FA Cont.CGAAP 2012'!G24</f>
        <v>31180513</v>
      </c>
      <c r="E24" s="1">
        <v>4135543</v>
      </c>
      <c r="F24" s="1"/>
      <c r="G24" s="1">
        <f t="shared" si="1"/>
        <v>35316056</v>
      </c>
      <c r="H24" s="29"/>
      <c r="I24" s="34">
        <f>'[1]App.2-BA1_FA Cont.CGAAP 2012'!L24</f>
        <v>-14815802</v>
      </c>
      <c r="J24" s="1">
        <v>-542675</v>
      </c>
      <c r="K24" s="1"/>
      <c r="L24" s="1">
        <f t="shared" si="0"/>
        <v>-15358477</v>
      </c>
      <c r="M24" s="35">
        <f t="shared" si="2"/>
        <v>19957579</v>
      </c>
      <c r="Q24" s="49"/>
    </row>
    <row r="25" spans="1:17" x14ac:dyDescent="0.2">
      <c r="A25" s="33">
        <v>47</v>
      </c>
      <c r="B25" s="33">
        <v>1835</v>
      </c>
      <c r="C25" s="3" t="s">
        <v>30</v>
      </c>
      <c r="D25" s="1">
        <f>'[1]App.2-BA1_FA Cont.CGAAP 2012'!G25</f>
        <v>41356602</v>
      </c>
      <c r="E25" s="1">
        <v>1531625</v>
      </c>
      <c r="F25" s="1"/>
      <c r="G25" s="1">
        <f t="shared" si="1"/>
        <v>42888227</v>
      </c>
      <c r="H25" s="29"/>
      <c r="I25" s="34">
        <f>'[1]App.2-BA1_FA Cont.CGAAP 2012'!L25</f>
        <v>-23945999</v>
      </c>
      <c r="J25" s="1">
        <v>-570814</v>
      </c>
      <c r="K25" s="1"/>
      <c r="L25" s="1">
        <f t="shared" si="0"/>
        <v>-24516813</v>
      </c>
      <c r="M25" s="35">
        <f t="shared" si="2"/>
        <v>18371414</v>
      </c>
    </row>
    <row r="26" spans="1:17" x14ac:dyDescent="0.2">
      <c r="A26" s="33">
        <v>47</v>
      </c>
      <c r="B26" s="33">
        <v>1840</v>
      </c>
      <c r="C26" s="3" t="s">
        <v>31</v>
      </c>
      <c r="D26" s="1">
        <f>'[1]App.2-BA1_FA Cont.CGAAP 2012'!G26</f>
        <v>16187382</v>
      </c>
      <c r="E26" s="1">
        <v>996238</v>
      </c>
      <c r="F26" s="1"/>
      <c r="G26" s="1">
        <f t="shared" si="1"/>
        <v>17183620</v>
      </c>
      <c r="H26" s="29"/>
      <c r="I26" s="34">
        <f>'[1]App.2-BA1_FA Cont.CGAAP 2012'!L26</f>
        <v>-7813202</v>
      </c>
      <c r="J26" s="1">
        <v>-179718</v>
      </c>
      <c r="K26" s="1"/>
      <c r="L26" s="1">
        <f t="shared" si="0"/>
        <v>-7992920</v>
      </c>
      <c r="M26" s="35">
        <f t="shared" si="2"/>
        <v>9190700</v>
      </c>
    </row>
    <row r="27" spans="1:17" x14ac:dyDescent="0.2">
      <c r="A27" s="33">
        <v>47</v>
      </c>
      <c r="B27" s="33">
        <v>1845</v>
      </c>
      <c r="C27" s="3" t="s">
        <v>32</v>
      </c>
      <c r="D27" s="1">
        <f>'[1]App.2-BA1_FA Cont.CGAAP 2012'!G27</f>
        <v>27086750</v>
      </c>
      <c r="E27" s="1">
        <v>783740</v>
      </c>
      <c r="F27" s="1"/>
      <c r="G27" s="1">
        <f t="shared" si="1"/>
        <v>27870490</v>
      </c>
      <c r="H27" s="29"/>
      <c r="I27" s="34">
        <f>'[1]App.2-BA1_FA Cont.CGAAP 2012'!L27</f>
        <v>-14126796</v>
      </c>
      <c r="J27" s="1">
        <v>-610892</v>
      </c>
      <c r="K27" s="1"/>
      <c r="L27" s="1">
        <f t="shared" si="0"/>
        <v>-14737688</v>
      </c>
      <c r="M27" s="35">
        <f t="shared" si="2"/>
        <v>13132802</v>
      </c>
    </row>
    <row r="28" spans="1:17" x14ac:dyDescent="0.2">
      <c r="A28" s="33">
        <v>47</v>
      </c>
      <c r="B28" s="33">
        <v>1850</v>
      </c>
      <c r="C28" s="3" t="s">
        <v>33</v>
      </c>
      <c r="D28" s="1">
        <f>'[1]App.2-BA1_FA Cont.CGAAP 2012'!G28</f>
        <v>48272718</v>
      </c>
      <c r="E28" s="1">
        <v>1031428</v>
      </c>
      <c r="F28" s="1"/>
      <c r="G28" s="1">
        <f t="shared" si="1"/>
        <v>49304146</v>
      </c>
      <c r="H28" s="29"/>
      <c r="I28" s="34">
        <f>'[1]App.2-BA1_FA Cont.CGAAP 2012'!L28</f>
        <v>-27503583</v>
      </c>
      <c r="J28" s="1">
        <v>-705408</v>
      </c>
      <c r="K28" s="1"/>
      <c r="L28" s="1">
        <f t="shared" si="0"/>
        <v>-28208991</v>
      </c>
      <c r="M28" s="35">
        <f t="shared" si="2"/>
        <v>21095155</v>
      </c>
    </row>
    <row r="29" spans="1:17" x14ac:dyDescent="0.2">
      <c r="A29" s="33">
        <v>47</v>
      </c>
      <c r="B29" s="33">
        <v>1855</v>
      </c>
      <c r="C29" s="3" t="s">
        <v>34</v>
      </c>
      <c r="D29" s="1">
        <f>'[1]App.2-BA1_FA Cont.CGAAP 2012'!G29</f>
        <v>31940499</v>
      </c>
      <c r="E29" s="1">
        <v>622568</v>
      </c>
      <c r="F29" s="1"/>
      <c r="G29" s="1">
        <f t="shared" si="1"/>
        <v>32563067</v>
      </c>
      <c r="H29" s="29"/>
      <c r="I29" s="34">
        <f>'[1]App.2-BA1_FA Cont.CGAAP 2012'!L29</f>
        <v>-18190487</v>
      </c>
      <c r="J29" s="1">
        <v>-284152</v>
      </c>
      <c r="K29" s="1"/>
      <c r="L29" s="1">
        <f t="shared" si="0"/>
        <v>-18474639</v>
      </c>
      <c r="M29" s="35">
        <f t="shared" si="2"/>
        <v>14088428</v>
      </c>
    </row>
    <row r="30" spans="1:17" x14ac:dyDescent="0.2">
      <c r="A30" s="33">
        <v>47</v>
      </c>
      <c r="B30" s="33">
        <v>1860</v>
      </c>
      <c r="C30" s="3" t="s">
        <v>35</v>
      </c>
      <c r="D30" s="1">
        <f>'[1]App.2-BA1_FA Cont.CGAAP 2012'!G30</f>
        <v>18462867</v>
      </c>
      <c r="E30" s="1">
        <v>428330</v>
      </c>
      <c r="F30" s="1"/>
      <c r="G30" s="1">
        <f t="shared" si="1"/>
        <v>18891197</v>
      </c>
      <c r="H30" s="29"/>
      <c r="I30" s="34">
        <f>'[1]App.2-BA1_FA Cont.CGAAP 2012'!L30</f>
        <v>-6461433</v>
      </c>
      <c r="J30" s="1">
        <v>-1007390</v>
      </c>
      <c r="K30" s="1"/>
      <c r="L30" s="1">
        <f t="shared" si="0"/>
        <v>-7468823</v>
      </c>
      <c r="M30" s="35">
        <f t="shared" si="2"/>
        <v>11422374</v>
      </c>
    </row>
    <row r="31" spans="1:17" x14ac:dyDescent="0.2">
      <c r="A31" s="2">
        <v>47</v>
      </c>
      <c r="B31" s="2">
        <v>1860</v>
      </c>
      <c r="C31" s="3" t="s">
        <v>36</v>
      </c>
      <c r="D31" s="1">
        <f>'[1]App.2-BA1_FA Cont.CGAAP 2012'!G31</f>
        <v>0</v>
      </c>
      <c r="E31" s="1"/>
      <c r="F31" s="1"/>
      <c r="G31" s="1">
        <f t="shared" si="1"/>
        <v>0</v>
      </c>
      <c r="H31" s="29"/>
      <c r="I31" s="34">
        <f>'[1]App.2-BA1_FA Cont.CGAAP 2012'!L31</f>
        <v>0</v>
      </c>
      <c r="J31" s="1"/>
      <c r="K31" s="1"/>
      <c r="L31" s="1">
        <f t="shared" si="0"/>
        <v>0</v>
      </c>
      <c r="M31" s="35">
        <f t="shared" si="2"/>
        <v>0</v>
      </c>
    </row>
    <row r="32" spans="1:17" x14ac:dyDescent="0.2">
      <c r="A32" s="2" t="s">
        <v>22</v>
      </c>
      <c r="B32" s="2">
        <v>1905</v>
      </c>
      <c r="C32" s="3" t="s">
        <v>23</v>
      </c>
      <c r="D32" s="1">
        <f>'[1]App.2-BA1_FA Cont.CGAAP 2012'!G32</f>
        <v>96300</v>
      </c>
      <c r="E32" s="1"/>
      <c r="F32" s="1"/>
      <c r="G32" s="1">
        <f t="shared" si="1"/>
        <v>96300</v>
      </c>
      <c r="H32" s="29"/>
      <c r="I32" s="34">
        <f>'[1]App.2-BA1_FA Cont.CGAAP 2012'!L32</f>
        <v>0</v>
      </c>
      <c r="J32" s="1"/>
      <c r="K32" s="1"/>
      <c r="L32" s="1">
        <f t="shared" si="0"/>
        <v>0</v>
      </c>
      <c r="M32" s="35">
        <f t="shared" si="2"/>
        <v>96300</v>
      </c>
    </row>
    <row r="33" spans="1:13" x14ac:dyDescent="0.2">
      <c r="A33" s="33">
        <v>47</v>
      </c>
      <c r="B33" s="33">
        <v>1908</v>
      </c>
      <c r="C33" s="3" t="s">
        <v>37</v>
      </c>
      <c r="D33" s="1">
        <f>'[1]App.2-BA1_FA Cont.CGAAP 2012'!G33</f>
        <v>8463856</v>
      </c>
      <c r="E33" s="1">
        <v>20500</v>
      </c>
      <c r="F33" s="1"/>
      <c r="G33" s="1">
        <f t="shared" si="1"/>
        <v>8484356</v>
      </c>
      <c r="H33" s="29"/>
      <c r="I33" s="34">
        <f>'[1]App.2-BA1_FA Cont.CGAAP 2012'!L33</f>
        <v>-3879841</v>
      </c>
      <c r="J33" s="1">
        <v>-247836</v>
      </c>
      <c r="K33" s="1"/>
      <c r="L33" s="1">
        <f t="shared" si="0"/>
        <v>-4127677</v>
      </c>
      <c r="M33" s="35">
        <f t="shared" si="2"/>
        <v>4356679</v>
      </c>
    </row>
    <row r="34" spans="1:13" x14ac:dyDescent="0.2">
      <c r="A34" s="33">
        <v>13</v>
      </c>
      <c r="B34" s="33">
        <v>1910</v>
      </c>
      <c r="C34" s="3" t="s">
        <v>25</v>
      </c>
      <c r="D34" s="1">
        <f>'[1]App.2-BA1_FA Cont.CGAAP 2012'!G34</f>
        <v>0</v>
      </c>
      <c r="E34" s="1"/>
      <c r="F34" s="1"/>
      <c r="G34" s="1">
        <f t="shared" si="1"/>
        <v>0</v>
      </c>
      <c r="H34" s="29"/>
      <c r="I34" s="34">
        <f>'[1]App.2-BA1_FA Cont.CGAAP 2012'!L34</f>
        <v>0</v>
      </c>
      <c r="J34" s="1"/>
      <c r="K34" s="1"/>
      <c r="L34" s="1">
        <f t="shared" si="0"/>
        <v>0</v>
      </c>
      <c r="M34" s="35">
        <f t="shared" si="2"/>
        <v>0</v>
      </c>
    </row>
    <row r="35" spans="1:13" x14ac:dyDescent="0.2">
      <c r="A35" s="33">
        <v>8</v>
      </c>
      <c r="B35" s="33">
        <v>1915</v>
      </c>
      <c r="C35" s="3" t="s">
        <v>38</v>
      </c>
      <c r="D35" s="1">
        <f>'[1]App.2-BA1_FA Cont.CGAAP 2012'!G35</f>
        <v>1478168</v>
      </c>
      <c r="E35" s="1">
        <v>32075</v>
      </c>
      <c r="F35" s="1">
        <v>-26841</v>
      </c>
      <c r="G35" s="1">
        <f t="shared" si="1"/>
        <v>1483402</v>
      </c>
      <c r="H35" s="29"/>
      <c r="I35" s="34">
        <f>'[1]App.2-BA1_FA Cont.CGAAP 2012'!L35</f>
        <v>-1159084</v>
      </c>
      <c r="J35" s="1">
        <v>-60924</v>
      </c>
      <c r="K35" s="1"/>
      <c r="L35" s="1">
        <f t="shared" si="0"/>
        <v>-1220008</v>
      </c>
      <c r="M35" s="35">
        <f t="shared" si="2"/>
        <v>263394</v>
      </c>
    </row>
    <row r="36" spans="1:13" x14ac:dyDescent="0.2">
      <c r="A36" s="33">
        <v>8</v>
      </c>
      <c r="B36" s="33">
        <v>1915</v>
      </c>
      <c r="C36" s="3" t="s">
        <v>39</v>
      </c>
      <c r="D36" s="1">
        <f>'[1]App.2-BA1_FA Cont.CGAAP 2012'!G36</f>
        <v>0</v>
      </c>
      <c r="E36" s="1"/>
      <c r="F36" s="1"/>
      <c r="G36" s="1">
        <f t="shared" si="1"/>
        <v>0</v>
      </c>
      <c r="H36" s="29"/>
      <c r="I36" s="34">
        <f>'[1]App.2-BA1_FA Cont.CGAAP 2012'!L36</f>
        <v>0</v>
      </c>
      <c r="J36" s="1"/>
      <c r="K36" s="1"/>
      <c r="L36" s="1">
        <f t="shared" si="0"/>
        <v>0</v>
      </c>
      <c r="M36" s="35">
        <f t="shared" si="2"/>
        <v>0</v>
      </c>
    </row>
    <row r="37" spans="1:13" x14ac:dyDescent="0.2">
      <c r="A37" s="33">
        <v>10</v>
      </c>
      <c r="B37" s="33">
        <v>1920</v>
      </c>
      <c r="C37" s="3" t="s">
        <v>40</v>
      </c>
      <c r="D37" s="1">
        <f>'[1]App.2-BA1_FA Cont.CGAAP 2012'!G37</f>
        <v>768207</v>
      </c>
      <c r="E37" s="1">
        <v>165828</v>
      </c>
      <c r="F37" s="1"/>
      <c r="G37" s="1">
        <f t="shared" si="1"/>
        <v>934035</v>
      </c>
      <c r="H37" s="29"/>
      <c r="I37" s="34">
        <f>'[1]App.2-BA1_FA Cont.CGAAP 2012'!L37</f>
        <v>-584557</v>
      </c>
      <c r="J37" s="1">
        <v>-60397</v>
      </c>
      <c r="K37" s="1"/>
      <c r="L37" s="1">
        <f t="shared" si="0"/>
        <v>-644954</v>
      </c>
      <c r="M37" s="35">
        <f t="shared" si="2"/>
        <v>289081</v>
      </c>
    </row>
    <row r="38" spans="1:13" ht="25.5" x14ac:dyDescent="0.2">
      <c r="A38" s="33">
        <v>45</v>
      </c>
      <c r="B38" s="2">
        <v>1920</v>
      </c>
      <c r="C38" s="3" t="s">
        <v>41</v>
      </c>
      <c r="D38" s="1">
        <f>'[1]App.2-BA1_FA Cont.CGAAP 2012'!G38</f>
        <v>0</v>
      </c>
      <c r="E38" s="1"/>
      <c r="F38" s="1"/>
      <c r="G38" s="1">
        <f t="shared" si="1"/>
        <v>0</v>
      </c>
      <c r="H38" s="29"/>
      <c r="I38" s="34">
        <f>'[1]App.2-BA1_FA Cont.CGAAP 2012'!L38</f>
        <v>0</v>
      </c>
      <c r="J38" s="1"/>
      <c r="K38" s="1"/>
      <c r="L38" s="1">
        <f t="shared" si="0"/>
        <v>0</v>
      </c>
      <c r="M38" s="35">
        <f t="shared" si="2"/>
        <v>0</v>
      </c>
    </row>
    <row r="39" spans="1:13" ht="25.5" x14ac:dyDescent="0.2">
      <c r="A39" s="33">
        <v>45.1</v>
      </c>
      <c r="B39" s="2">
        <v>1920</v>
      </c>
      <c r="C39" s="3" t="s">
        <v>42</v>
      </c>
      <c r="D39" s="1">
        <f>'[1]App.2-BA1_FA Cont.CGAAP 2012'!G39</f>
        <v>0</v>
      </c>
      <c r="E39" s="1"/>
      <c r="F39" s="1"/>
      <c r="G39" s="1">
        <f t="shared" si="1"/>
        <v>0</v>
      </c>
      <c r="H39" s="29"/>
      <c r="I39" s="34">
        <f>'[1]App.2-BA1_FA Cont.CGAAP 2012'!L39</f>
        <v>0</v>
      </c>
      <c r="J39" s="1"/>
      <c r="K39" s="1"/>
      <c r="L39" s="1">
        <f t="shared" si="0"/>
        <v>0</v>
      </c>
      <c r="M39" s="35">
        <f t="shared" si="2"/>
        <v>0</v>
      </c>
    </row>
    <row r="40" spans="1:13" x14ac:dyDescent="0.2">
      <c r="A40" s="33">
        <v>10</v>
      </c>
      <c r="B40" s="33">
        <v>1930</v>
      </c>
      <c r="C40" s="3" t="s">
        <v>43</v>
      </c>
      <c r="D40" s="1">
        <f>'[1]App.2-BA1_FA Cont.CGAAP 2012'!G40</f>
        <v>3529754</v>
      </c>
      <c r="E40" s="1">
        <v>249747</v>
      </c>
      <c r="F40" s="1">
        <v>-31289</v>
      </c>
      <c r="G40" s="1">
        <f t="shared" si="1"/>
        <v>3748212</v>
      </c>
      <c r="H40" s="29"/>
      <c r="I40" s="34">
        <f>'[1]App.2-BA1_FA Cont.CGAAP 2012'!L40</f>
        <v>-2700962</v>
      </c>
      <c r="J40" s="1">
        <v>-72645</v>
      </c>
      <c r="K40" s="1"/>
      <c r="L40" s="1">
        <f t="shared" si="0"/>
        <v>-2773607</v>
      </c>
      <c r="M40" s="35">
        <f t="shared" si="2"/>
        <v>974605</v>
      </c>
    </row>
    <row r="41" spans="1:13" x14ac:dyDescent="0.2">
      <c r="A41" s="33">
        <v>8</v>
      </c>
      <c r="B41" s="33">
        <v>1935</v>
      </c>
      <c r="C41" s="3" t="s">
        <v>44</v>
      </c>
      <c r="D41" s="1">
        <f>'[1]App.2-BA1_FA Cont.CGAAP 2012'!G41</f>
        <v>292425</v>
      </c>
      <c r="E41" s="1"/>
      <c r="F41" s="1"/>
      <c r="G41" s="1">
        <f t="shared" si="1"/>
        <v>292425</v>
      </c>
      <c r="H41" s="29"/>
      <c r="I41" s="34">
        <f>'[1]App.2-BA1_FA Cont.CGAAP 2012'!L41</f>
        <v>-292080</v>
      </c>
      <c r="J41" s="1"/>
      <c r="K41" s="1"/>
      <c r="L41" s="1">
        <f t="shared" si="0"/>
        <v>-292080</v>
      </c>
      <c r="M41" s="35">
        <f t="shared" si="2"/>
        <v>345</v>
      </c>
    </row>
    <row r="42" spans="1:13" x14ac:dyDescent="0.2">
      <c r="A42" s="33">
        <v>8</v>
      </c>
      <c r="B42" s="33">
        <v>1940</v>
      </c>
      <c r="C42" s="3" t="s">
        <v>45</v>
      </c>
      <c r="D42" s="1">
        <f>'[1]App.2-BA1_FA Cont.CGAAP 2012'!G42</f>
        <v>1346938</v>
      </c>
      <c r="E42" s="1">
        <v>21517</v>
      </c>
      <c r="F42" s="1"/>
      <c r="G42" s="1">
        <f t="shared" si="1"/>
        <v>1368455</v>
      </c>
      <c r="H42" s="29"/>
      <c r="I42" s="34">
        <f>'[1]App.2-BA1_FA Cont.CGAAP 2012'!L42</f>
        <v>-1208155</v>
      </c>
      <c r="J42" s="1">
        <v>-31482</v>
      </c>
      <c r="K42" s="1"/>
      <c r="L42" s="1">
        <f t="shared" si="0"/>
        <v>-1239637</v>
      </c>
      <c r="M42" s="35">
        <f t="shared" si="2"/>
        <v>128818</v>
      </c>
    </row>
    <row r="43" spans="1:13" x14ac:dyDescent="0.2">
      <c r="A43" s="33">
        <v>8</v>
      </c>
      <c r="B43" s="33">
        <v>1945</v>
      </c>
      <c r="C43" s="3" t="s">
        <v>46</v>
      </c>
      <c r="D43" s="1">
        <f>'[1]App.2-BA1_FA Cont.CGAAP 2012'!G43</f>
        <v>381931</v>
      </c>
      <c r="E43" s="1"/>
      <c r="F43" s="1"/>
      <c r="G43" s="1">
        <f t="shared" si="1"/>
        <v>381931</v>
      </c>
      <c r="H43" s="29"/>
      <c r="I43" s="34">
        <f>'[1]App.2-BA1_FA Cont.CGAAP 2012'!L43</f>
        <v>-346796</v>
      </c>
      <c r="J43" s="1">
        <v>-5661</v>
      </c>
      <c r="K43" s="1"/>
      <c r="L43" s="1">
        <f t="shared" si="0"/>
        <v>-352457</v>
      </c>
      <c r="M43" s="35">
        <f t="shared" si="2"/>
        <v>29474</v>
      </c>
    </row>
    <row r="44" spans="1:13" x14ac:dyDescent="0.2">
      <c r="A44" s="33">
        <v>8</v>
      </c>
      <c r="B44" s="33">
        <v>1950</v>
      </c>
      <c r="C44" s="3" t="s">
        <v>47</v>
      </c>
      <c r="D44" s="1">
        <f>'[1]App.2-BA1_FA Cont.CGAAP 2012'!G44</f>
        <v>0</v>
      </c>
      <c r="E44" s="1"/>
      <c r="F44" s="1"/>
      <c r="G44" s="1">
        <f t="shared" si="1"/>
        <v>0</v>
      </c>
      <c r="H44" s="29"/>
      <c r="I44" s="34">
        <f>'[1]App.2-BA1_FA Cont.CGAAP 2012'!L44</f>
        <v>0</v>
      </c>
      <c r="J44" s="1"/>
      <c r="K44" s="1"/>
      <c r="L44" s="1">
        <f t="shared" si="0"/>
        <v>0</v>
      </c>
      <c r="M44" s="35">
        <f t="shared" si="2"/>
        <v>0</v>
      </c>
    </row>
    <row r="45" spans="1:13" x14ac:dyDescent="0.2">
      <c r="A45" s="33">
        <v>8</v>
      </c>
      <c r="B45" s="33">
        <v>1955</v>
      </c>
      <c r="C45" s="3" t="s">
        <v>48</v>
      </c>
      <c r="D45" s="1">
        <f>'[1]App.2-BA1_FA Cont.CGAAP 2012'!G45</f>
        <v>191861</v>
      </c>
      <c r="E45" s="1"/>
      <c r="F45" s="1"/>
      <c r="G45" s="1">
        <f t="shared" si="1"/>
        <v>191861</v>
      </c>
      <c r="H45" s="29"/>
      <c r="I45" s="34">
        <f>'[1]App.2-BA1_FA Cont.CGAAP 2012'!L45</f>
        <v>-191861</v>
      </c>
      <c r="J45" s="1"/>
      <c r="K45" s="1"/>
      <c r="L45" s="1">
        <f t="shared" si="0"/>
        <v>-191861</v>
      </c>
      <c r="M45" s="35">
        <f t="shared" si="2"/>
        <v>0</v>
      </c>
    </row>
    <row r="46" spans="1:13" x14ac:dyDescent="0.2">
      <c r="A46" s="2">
        <v>8</v>
      </c>
      <c r="B46" s="2">
        <v>1955</v>
      </c>
      <c r="C46" s="3" t="s">
        <v>49</v>
      </c>
      <c r="D46" s="1">
        <f>'[1]App.2-BA1_FA Cont.CGAAP 2012'!G46</f>
        <v>0</v>
      </c>
      <c r="E46" s="1"/>
      <c r="F46" s="1"/>
      <c r="G46" s="1">
        <f t="shared" si="1"/>
        <v>0</v>
      </c>
      <c r="H46" s="29"/>
      <c r="I46" s="34">
        <f>'[1]App.2-BA1_FA Cont.CGAAP 2012'!L46</f>
        <v>0</v>
      </c>
      <c r="J46" s="1"/>
      <c r="K46" s="1"/>
      <c r="L46" s="1">
        <f t="shared" si="0"/>
        <v>0</v>
      </c>
      <c r="M46" s="35">
        <f t="shared" si="2"/>
        <v>0</v>
      </c>
    </row>
    <row r="47" spans="1:13" x14ac:dyDescent="0.2">
      <c r="A47" s="2">
        <v>8</v>
      </c>
      <c r="B47" s="2">
        <v>1960</v>
      </c>
      <c r="C47" s="3" t="s">
        <v>50</v>
      </c>
      <c r="D47" s="1">
        <f>'[1]App.2-BA1_FA Cont.CGAAP 2012'!G47</f>
        <v>0</v>
      </c>
      <c r="E47" s="1"/>
      <c r="F47" s="1"/>
      <c r="G47" s="1">
        <f t="shared" si="1"/>
        <v>0</v>
      </c>
      <c r="H47" s="29"/>
      <c r="I47" s="34">
        <f>'[1]App.2-BA1_FA Cont.CGAAP 2012'!L47</f>
        <v>0</v>
      </c>
      <c r="J47" s="1"/>
      <c r="K47" s="1"/>
      <c r="L47" s="1">
        <f t="shared" si="0"/>
        <v>0</v>
      </c>
      <c r="M47" s="35">
        <f t="shared" si="2"/>
        <v>0</v>
      </c>
    </row>
    <row r="48" spans="1:13" ht="25.5" x14ac:dyDescent="0.2">
      <c r="A48" s="10">
        <v>47</v>
      </c>
      <c r="B48" s="2">
        <v>1970</v>
      </c>
      <c r="C48" s="3" t="s">
        <v>51</v>
      </c>
      <c r="D48" s="1">
        <f>'[1]App.2-BA1_FA Cont.CGAAP 2012'!G48</f>
        <v>0</v>
      </c>
      <c r="E48" s="1"/>
      <c r="F48" s="1"/>
      <c r="G48" s="1">
        <f t="shared" si="1"/>
        <v>0</v>
      </c>
      <c r="H48" s="29"/>
      <c r="I48" s="34">
        <f>'[1]App.2-BA1_FA Cont.CGAAP 2012'!L48</f>
        <v>0</v>
      </c>
      <c r="J48" s="1"/>
      <c r="K48" s="1"/>
      <c r="L48" s="1">
        <f t="shared" si="0"/>
        <v>0</v>
      </c>
      <c r="M48" s="35">
        <f t="shared" si="2"/>
        <v>0</v>
      </c>
    </row>
    <row r="49" spans="1:13" ht="25.5" x14ac:dyDescent="0.2">
      <c r="A49" s="33">
        <v>47</v>
      </c>
      <c r="B49" s="33">
        <v>1975</v>
      </c>
      <c r="C49" s="3" t="s">
        <v>52</v>
      </c>
      <c r="D49" s="1">
        <f>'[1]App.2-BA1_FA Cont.CGAAP 2012'!G49</f>
        <v>0</v>
      </c>
      <c r="E49" s="1"/>
      <c r="F49" s="1"/>
      <c r="G49" s="1">
        <f t="shared" si="1"/>
        <v>0</v>
      </c>
      <c r="H49" s="29"/>
      <c r="I49" s="34">
        <f>'[1]App.2-BA1_FA Cont.CGAAP 2012'!L49</f>
        <v>0</v>
      </c>
      <c r="J49" s="1"/>
      <c r="K49" s="1"/>
      <c r="L49" s="1">
        <f t="shared" si="0"/>
        <v>0</v>
      </c>
      <c r="M49" s="35">
        <f t="shared" si="2"/>
        <v>0</v>
      </c>
    </row>
    <row r="50" spans="1:13" x14ac:dyDescent="0.2">
      <c r="A50" s="33">
        <v>47</v>
      </c>
      <c r="B50" s="33">
        <v>1980</v>
      </c>
      <c r="C50" s="3" t="s">
        <v>53</v>
      </c>
      <c r="D50" s="1">
        <f>'[1]App.2-BA1_FA Cont.CGAAP 2012'!G50</f>
        <v>3085723</v>
      </c>
      <c r="E50" s="1">
        <v>55540</v>
      </c>
      <c r="F50" s="1"/>
      <c r="G50" s="1">
        <f t="shared" si="1"/>
        <v>3141263</v>
      </c>
      <c r="H50" s="29"/>
      <c r="I50" s="34">
        <f>'[1]App.2-BA1_FA Cont.CGAAP 2012'!L50</f>
        <v>-2722830</v>
      </c>
      <c r="J50" s="1">
        <v>-170621</v>
      </c>
      <c r="K50" s="1"/>
      <c r="L50" s="1">
        <f t="shared" si="0"/>
        <v>-2893451</v>
      </c>
      <c r="M50" s="35">
        <f t="shared" si="2"/>
        <v>247812</v>
      </c>
    </row>
    <row r="51" spans="1:13" x14ac:dyDescent="0.2">
      <c r="A51" s="33">
        <v>47</v>
      </c>
      <c r="B51" s="33">
        <v>1985</v>
      </c>
      <c r="C51" s="3" t="s">
        <v>54</v>
      </c>
      <c r="D51" s="1">
        <f>'[1]App.2-BA1_FA Cont.CGAAP 2012'!G51</f>
        <v>0</v>
      </c>
      <c r="E51" s="1"/>
      <c r="F51" s="1"/>
      <c r="G51" s="1">
        <f t="shared" si="1"/>
        <v>0</v>
      </c>
      <c r="H51" s="29"/>
      <c r="I51" s="34">
        <f>'[1]App.2-BA1_FA Cont.CGAAP 2012'!L51</f>
        <v>0</v>
      </c>
      <c r="J51" s="1"/>
      <c r="K51" s="1"/>
      <c r="L51" s="1">
        <f t="shared" si="0"/>
        <v>0</v>
      </c>
      <c r="M51" s="35">
        <f t="shared" si="2"/>
        <v>0</v>
      </c>
    </row>
    <row r="52" spans="1:13" x14ac:dyDescent="0.2">
      <c r="A52" s="10">
        <v>47</v>
      </c>
      <c r="B52" s="33">
        <v>1990</v>
      </c>
      <c r="C52" s="37" t="s">
        <v>55</v>
      </c>
      <c r="D52" s="1">
        <f>'[1]App.2-BA1_FA Cont.CGAAP 2012'!G52</f>
        <v>6798057</v>
      </c>
      <c r="E52" s="1">
        <v>-2684455</v>
      </c>
      <c r="F52" s="1"/>
      <c r="G52" s="1">
        <f t="shared" si="1"/>
        <v>4113602</v>
      </c>
      <c r="H52" s="29"/>
      <c r="I52" s="34">
        <f>'[1]App.2-BA1_FA Cont.CGAAP 2012'!L52</f>
        <v>0</v>
      </c>
      <c r="J52" s="1">
        <v>-44883</v>
      </c>
      <c r="K52" s="1"/>
      <c r="L52" s="1">
        <f t="shared" si="0"/>
        <v>-44883</v>
      </c>
      <c r="M52" s="35">
        <f t="shared" si="2"/>
        <v>4068719</v>
      </c>
    </row>
    <row r="53" spans="1:13" x14ac:dyDescent="0.2">
      <c r="A53" s="33">
        <v>47</v>
      </c>
      <c r="B53" s="33">
        <v>1995</v>
      </c>
      <c r="C53" s="3" t="s">
        <v>56</v>
      </c>
      <c r="D53" s="1">
        <f>'[1]App.2-BA1_FA Cont.CGAAP 2012'!G53</f>
        <v>-27344679</v>
      </c>
      <c r="E53" s="1">
        <v>-1932380</v>
      </c>
      <c r="F53" s="1"/>
      <c r="G53" s="1">
        <f t="shared" si="1"/>
        <v>-29277059</v>
      </c>
      <c r="H53" s="29"/>
      <c r="I53" s="34">
        <f>'[1]App.2-BA1_FA Cont.CGAAP 2012'!L53</f>
        <v>5798292</v>
      </c>
      <c r="J53" s="1">
        <v>563858</v>
      </c>
      <c r="K53" s="1"/>
      <c r="L53" s="1">
        <f t="shared" si="0"/>
        <v>6362150</v>
      </c>
      <c r="M53" s="35">
        <f>G53+L53</f>
        <v>-22914909</v>
      </c>
    </row>
    <row r="54" spans="1:13" x14ac:dyDescent="0.2">
      <c r="A54" s="38"/>
      <c r="B54" s="38" t="s">
        <v>57</v>
      </c>
      <c r="C54" s="39"/>
      <c r="D54" s="1">
        <f>'[1]App.2-BA1_FA Cont.CGAAP 2012'!G54</f>
        <v>0</v>
      </c>
      <c r="E54" s="1"/>
      <c r="F54" s="1"/>
      <c r="G54" s="1">
        <f t="shared" si="1"/>
        <v>0</v>
      </c>
      <c r="I54" s="34">
        <f>'[1]App.2-BA1_FA Cont.CGAAP 2012'!L54</f>
        <v>0</v>
      </c>
      <c r="J54" s="1"/>
      <c r="K54" s="1"/>
      <c r="L54" s="1">
        <f t="shared" si="0"/>
        <v>0</v>
      </c>
      <c r="M54" s="35">
        <f t="shared" si="2"/>
        <v>0</v>
      </c>
    </row>
    <row r="55" spans="1:13" x14ac:dyDescent="0.2">
      <c r="A55" s="38"/>
      <c r="B55" s="38"/>
      <c r="C55" s="39"/>
      <c r="D55" s="1">
        <f>'[1]App.2-BA1_FA Cont.CGAAP 2012'!G55</f>
        <v>0</v>
      </c>
      <c r="E55" s="39"/>
      <c r="F55" s="39"/>
      <c r="G55" s="1">
        <f t="shared" si="1"/>
        <v>0</v>
      </c>
      <c r="I55" s="34">
        <f>'[1]App.2-BA1_FA Cont.CGAAP 2012'!L55</f>
        <v>0</v>
      </c>
      <c r="J55" s="39"/>
      <c r="K55" s="39"/>
      <c r="L55" s="1">
        <f t="shared" si="0"/>
        <v>0</v>
      </c>
      <c r="M55" s="35">
        <f t="shared" si="2"/>
        <v>0</v>
      </c>
    </row>
    <row r="56" spans="1:13" x14ac:dyDescent="0.2">
      <c r="A56" s="38"/>
      <c r="B56" s="38"/>
      <c r="C56" s="28" t="s">
        <v>58</v>
      </c>
      <c r="D56" s="50">
        <f>SUM(D16:D55)</f>
        <v>236224589</v>
      </c>
      <c r="E56" s="50">
        <v>6088878</v>
      </c>
      <c r="F56" s="50">
        <v>-58130</v>
      </c>
      <c r="G56" s="50">
        <f>SUM(D56:F56)</f>
        <v>242255337</v>
      </c>
      <c r="H56" s="50"/>
      <c r="I56" s="51">
        <f>SUM(I16:I55)</f>
        <v>-134510697</v>
      </c>
      <c r="J56" s="47">
        <f>SUM(J16:J55)</f>
        <v>-4602193</v>
      </c>
      <c r="K56" s="47"/>
      <c r="L56" s="47">
        <f>SUM(L16:L55)</f>
        <v>-139112890</v>
      </c>
      <c r="M56" s="50">
        <f>SUM(M16:M55)</f>
        <v>103142447</v>
      </c>
    </row>
    <row r="57" spans="1:13" ht="37.5" x14ac:dyDescent="0.2">
      <c r="A57" s="38"/>
      <c r="B57" s="38"/>
      <c r="C57" s="41" t="s">
        <v>59</v>
      </c>
      <c r="D57" s="39"/>
      <c r="E57" s="39"/>
      <c r="F57" s="39"/>
      <c r="G57" s="1">
        <f>D57+E57+F57</f>
        <v>0</v>
      </c>
      <c r="I57" s="39"/>
      <c r="J57" s="39"/>
      <c r="K57" s="39"/>
      <c r="L57" s="1">
        <f>I57+J57+K57</f>
        <v>0</v>
      </c>
      <c r="M57" s="35">
        <f>G57+L57</f>
        <v>0</v>
      </c>
    </row>
    <row r="58" spans="1:13" ht="25.5" x14ac:dyDescent="0.2">
      <c r="A58" s="38"/>
      <c r="B58" s="38"/>
      <c r="C58" s="42" t="s">
        <v>60</v>
      </c>
      <c r="D58" s="39"/>
      <c r="E58" s="39"/>
      <c r="F58" s="39"/>
      <c r="G58" s="1">
        <f t="shared" si="1"/>
        <v>0</v>
      </c>
      <c r="I58" s="39"/>
      <c r="J58" s="39"/>
      <c r="K58" s="39"/>
      <c r="L58" s="1">
        <f>I58+J58+K58</f>
        <v>0</v>
      </c>
      <c r="M58" s="35">
        <f t="shared" si="2"/>
        <v>0</v>
      </c>
    </row>
    <row r="59" spans="1:13" x14ac:dyDescent="0.2">
      <c r="A59" s="38"/>
      <c r="B59" s="38"/>
      <c r="C59" s="28" t="s">
        <v>61</v>
      </c>
      <c r="D59" s="40">
        <f>SUM(D56:D58)</f>
        <v>236224589</v>
      </c>
      <c r="E59" s="40">
        <f>SUM(E56:E58)</f>
        <v>6088878</v>
      </c>
      <c r="F59" s="40">
        <f>SUM(F56:F58)</f>
        <v>-58130</v>
      </c>
      <c r="G59" s="40">
        <f>SUM(G56:G58)</f>
        <v>242255337</v>
      </c>
      <c r="H59" s="40"/>
      <c r="I59" s="40">
        <f>SUM(I56:I58)</f>
        <v>-134510697</v>
      </c>
      <c r="J59" s="40">
        <f>SUM(J56:J58)</f>
        <v>-4602193</v>
      </c>
      <c r="K59" s="40">
        <f>SUM(K56:K58)</f>
        <v>0</v>
      </c>
      <c r="L59" s="40">
        <f>SUM(L56:L58)</f>
        <v>-139112890</v>
      </c>
      <c r="M59" s="40">
        <f>SUM(M56:M58)</f>
        <v>103142447</v>
      </c>
    </row>
    <row r="60" spans="1:13" s="45" customFormat="1" ht="14.25" x14ac:dyDescent="0.2">
      <c r="A60" s="43"/>
      <c r="B60" s="43"/>
      <c r="C60" s="4" t="s">
        <v>62</v>
      </c>
      <c r="D60" s="5"/>
      <c r="E60" s="5"/>
      <c r="F60" s="5"/>
      <c r="G60" s="5"/>
      <c r="H60" s="5"/>
      <c r="I60" s="6"/>
      <c r="J60" s="52">
        <f>K68</f>
        <v>342367.04</v>
      </c>
      <c r="K60" s="7"/>
      <c r="L60" s="8"/>
      <c r="M60" s="9"/>
    </row>
    <row r="61" spans="1:13" s="45" customFormat="1" ht="14.25" x14ac:dyDescent="0.2">
      <c r="A61" s="43"/>
      <c r="B61" s="43"/>
      <c r="C61" s="4" t="s">
        <v>63</v>
      </c>
      <c r="D61" s="5"/>
      <c r="E61" s="5"/>
      <c r="F61" s="5"/>
      <c r="G61" s="5"/>
      <c r="H61" s="5"/>
      <c r="I61" s="6"/>
      <c r="J61" s="46">
        <f>J59+J60</f>
        <v>-4259825.96</v>
      </c>
      <c r="K61" s="7"/>
      <c r="L61" s="8"/>
      <c r="M61" s="9"/>
    </row>
    <row r="63" spans="1:13" x14ac:dyDescent="0.2">
      <c r="I63" s="53" t="s">
        <v>70</v>
      </c>
      <c r="J63" s="54"/>
    </row>
    <row r="64" spans="1:13" x14ac:dyDescent="0.2">
      <c r="A64" s="55">
        <v>10</v>
      </c>
      <c r="B64" s="56"/>
      <c r="C64" s="12"/>
      <c r="I64" s="54" t="s">
        <v>71</v>
      </c>
      <c r="J64" s="54"/>
      <c r="K64" s="57">
        <v>260.04000000000002</v>
      </c>
    </row>
    <row r="65" spans="1:14" x14ac:dyDescent="0.2">
      <c r="A65" s="55"/>
      <c r="B65" s="56"/>
      <c r="C65" s="12"/>
      <c r="I65" s="54" t="s">
        <v>72</v>
      </c>
      <c r="J65" s="54"/>
      <c r="K65" s="36">
        <v>65816</v>
      </c>
    </row>
    <row r="66" spans="1:14" x14ac:dyDescent="0.2">
      <c r="A66" s="55"/>
      <c r="B66" s="56"/>
      <c r="C66" s="12"/>
      <c r="I66" s="54" t="s">
        <v>73</v>
      </c>
      <c r="J66" s="54"/>
      <c r="K66" s="36">
        <v>202875</v>
      </c>
    </row>
    <row r="67" spans="1:14" x14ac:dyDescent="0.2">
      <c r="A67" s="55">
        <v>8</v>
      </c>
      <c r="B67" s="56"/>
      <c r="C67" s="12"/>
      <c r="I67" s="54" t="s">
        <v>74</v>
      </c>
      <c r="J67" s="54"/>
      <c r="K67" s="58">
        <v>73416</v>
      </c>
    </row>
    <row r="68" spans="1:14" x14ac:dyDescent="0.2">
      <c r="I68" s="48" t="s">
        <v>64</v>
      </c>
      <c r="K68" s="59">
        <f>SUM(K64:K67)</f>
        <v>342367.04</v>
      </c>
    </row>
    <row r="69" spans="1:14" x14ac:dyDescent="0.2">
      <c r="N69" s="60"/>
    </row>
    <row r="70" spans="1:14" x14ac:dyDescent="0.2">
      <c r="A70" s="61" t="s">
        <v>65</v>
      </c>
      <c r="N70" s="60"/>
    </row>
    <row r="72" spans="1:14" x14ac:dyDescent="0.2">
      <c r="A72" s="10">
        <v>1</v>
      </c>
      <c r="B72" s="62" t="s">
        <v>66</v>
      </c>
      <c r="C72" s="62"/>
      <c r="D72" s="62"/>
      <c r="E72" s="62"/>
      <c r="F72" s="62"/>
      <c r="G72" s="62"/>
      <c r="H72" s="62"/>
      <c r="I72" s="62"/>
      <c r="J72" s="62"/>
      <c r="K72" s="62"/>
      <c r="L72" s="62"/>
      <c r="M72" s="62"/>
    </row>
    <row r="73" spans="1:14" x14ac:dyDescent="0.2">
      <c r="B73" s="62"/>
      <c r="C73" s="62"/>
      <c r="D73" s="62"/>
      <c r="E73" s="62"/>
      <c r="F73" s="62"/>
      <c r="G73" s="62"/>
      <c r="H73" s="62"/>
      <c r="I73" s="62"/>
      <c r="J73" s="62"/>
      <c r="K73" s="62"/>
      <c r="L73" s="62"/>
      <c r="M73" s="62"/>
    </row>
    <row r="75" spans="1:14" x14ac:dyDescent="0.2">
      <c r="A75" s="10">
        <v>2</v>
      </c>
      <c r="B75" s="62" t="s">
        <v>67</v>
      </c>
      <c r="C75" s="62"/>
      <c r="D75" s="62"/>
      <c r="E75" s="62"/>
      <c r="F75" s="62"/>
      <c r="G75" s="62"/>
      <c r="H75" s="62"/>
      <c r="I75" s="62"/>
      <c r="J75" s="62"/>
      <c r="K75" s="62"/>
      <c r="L75" s="62"/>
      <c r="M75" s="62"/>
    </row>
    <row r="76" spans="1:14" x14ac:dyDescent="0.2">
      <c r="B76" s="62"/>
      <c r="C76" s="62"/>
      <c r="D76" s="62"/>
      <c r="E76" s="62"/>
      <c r="F76" s="62"/>
      <c r="G76" s="62"/>
      <c r="H76" s="62"/>
      <c r="I76" s="62"/>
      <c r="J76" s="62"/>
      <c r="K76" s="62"/>
      <c r="L76" s="62"/>
      <c r="M76" s="62"/>
    </row>
    <row r="78" spans="1:14" x14ac:dyDescent="0.2">
      <c r="A78" s="10">
        <v>3</v>
      </c>
      <c r="B78" s="63" t="s">
        <v>68</v>
      </c>
      <c r="C78" s="63"/>
      <c r="D78" s="63"/>
      <c r="E78" s="63"/>
      <c r="F78" s="63"/>
      <c r="G78" s="63"/>
      <c r="H78" s="63"/>
      <c r="I78" s="63"/>
      <c r="J78" s="63"/>
      <c r="K78" s="63"/>
      <c r="L78" s="63"/>
      <c r="M78" s="63"/>
    </row>
    <row r="80" spans="1:14" x14ac:dyDescent="0.2">
      <c r="A80" s="10">
        <v>4</v>
      </c>
      <c r="B80" s="64" t="s">
        <v>69</v>
      </c>
      <c r="C80" s="18"/>
    </row>
  </sheetData>
  <mergeCells count="8">
    <mergeCell ref="B75:M76"/>
    <mergeCell ref="B78:M78"/>
    <mergeCell ref="A9:M9"/>
    <mergeCell ref="A10:M10"/>
    <mergeCell ref="D14:G14"/>
    <mergeCell ref="C60:I60"/>
    <mergeCell ref="C61:I61"/>
    <mergeCell ref="B72:M7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
  <sheetViews>
    <sheetView showGridLines="0" tabSelected="1" topLeftCell="E46" workbookViewId="0">
      <selection activeCell="C32" sqref="C32"/>
    </sheetView>
  </sheetViews>
  <sheetFormatPr defaultRowHeight="12.75" x14ac:dyDescent="0.2"/>
  <cols>
    <col min="1" max="1" width="6.75" style="10" customWidth="1"/>
    <col min="2" max="2" width="5.625" style="10" customWidth="1"/>
    <col min="3" max="3" width="33.125" style="11" customWidth="1"/>
    <col min="4" max="4" width="12.625" style="11" customWidth="1"/>
    <col min="5" max="5" width="11.375" style="11" customWidth="1"/>
    <col min="6" max="6" width="10.25" style="11" customWidth="1"/>
    <col min="7" max="7" width="12.375" style="11" bestFit="1" customWidth="1"/>
    <col min="8" max="8" width="1.5" style="12" customWidth="1"/>
    <col min="9" max="9" width="12.5" style="11" customWidth="1"/>
    <col min="10" max="10" width="11.75" style="11" customWidth="1"/>
    <col min="11" max="11" width="10.5" style="11" customWidth="1"/>
    <col min="12" max="12" width="12.75" style="11" customWidth="1"/>
    <col min="13" max="13" width="12.375" style="11" customWidth="1"/>
    <col min="14" max="14" width="9" style="11" customWidth="1"/>
    <col min="15" max="16384" width="9" style="11"/>
  </cols>
  <sheetData>
    <row r="1" spans="1:13" x14ac:dyDescent="0.2">
      <c r="L1" s="13" t="s">
        <v>0</v>
      </c>
      <c r="M1" s="14" t="str">
        <f>CASENUMBER</f>
        <v>EB-2014-0115</v>
      </c>
    </row>
    <row r="2" spans="1:13" x14ac:dyDescent="0.2">
      <c r="L2" s="13" t="s">
        <v>1</v>
      </c>
      <c r="M2" s="15"/>
    </row>
    <row r="3" spans="1:13" x14ac:dyDescent="0.2">
      <c r="L3" s="13" t="s">
        <v>2</v>
      </c>
      <c r="M3" s="15"/>
    </row>
    <row r="4" spans="1:13" x14ac:dyDescent="0.2">
      <c r="L4" s="13" t="s">
        <v>3</v>
      </c>
      <c r="M4" s="15"/>
    </row>
    <row r="5" spans="1:13" x14ac:dyDescent="0.2">
      <c r="L5" s="13" t="s">
        <v>4</v>
      </c>
      <c r="M5" s="14"/>
    </row>
    <row r="6" spans="1:13" ht="9" customHeight="1" x14ac:dyDescent="0.2">
      <c r="L6" s="13"/>
      <c r="M6" s="16"/>
    </row>
    <row r="7" spans="1:13" x14ac:dyDescent="0.2">
      <c r="L7" s="13" t="s">
        <v>5</v>
      </c>
      <c r="M7" s="14"/>
    </row>
    <row r="8" spans="1:13" ht="9" customHeight="1" x14ac:dyDescent="0.2"/>
    <row r="9" spans="1:13" ht="20.25" customHeight="1" x14ac:dyDescent="0.2">
      <c r="A9" s="17" t="s">
        <v>6</v>
      </c>
      <c r="B9" s="17"/>
      <c r="C9" s="17"/>
      <c r="D9" s="17"/>
      <c r="E9" s="17"/>
      <c r="F9" s="17"/>
      <c r="G9" s="17"/>
      <c r="H9" s="17"/>
      <c r="I9" s="17"/>
      <c r="J9" s="17"/>
      <c r="K9" s="17"/>
      <c r="L9" s="17"/>
      <c r="M9" s="17"/>
    </row>
    <row r="10" spans="1:13" ht="18" x14ac:dyDescent="0.2">
      <c r="A10" s="17" t="s">
        <v>7</v>
      </c>
      <c r="B10" s="17"/>
      <c r="C10" s="17"/>
      <c r="D10" s="17"/>
      <c r="E10" s="17"/>
      <c r="F10" s="17"/>
      <c r="G10" s="17"/>
      <c r="H10" s="17"/>
      <c r="I10" s="17"/>
      <c r="J10" s="17"/>
      <c r="K10" s="17"/>
      <c r="L10" s="17"/>
      <c r="M10" s="17"/>
    </row>
    <row r="12" spans="1:13" ht="15" x14ac:dyDescent="0.25">
      <c r="C12" s="18"/>
      <c r="E12" s="19" t="s">
        <v>8</v>
      </c>
      <c r="F12" s="20">
        <v>2014</v>
      </c>
      <c r="G12" s="21"/>
    </row>
    <row r="14" spans="1:13" x14ac:dyDescent="0.2">
      <c r="D14" s="22" t="s">
        <v>9</v>
      </c>
      <c r="E14" s="22"/>
      <c r="F14" s="22"/>
      <c r="G14" s="22"/>
      <c r="I14" s="23"/>
      <c r="J14" s="24" t="s">
        <v>10</v>
      </c>
      <c r="K14" s="24"/>
      <c r="L14" s="25"/>
      <c r="M14" s="12"/>
    </row>
    <row r="15" spans="1:13" ht="25.5" x14ac:dyDescent="0.2">
      <c r="A15" s="26" t="s">
        <v>11</v>
      </c>
      <c r="B15" s="27" t="s">
        <v>12</v>
      </c>
      <c r="C15" s="28" t="s">
        <v>13</v>
      </c>
      <c r="D15" s="26" t="s">
        <v>14</v>
      </c>
      <c r="E15" s="27" t="s">
        <v>15</v>
      </c>
      <c r="F15" s="27" t="s">
        <v>16</v>
      </c>
      <c r="G15" s="26" t="s">
        <v>17</v>
      </c>
      <c r="H15" s="29"/>
      <c r="I15" s="30" t="s">
        <v>14</v>
      </c>
      <c r="J15" s="31" t="s">
        <v>15</v>
      </c>
      <c r="K15" s="31" t="s">
        <v>16</v>
      </c>
      <c r="L15" s="32" t="s">
        <v>17</v>
      </c>
      <c r="M15" s="26" t="s">
        <v>18</v>
      </c>
    </row>
    <row r="16" spans="1:13" ht="25.5" x14ac:dyDescent="0.2">
      <c r="A16" s="33">
        <v>12</v>
      </c>
      <c r="B16" s="33">
        <v>1611</v>
      </c>
      <c r="C16" s="3" t="s">
        <v>19</v>
      </c>
      <c r="D16" s="1">
        <f>'[1]App.2-BA1_FA Cont.NewCGAAP 2013'!G16</f>
        <v>6009904</v>
      </c>
      <c r="E16" s="1">
        <v>245000</v>
      </c>
      <c r="F16" s="1"/>
      <c r="G16" s="1">
        <f>D16+E16+F16</f>
        <v>6254904</v>
      </c>
      <c r="H16" s="29"/>
      <c r="I16" s="34">
        <f>'[1]App.2-BA1_FA Cont.NewCGAAP 2013'!L16</f>
        <v>-4358961</v>
      </c>
      <c r="J16" s="1">
        <v>-358951.61252286204</v>
      </c>
      <c r="K16" s="1"/>
      <c r="L16" s="1">
        <f>I16+J16+K16</f>
        <v>-4717912.6125228619</v>
      </c>
      <c r="M16" s="35">
        <f>G16+L16</f>
        <v>1536991.3874771381</v>
      </c>
    </row>
    <row r="17" spans="1:13" ht="25.5" x14ac:dyDescent="0.2">
      <c r="A17" s="33" t="s">
        <v>20</v>
      </c>
      <c r="B17" s="33">
        <v>1612</v>
      </c>
      <c r="C17" s="3" t="s">
        <v>21</v>
      </c>
      <c r="D17" s="1">
        <f>'[1]App.2-BA1_FA Cont.NewCGAAP 2013'!G17</f>
        <v>189351</v>
      </c>
      <c r="E17" s="1">
        <v>60000</v>
      </c>
      <c r="F17" s="1"/>
      <c r="G17" s="1">
        <f>D17+E17+F17</f>
        <v>249351</v>
      </c>
      <c r="H17" s="29"/>
      <c r="I17" s="34">
        <f>'[1]App.2-BA1_FA Cont.NewCGAAP 2013'!L17</f>
        <v>-29379</v>
      </c>
      <c r="J17" s="1">
        <v>-3287.1922183893384</v>
      </c>
      <c r="K17" s="1"/>
      <c r="L17" s="1">
        <f>I17+J17+K17</f>
        <v>-32666.19221838934</v>
      </c>
      <c r="M17" s="35">
        <f>G17+L17</f>
        <v>216684.80778161067</v>
      </c>
    </row>
    <row r="18" spans="1:13" x14ac:dyDescent="0.2">
      <c r="A18" s="2" t="s">
        <v>22</v>
      </c>
      <c r="B18" s="2">
        <v>1805</v>
      </c>
      <c r="C18" s="3" t="s">
        <v>23</v>
      </c>
      <c r="D18" s="1">
        <f>'[1]App.2-BA1_FA Cont.NewCGAAP 2013'!G18</f>
        <v>202703</v>
      </c>
      <c r="E18" s="1"/>
      <c r="F18" s="1"/>
      <c r="G18" s="1">
        <f>D18+E18+F18</f>
        <v>202703</v>
      </c>
      <c r="H18" s="29"/>
      <c r="I18" s="34">
        <f>'[1]App.2-BA1_FA Cont.NewCGAAP 2013'!L18</f>
        <v>0</v>
      </c>
      <c r="J18" s="1">
        <v>0</v>
      </c>
      <c r="K18" s="1"/>
      <c r="L18" s="1">
        <f>I18+J18+K18</f>
        <v>0</v>
      </c>
      <c r="M18" s="35">
        <f>G18+L18</f>
        <v>202703</v>
      </c>
    </row>
    <row r="19" spans="1:13" x14ac:dyDescent="0.2">
      <c r="A19" s="33">
        <v>47</v>
      </c>
      <c r="B19" s="33">
        <v>1808</v>
      </c>
      <c r="C19" s="3" t="s">
        <v>24</v>
      </c>
      <c r="D19" s="1">
        <f>'[1]App.2-BA1_FA Cont.NewCGAAP 2013'!G19</f>
        <v>2296844</v>
      </c>
      <c r="E19" s="1">
        <v>5000</v>
      </c>
      <c r="F19" s="1"/>
      <c r="G19" s="1">
        <f t="shared" ref="G19:G58" si="0">D19+E19+F19</f>
        <v>2301844</v>
      </c>
      <c r="H19" s="29"/>
      <c r="I19" s="34">
        <f>'[1]App.2-BA1_FA Cont.NewCGAAP 2013'!L19</f>
        <v>-1219779</v>
      </c>
      <c r="J19" s="1">
        <v>-62602.448897070004</v>
      </c>
      <c r="K19" s="1"/>
      <c r="L19" s="1">
        <f t="shared" ref="L19:L55" si="1">I19+J19+K19</f>
        <v>-1282381.44889707</v>
      </c>
      <c r="M19" s="35">
        <f t="shared" ref="M19:M58" si="2">G19+L19</f>
        <v>1019462.55110293</v>
      </c>
    </row>
    <row r="20" spans="1:13" x14ac:dyDescent="0.2">
      <c r="A20" s="33">
        <v>13</v>
      </c>
      <c r="B20" s="33">
        <v>1810</v>
      </c>
      <c r="C20" s="3" t="s">
        <v>25</v>
      </c>
      <c r="D20" s="1">
        <f>'[1]App.2-BA1_FA Cont.NewCGAAP 2013'!G20</f>
        <v>0</v>
      </c>
      <c r="E20" s="1"/>
      <c r="F20" s="1"/>
      <c r="G20" s="1">
        <f t="shared" si="0"/>
        <v>0</v>
      </c>
      <c r="H20" s="29"/>
      <c r="I20" s="34">
        <f>'[1]App.2-BA1_FA Cont.NewCGAAP 2013'!L20</f>
        <v>0</v>
      </c>
      <c r="J20" s="1">
        <v>0</v>
      </c>
      <c r="K20" s="1"/>
      <c r="L20" s="1">
        <f t="shared" si="1"/>
        <v>0</v>
      </c>
      <c r="M20" s="35">
        <f t="shared" si="2"/>
        <v>0</v>
      </c>
    </row>
    <row r="21" spans="1:13" x14ac:dyDescent="0.2">
      <c r="A21" s="33">
        <v>47</v>
      </c>
      <c r="B21" s="33">
        <v>1815</v>
      </c>
      <c r="C21" s="3" t="s">
        <v>26</v>
      </c>
      <c r="D21" s="1">
        <f>'[1]App.2-BA1_FA Cont.NewCGAAP 2013'!G21</f>
        <v>0</v>
      </c>
      <c r="E21" s="1"/>
      <c r="F21" s="1"/>
      <c r="G21" s="1">
        <f t="shared" si="0"/>
        <v>0</v>
      </c>
      <c r="H21" s="29"/>
      <c r="I21" s="34">
        <f>'[1]App.2-BA1_FA Cont.NewCGAAP 2013'!L21</f>
        <v>0</v>
      </c>
      <c r="J21" s="1">
        <v>0</v>
      </c>
      <c r="K21" s="1"/>
      <c r="L21" s="1">
        <f t="shared" si="1"/>
        <v>0</v>
      </c>
      <c r="M21" s="35">
        <f t="shared" si="2"/>
        <v>0</v>
      </c>
    </row>
    <row r="22" spans="1:13" x14ac:dyDescent="0.2">
      <c r="A22" s="33">
        <v>47</v>
      </c>
      <c r="B22" s="33">
        <v>1820</v>
      </c>
      <c r="C22" s="3" t="s">
        <v>27</v>
      </c>
      <c r="D22" s="1">
        <f>'[1]App.2-BA1_FA Cont.NewCGAAP 2013'!G22</f>
        <v>14580949</v>
      </c>
      <c r="E22" s="1">
        <v>565311.79</v>
      </c>
      <c r="F22" s="1"/>
      <c r="G22" s="1">
        <f t="shared" si="0"/>
        <v>15146260.789999999</v>
      </c>
      <c r="H22" s="29"/>
      <c r="I22" s="34">
        <f>'[1]App.2-BA1_FA Cont.NewCGAAP 2013'!L22</f>
        <v>-9327955</v>
      </c>
      <c r="J22" s="1">
        <v>-224792.76776584596</v>
      </c>
      <c r="K22" s="1"/>
      <c r="L22" s="1">
        <f t="shared" si="1"/>
        <v>-9552747.7677658461</v>
      </c>
      <c r="M22" s="35">
        <f t="shared" si="2"/>
        <v>5593513.022234153</v>
      </c>
    </row>
    <row r="23" spans="1:13" x14ac:dyDescent="0.2">
      <c r="A23" s="33">
        <v>47</v>
      </c>
      <c r="B23" s="33">
        <v>1825</v>
      </c>
      <c r="C23" s="3" t="s">
        <v>28</v>
      </c>
      <c r="D23" s="1">
        <f>'[1]App.2-BA1_FA Cont.NewCGAAP 2013'!G23</f>
        <v>0</v>
      </c>
      <c r="E23" s="1"/>
      <c r="F23" s="1"/>
      <c r="G23" s="1">
        <f t="shared" si="0"/>
        <v>0</v>
      </c>
      <c r="H23" s="29"/>
      <c r="I23" s="34">
        <f>'[1]App.2-BA1_FA Cont.NewCGAAP 2013'!L23</f>
        <v>0</v>
      </c>
      <c r="J23" s="1">
        <v>0</v>
      </c>
      <c r="K23" s="1"/>
      <c r="L23" s="1">
        <f t="shared" si="1"/>
        <v>0</v>
      </c>
      <c r="M23" s="35">
        <f t="shared" si="2"/>
        <v>0</v>
      </c>
    </row>
    <row r="24" spans="1:13" x14ac:dyDescent="0.2">
      <c r="A24" s="33">
        <v>47</v>
      </c>
      <c r="B24" s="33">
        <v>1830</v>
      </c>
      <c r="C24" s="3" t="s">
        <v>29</v>
      </c>
      <c r="D24" s="1">
        <f>'[1]App.2-BA1_FA Cont.NewCGAAP 2013'!G24</f>
        <v>35316056</v>
      </c>
      <c r="E24" s="1">
        <v>1686482.61</v>
      </c>
      <c r="F24" s="1"/>
      <c r="G24" s="1">
        <f t="shared" si="0"/>
        <v>37002538.609999999</v>
      </c>
      <c r="H24" s="29"/>
      <c r="I24" s="34">
        <f>'[1]App.2-BA1_FA Cont.NewCGAAP 2013'!L24</f>
        <v>-15358477</v>
      </c>
      <c r="J24" s="1">
        <v>-590481.07496469887</v>
      </c>
      <c r="K24" s="1"/>
      <c r="L24" s="1">
        <f t="shared" si="1"/>
        <v>-15948958.074964698</v>
      </c>
      <c r="M24" s="35">
        <f t="shared" si="2"/>
        <v>21053580.535035301</v>
      </c>
    </row>
    <row r="25" spans="1:13" x14ac:dyDescent="0.2">
      <c r="A25" s="33">
        <v>47</v>
      </c>
      <c r="B25" s="33">
        <v>1835</v>
      </c>
      <c r="C25" s="3" t="s">
        <v>30</v>
      </c>
      <c r="D25" s="1">
        <f>'[1]App.2-BA1_FA Cont.NewCGAAP 2013'!G25</f>
        <v>42888227</v>
      </c>
      <c r="E25" s="1">
        <v>847206.28</v>
      </c>
      <c r="F25" s="1"/>
      <c r="G25" s="1">
        <f t="shared" si="0"/>
        <v>43735433.280000001</v>
      </c>
      <c r="H25" s="29"/>
      <c r="I25" s="34">
        <f>'[1]App.2-BA1_FA Cont.NewCGAAP 2013'!L25</f>
        <v>-24516813</v>
      </c>
      <c r="J25" s="1">
        <v>-498539.85033646232</v>
      </c>
      <c r="K25" s="1"/>
      <c r="L25" s="1">
        <f t="shared" si="1"/>
        <v>-25015352.850336462</v>
      </c>
      <c r="M25" s="35">
        <f t="shared" si="2"/>
        <v>18720080.429663539</v>
      </c>
    </row>
    <row r="26" spans="1:13" x14ac:dyDescent="0.2">
      <c r="A26" s="33">
        <v>47</v>
      </c>
      <c r="B26" s="33">
        <v>1840</v>
      </c>
      <c r="C26" s="3" t="s">
        <v>31</v>
      </c>
      <c r="D26" s="1">
        <f>'[1]App.2-BA1_FA Cont.NewCGAAP 2013'!G26</f>
        <v>17183620</v>
      </c>
      <c r="E26" s="1">
        <v>1669427.94</v>
      </c>
      <c r="F26" s="1"/>
      <c r="G26" s="1">
        <f t="shared" si="0"/>
        <v>18853047.940000001</v>
      </c>
      <c r="H26" s="29"/>
      <c r="I26" s="34">
        <f>'[1]App.2-BA1_FA Cont.NewCGAAP 2013'!L26</f>
        <v>-7992920</v>
      </c>
      <c r="J26" s="1">
        <v>-205407.35091286065</v>
      </c>
      <c r="K26" s="1"/>
      <c r="L26" s="1">
        <f t="shared" si="1"/>
        <v>-8198327.3509128606</v>
      </c>
      <c r="M26" s="35">
        <f t="shared" si="2"/>
        <v>10654720.58908714</v>
      </c>
    </row>
    <row r="27" spans="1:13" x14ac:dyDescent="0.2">
      <c r="A27" s="33">
        <v>47</v>
      </c>
      <c r="B27" s="33">
        <v>1845</v>
      </c>
      <c r="C27" s="3" t="s">
        <v>32</v>
      </c>
      <c r="D27" s="1">
        <f>'[1]App.2-BA1_FA Cont.NewCGAAP 2013'!G27</f>
        <v>27870490</v>
      </c>
      <c r="E27" s="1">
        <v>1882472.27</v>
      </c>
      <c r="F27" s="1"/>
      <c r="G27" s="1">
        <f t="shared" si="0"/>
        <v>29752962.27</v>
      </c>
      <c r="H27" s="29"/>
      <c r="I27" s="34">
        <f>'[1]App.2-BA1_FA Cont.NewCGAAP 2013'!L27</f>
        <v>-14737688</v>
      </c>
      <c r="J27" s="1">
        <v>-588559.42602816201</v>
      </c>
      <c r="K27" s="1"/>
      <c r="L27" s="1">
        <f t="shared" si="1"/>
        <v>-15326247.426028162</v>
      </c>
      <c r="M27" s="35">
        <f t="shared" si="2"/>
        <v>14426714.843971837</v>
      </c>
    </row>
    <row r="28" spans="1:13" x14ac:dyDescent="0.2">
      <c r="A28" s="33">
        <v>47</v>
      </c>
      <c r="B28" s="33">
        <v>1850</v>
      </c>
      <c r="C28" s="3" t="s">
        <v>33</v>
      </c>
      <c r="D28" s="1">
        <f>'[1]App.2-BA1_FA Cont.NewCGAAP 2013'!G28</f>
        <v>49304146</v>
      </c>
      <c r="E28" s="1">
        <v>1909204.91</v>
      </c>
      <c r="F28" s="1"/>
      <c r="G28" s="1">
        <f t="shared" si="0"/>
        <v>51213350.909999996</v>
      </c>
      <c r="H28" s="29"/>
      <c r="I28" s="34">
        <f>'[1]App.2-BA1_FA Cont.NewCGAAP 2013'!L28</f>
        <v>-28208991</v>
      </c>
      <c r="J28" s="1">
        <v>-736656.81319400412</v>
      </c>
      <c r="K28" s="1"/>
      <c r="L28" s="1">
        <f t="shared" si="1"/>
        <v>-28945647.813194003</v>
      </c>
      <c r="M28" s="35">
        <f t="shared" si="2"/>
        <v>22267703.096805993</v>
      </c>
    </row>
    <row r="29" spans="1:13" x14ac:dyDescent="0.2">
      <c r="A29" s="33">
        <v>47</v>
      </c>
      <c r="B29" s="33">
        <v>1855</v>
      </c>
      <c r="C29" s="3" t="s">
        <v>34</v>
      </c>
      <c r="D29" s="1">
        <f>'[1]App.2-BA1_FA Cont.NewCGAAP 2013'!G29</f>
        <v>32563067</v>
      </c>
      <c r="E29" s="1">
        <v>1261636.54</v>
      </c>
      <c r="F29" s="1"/>
      <c r="G29" s="1">
        <f t="shared" si="0"/>
        <v>33824703.539999999</v>
      </c>
      <c r="H29" s="29"/>
      <c r="I29" s="34">
        <f>'[1]App.2-BA1_FA Cont.NewCGAAP 2013'!L29</f>
        <v>-18474639</v>
      </c>
      <c r="J29" s="1">
        <v>-300726.44381560234</v>
      </c>
      <c r="K29" s="1"/>
      <c r="L29" s="1">
        <f t="shared" si="1"/>
        <v>-18775365.443815604</v>
      </c>
      <c r="M29" s="35">
        <f t="shared" si="2"/>
        <v>15049338.096184395</v>
      </c>
    </row>
    <row r="30" spans="1:13" x14ac:dyDescent="0.2">
      <c r="A30" s="33">
        <v>47</v>
      </c>
      <c r="B30" s="33">
        <v>1860</v>
      </c>
      <c r="C30" s="3" t="s">
        <v>35</v>
      </c>
      <c r="D30" s="1">
        <f>'[1]App.2-BA1_FA Cont.NewCGAAP 2013'!G30</f>
        <v>18891197</v>
      </c>
      <c r="E30" s="1">
        <v>606883.39</v>
      </c>
      <c r="F30" s="1"/>
      <c r="G30" s="1">
        <f t="shared" si="0"/>
        <v>19498080.390000001</v>
      </c>
      <c r="H30" s="29"/>
      <c r="I30" s="34">
        <f>'[1]App.2-BA1_FA Cont.NewCGAAP 2013'!L30</f>
        <v>-7468823</v>
      </c>
      <c r="J30" s="1">
        <v>-935436.17008152313</v>
      </c>
      <c r="K30" s="1"/>
      <c r="L30" s="1">
        <f t="shared" si="1"/>
        <v>-8404259.1700815223</v>
      </c>
      <c r="M30" s="35">
        <f t="shared" si="2"/>
        <v>11093821.219918478</v>
      </c>
    </row>
    <row r="31" spans="1:13" x14ac:dyDescent="0.2">
      <c r="A31" s="2">
        <v>47</v>
      </c>
      <c r="B31" s="2">
        <v>1860</v>
      </c>
      <c r="C31" s="3" t="s">
        <v>36</v>
      </c>
      <c r="D31" s="1">
        <f>'[1]App.2-BA1_FA Cont.NewCGAAP 2013'!G31</f>
        <v>0</v>
      </c>
      <c r="E31" s="1"/>
      <c r="F31" s="1"/>
      <c r="G31" s="1">
        <f t="shared" si="0"/>
        <v>0</v>
      </c>
      <c r="H31" s="29"/>
      <c r="I31" s="34">
        <f>'[1]App.2-BA1_FA Cont.NewCGAAP 2013'!L31</f>
        <v>0</v>
      </c>
      <c r="J31" s="1">
        <v>0</v>
      </c>
      <c r="K31" s="1"/>
      <c r="L31" s="1">
        <f t="shared" si="1"/>
        <v>0</v>
      </c>
      <c r="M31" s="35">
        <f t="shared" si="2"/>
        <v>0</v>
      </c>
    </row>
    <row r="32" spans="1:13" x14ac:dyDescent="0.2">
      <c r="A32" s="2" t="s">
        <v>22</v>
      </c>
      <c r="B32" s="2">
        <v>1905</v>
      </c>
      <c r="C32" s="3" t="s">
        <v>23</v>
      </c>
      <c r="D32" s="1">
        <f>'[1]App.2-BA1_FA Cont.NewCGAAP 2013'!G32</f>
        <v>96300</v>
      </c>
      <c r="E32" s="1"/>
      <c r="F32" s="1"/>
      <c r="G32" s="1">
        <f t="shared" si="0"/>
        <v>96300</v>
      </c>
      <c r="H32" s="29"/>
      <c r="I32" s="34">
        <f>'[1]App.2-BA1_FA Cont.NewCGAAP 2013'!L32</f>
        <v>0</v>
      </c>
      <c r="J32" s="1">
        <v>0</v>
      </c>
      <c r="K32" s="1"/>
      <c r="L32" s="1">
        <f t="shared" si="1"/>
        <v>0</v>
      </c>
      <c r="M32" s="35">
        <f t="shared" si="2"/>
        <v>96300</v>
      </c>
    </row>
    <row r="33" spans="1:13" x14ac:dyDescent="0.2">
      <c r="A33" s="33">
        <v>47</v>
      </c>
      <c r="B33" s="33">
        <v>1908</v>
      </c>
      <c r="C33" s="3" t="s">
        <v>37</v>
      </c>
      <c r="D33" s="1">
        <f>'[1]App.2-BA1_FA Cont.NewCGAAP 2013'!G33</f>
        <v>8484356</v>
      </c>
      <c r="E33" s="1">
        <v>327000</v>
      </c>
      <c r="F33" s="1"/>
      <c r="G33" s="1">
        <f t="shared" si="0"/>
        <v>8811356</v>
      </c>
      <c r="H33" s="29"/>
      <c r="I33" s="34">
        <f>'[1]App.2-BA1_FA Cont.NewCGAAP 2013'!L33</f>
        <v>-4127677</v>
      </c>
      <c r="J33" s="1">
        <v>-243242.48594151789</v>
      </c>
      <c r="K33" s="1"/>
      <c r="L33" s="1">
        <f t="shared" si="1"/>
        <v>-4370919.4859415181</v>
      </c>
      <c r="M33" s="35">
        <f t="shared" si="2"/>
        <v>4440436.5140584819</v>
      </c>
    </row>
    <row r="34" spans="1:13" x14ac:dyDescent="0.2">
      <c r="A34" s="33">
        <v>13</v>
      </c>
      <c r="B34" s="33">
        <v>1910</v>
      </c>
      <c r="C34" s="3" t="s">
        <v>25</v>
      </c>
      <c r="D34" s="1">
        <f>'[1]App.2-BA1_FA Cont.NewCGAAP 2013'!G34</f>
        <v>0</v>
      </c>
      <c r="E34" s="1"/>
      <c r="F34" s="1"/>
      <c r="G34" s="1">
        <f t="shared" si="0"/>
        <v>0</v>
      </c>
      <c r="H34" s="29"/>
      <c r="I34" s="34">
        <f>'[1]App.2-BA1_FA Cont.NewCGAAP 2013'!L34</f>
        <v>0</v>
      </c>
      <c r="J34" s="1">
        <v>0</v>
      </c>
      <c r="K34" s="1"/>
      <c r="L34" s="1">
        <f t="shared" si="1"/>
        <v>0</v>
      </c>
      <c r="M34" s="35">
        <f t="shared" si="2"/>
        <v>0</v>
      </c>
    </row>
    <row r="35" spans="1:13" x14ac:dyDescent="0.2">
      <c r="A35" s="33">
        <v>8</v>
      </c>
      <c r="B35" s="33">
        <v>1915</v>
      </c>
      <c r="C35" s="3" t="s">
        <v>38</v>
      </c>
      <c r="D35" s="1">
        <f>'[1]App.2-BA1_FA Cont.NewCGAAP 2013'!G35</f>
        <v>1483402</v>
      </c>
      <c r="E35" s="1">
        <v>38000</v>
      </c>
      <c r="F35" s="1"/>
      <c r="G35" s="1">
        <f t="shared" si="0"/>
        <v>1521402</v>
      </c>
      <c r="H35" s="29"/>
      <c r="I35" s="34">
        <f>'[1]App.2-BA1_FA Cont.NewCGAAP 2013'!L35</f>
        <v>-1220008</v>
      </c>
      <c r="J35" s="1">
        <v>-56857.600744925337</v>
      </c>
      <c r="K35" s="1"/>
      <c r="L35" s="1">
        <f t="shared" si="1"/>
        <v>-1276865.6007449254</v>
      </c>
      <c r="M35" s="35">
        <f t="shared" si="2"/>
        <v>244536.39925507456</v>
      </c>
    </row>
    <row r="36" spans="1:13" x14ac:dyDescent="0.2">
      <c r="A36" s="33">
        <v>8</v>
      </c>
      <c r="B36" s="33">
        <v>1915</v>
      </c>
      <c r="C36" s="3" t="s">
        <v>39</v>
      </c>
      <c r="D36" s="1">
        <f>'[1]App.2-BA1_FA Cont.NewCGAAP 2013'!G36</f>
        <v>0</v>
      </c>
      <c r="E36" s="1"/>
      <c r="F36" s="1"/>
      <c r="G36" s="1">
        <f t="shared" si="0"/>
        <v>0</v>
      </c>
      <c r="H36" s="29"/>
      <c r="I36" s="34">
        <f>'[1]App.2-BA1_FA Cont.NewCGAAP 2013'!L36</f>
        <v>0</v>
      </c>
      <c r="J36" s="1">
        <v>0</v>
      </c>
      <c r="K36" s="1"/>
      <c r="L36" s="1">
        <f t="shared" si="1"/>
        <v>0</v>
      </c>
      <c r="M36" s="35">
        <f t="shared" si="2"/>
        <v>0</v>
      </c>
    </row>
    <row r="37" spans="1:13" x14ac:dyDescent="0.2">
      <c r="A37" s="33">
        <v>10</v>
      </c>
      <c r="B37" s="33">
        <v>1920</v>
      </c>
      <c r="C37" s="3" t="s">
        <v>40</v>
      </c>
      <c r="D37" s="1">
        <f>'[1]App.2-BA1_FA Cont.NewCGAAP 2013'!G37</f>
        <v>934035</v>
      </c>
      <c r="E37" s="1">
        <v>70000</v>
      </c>
      <c r="F37" s="1"/>
      <c r="G37" s="1">
        <f t="shared" si="0"/>
        <v>1004035</v>
      </c>
      <c r="H37" s="29"/>
      <c r="I37" s="34">
        <f>'[1]App.2-BA1_FA Cont.NewCGAAP 2013'!L37</f>
        <v>-644954</v>
      </c>
      <c r="J37" s="1">
        <v>-64114.223492161851</v>
      </c>
      <c r="K37" s="1"/>
      <c r="L37" s="1">
        <f t="shared" si="1"/>
        <v>-709068.22349216184</v>
      </c>
      <c r="M37" s="35">
        <f t="shared" si="2"/>
        <v>294966.77650783816</v>
      </c>
    </row>
    <row r="38" spans="1:13" ht="25.5" x14ac:dyDescent="0.2">
      <c r="A38" s="33">
        <v>45</v>
      </c>
      <c r="B38" s="2">
        <v>1920</v>
      </c>
      <c r="C38" s="3" t="s">
        <v>41</v>
      </c>
      <c r="D38" s="1">
        <f>'[1]App.2-BA1_FA Cont.NewCGAAP 2013'!G38</f>
        <v>0</v>
      </c>
      <c r="E38" s="1"/>
      <c r="F38" s="1"/>
      <c r="G38" s="1">
        <f t="shared" si="0"/>
        <v>0</v>
      </c>
      <c r="H38" s="29"/>
      <c r="I38" s="34">
        <f>'[1]App.2-BA1_FA Cont.NewCGAAP 2013'!L38</f>
        <v>0</v>
      </c>
      <c r="J38" s="1">
        <v>0</v>
      </c>
      <c r="K38" s="1"/>
      <c r="L38" s="1">
        <f t="shared" si="1"/>
        <v>0</v>
      </c>
      <c r="M38" s="35">
        <f t="shared" si="2"/>
        <v>0</v>
      </c>
    </row>
    <row r="39" spans="1:13" ht="25.5" x14ac:dyDescent="0.2">
      <c r="A39" s="33">
        <v>45.1</v>
      </c>
      <c r="B39" s="2">
        <v>1920</v>
      </c>
      <c r="C39" s="3" t="s">
        <v>42</v>
      </c>
      <c r="D39" s="1">
        <f>'[1]App.2-BA1_FA Cont.NewCGAAP 2013'!G39</f>
        <v>0</v>
      </c>
      <c r="E39" s="1"/>
      <c r="F39" s="1"/>
      <c r="G39" s="1">
        <f t="shared" si="0"/>
        <v>0</v>
      </c>
      <c r="H39" s="29"/>
      <c r="I39" s="34">
        <f>'[1]App.2-BA1_FA Cont.NewCGAAP 2013'!L39</f>
        <v>0</v>
      </c>
      <c r="J39" s="1">
        <v>0</v>
      </c>
      <c r="K39" s="1"/>
      <c r="L39" s="1">
        <f t="shared" si="1"/>
        <v>0</v>
      </c>
      <c r="M39" s="35">
        <f t="shared" si="2"/>
        <v>0</v>
      </c>
    </row>
    <row r="40" spans="1:13" x14ac:dyDescent="0.2">
      <c r="A40" s="33">
        <v>10</v>
      </c>
      <c r="B40" s="33">
        <v>1930</v>
      </c>
      <c r="C40" s="3" t="s">
        <v>43</v>
      </c>
      <c r="D40" s="1">
        <f>'[1]App.2-BA1_FA Cont.NewCGAAP 2013'!G40</f>
        <v>3748212</v>
      </c>
      <c r="E40" s="1">
        <v>50000</v>
      </c>
      <c r="F40" s="1"/>
      <c r="G40" s="1">
        <f t="shared" si="0"/>
        <v>3798212</v>
      </c>
      <c r="H40" s="29"/>
      <c r="I40" s="34">
        <f>'[1]App.2-BA1_FA Cont.NewCGAAP 2013'!L40</f>
        <v>-2773607</v>
      </c>
      <c r="J40" s="1">
        <v>-74832.842457046398</v>
      </c>
      <c r="K40" s="1"/>
      <c r="L40" s="1">
        <f t="shared" si="1"/>
        <v>-2848439.8424570463</v>
      </c>
      <c r="M40" s="35">
        <f t="shared" si="2"/>
        <v>949772.15754295373</v>
      </c>
    </row>
    <row r="41" spans="1:13" x14ac:dyDescent="0.2">
      <c r="A41" s="33">
        <v>8</v>
      </c>
      <c r="B41" s="33">
        <v>1935</v>
      </c>
      <c r="C41" s="3" t="s">
        <v>44</v>
      </c>
      <c r="D41" s="1">
        <f>'[1]App.2-BA1_FA Cont.NewCGAAP 2013'!G41</f>
        <v>292425</v>
      </c>
      <c r="E41" s="1"/>
      <c r="F41" s="1"/>
      <c r="G41" s="1">
        <f t="shared" si="0"/>
        <v>292425</v>
      </c>
      <c r="H41" s="29"/>
      <c r="I41" s="34">
        <f>'[1]App.2-BA1_FA Cont.NewCGAAP 2013'!L41</f>
        <v>-292080</v>
      </c>
      <c r="J41" s="1">
        <v>0</v>
      </c>
      <c r="K41" s="1"/>
      <c r="L41" s="1">
        <f t="shared" si="1"/>
        <v>-292080</v>
      </c>
      <c r="M41" s="35">
        <f t="shared" si="2"/>
        <v>345</v>
      </c>
    </row>
    <row r="42" spans="1:13" x14ac:dyDescent="0.2">
      <c r="A42" s="33">
        <v>8</v>
      </c>
      <c r="B42" s="33">
        <v>1940</v>
      </c>
      <c r="C42" s="3" t="s">
        <v>45</v>
      </c>
      <c r="D42" s="1">
        <f>'[1]App.2-BA1_FA Cont.NewCGAAP 2013'!G42</f>
        <v>1368455</v>
      </c>
      <c r="E42" s="1">
        <v>9000</v>
      </c>
      <c r="F42" s="1"/>
      <c r="G42" s="1">
        <f t="shared" si="0"/>
        <v>1377455</v>
      </c>
      <c r="H42" s="29"/>
      <c r="I42" s="34">
        <f>'[1]App.2-BA1_FA Cont.NewCGAAP 2013'!L42</f>
        <v>-1239637</v>
      </c>
      <c r="J42" s="1">
        <v>-26203.88886746213</v>
      </c>
      <c r="K42" s="1"/>
      <c r="L42" s="1">
        <f t="shared" si="1"/>
        <v>-1265840.8888674621</v>
      </c>
      <c r="M42" s="35">
        <f t="shared" si="2"/>
        <v>111614.11113253795</v>
      </c>
    </row>
    <row r="43" spans="1:13" x14ac:dyDescent="0.2">
      <c r="A43" s="33">
        <v>8</v>
      </c>
      <c r="B43" s="33">
        <v>1945</v>
      </c>
      <c r="C43" s="3" t="s">
        <v>46</v>
      </c>
      <c r="D43" s="1">
        <f>'[1]App.2-BA1_FA Cont.NewCGAAP 2013'!G43</f>
        <v>381931</v>
      </c>
      <c r="E43" s="1">
        <v>3000</v>
      </c>
      <c r="F43" s="1"/>
      <c r="G43" s="1">
        <f t="shared" si="0"/>
        <v>384931</v>
      </c>
      <c r="H43" s="29"/>
      <c r="I43" s="34">
        <f>'[1]App.2-BA1_FA Cont.NewCGAAP 2013'!L43</f>
        <v>-352457</v>
      </c>
      <c r="J43" s="1">
        <v>-4568.5186686875104</v>
      </c>
      <c r="K43" s="1"/>
      <c r="L43" s="1">
        <f t="shared" si="1"/>
        <v>-357025.51866868749</v>
      </c>
      <c r="M43" s="35">
        <f t="shared" si="2"/>
        <v>27905.481331312505</v>
      </c>
    </row>
    <row r="44" spans="1:13" x14ac:dyDescent="0.2">
      <c r="A44" s="33">
        <v>8</v>
      </c>
      <c r="B44" s="33">
        <v>1950</v>
      </c>
      <c r="C44" s="3" t="s">
        <v>47</v>
      </c>
      <c r="D44" s="1">
        <f>'[1]App.2-BA1_FA Cont.NewCGAAP 2013'!G44</f>
        <v>0</v>
      </c>
      <c r="E44" s="1"/>
      <c r="F44" s="1"/>
      <c r="G44" s="1">
        <f t="shared" si="0"/>
        <v>0</v>
      </c>
      <c r="H44" s="29"/>
      <c r="I44" s="34">
        <f>'[1]App.2-BA1_FA Cont.NewCGAAP 2013'!L44</f>
        <v>0</v>
      </c>
      <c r="J44" s="1">
        <v>0</v>
      </c>
      <c r="K44" s="1"/>
      <c r="L44" s="1">
        <f t="shared" si="1"/>
        <v>0</v>
      </c>
      <c r="M44" s="35">
        <f t="shared" si="2"/>
        <v>0</v>
      </c>
    </row>
    <row r="45" spans="1:13" x14ac:dyDescent="0.2">
      <c r="A45" s="33">
        <v>8</v>
      </c>
      <c r="B45" s="33">
        <v>1955</v>
      </c>
      <c r="C45" s="3" t="s">
        <v>48</v>
      </c>
      <c r="D45" s="1">
        <f>'[1]App.2-BA1_FA Cont.NewCGAAP 2013'!G45</f>
        <v>191861</v>
      </c>
      <c r="E45" s="1"/>
      <c r="F45" s="1"/>
      <c r="G45" s="1">
        <f t="shared" si="0"/>
        <v>191861</v>
      </c>
      <c r="H45" s="29"/>
      <c r="I45" s="34">
        <f>'[1]App.2-BA1_FA Cont.NewCGAAP 2013'!L45</f>
        <v>-191861</v>
      </c>
      <c r="J45" s="1">
        <v>0</v>
      </c>
      <c r="K45" s="1"/>
      <c r="L45" s="1">
        <f t="shared" si="1"/>
        <v>-191861</v>
      </c>
      <c r="M45" s="35">
        <f t="shared" si="2"/>
        <v>0</v>
      </c>
    </row>
    <row r="46" spans="1:13" x14ac:dyDescent="0.2">
      <c r="A46" s="2">
        <v>8</v>
      </c>
      <c r="B46" s="2">
        <v>1955</v>
      </c>
      <c r="C46" s="3" t="s">
        <v>49</v>
      </c>
      <c r="D46" s="1">
        <f>'[1]App.2-BA1_FA Cont.NewCGAAP 2013'!G46</f>
        <v>0</v>
      </c>
      <c r="E46" s="1"/>
      <c r="F46" s="1"/>
      <c r="G46" s="1">
        <f t="shared" si="0"/>
        <v>0</v>
      </c>
      <c r="H46" s="29"/>
      <c r="I46" s="34">
        <f>'[1]App.2-BA1_FA Cont.NewCGAAP 2013'!L46</f>
        <v>0</v>
      </c>
      <c r="J46" s="1">
        <v>0</v>
      </c>
      <c r="K46" s="1"/>
      <c r="L46" s="1">
        <f t="shared" si="1"/>
        <v>0</v>
      </c>
      <c r="M46" s="35">
        <f t="shared" si="2"/>
        <v>0</v>
      </c>
    </row>
    <row r="47" spans="1:13" x14ac:dyDescent="0.2">
      <c r="A47" s="2">
        <v>8</v>
      </c>
      <c r="B47" s="2">
        <v>1960</v>
      </c>
      <c r="C47" s="3" t="s">
        <v>50</v>
      </c>
      <c r="D47" s="1">
        <f>'[1]App.2-BA1_FA Cont.NewCGAAP 2013'!G47</f>
        <v>0</v>
      </c>
      <c r="E47" s="1"/>
      <c r="F47" s="1"/>
      <c r="G47" s="1">
        <f>D47+E47+F47</f>
        <v>0</v>
      </c>
      <c r="H47" s="29"/>
      <c r="I47" s="34">
        <f>'[1]App.2-BA1_FA Cont.NewCGAAP 2013'!L47</f>
        <v>0</v>
      </c>
      <c r="J47" s="1">
        <v>0</v>
      </c>
      <c r="K47" s="1"/>
      <c r="L47" s="1">
        <f t="shared" si="1"/>
        <v>0</v>
      </c>
      <c r="M47" s="35">
        <f t="shared" si="2"/>
        <v>0</v>
      </c>
    </row>
    <row r="48" spans="1:13" ht="25.5" x14ac:dyDescent="0.2">
      <c r="A48" s="10">
        <v>47</v>
      </c>
      <c r="B48" s="2">
        <v>1970</v>
      </c>
      <c r="C48" s="3" t="s">
        <v>51</v>
      </c>
      <c r="D48" s="1">
        <f>'[1]App.2-BA1_FA Cont.NewCGAAP 2013'!G48</f>
        <v>0</v>
      </c>
      <c r="E48" s="1"/>
      <c r="F48" s="1"/>
      <c r="G48" s="1">
        <f t="shared" ref="G48:G55" si="3">D48+E48+F48</f>
        <v>0</v>
      </c>
      <c r="H48" s="29"/>
      <c r="I48" s="34">
        <f>'[1]App.2-BA1_FA Cont.NewCGAAP 2013'!L48</f>
        <v>0</v>
      </c>
      <c r="J48" s="1">
        <v>0</v>
      </c>
      <c r="K48" s="1"/>
      <c r="L48" s="1">
        <f t="shared" si="1"/>
        <v>0</v>
      </c>
      <c r="M48" s="35">
        <f t="shared" si="2"/>
        <v>0</v>
      </c>
    </row>
    <row r="49" spans="1:13" ht="25.5" x14ac:dyDescent="0.2">
      <c r="A49" s="33">
        <v>47</v>
      </c>
      <c r="B49" s="33">
        <v>1975</v>
      </c>
      <c r="C49" s="3" t="s">
        <v>52</v>
      </c>
      <c r="D49" s="1">
        <f>'[1]App.2-BA1_FA Cont.NewCGAAP 2013'!G49</f>
        <v>0</v>
      </c>
      <c r="E49" s="1"/>
      <c r="F49" s="1"/>
      <c r="G49" s="1">
        <f t="shared" si="3"/>
        <v>0</v>
      </c>
      <c r="H49" s="29"/>
      <c r="I49" s="34">
        <f>'[1]App.2-BA1_FA Cont.NewCGAAP 2013'!L49</f>
        <v>0</v>
      </c>
      <c r="J49" s="1">
        <v>0</v>
      </c>
      <c r="K49" s="1"/>
      <c r="L49" s="1">
        <f t="shared" si="1"/>
        <v>0</v>
      </c>
      <c r="M49" s="35">
        <f t="shared" si="2"/>
        <v>0</v>
      </c>
    </row>
    <row r="50" spans="1:13" x14ac:dyDescent="0.2">
      <c r="A50" s="33">
        <v>47</v>
      </c>
      <c r="B50" s="33">
        <v>1980</v>
      </c>
      <c r="C50" s="3" t="s">
        <v>53</v>
      </c>
      <c r="D50" s="1">
        <f>'[1]App.2-BA1_FA Cont.NewCGAAP 2013'!G50</f>
        <v>3141263</v>
      </c>
      <c r="E50" s="1">
        <v>73624.27</v>
      </c>
      <c r="F50" s="1"/>
      <c r="G50" s="1">
        <f t="shared" si="3"/>
        <v>3214887.27</v>
      </c>
      <c r="H50" s="29"/>
      <c r="I50" s="34">
        <f>'[1]App.2-BA1_FA Cont.NewCGAAP 2013'!L50</f>
        <v>-2893451</v>
      </c>
      <c r="J50" s="1">
        <v>-71587.90186354144</v>
      </c>
      <c r="K50" s="1"/>
      <c r="L50" s="1">
        <f t="shared" si="1"/>
        <v>-2965038.9018635415</v>
      </c>
      <c r="M50" s="35">
        <f t="shared" si="2"/>
        <v>249848.36813645856</v>
      </c>
    </row>
    <row r="51" spans="1:13" x14ac:dyDescent="0.2">
      <c r="A51" s="33">
        <v>47</v>
      </c>
      <c r="B51" s="33">
        <v>1985</v>
      </c>
      <c r="C51" s="3" t="s">
        <v>54</v>
      </c>
      <c r="D51" s="1">
        <f>'[1]App.2-BA1_FA Cont.NewCGAAP 2013'!G51</f>
        <v>0</v>
      </c>
      <c r="E51" s="1"/>
      <c r="F51" s="1"/>
      <c r="G51" s="1">
        <f t="shared" si="3"/>
        <v>0</v>
      </c>
      <c r="H51" s="29"/>
      <c r="I51" s="34">
        <f>'[1]App.2-BA1_FA Cont.NewCGAAP 2013'!L51</f>
        <v>0</v>
      </c>
      <c r="J51" s="1">
        <v>0</v>
      </c>
      <c r="K51" s="1"/>
      <c r="L51" s="1">
        <f t="shared" si="1"/>
        <v>0</v>
      </c>
      <c r="M51" s="35">
        <f t="shared" si="2"/>
        <v>0</v>
      </c>
    </row>
    <row r="52" spans="1:13" x14ac:dyDescent="0.2">
      <c r="A52" s="10">
        <v>47</v>
      </c>
      <c r="B52" s="33">
        <v>1990</v>
      </c>
      <c r="C52" s="37" t="s">
        <v>55</v>
      </c>
      <c r="D52" s="1">
        <f>'[1]App.2-BA1_FA Cont.NewCGAAP 2013'!G52</f>
        <v>4113602</v>
      </c>
      <c r="E52" s="1"/>
      <c r="F52" s="1"/>
      <c r="G52" s="1">
        <f t="shared" si="3"/>
        <v>4113602</v>
      </c>
      <c r="H52" s="29"/>
      <c r="I52" s="34">
        <f>'[1]App.2-BA1_FA Cont.NewCGAAP 2013'!L52</f>
        <v>-44883</v>
      </c>
      <c r="J52" s="1">
        <v>-87588.95171149938</v>
      </c>
      <c r="K52" s="1"/>
      <c r="L52" s="1">
        <f t="shared" si="1"/>
        <v>-132471.95171149937</v>
      </c>
      <c r="M52" s="35">
        <f t="shared" si="2"/>
        <v>3981130.0482885009</v>
      </c>
    </row>
    <row r="53" spans="1:13" x14ac:dyDescent="0.2">
      <c r="A53" s="33">
        <v>47</v>
      </c>
      <c r="B53" s="33">
        <v>1995</v>
      </c>
      <c r="C53" s="3" t="s">
        <v>56</v>
      </c>
      <c r="D53" s="1">
        <f>'[1]App.2-BA1_FA Cont.NewCGAAP 2013'!G53</f>
        <v>-29277059</v>
      </c>
      <c r="E53" s="1">
        <v>-3579205</v>
      </c>
      <c r="F53" s="1"/>
      <c r="G53" s="1">
        <f t="shared" si="3"/>
        <v>-32856264</v>
      </c>
      <c r="H53" s="29"/>
      <c r="I53" s="34">
        <f>'[1]App.2-BA1_FA Cont.NewCGAAP 2013'!L53</f>
        <v>6362150</v>
      </c>
      <c r="J53" s="1">
        <v>624377.56448432314</v>
      </c>
      <c r="K53" s="1"/>
      <c r="L53" s="1">
        <f t="shared" si="1"/>
        <v>6986527.5644843234</v>
      </c>
      <c r="M53" s="35">
        <f t="shared" si="2"/>
        <v>-25869736.435515676</v>
      </c>
    </row>
    <row r="54" spans="1:13" x14ac:dyDescent="0.2">
      <c r="A54" s="38"/>
      <c r="B54" s="38" t="s">
        <v>57</v>
      </c>
      <c r="C54" s="39"/>
      <c r="D54" s="1">
        <f>'[1]App.2-BA1_FA Cont.NewCGAAP 2013'!G54</f>
        <v>0</v>
      </c>
      <c r="E54" s="1"/>
      <c r="F54" s="1"/>
      <c r="G54" s="1">
        <f t="shared" si="3"/>
        <v>0</v>
      </c>
      <c r="I54" s="34">
        <f>'[1]App.2-BA1_FA Cont.NewCGAAP 2013'!L54</f>
        <v>0</v>
      </c>
      <c r="J54" s="11">
        <v>0</v>
      </c>
      <c r="K54" s="1"/>
      <c r="L54" s="1">
        <f t="shared" si="1"/>
        <v>0</v>
      </c>
      <c r="M54" s="35">
        <f t="shared" si="2"/>
        <v>0</v>
      </c>
    </row>
    <row r="55" spans="1:13" x14ac:dyDescent="0.2">
      <c r="A55" s="38"/>
      <c r="B55" s="38"/>
      <c r="C55" s="39"/>
      <c r="D55" s="1">
        <f>'[1]App.2-BA1_FA Cont.NewCGAAP 2013'!G55</f>
        <v>0</v>
      </c>
      <c r="E55" s="39"/>
      <c r="F55" s="39"/>
      <c r="G55" s="1">
        <f t="shared" si="3"/>
        <v>0</v>
      </c>
      <c r="I55" s="34">
        <f>'[1]App.2-BA1_FA Cont.NewCGAAP 2013'!L55</f>
        <v>0</v>
      </c>
      <c r="J55" s="39">
        <v>0</v>
      </c>
      <c r="K55" s="39"/>
      <c r="L55" s="1">
        <f t="shared" si="1"/>
        <v>0</v>
      </c>
      <c r="M55" s="35">
        <f t="shared" si="2"/>
        <v>0</v>
      </c>
    </row>
    <row r="56" spans="1:13" x14ac:dyDescent="0.2">
      <c r="A56" s="38"/>
      <c r="B56" s="38"/>
      <c r="C56" s="28" t="s">
        <v>58</v>
      </c>
      <c r="D56" s="50">
        <f>SUM(D16:D55)</f>
        <v>242255337</v>
      </c>
      <c r="E56" s="50">
        <f>SUM(E16:E55)</f>
        <v>7730045</v>
      </c>
      <c r="F56" s="50">
        <f t="shared" ref="F56:M56" si="4">SUM(F16:F55)</f>
        <v>0</v>
      </c>
      <c r="G56" s="50">
        <f t="shared" si="4"/>
        <v>249985382</v>
      </c>
      <c r="H56" s="67"/>
      <c r="I56" s="50">
        <f t="shared" si="4"/>
        <v>-139112890</v>
      </c>
      <c r="J56" s="50">
        <f t="shared" si="4"/>
        <v>-4510060</v>
      </c>
      <c r="K56" s="50">
        <f t="shared" si="4"/>
        <v>0</v>
      </c>
      <c r="L56" s="50">
        <f t="shared" si="4"/>
        <v>-143622950.00000003</v>
      </c>
      <c r="M56" s="50">
        <f t="shared" si="4"/>
        <v>106362432</v>
      </c>
    </row>
    <row r="57" spans="1:13" ht="37.5" x14ac:dyDescent="0.2">
      <c r="A57" s="38"/>
      <c r="B57" s="38"/>
      <c r="C57" s="41" t="s">
        <v>59</v>
      </c>
      <c r="D57" s="39"/>
      <c r="E57" s="39"/>
      <c r="F57" s="39"/>
      <c r="G57" s="1">
        <f>D57+E57+F57</f>
        <v>0</v>
      </c>
      <c r="I57" s="39"/>
      <c r="J57" s="39"/>
      <c r="K57" s="39"/>
      <c r="L57" s="1">
        <f>I57+J57+K57</f>
        <v>0</v>
      </c>
      <c r="M57" s="35">
        <f>G57+L57</f>
        <v>0</v>
      </c>
    </row>
    <row r="58" spans="1:13" ht="25.5" x14ac:dyDescent="0.2">
      <c r="A58" s="38"/>
      <c r="B58" s="38"/>
      <c r="C58" s="42" t="s">
        <v>60</v>
      </c>
      <c r="D58" s="39"/>
      <c r="E58" s="39"/>
      <c r="F58" s="39"/>
      <c r="G58" s="1">
        <f t="shared" si="0"/>
        <v>0</v>
      </c>
      <c r="I58" s="39"/>
      <c r="J58" s="39"/>
      <c r="K58" s="39"/>
      <c r="L58" s="1">
        <f>I58+J58+K58</f>
        <v>0</v>
      </c>
      <c r="M58" s="35">
        <f t="shared" si="2"/>
        <v>0</v>
      </c>
    </row>
    <row r="59" spans="1:13" x14ac:dyDescent="0.2">
      <c r="A59" s="38"/>
      <c r="B59" s="38"/>
      <c r="C59" s="28" t="s">
        <v>61</v>
      </c>
      <c r="D59" s="40">
        <f>SUM(D56:D58)</f>
        <v>242255337</v>
      </c>
      <c r="E59" s="40">
        <f>SUM(E56:E58)</f>
        <v>7730045</v>
      </c>
      <c r="F59" s="40">
        <f>SUM(F56:F58)</f>
        <v>0</v>
      </c>
      <c r="G59" s="40">
        <f>SUM(G56:G58)</f>
        <v>249985382</v>
      </c>
      <c r="H59" s="40"/>
      <c r="I59" s="40">
        <f>SUM(I56:I58)</f>
        <v>-139112890</v>
      </c>
      <c r="J59" s="40">
        <f>SUM(J56:J58)</f>
        <v>-4510060</v>
      </c>
      <c r="K59" s="40">
        <f>SUM(K56:K58)</f>
        <v>0</v>
      </c>
      <c r="L59" s="40">
        <f>SUM(L56:L58)</f>
        <v>-143622950.00000003</v>
      </c>
      <c r="M59" s="40">
        <f>SUM(M56:M58)</f>
        <v>106362432</v>
      </c>
    </row>
    <row r="60" spans="1:13" s="45" customFormat="1" ht="14.25" x14ac:dyDescent="0.2">
      <c r="A60" s="43"/>
      <c r="B60" s="43"/>
      <c r="C60" s="4" t="s">
        <v>62</v>
      </c>
      <c r="D60" s="5"/>
      <c r="E60" s="5"/>
      <c r="F60" s="5"/>
      <c r="G60" s="5"/>
      <c r="H60" s="5"/>
      <c r="I60" s="6"/>
      <c r="J60" s="44"/>
      <c r="K60" s="7"/>
      <c r="L60" s="8"/>
      <c r="M60" s="9"/>
    </row>
    <row r="61" spans="1:13" s="45" customFormat="1" ht="14.25" x14ac:dyDescent="0.2">
      <c r="A61" s="43"/>
      <c r="B61" s="43"/>
      <c r="C61" s="4" t="s">
        <v>63</v>
      </c>
      <c r="D61" s="5"/>
      <c r="E61" s="5"/>
      <c r="F61" s="5"/>
      <c r="G61" s="5"/>
      <c r="H61" s="5"/>
      <c r="I61" s="6"/>
      <c r="J61" s="46">
        <f>J59+J60</f>
        <v>-4510060</v>
      </c>
      <c r="K61" s="7"/>
      <c r="L61" s="8">
        <v>-4510060</v>
      </c>
      <c r="M61" s="9">
        <f>L61-J61</f>
        <v>0</v>
      </c>
    </row>
    <row r="62" spans="1:13" x14ac:dyDescent="0.2">
      <c r="G62" s="66" t="s">
        <v>75</v>
      </c>
      <c r="J62" s="66"/>
      <c r="M62" s="66" t="s">
        <v>75</v>
      </c>
    </row>
    <row r="63" spans="1:13" x14ac:dyDescent="0.2">
      <c r="I63" s="53" t="s">
        <v>70</v>
      </c>
      <c r="J63" s="54"/>
    </row>
    <row r="64" spans="1:13" x14ac:dyDescent="0.2">
      <c r="A64" s="56"/>
      <c r="B64" s="56"/>
      <c r="C64" s="12"/>
      <c r="I64" s="65" t="s">
        <v>71</v>
      </c>
      <c r="J64" s="65"/>
      <c r="K64" s="57">
        <v>260</v>
      </c>
    </row>
    <row r="65" spans="1:14" x14ac:dyDescent="0.2">
      <c r="A65" s="56"/>
      <c r="B65" s="56"/>
      <c r="C65" s="12"/>
      <c r="I65" s="65" t="s">
        <v>72</v>
      </c>
      <c r="J65" s="65"/>
      <c r="K65" s="36">
        <v>127934.26</v>
      </c>
    </row>
    <row r="66" spans="1:14" x14ac:dyDescent="0.2">
      <c r="I66" s="48" t="s">
        <v>73</v>
      </c>
      <c r="J66" s="12"/>
      <c r="K66" s="36">
        <v>180063.45</v>
      </c>
    </row>
    <row r="67" spans="1:14" x14ac:dyDescent="0.2">
      <c r="I67" s="12" t="s">
        <v>74</v>
      </c>
      <c r="J67" s="12"/>
      <c r="K67" s="58">
        <v>75768.66</v>
      </c>
      <c r="N67" s="60"/>
    </row>
    <row r="68" spans="1:14" x14ac:dyDescent="0.2">
      <c r="A68" s="61" t="s">
        <v>65</v>
      </c>
      <c r="I68" s="12" t="s">
        <v>64</v>
      </c>
      <c r="J68" s="12"/>
      <c r="K68" s="59">
        <f>J61+SUM(K64:K67)</f>
        <v>-4126033.63</v>
      </c>
      <c r="L68" s="68"/>
      <c r="N68" s="60"/>
    </row>
    <row r="70" spans="1:14" x14ac:dyDescent="0.2">
      <c r="A70" s="10">
        <v>1</v>
      </c>
      <c r="B70" s="62" t="s">
        <v>66</v>
      </c>
      <c r="C70" s="62"/>
      <c r="D70" s="62"/>
      <c r="E70" s="62"/>
      <c r="F70" s="62"/>
      <c r="G70" s="62"/>
      <c r="H70" s="62"/>
      <c r="I70" s="62"/>
      <c r="J70" s="62"/>
      <c r="K70" s="62"/>
      <c r="L70" s="62"/>
      <c r="M70" s="62"/>
    </row>
    <row r="71" spans="1:14" x14ac:dyDescent="0.2">
      <c r="B71" s="62"/>
      <c r="C71" s="62"/>
      <c r="D71" s="62"/>
      <c r="E71" s="62"/>
      <c r="F71" s="62"/>
      <c r="G71" s="62"/>
      <c r="H71" s="62"/>
      <c r="I71" s="62"/>
      <c r="J71" s="62"/>
      <c r="K71" s="62"/>
      <c r="L71" s="62"/>
      <c r="M71" s="62"/>
    </row>
    <row r="73" spans="1:14" x14ac:dyDescent="0.2">
      <c r="A73" s="10">
        <v>2</v>
      </c>
      <c r="B73" s="62" t="s">
        <v>67</v>
      </c>
      <c r="C73" s="62"/>
      <c r="D73" s="62"/>
      <c r="E73" s="62"/>
      <c r="F73" s="62"/>
      <c r="G73" s="62"/>
      <c r="H73" s="62"/>
      <c r="I73" s="62"/>
      <c r="J73" s="62"/>
      <c r="K73" s="62"/>
      <c r="L73" s="62"/>
      <c r="M73" s="62"/>
    </row>
    <row r="74" spans="1:14" x14ac:dyDescent="0.2">
      <c r="B74" s="62"/>
      <c r="C74" s="62"/>
      <c r="D74" s="62"/>
      <c r="E74" s="62"/>
      <c r="F74" s="62"/>
      <c r="G74" s="62"/>
      <c r="H74" s="62"/>
      <c r="I74" s="62"/>
      <c r="J74" s="62"/>
      <c r="K74" s="62"/>
      <c r="L74" s="62"/>
      <c r="M74" s="62"/>
    </row>
    <row r="76" spans="1:14" x14ac:dyDescent="0.2">
      <c r="A76" s="10">
        <v>3</v>
      </c>
      <c r="B76" s="63" t="s">
        <v>68</v>
      </c>
      <c r="C76" s="63"/>
      <c r="D76" s="63"/>
      <c r="E76" s="63"/>
      <c r="F76" s="63"/>
      <c r="G76" s="63"/>
      <c r="H76" s="63"/>
      <c r="I76" s="63"/>
      <c r="J76" s="63"/>
      <c r="K76" s="63"/>
      <c r="L76" s="63"/>
      <c r="M76" s="63"/>
    </row>
    <row r="78" spans="1:14" x14ac:dyDescent="0.2">
      <c r="A78" s="10">
        <v>4</v>
      </c>
      <c r="B78" s="64" t="s">
        <v>69</v>
      </c>
      <c r="C78" s="18"/>
    </row>
  </sheetData>
  <mergeCells count="8">
    <mergeCell ref="B73:M74"/>
    <mergeCell ref="B76:M76"/>
    <mergeCell ref="A9:M9"/>
    <mergeCell ref="A10:M10"/>
    <mergeCell ref="D14:G14"/>
    <mergeCell ref="C60:I60"/>
    <mergeCell ref="C61:I61"/>
    <mergeCell ref="B70:M7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2013 Fixed Asset Cont Stmt</vt:lpstr>
      <vt:lpstr>2014 Fixed Asset Cont Stmt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dc:creator>
  <cp:lastModifiedBy>Manuela</cp:lastModifiedBy>
  <dcterms:created xsi:type="dcterms:W3CDTF">2014-03-19T15:09:49Z</dcterms:created>
  <dcterms:modified xsi:type="dcterms:W3CDTF">2014-03-19T15:14:59Z</dcterms:modified>
</cp:coreProperties>
</file>