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18195" windowHeight="7230" activeTab="1"/>
  </bookViews>
  <sheets>
    <sheet name="Raw Data" sheetId="1" r:id="rId1"/>
    <sheet name="Raw Data (2)" sheetId="4" r:id="rId2"/>
    <sheet name="Final" sheetId="5" r:id="rId3"/>
  </sheets>
  <calcPr calcId="145621"/>
  <pivotCaches>
    <pivotCache cacheId="56" r:id="rId4"/>
  </pivotCaches>
</workbook>
</file>

<file path=xl/calcChain.xml><?xml version="1.0" encoding="utf-8"?>
<calcChain xmlns="http://schemas.openxmlformats.org/spreadsheetml/2006/main">
  <c r="Q13" i="5" l="1"/>
  <c r="R13" i="5" s="1"/>
  <c r="P13" i="5"/>
  <c r="O13" i="5"/>
  <c r="J15" i="5"/>
  <c r="I13" i="5"/>
  <c r="J13" i="5" s="1"/>
  <c r="K13" i="5"/>
  <c r="L13" i="5"/>
  <c r="B110" i="4"/>
  <c r="B111" i="4"/>
  <c r="B112" i="4"/>
  <c r="B113" i="4"/>
  <c r="B114" i="4"/>
  <c r="B115" i="4"/>
  <c r="B116" i="4"/>
  <c r="B117" i="4"/>
  <c r="B118" i="4"/>
  <c r="B119" i="4"/>
  <c r="B120" i="4"/>
  <c r="B121" i="4"/>
  <c r="O32" i="5" l="1"/>
  <c r="O33" i="5"/>
  <c r="P33" i="5" s="1"/>
  <c r="O34" i="5"/>
  <c r="O35" i="5"/>
  <c r="O36" i="5"/>
  <c r="O37" i="5"/>
  <c r="P37" i="5" s="1"/>
  <c r="O38" i="5"/>
  <c r="O39" i="5"/>
  <c r="O31" i="5"/>
  <c r="R10" i="5"/>
  <c r="Q5" i="5"/>
  <c r="Q6" i="5"/>
  <c r="R6" i="5" s="1"/>
  <c r="Q7" i="5"/>
  <c r="R7" i="5" s="1"/>
  <c r="Q8" i="5"/>
  <c r="Q9" i="5"/>
  <c r="R9" i="5" s="1"/>
  <c r="Q10" i="5"/>
  <c r="Q11" i="5"/>
  <c r="R11" i="5" s="1"/>
  <c r="Q12" i="5"/>
  <c r="Q4" i="5"/>
  <c r="O5" i="5"/>
  <c r="P5" i="5" s="1"/>
  <c r="O6" i="5"/>
  <c r="O7" i="5"/>
  <c r="O8" i="5"/>
  <c r="P8" i="5" s="1"/>
  <c r="O9" i="5"/>
  <c r="O10" i="5"/>
  <c r="O11" i="5"/>
  <c r="O12" i="5"/>
  <c r="O14" i="5" s="1"/>
  <c r="O4" i="5"/>
  <c r="K5" i="5"/>
  <c r="Q19" i="5" s="1"/>
  <c r="K6" i="5"/>
  <c r="Q20" i="5" s="1"/>
  <c r="K7" i="5"/>
  <c r="Q21" i="5" s="1"/>
  <c r="R21" i="5" s="1"/>
  <c r="K8" i="5"/>
  <c r="K9" i="5"/>
  <c r="Q23" i="5" s="1"/>
  <c r="K10" i="5"/>
  <c r="Q24" i="5" s="1"/>
  <c r="K11" i="5"/>
  <c r="Q25" i="5" s="1"/>
  <c r="R25" i="5" s="1"/>
  <c r="K12" i="5"/>
  <c r="K4" i="5"/>
  <c r="L5" i="5" s="1"/>
  <c r="R19" i="5" l="1"/>
  <c r="Q18" i="5"/>
  <c r="R5" i="5"/>
  <c r="L12" i="5"/>
  <c r="L8" i="5"/>
  <c r="P10" i="5"/>
  <c r="P6" i="5"/>
  <c r="P38" i="5"/>
  <c r="P34" i="5"/>
  <c r="R24" i="5"/>
  <c r="R20" i="5"/>
  <c r="L11" i="5"/>
  <c r="L7" i="5"/>
  <c r="P9" i="5"/>
  <c r="R8" i="5"/>
  <c r="R12" i="5"/>
  <c r="Q22" i="5"/>
  <c r="R22" i="5" s="1"/>
  <c r="Q26" i="5"/>
  <c r="R26" i="5" s="1"/>
  <c r="P35" i="5"/>
  <c r="P39" i="5"/>
  <c r="L10" i="5"/>
  <c r="L6" i="5"/>
  <c r="P12" i="5"/>
  <c r="P32" i="5"/>
  <c r="P36" i="5"/>
  <c r="L9" i="5"/>
  <c r="K14" i="5"/>
  <c r="P11" i="5"/>
  <c r="P7" i="5"/>
  <c r="Q14" i="5"/>
  <c r="I5" i="5"/>
  <c r="O19" i="5" s="1"/>
  <c r="I6" i="5"/>
  <c r="O20" i="5" s="1"/>
  <c r="I7" i="5"/>
  <c r="O21" i="5" s="1"/>
  <c r="I8" i="5"/>
  <c r="O22" i="5" s="1"/>
  <c r="I9" i="5"/>
  <c r="O23" i="5" s="1"/>
  <c r="P23" i="5" s="1"/>
  <c r="I10" i="5"/>
  <c r="O24" i="5" s="1"/>
  <c r="I11" i="5"/>
  <c r="O25" i="5" s="1"/>
  <c r="I12" i="5"/>
  <c r="O26" i="5" s="1"/>
  <c r="I4" i="5"/>
  <c r="O18" i="5" s="1"/>
  <c r="Q31" i="5" s="1"/>
  <c r="H5" i="5"/>
  <c r="H6" i="5"/>
  <c r="H7" i="5"/>
  <c r="H8" i="5"/>
  <c r="H9" i="5"/>
  <c r="H10" i="5"/>
  <c r="H11" i="5"/>
  <c r="H12" i="5"/>
  <c r="H4" i="5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P25" i="5" l="1"/>
  <c r="P21" i="5"/>
  <c r="P19" i="5"/>
  <c r="J10" i="5"/>
  <c r="J6" i="5"/>
  <c r="R23" i="5"/>
  <c r="J12" i="5"/>
  <c r="J8" i="5"/>
  <c r="Q34" i="5"/>
  <c r="Q27" i="5"/>
  <c r="R27" i="5" s="1"/>
  <c r="Q36" i="5"/>
  <c r="P24" i="5"/>
  <c r="Q37" i="5"/>
  <c r="P20" i="5"/>
  <c r="Q33" i="5"/>
  <c r="J11" i="5"/>
  <c r="J7" i="5"/>
  <c r="Q38" i="5"/>
  <c r="P26" i="5"/>
  <c r="Q39" i="5"/>
  <c r="P22" i="5"/>
  <c r="Q35" i="5"/>
  <c r="J5" i="5"/>
  <c r="J9" i="5"/>
  <c r="Q28" i="5"/>
  <c r="Q32" i="5"/>
  <c r="R28" i="5" l="1"/>
  <c r="J14" i="5"/>
  <c r="O27" i="5" l="1"/>
  <c r="P27" i="5" s="1"/>
  <c r="O40" i="5" s="1"/>
  <c r="I14" i="5"/>
  <c r="O28" i="5" s="1"/>
  <c r="P28" i="5" l="1"/>
  <c r="O41" i="5" s="1"/>
  <c r="Q40" i="5"/>
  <c r="P40" i="5"/>
  <c r="P41" i="5" l="1"/>
  <c r="Q41" i="5"/>
</calcChain>
</file>

<file path=xl/comments1.xml><?xml version="1.0" encoding="utf-8"?>
<comments xmlns="http://schemas.openxmlformats.org/spreadsheetml/2006/main">
  <authors>
    <author>Author</author>
  </authors>
  <commentList>
    <comment ref="F10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Kim Saunders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7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Kim Saunders</t>
        </r>
      </text>
    </comment>
  </commentList>
</comments>
</file>

<file path=xl/sharedStrings.xml><?xml version="1.0" encoding="utf-8"?>
<sst xmlns="http://schemas.openxmlformats.org/spreadsheetml/2006/main" count="54" uniqueCount="20">
  <si>
    <t>Date</t>
  </si>
  <si>
    <t>StreetkWh</t>
  </si>
  <si>
    <t>Street_kW</t>
  </si>
  <si>
    <t>USLkWh</t>
  </si>
  <si>
    <t>StreetCust</t>
  </si>
  <si>
    <t>USLCust</t>
  </si>
  <si>
    <t xml:space="preserve">   </t>
  </si>
  <si>
    <t xml:space="preserve"> </t>
  </si>
  <si>
    <t>Year</t>
  </si>
  <si>
    <t>Row Labels</t>
  </si>
  <si>
    <t>Grand Total</t>
  </si>
  <si>
    <t>Average of StreetCust</t>
  </si>
  <si>
    <t>Average of USLCust</t>
  </si>
  <si>
    <t>Street Light</t>
  </si>
  <si>
    <t>Sum of StreetkWh</t>
  </si>
  <si>
    <t>Sum of Street_kW</t>
  </si>
  <si>
    <t>Sum of USLkWh</t>
  </si>
  <si>
    <t>USL</t>
  </si>
  <si>
    <t>% Chg</t>
  </si>
  <si>
    <t>kW/kWh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</si>
</sst>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\-yy;@"/>
    <numFmt numFmtId="165" formatCode="0.0%"/>
    <numFmt numFmtId="166" formatCode="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2" fillId="0" borderId="0" xfId="2" applyAlignment="1">
      <alignment horizontal="right"/>
    </xf>
    <xf numFmtId="0" fontId="2" fillId="0" borderId="0" xfId="2" applyFont="1" applyAlignment="1">
      <alignment horizontal="right"/>
    </xf>
    <xf numFmtId="0" fontId="2" fillId="0" borderId="0" xfId="2"/>
    <xf numFmtId="17" fontId="2" fillId="0" borderId="0" xfId="2" applyNumberFormat="1"/>
    <xf numFmtId="3" fontId="2" fillId="0" borderId="0" xfId="2" applyNumberFormat="1"/>
    <xf numFmtId="3" fontId="0" fillId="0" borderId="0" xfId="0" applyNumberFormat="1"/>
    <xf numFmtId="3" fontId="0" fillId="2" borderId="0" xfId="0" applyNumberFormat="1" applyFill="1"/>
    <xf numFmtId="164" fontId="2" fillId="0" borderId="0" xfId="2" applyNumberFormat="1"/>
    <xf numFmtId="0" fontId="2" fillId="0" borderId="0" xfId="2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166" fontId="0" fillId="0" borderId="0" xfId="0" applyNumberFormat="1"/>
  </cellXfs>
  <cellStyles count="3">
    <cellStyle name="Normal" xfId="0" builtinId="0"/>
    <cellStyle name="Normal_BHI Load Data 2012" xfId="2"/>
    <cellStyle name="Percent" xfId="1" builtinId="5"/>
  </cellStyles>
  <dxfs count="5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tin Benum" refreshedDate="41661.544321875001" createdVersion="4" refreshedVersion="4" minRefreshableVersion="3" recordCount="120">
  <cacheSource type="worksheet">
    <worksheetSource ref="A1:G121" sheet="Raw Data (2)"/>
  </cacheSource>
  <cacheFields count="7">
    <cacheField name="Date" numFmtId="0">
      <sharedItems containsSemiMixedTypes="0" containsNonDate="0" containsDate="1" containsString="0" minDate="2004-01-01T00:00:00" maxDate="2013-12-02T00:00:00"/>
    </cacheField>
    <cacheField name="Year" numFmtId="0">
      <sharedItems containsSemiMixedTypes="0" containsString="0" containsNumber="1" containsInteger="1" minValue="2004" maxValue="2013" count="10">
        <n v="2004"/>
        <n v="2005"/>
        <n v="2006"/>
        <n v="2007"/>
        <n v="2008"/>
        <n v="2009"/>
        <n v="2010"/>
        <n v="2011"/>
        <n v="2012"/>
        <n v="2013"/>
      </sharedItems>
    </cacheField>
    <cacheField name="StreetkWh" numFmtId="3">
      <sharedItems containsSemiMixedTypes="0" containsString="0" containsNumber="1" containsInteger="1" minValue="537671" maxValue="1912324"/>
    </cacheField>
    <cacheField name="Street_kW" numFmtId="3">
      <sharedItems containsSemiMixedTypes="0" containsString="0" containsNumber="1" containsInteger="1" minValue="2051" maxValue="2620"/>
    </cacheField>
    <cacheField name="USLkWh" numFmtId="3">
      <sharedItems containsSemiMixedTypes="0" containsString="0" containsNumber="1" containsInteger="1" minValue="155142" maxValue="424969"/>
    </cacheField>
    <cacheField name="StreetCust" numFmtId="3">
      <sharedItems containsSemiMixedTypes="0" containsString="0" containsNumber="1" containsInteger="1" minValue="13721" maxValue="15130"/>
    </cacheField>
    <cacheField name="USLCust" numFmtId="0">
      <sharedItems containsSemiMixedTypes="0" containsString="0" containsNumber="1" containsInteger="1" minValue="416" maxValue="65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d v="2004-01-01T00:00:00"/>
    <x v="0"/>
    <n v="804383"/>
    <n v="2064"/>
    <n v="424969"/>
    <n v="13721"/>
    <n v="416"/>
  </r>
  <r>
    <d v="2004-02-01T00:00:00"/>
    <x v="0"/>
    <n v="926358"/>
    <n v="2051"/>
    <n v="382638"/>
    <n v="13799"/>
    <n v="621"/>
  </r>
  <r>
    <d v="2004-03-01T00:00:00"/>
    <x v="0"/>
    <n v="770099"/>
    <n v="2064"/>
    <n v="384411"/>
    <n v="13799"/>
    <n v="620"/>
  </r>
  <r>
    <d v="2004-04-01T00:00:00"/>
    <x v="0"/>
    <n v="654473"/>
    <n v="2068"/>
    <n v="386321"/>
    <n v="13799"/>
    <n v="621"/>
  </r>
  <r>
    <d v="2004-05-01T00:00:00"/>
    <x v="0"/>
    <n v="595822"/>
    <n v="2068"/>
    <n v="388490"/>
    <n v="13835"/>
    <n v="640"/>
  </r>
  <r>
    <d v="2004-06-01T00:00:00"/>
    <x v="0"/>
    <n v="537671"/>
    <n v="2068"/>
    <n v="387397"/>
    <n v="13835"/>
    <n v="619"/>
  </r>
  <r>
    <d v="2004-07-01T00:00:00"/>
    <x v="0"/>
    <n v="580374"/>
    <n v="2082"/>
    <n v="387796"/>
    <n v="13835"/>
    <n v="619"/>
  </r>
  <r>
    <d v="2004-08-01T00:00:00"/>
    <x v="0"/>
    <n v="652571"/>
    <n v="2085"/>
    <n v="155142"/>
    <n v="13887"/>
    <n v="619"/>
  </r>
  <r>
    <d v="2004-09-01T00:00:00"/>
    <x v="0"/>
    <n v="719369"/>
    <n v="2085"/>
    <n v="352286"/>
    <n v="13907"/>
    <n v="618"/>
  </r>
  <r>
    <d v="2004-10-01T00:00:00"/>
    <x v="0"/>
    <n v="839811"/>
    <n v="2085"/>
    <n v="363044"/>
    <n v="13907"/>
    <n v="620"/>
  </r>
  <r>
    <d v="2004-11-01T00:00:00"/>
    <x v="0"/>
    <n v="893853"/>
    <n v="2085"/>
    <n v="368546"/>
    <n v="13907"/>
    <n v="624"/>
  </r>
  <r>
    <d v="2004-12-01T00:00:00"/>
    <x v="0"/>
    <n v="967079"/>
    <n v="2085"/>
    <n v="367222"/>
    <n v="13907"/>
    <n v="635"/>
  </r>
  <r>
    <d v="2005-01-01T00:00:00"/>
    <x v="1"/>
    <n v="948398"/>
    <n v="2103"/>
    <n v="363976"/>
    <n v="13907"/>
    <n v="632"/>
  </r>
  <r>
    <d v="2005-02-01T00:00:00"/>
    <x v="1"/>
    <n v="792539"/>
    <n v="2103"/>
    <n v="362812"/>
    <n v="14058"/>
    <n v="649"/>
  </r>
  <r>
    <d v="2005-03-01T00:00:00"/>
    <x v="1"/>
    <n v="786708"/>
    <n v="2110"/>
    <n v="365415"/>
    <n v="14065"/>
    <n v="630"/>
  </r>
  <r>
    <d v="2005-04-01T00:00:00"/>
    <x v="1"/>
    <n v="668233"/>
    <n v="2110"/>
    <n v="364005"/>
    <n v="14088"/>
    <n v="630"/>
  </r>
  <r>
    <d v="2005-05-01T00:00:00"/>
    <x v="1"/>
    <n v="607565"/>
    <n v="2110"/>
    <n v="305738"/>
    <n v="14088"/>
    <n v="650"/>
  </r>
  <r>
    <d v="2005-06-01T00:00:00"/>
    <x v="1"/>
    <n v="549744"/>
    <n v="2118"/>
    <n v="350749"/>
    <n v="14091"/>
    <n v="632"/>
  </r>
  <r>
    <d v="2005-07-01T00:00:00"/>
    <x v="1"/>
    <n v="590009"/>
    <n v="2118"/>
    <n v="352858"/>
    <n v="14145"/>
    <n v="633"/>
  </r>
  <r>
    <d v="2005-08-01T00:00:00"/>
    <x v="1"/>
    <n v="663368"/>
    <n v="2118"/>
    <n v="352854"/>
    <n v="14145"/>
    <n v="652"/>
  </r>
  <r>
    <d v="2005-09-01T00:00:00"/>
    <x v="1"/>
    <n v="732349"/>
    <n v="2118"/>
    <n v="353121"/>
    <n v="14145"/>
    <n v="653"/>
  </r>
  <r>
    <d v="2005-10-01T00:00:00"/>
    <x v="1"/>
    <n v="862788"/>
    <n v="2143"/>
    <n v="354703"/>
    <n v="14145"/>
    <n v="630"/>
  </r>
  <r>
    <d v="2005-11-01T00:00:00"/>
    <x v="1"/>
    <n v="919243"/>
    <n v="2143"/>
    <n v="350219"/>
    <n v="14145"/>
    <n v="632"/>
  </r>
  <r>
    <d v="2005-12-01T00:00:00"/>
    <x v="1"/>
    <n v="994659"/>
    <n v="2143"/>
    <n v="353596"/>
    <n v="14145"/>
    <n v="619"/>
  </r>
  <r>
    <d v="2006-01-01T00:00:00"/>
    <x v="2"/>
    <n v="963887"/>
    <n v="2131"/>
    <n v="347972"/>
    <n v="14199"/>
    <n v="625"/>
  </r>
  <r>
    <d v="2006-02-01T00:00:00"/>
    <x v="2"/>
    <n v="803208"/>
    <n v="2131"/>
    <n v="346455"/>
    <n v="14199"/>
    <n v="624"/>
  </r>
  <r>
    <d v="2006-03-01T00:00:00"/>
    <x v="2"/>
    <n v="795468"/>
    <n v="2131"/>
    <n v="348885"/>
    <n v="14205"/>
    <n v="620"/>
  </r>
  <r>
    <d v="2006-04-01T00:00:00"/>
    <x v="2"/>
    <n v="676678"/>
    <n v="2142"/>
    <n v="346438"/>
    <n v="14205"/>
    <n v="620"/>
  </r>
  <r>
    <d v="2006-05-01T00:00:00"/>
    <x v="2"/>
    <n v="617263"/>
    <n v="2142"/>
    <n v="348273"/>
    <n v="14276"/>
    <n v="618"/>
  </r>
  <r>
    <d v="2006-06-01T00:00:00"/>
    <x v="2"/>
    <n v="556390"/>
    <n v="2142"/>
    <n v="348004"/>
    <n v="14276"/>
    <n v="621"/>
  </r>
  <r>
    <d v="2006-07-01T00:00:00"/>
    <x v="2"/>
    <n v="596433"/>
    <n v="2142"/>
    <n v="349170"/>
    <n v="14276"/>
    <n v="623"/>
  </r>
  <r>
    <d v="2006-08-01T00:00:00"/>
    <x v="2"/>
    <n v="670396"/>
    <n v="2142"/>
    <n v="348807"/>
    <n v="14276"/>
    <n v="624"/>
  </r>
  <r>
    <d v="2006-09-01T00:00:00"/>
    <x v="2"/>
    <n v="729987"/>
    <n v="2113"/>
    <n v="345336"/>
    <n v="14276"/>
    <n v="624"/>
  </r>
  <r>
    <d v="2006-10-01T00:00:00"/>
    <x v="2"/>
    <n v="850809"/>
    <n v="2113"/>
    <n v="341238"/>
    <n v="14175"/>
    <n v="592"/>
  </r>
  <r>
    <d v="2006-11-01T00:00:00"/>
    <x v="2"/>
    <n v="905503"/>
    <n v="2109"/>
    <n v="340338"/>
    <n v="14175"/>
    <n v="592"/>
  </r>
  <r>
    <d v="2006-12-01T00:00:00"/>
    <x v="2"/>
    <n v="978493"/>
    <n v="2109"/>
    <n v="343819"/>
    <n v="14151"/>
    <n v="592"/>
  </r>
  <r>
    <d v="2007-01-01T00:00:00"/>
    <x v="3"/>
    <n v="956114"/>
    <n v="2112"/>
    <n v="334790"/>
    <n v="14151"/>
    <n v="595"/>
  </r>
  <r>
    <d v="2007-02-01T00:00:00"/>
    <x v="3"/>
    <n v="797244"/>
    <n v="2112"/>
    <n v="333205"/>
    <n v="14134"/>
    <n v="593"/>
  </r>
  <r>
    <d v="2007-03-01T00:00:00"/>
    <x v="3"/>
    <n v="793196"/>
    <n v="2129"/>
    <n v="335343"/>
    <n v="14131"/>
    <n v="591"/>
  </r>
  <r>
    <d v="2007-04-01T00:00:00"/>
    <x v="3"/>
    <n v="675600"/>
    <n v="2129"/>
    <n v="333223"/>
    <n v="14222"/>
    <n v="596"/>
  </r>
  <r>
    <d v="2007-05-01T00:00:00"/>
    <x v="3"/>
    <n v="614460"/>
    <n v="2129"/>
    <n v="333917"/>
    <n v="14222"/>
    <n v="589"/>
  </r>
  <r>
    <d v="2007-06-01T00:00:00"/>
    <x v="3"/>
    <n v="552976"/>
    <n v="2129"/>
    <n v="333196"/>
    <n v="14222"/>
    <n v="589"/>
  </r>
  <r>
    <d v="2007-07-01T00:00:00"/>
    <x v="3"/>
    <n v="592432"/>
    <n v="2128"/>
    <n v="333751"/>
    <n v="14222"/>
    <n v="589"/>
  </r>
  <r>
    <d v="2007-08-01T00:00:00"/>
    <x v="3"/>
    <n v="665293"/>
    <n v="2128"/>
    <n v="334381"/>
    <n v="14222"/>
    <n v="589"/>
  </r>
  <r>
    <d v="2007-09-01T00:00:00"/>
    <x v="3"/>
    <n v="734407"/>
    <n v="2129"/>
    <n v="333655"/>
    <n v="14220"/>
    <n v="591"/>
  </r>
  <r>
    <d v="2007-10-01T00:00:00"/>
    <x v="3"/>
    <n v="856539"/>
    <n v="2129"/>
    <n v="334363"/>
    <n v="14225"/>
    <n v="590"/>
  </r>
  <r>
    <d v="2007-11-01T00:00:00"/>
    <x v="3"/>
    <n v="917226"/>
    <n v="2109"/>
    <n v="355665"/>
    <n v="14225"/>
    <n v="590"/>
  </r>
  <r>
    <d v="2007-12-01T00:00:00"/>
    <x v="3"/>
    <n v="978621"/>
    <n v="2109"/>
    <n v="359916"/>
    <n v="14319"/>
    <n v="599"/>
  </r>
  <r>
    <d v="2008-01-01T00:00:00"/>
    <x v="4"/>
    <n v="970514"/>
    <n v="2144"/>
    <n v="357842"/>
    <n v="14319"/>
    <n v="602"/>
  </r>
  <r>
    <d v="2008-02-01T00:00:00"/>
    <x v="4"/>
    <n v="809218"/>
    <n v="2144"/>
    <n v="356818"/>
    <n v="14096"/>
    <n v="600"/>
  </r>
  <r>
    <d v="2008-03-01T00:00:00"/>
    <x v="4"/>
    <n v="801637"/>
    <n v="2144"/>
    <n v="358413"/>
    <n v="14096"/>
    <n v="600"/>
  </r>
  <r>
    <d v="2008-04-01T00:00:00"/>
    <x v="4"/>
    <n v="680394"/>
    <n v="2144"/>
    <n v="342011"/>
    <n v="14924"/>
    <n v="600"/>
  </r>
  <r>
    <d v="2008-05-01T00:00:00"/>
    <x v="4"/>
    <n v="619185"/>
    <n v="2146"/>
    <n v="341683"/>
    <n v="14372"/>
    <n v="599"/>
  </r>
  <r>
    <d v="2008-06-01T00:00:00"/>
    <x v="4"/>
    <n v="557419"/>
    <n v="2146"/>
    <n v="340946"/>
    <n v="14380"/>
    <n v="598"/>
  </r>
  <r>
    <d v="2008-07-01T00:00:00"/>
    <x v="4"/>
    <n v="597219"/>
    <n v="2146"/>
    <n v="332874"/>
    <n v="14380"/>
    <n v="602"/>
  </r>
  <r>
    <d v="2008-08-01T00:00:00"/>
    <x v="4"/>
    <n v="670800"/>
    <n v="2146"/>
    <n v="332211"/>
    <n v="14380"/>
    <n v="602"/>
  </r>
  <r>
    <d v="2008-09-01T00:00:00"/>
    <x v="4"/>
    <n v="740546"/>
    <n v="2147"/>
    <n v="331767"/>
    <n v="14380"/>
    <n v="602"/>
  </r>
  <r>
    <d v="2008-10-01T00:00:00"/>
    <x v="4"/>
    <n v="864321"/>
    <n v="2150"/>
    <n v="332482"/>
    <n v="14394"/>
    <n v="601"/>
  </r>
  <r>
    <d v="2008-11-01T00:00:00"/>
    <x v="4"/>
    <n v="923045"/>
    <n v="2155"/>
    <n v="290924"/>
    <n v="14408"/>
    <n v="601"/>
  </r>
  <r>
    <d v="2008-12-01T00:00:00"/>
    <x v="4"/>
    <n v="1000034"/>
    <n v="2155"/>
    <n v="292934"/>
    <n v="14446"/>
    <n v="585"/>
  </r>
  <r>
    <d v="2009-01-01T00:00:00"/>
    <x v="5"/>
    <n v="975753"/>
    <n v="2155"/>
    <n v="290878"/>
    <n v="14457"/>
    <n v="588"/>
  </r>
  <r>
    <d v="2009-02-01T00:00:00"/>
    <x v="5"/>
    <n v="813578"/>
    <n v="2155"/>
    <n v="289675"/>
    <n v="14457"/>
    <n v="588"/>
  </r>
  <r>
    <d v="2009-03-01T00:00:00"/>
    <x v="5"/>
    <n v="805966"/>
    <n v="2155"/>
    <n v="291711"/>
    <n v="14457"/>
    <n v="586"/>
  </r>
  <r>
    <d v="2009-04-01T00:00:00"/>
    <x v="5"/>
    <n v="805966"/>
    <n v="2155"/>
    <n v="289667"/>
    <n v="14457"/>
    <n v="586"/>
  </r>
  <r>
    <d v="2009-05-01T00:00:00"/>
    <x v="5"/>
    <n v="622163"/>
    <n v="2155"/>
    <n v="290188"/>
    <n v="14457"/>
    <n v="585"/>
  </r>
  <r>
    <d v="2009-06-01T00:00:00"/>
    <x v="5"/>
    <n v="559908"/>
    <n v="2155"/>
    <n v="289562"/>
    <n v="14457"/>
    <n v="585"/>
  </r>
  <r>
    <d v="2009-07-01T00:00:00"/>
    <x v="5"/>
    <n v="599858"/>
    <n v="2155"/>
    <n v="290188"/>
    <n v="14457"/>
    <n v="585"/>
  </r>
  <r>
    <d v="2009-08-01T00:00:00"/>
    <x v="5"/>
    <n v="673794"/>
    <n v="2155"/>
    <n v="289875"/>
    <n v="14457"/>
    <n v="585"/>
  </r>
  <r>
    <d v="2009-09-01T00:00:00"/>
    <x v="5"/>
    <n v="743742"/>
    <n v="2156"/>
    <n v="289562"/>
    <n v="14457"/>
    <n v="585"/>
  </r>
  <r>
    <d v="2009-10-01T00:00:00"/>
    <x v="5"/>
    <n v="867077"/>
    <n v="2155"/>
    <n v="290985"/>
    <n v="14457"/>
    <n v="585"/>
  </r>
  <r>
    <d v="2009-11-01T00:00:00"/>
    <x v="5"/>
    <n v="923336"/>
    <n v="2155"/>
    <n v="290970"/>
    <n v="14457"/>
    <n v="587"/>
  </r>
  <r>
    <d v="2009-12-01T00:00:00"/>
    <x v="5"/>
    <n v="1000038"/>
    <n v="2155"/>
    <n v="294364"/>
    <n v="14457"/>
    <n v="600"/>
  </r>
  <r>
    <d v="2010-01-01T00:00:00"/>
    <x v="6"/>
    <n v="975753"/>
    <n v="2155"/>
    <n v="292706"/>
    <n v="14457"/>
    <n v="603"/>
  </r>
  <r>
    <d v="2010-02-01T00:00:00"/>
    <x v="6"/>
    <n v="824273"/>
    <n v="2184"/>
    <n v="291806"/>
    <n v="14457"/>
    <n v="604"/>
  </r>
  <r>
    <d v="2010-03-01T00:00:00"/>
    <x v="6"/>
    <n v="823304"/>
    <n v="2202"/>
    <n v="293979"/>
    <n v="14599"/>
    <n v="605"/>
  </r>
  <r>
    <d v="2010-04-01T00:00:00"/>
    <x v="6"/>
    <n v="698785"/>
    <n v="2202"/>
    <n v="291851"/>
    <n v="14701"/>
    <n v="606"/>
  </r>
  <r>
    <d v="2010-05-01T00:00:00"/>
    <x v="6"/>
    <n v="635554"/>
    <n v="2202"/>
    <n v="292854"/>
    <n v="14701"/>
    <n v="605"/>
  </r>
  <r>
    <d v="2010-06-01T00:00:00"/>
    <x v="6"/>
    <n v="571953"/>
    <n v="2202"/>
    <n v="292127"/>
    <n v="14701"/>
    <n v="588"/>
  </r>
  <r>
    <d v="2010-07-01T00:00:00"/>
    <x v="6"/>
    <n v="612762"/>
    <n v="2202"/>
    <n v="292850"/>
    <n v="14701"/>
    <n v="611"/>
  </r>
  <r>
    <d v="2010-08-01T00:00:00"/>
    <x v="6"/>
    <n v="688288"/>
    <n v="2202"/>
    <n v="292538"/>
    <n v="14701"/>
    <n v="605"/>
  </r>
  <r>
    <d v="2010-09-01T00:00:00"/>
    <x v="6"/>
    <n v="759741"/>
    <n v="2202"/>
    <n v="292222"/>
    <n v="14701"/>
    <n v="605"/>
  </r>
  <r>
    <d v="2010-10-01T00:00:00"/>
    <x v="6"/>
    <n v="885728"/>
    <n v="2202"/>
    <n v="292554"/>
    <n v="14701"/>
    <n v="605"/>
  </r>
  <r>
    <d v="2010-11-01T00:00:00"/>
    <x v="6"/>
    <n v="943199"/>
    <n v="2202"/>
    <n v="292222"/>
    <n v="14701"/>
    <n v="605"/>
  </r>
  <r>
    <d v="2010-12-01T00:00:00"/>
    <x v="6"/>
    <n v="1048047"/>
    <n v="2259"/>
    <n v="294842"/>
    <n v="14701"/>
    <n v="601"/>
  </r>
  <r>
    <d v="2011-01-01T00:00:00"/>
    <x v="7"/>
    <n v="1026582"/>
    <n v="2268"/>
    <n v="292859"/>
    <n v="14927"/>
    <n v="604"/>
  </r>
  <r>
    <d v="2011-02-01T00:00:00"/>
    <x v="7"/>
    <n v="858134"/>
    <n v="2277"/>
    <n v="276643"/>
    <n v="14976"/>
    <n v="604"/>
  </r>
  <r>
    <d v="2011-03-01T00:00:00"/>
    <x v="7"/>
    <n v="851260"/>
    <n v="2277"/>
    <n v="278717"/>
    <n v="15036"/>
    <n v="599"/>
  </r>
  <r>
    <d v="2011-04-01T00:00:00"/>
    <x v="7"/>
    <n v="722513"/>
    <n v="2277"/>
    <n v="276431"/>
    <n v="15036"/>
    <n v="599"/>
  </r>
  <r>
    <d v="2011-05-01T00:00:00"/>
    <x v="7"/>
    <n v="657139"/>
    <n v="2277"/>
    <n v="271003"/>
    <n v="15036"/>
    <n v="600"/>
  </r>
  <r>
    <d v="2011-06-01T00:00:00"/>
    <x v="7"/>
    <n v="591348"/>
    <n v="2277"/>
    <n v="270213"/>
    <n v="15036"/>
    <n v="605"/>
  </r>
  <r>
    <d v="2011-07-01T00:00:00"/>
    <x v="7"/>
    <n v="634718"/>
    <n v="2277"/>
    <n v="271583"/>
    <n v="15036"/>
    <n v="605"/>
  </r>
  <r>
    <d v="2011-08-01T00:00:00"/>
    <x v="7"/>
    <n v="758824"/>
    <n v="2276"/>
    <n v="271317"/>
    <n v="15041"/>
    <n v="606"/>
  </r>
  <r>
    <d v="2011-09-01T00:00:00"/>
    <x v="7"/>
    <n v="788049"/>
    <n v="2277"/>
    <n v="271024"/>
    <n v="15041"/>
    <n v="606"/>
  </r>
  <r>
    <d v="2011-10-01T00:00:00"/>
    <x v="7"/>
    <n v="918269"/>
    <n v="2277"/>
    <n v="271610"/>
    <n v="15041"/>
    <n v="606"/>
  </r>
  <r>
    <d v="2011-11-01T00:00:00"/>
    <x v="7"/>
    <n v="981306"/>
    <n v="2287"/>
    <n v="271024"/>
    <n v="15041"/>
    <n v="606"/>
  </r>
  <r>
    <d v="2011-12-01T00:00:00"/>
    <x v="7"/>
    <n v="1059138"/>
    <n v="2287"/>
    <n v="274355"/>
    <n v="15041"/>
    <n v="606"/>
  </r>
  <r>
    <d v="2012-01-01T00:00:00"/>
    <x v="8"/>
    <n v="1035847"/>
    <n v="2287"/>
    <n v="372128"/>
    <n v="15041"/>
    <n v="609"/>
  </r>
  <r>
    <d v="2012-02-01T00:00:00"/>
    <x v="8"/>
    <n v="893228"/>
    <n v="2287"/>
    <n v="271088"/>
    <n v="15041"/>
    <n v="607"/>
  </r>
  <r>
    <d v="2012-03-01T00:00:00"/>
    <x v="8"/>
    <n v="852724"/>
    <n v="2287"/>
    <n v="272285"/>
    <n v="15041"/>
    <n v="605"/>
  </r>
  <r>
    <d v="2012-04-01T00:00:00"/>
    <x v="8"/>
    <n v="723442"/>
    <n v="2287"/>
    <n v="270583"/>
    <n v="15095"/>
    <n v="605"/>
  </r>
  <r>
    <d v="2012-05-01T00:00:00"/>
    <x v="8"/>
    <n v="658589"/>
    <n v="2287"/>
    <n v="271142"/>
    <n v="15095"/>
    <n v="604"/>
  </r>
  <r>
    <d v="2012-06-01T00:00:00"/>
    <x v="8"/>
    <n v="593850"/>
    <n v="2287"/>
    <n v="270556"/>
    <n v="15095"/>
    <n v="604"/>
  </r>
  <r>
    <d v="2012-07-01T00:00:00"/>
    <x v="8"/>
    <n v="638139"/>
    <n v="2289"/>
    <n v="271142"/>
    <n v="15095"/>
    <n v="604"/>
  </r>
  <r>
    <d v="2012-08-01T00:00:00"/>
    <x v="8"/>
    <n v="717791"/>
    <n v="2289"/>
    <n v="270450"/>
    <n v="15096"/>
    <n v="604"/>
  </r>
  <r>
    <d v="2012-09-01T00:00:00"/>
    <x v="8"/>
    <n v="792296"/>
    <n v="2289"/>
    <n v="270145"/>
    <n v="15096"/>
    <n v="603"/>
  </r>
  <r>
    <d v="2012-10-01T00:00:00"/>
    <x v="8"/>
    <n v="919844"/>
    <n v="2289"/>
    <n v="270729"/>
    <n v="15096"/>
    <n v="603"/>
  </r>
  <r>
    <d v="2012-11-01T00:00:00"/>
    <x v="8"/>
    <n v="979610"/>
    <n v="2289"/>
    <n v="270145"/>
    <n v="15096"/>
    <n v="603"/>
  </r>
  <r>
    <d v="2012-12-01T00:00:00"/>
    <x v="8"/>
    <n v="1061020"/>
    <n v="2290"/>
    <n v="273475"/>
    <n v="15105"/>
    <n v="603"/>
  </r>
  <r>
    <d v="2013-01-01T00:00:00"/>
    <x v="9"/>
    <n v="1062548"/>
    <n v="2290"/>
    <n v="273440"/>
    <n v="15105"/>
    <n v="603"/>
  </r>
  <r>
    <d v="2013-02-01T00:00:00"/>
    <x v="9"/>
    <n v="1037207"/>
    <n v="2290"/>
    <n v="271270"/>
    <n v="15105"/>
    <n v="603"/>
  </r>
  <r>
    <d v="2013-03-01T00:00:00"/>
    <x v="9"/>
    <n v="964937"/>
    <n v="2290"/>
    <n v="271270"/>
    <n v="15105"/>
    <n v="603"/>
  </r>
  <r>
    <d v="2013-04-01T00:00:00"/>
    <x v="9"/>
    <n v="853565"/>
    <n v="2290"/>
    <n v="271270"/>
    <n v="15105"/>
    <n v="603"/>
  </r>
  <r>
    <d v="2013-05-01T00:00:00"/>
    <x v="9"/>
    <n v="724151"/>
    <n v="2290"/>
    <n v="269866"/>
    <n v="15105"/>
    <n v="603"/>
  </r>
  <r>
    <d v="2013-06-01T00:00:00"/>
    <x v="9"/>
    <n v="659236"/>
    <n v="2290"/>
    <n v="259556"/>
    <n v="15106"/>
    <n v="603"/>
  </r>
  <r>
    <d v="2013-07-01T00:00:00"/>
    <x v="9"/>
    <n v="594434"/>
    <n v="2290"/>
    <n v="259556"/>
    <n v="15106"/>
    <n v="603"/>
  </r>
  <r>
    <d v="2013-08-01T00:00:00"/>
    <x v="9"/>
    <n v="638674"/>
    <n v="2291"/>
    <n v="258732"/>
    <n v="15123"/>
    <n v="603"/>
  </r>
  <r>
    <d v="2013-09-01T00:00:00"/>
    <x v="9"/>
    <n v="719317"/>
    <n v="2294"/>
    <n v="258732"/>
    <n v="15123"/>
    <n v="603"/>
  </r>
  <r>
    <d v="2013-10-01T00:00:00"/>
    <x v="9"/>
    <n v="794622"/>
    <n v="2295"/>
    <n v="258732"/>
    <n v="15130"/>
    <n v="603"/>
  </r>
  <r>
    <d v="2013-11-01T00:00:00"/>
    <x v="9"/>
    <n v="925896"/>
    <n v="2295"/>
    <n v="258732"/>
    <n v="15130"/>
    <n v="603"/>
  </r>
  <r>
    <d v="2013-12-01T00:00:00"/>
    <x v="9"/>
    <n v="1912324"/>
    <n v="2620"/>
    <n v="249726"/>
    <n v="15130"/>
    <n v="6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5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F14" firstHeaderRow="0" firstDataRow="1" firstDataCol="1"/>
  <pivotFields count="7">
    <pivotField showAll="0"/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numFmtId="3" showAll="0"/>
    <pivotField dataField="1" numFmtId="3" showAll="0"/>
    <pivotField dataField="1" numFmtId="3" showAll="0"/>
    <pivotField dataField="1" numFmtId="3" showAll="0"/>
    <pivotField dataField="1" showAl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StreetkWh" fld="2" baseField="1" baseItem="0" numFmtId="3"/>
    <dataField name="Sum of Street_kW" fld="3" baseField="1" baseItem="0" numFmtId="3"/>
    <dataField name="Average of StreetCust" fld="5" subtotal="average" baseField="1" baseItem="0" numFmtId="3"/>
    <dataField name="Sum of USLkWh" fld="4" baseField="1" baseItem="0" numFmtId="3"/>
    <dataField name="Average of USLCust" fld="6" subtotal="average" baseField="1" baseItem="0" numFmtId="3"/>
  </dataFields>
  <formats count="5">
    <format dxfId="4">
      <pivotArea collapsedLevelsAreSubtotals="1" fieldPosition="0">
        <references count="2">
          <reference field="4294967294" count="4" selected="0">
            <x v="1"/>
            <x v="2"/>
            <x v="3"/>
            <x v="4"/>
          </reference>
          <reference field="1" count="0"/>
        </references>
      </pivotArea>
    </format>
    <format dxfId="3">
      <pivotArea outline="0" fieldPosition="0">
        <references count="1">
          <reference field="4294967294" count="1">
            <x v="1"/>
          </reference>
        </references>
      </pivotArea>
    </format>
    <format dxfId="2">
      <pivotArea outline="0" fieldPosition="0">
        <references count="1">
          <reference field="4294967294" count="1">
            <x v="3"/>
          </reference>
        </references>
      </pivotArea>
    </format>
    <format dxfId="1">
      <pivotArea outline="0" fieldPosition="0">
        <references count="1">
          <reference field="4294967294" count="1">
            <x v="4"/>
          </reference>
        </references>
      </pivotArea>
    </format>
    <format dxfId="0">
      <pivotArea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145"/>
  <sheetViews>
    <sheetView topLeftCell="A130" workbookViewId="0">
      <selection activeCell="B134" sqref="B134:F145"/>
    </sheetView>
  </sheetViews>
  <sheetFormatPr defaultColWidth="9.140625" defaultRowHeight="12.75" x14ac:dyDescent="0.2"/>
  <cols>
    <col min="1" max="1" width="9.140625" style="3"/>
    <col min="2" max="3" width="9.85546875" style="3" bestFit="1" customWidth="1"/>
    <col min="4" max="4" width="9.140625" style="3"/>
    <col min="5" max="6" width="10.5703125" style="3" customWidth="1"/>
    <col min="7" max="236" width="9.140625" style="3"/>
    <col min="237" max="237" width="13.7109375" style="3" bestFit="1" customWidth="1"/>
    <col min="238" max="238" width="10.140625" style="3" bestFit="1" customWidth="1"/>
    <col min="239" max="239" width="10.5703125" style="3" bestFit="1" customWidth="1"/>
    <col min="240" max="241" width="11.140625" style="3" bestFit="1" customWidth="1"/>
    <col min="242" max="243" width="9.85546875" style="3" bestFit="1" customWidth="1"/>
    <col min="244" max="245" width="9.140625" style="3"/>
    <col min="246" max="246" width="10.5703125" style="3" bestFit="1" customWidth="1"/>
    <col min="247" max="248" width="10.5703125" style="3" customWidth="1"/>
    <col min="249" max="249" width="11.140625" style="3" bestFit="1" customWidth="1"/>
    <col min="250" max="251" width="11.7109375" style="3" bestFit="1" customWidth="1"/>
    <col min="252" max="252" width="8" style="3" bestFit="1" customWidth="1"/>
    <col min="253" max="254" width="8" style="3" customWidth="1"/>
    <col min="255" max="255" width="12" style="3" bestFit="1" customWidth="1"/>
    <col min="256" max="256" width="10.28515625" style="3" customWidth="1"/>
    <col min="257" max="257" width="9.5703125" style="3" bestFit="1" customWidth="1"/>
    <col min="258" max="258" width="9.85546875" style="3" bestFit="1" customWidth="1"/>
    <col min="259" max="260" width="9.140625" style="3"/>
    <col min="261" max="262" width="10.42578125" style="3" bestFit="1" customWidth="1"/>
    <col min="263" max="492" width="9.140625" style="3"/>
    <col min="493" max="493" width="13.7109375" style="3" bestFit="1" customWidth="1"/>
    <col min="494" max="494" width="10.140625" style="3" bestFit="1" customWidth="1"/>
    <col min="495" max="495" width="10.5703125" style="3" bestFit="1" customWidth="1"/>
    <col min="496" max="497" width="11.140625" style="3" bestFit="1" customWidth="1"/>
    <col min="498" max="499" width="9.85546875" style="3" bestFit="1" customWidth="1"/>
    <col min="500" max="501" width="9.140625" style="3"/>
    <col min="502" max="502" width="10.5703125" style="3" bestFit="1" customWidth="1"/>
    <col min="503" max="504" width="10.5703125" style="3" customWidth="1"/>
    <col min="505" max="505" width="11.140625" style="3" bestFit="1" customWidth="1"/>
    <col min="506" max="507" width="11.7109375" style="3" bestFit="1" customWidth="1"/>
    <col min="508" max="508" width="8" style="3" bestFit="1" customWidth="1"/>
    <col min="509" max="510" width="8" style="3" customWidth="1"/>
    <col min="511" max="511" width="12" style="3" bestFit="1" customWidth="1"/>
    <col min="512" max="512" width="10.28515625" style="3" customWidth="1"/>
    <col min="513" max="513" width="9.5703125" style="3" bestFit="1" customWidth="1"/>
    <col min="514" max="514" width="9.85546875" style="3" bestFit="1" customWidth="1"/>
    <col min="515" max="516" width="9.140625" style="3"/>
    <col min="517" max="518" width="10.42578125" style="3" bestFit="1" customWidth="1"/>
    <col min="519" max="748" width="9.140625" style="3"/>
    <col min="749" max="749" width="13.7109375" style="3" bestFit="1" customWidth="1"/>
    <col min="750" max="750" width="10.140625" style="3" bestFit="1" customWidth="1"/>
    <col min="751" max="751" width="10.5703125" style="3" bestFit="1" customWidth="1"/>
    <col min="752" max="753" width="11.140625" style="3" bestFit="1" customWidth="1"/>
    <col min="754" max="755" width="9.85546875" style="3" bestFit="1" customWidth="1"/>
    <col min="756" max="757" width="9.140625" style="3"/>
    <col min="758" max="758" width="10.5703125" style="3" bestFit="1" customWidth="1"/>
    <col min="759" max="760" width="10.5703125" style="3" customWidth="1"/>
    <col min="761" max="761" width="11.140625" style="3" bestFit="1" customWidth="1"/>
    <col min="762" max="763" width="11.7109375" style="3" bestFit="1" customWidth="1"/>
    <col min="764" max="764" width="8" style="3" bestFit="1" customWidth="1"/>
    <col min="765" max="766" width="8" style="3" customWidth="1"/>
    <col min="767" max="767" width="12" style="3" bestFit="1" customWidth="1"/>
    <col min="768" max="768" width="10.28515625" style="3" customWidth="1"/>
    <col min="769" max="769" width="9.5703125" style="3" bestFit="1" customWidth="1"/>
    <col min="770" max="770" width="9.85546875" style="3" bestFit="1" customWidth="1"/>
    <col min="771" max="772" width="9.140625" style="3"/>
    <col min="773" max="774" width="10.42578125" style="3" bestFit="1" customWidth="1"/>
    <col min="775" max="1004" width="9.140625" style="3"/>
    <col min="1005" max="1005" width="13.7109375" style="3" bestFit="1" customWidth="1"/>
    <col min="1006" max="1006" width="10.140625" style="3" bestFit="1" customWidth="1"/>
    <col min="1007" max="1007" width="10.5703125" style="3" bestFit="1" customWidth="1"/>
    <col min="1008" max="1009" width="11.140625" style="3" bestFit="1" customWidth="1"/>
    <col min="1010" max="1011" width="9.85546875" style="3" bestFit="1" customWidth="1"/>
    <col min="1012" max="1013" width="9.140625" style="3"/>
    <col min="1014" max="1014" width="10.5703125" style="3" bestFit="1" customWidth="1"/>
    <col min="1015" max="1016" width="10.5703125" style="3" customWidth="1"/>
    <col min="1017" max="1017" width="11.140625" style="3" bestFit="1" customWidth="1"/>
    <col min="1018" max="1019" width="11.7109375" style="3" bestFit="1" customWidth="1"/>
    <col min="1020" max="1020" width="8" style="3" bestFit="1" customWidth="1"/>
    <col min="1021" max="1022" width="8" style="3" customWidth="1"/>
    <col min="1023" max="1023" width="12" style="3" bestFit="1" customWidth="1"/>
    <col min="1024" max="1024" width="10.28515625" style="3" customWidth="1"/>
    <col min="1025" max="1025" width="9.5703125" style="3" bestFit="1" customWidth="1"/>
    <col min="1026" max="1026" width="9.85546875" style="3" bestFit="1" customWidth="1"/>
    <col min="1027" max="1028" width="9.140625" style="3"/>
    <col min="1029" max="1030" width="10.42578125" style="3" bestFit="1" customWidth="1"/>
    <col min="1031" max="1260" width="9.140625" style="3"/>
    <col min="1261" max="1261" width="13.7109375" style="3" bestFit="1" customWidth="1"/>
    <col min="1262" max="1262" width="10.140625" style="3" bestFit="1" customWidth="1"/>
    <col min="1263" max="1263" width="10.5703125" style="3" bestFit="1" customWidth="1"/>
    <col min="1264" max="1265" width="11.140625" style="3" bestFit="1" customWidth="1"/>
    <col min="1266" max="1267" width="9.85546875" style="3" bestFit="1" customWidth="1"/>
    <col min="1268" max="1269" width="9.140625" style="3"/>
    <col min="1270" max="1270" width="10.5703125" style="3" bestFit="1" customWidth="1"/>
    <col min="1271" max="1272" width="10.5703125" style="3" customWidth="1"/>
    <col min="1273" max="1273" width="11.140625" style="3" bestFit="1" customWidth="1"/>
    <col min="1274" max="1275" width="11.7109375" style="3" bestFit="1" customWidth="1"/>
    <col min="1276" max="1276" width="8" style="3" bestFit="1" customWidth="1"/>
    <col min="1277" max="1278" width="8" style="3" customWidth="1"/>
    <col min="1279" max="1279" width="12" style="3" bestFit="1" customWidth="1"/>
    <col min="1280" max="1280" width="10.28515625" style="3" customWidth="1"/>
    <col min="1281" max="1281" width="9.5703125" style="3" bestFit="1" customWidth="1"/>
    <col min="1282" max="1282" width="9.85546875" style="3" bestFit="1" customWidth="1"/>
    <col min="1283" max="1284" width="9.140625" style="3"/>
    <col min="1285" max="1286" width="10.42578125" style="3" bestFit="1" customWidth="1"/>
    <col min="1287" max="1516" width="9.140625" style="3"/>
    <col min="1517" max="1517" width="13.7109375" style="3" bestFit="1" customWidth="1"/>
    <col min="1518" max="1518" width="10.140625" style="3" bestFit="1" customWidth="1"/>
    <col min="1519" max="1519" width="10.5703125" style="3" bestFit="1" customWidth="1"/>
    <col min="1520" max="1521" width="11.140625" style="3" bestFit="1" customWidth="1"/>
    <col min="1522" max="1523" width="9.85546875" style="3" bestFit="1" customWidth="1"/>
    <col min="1524" max="1525" width="9.140625" style="3"/>
    <col min="1526" max="1526" width="10.5703125" style="3" bestFit="1" customWidth="1"/>
    <col min="1527" max="1528" width="10.5703125" style="3" customWidth="1"/>
    <col min="1529" max="1529" width="11.140625" style="3" bestFit="1" customWidth="1"/>
    <col min="1530" max="1531" width="11.7109375" style="3" bestFit="1" customWidth="1"/>
    <col min="1532" max="1532" width="8" style="3" bestFit="1" customWidth="1"/>
    <col min="1533" max="1534" width="8" style="3" customWidth="1"/>
    <col min="1535" max="1535" width="12" style="3" bestFit="1" customWidth="1"/>
    <col min="1536" max="1536" width="10.28515625" style="3" customWidth="1"/>
    <col min="1537" max="1537" width="9.5703125" style="3" bestFit="1" customWidth="1"/>
    <col min="1538" max="1538" width="9.85546875" style="3" bestFit="1" customWidth="1"/>
    <col min="1539" max="1540" width="9.140625" style="3"/>
    <col min="1541" max="1542" width="10.42578125" style="3" bestFit="1" customWidth="1"/>
    <col min="1543" max="1772" width="9.140625" style="3"/>
    <col min="1773" max="1773" width="13.7109375" style="3" bestFit="1" customWidth="1"/>
    <col min="1774" max="1774" width="10.140625" style="3" bestFit="1" customWidth="1"/>
    <col min="1775" max="1775" width="10.5703125" style="3" bestFit="1" customWidth="1"/>
    <col min="1776" max="1777" width="11.140625" style="3" bestFit="1" customWidth="1"/>
    <col min="1778" max="1779" width="9.85546875" style="3" bestFit="1" customWidth="1"/>
    <col min="1780" max="1781" width="9.140625" style="3"/>
    <col min="1782" max="1782" width="10.5703125" style="3" bestFit="1" customWidth="1"/>
    <col min="1783" max="1784" width="10.5703125" style="3" customWidth="1"/>
    <col min="1785" max="1785" width="11.140625" style="3" bestFit="1" customWidth="1"/>
    <col min="1786" max="1787" width="11.7109375" style="3" bestFit="1" customWidth="1"/>
    <col min="1788" max="1788" width="8" style="3" bestFit="1" customWidth="1"/>
    <col min="1789" max="1790" width="8" style="3" customWidth="1"/>
    <col min="1791" max="1791" width="12" style="3" bestFit="1" customWidth="1"/>
    <col min="1792" max="1792" width="10.28515625" style="3" customWidth="1"/>
    <col min="1793" max="1793" width="9.5703125" style="3" bestFit="1" customWidth="1"/>
    <col min="1794" max="1794" width="9.85546875" style="3" bestFit="1" customWidth="1"/>
    <col min="1795" max="1796" width="9.140625" style="3"/>
    <col min="1797" max="1798" width="10.42578125" style="3" bestFit="1" customWidth="1"/>
    <col min="1799" max="2028" width="9.140625" style="3"/>
    <col min="2029" max="2029" width="13.7109375" style="3" bestFit="1" customWidth="1"/>
    <col min="2030" max="2030" width="10.140625" style="3" bestFit="1" customWidth="1"/>
    <col min="2031" max="2031" width="10.5703125" style="3" bestFit="1" customWidth="1"/>
    <col min="2032" max="2033" width="11.140625" style="3" bestFit="1" customWidth="1"/>
    <col min="2034" max="2035" width="9.85546875" style="3" bestFit="1" customWidth="1"/>
    <col min="2036" max="2037" width="9.140625" style="3"/>
    <col min="2038" max="2038" width="10.5703125" style="3" bestFit="1" customWidth="1"/>
    <col min="2039" max="2040" width="10.5703125" style="3" customWidth="1"/>
    <col min="2041" max="2041" width="11.140625" style="3" bestFit="1" customWidth="1"/>
    <col min="2042" max="2043" width="11.7109375" style="3" bestFit="1" customWidth="1"/>
    <col min="2044" max="2044" width="8" style="3" bestFit="1" customWidth="1"/>
    <col min="2045" max="2046" width="8" style="3" customWidth="1"/>
    <col min="2047" max="2047" width="12" style="3" bestFit="1" customWidth="1"/>
    <col min="2048" max="2048" width="10.28515625" style="3" customWidth="1"/>
    <col min="2049" max="2049" width="9.5703125" style="3" bestFit="1" customWidth="1"/>
    <col min="2050" max="2050" width="9.85546875" style="3" bestFit="1" customWidth="1"/>
    <col min="2051" max="2052" width="9.140625" style="3"/>
    <col min="2053" max="2054" width="10.42578125" style="3" bestFit="1" customWidth="1"/>
    <col min="2055" max="2284" width="9.140625" style="3"/>
    <col min="2285" max="2285" width="13.7109375" style="3" bestFit="1" customWidth="1"/>
    <col min="2286" max="2286" width="10.140625" style="3" bestFit="1" customWidth="1"/>
    <col min="2287" max="2287" width="10.5703125" style="3" bestFit="1" customWidth="1"/>
    <col min="2288" max="2289" width="11.140625" style="3" bestFit="1" customWidth="1"/>
    <col min="2290" max="2291" width="9.85546875" style="3" bestFit="1" customWidth="1"/>
    <col min="2292" max="2293" width="9.140625" style="3"/>
    <col min="2294" max="2294" width="10.5703125" style="3" bestFit="1" customWidth="1"/>
    <col min="2295" max="2296" width="10.5703125" style="3" customWidth="1"/>
    <col min="2297" max="2297" width="11.140625" style="3" bestFit="1" customWidth="1"/>
    <col min="2298" max="2299" width="11.7109375" style="3" bestFit="1" customWidth="1"/>
    <col min="2300" max="2300" width="8" style="3" bestFit="1" customWidth="1"/>
    <col min="2301" max="2302" width="8" style="3" customWidth="1"/>
    <col min="2303" max="2303" width="12" style="3" bestFit="1" customWidth="1"/>
    <col min="2304" max="2304" width="10.28515625" style="3" customWidth="1"/>
    <col min="2305" max="2305" width="9.5703125" style="3" bestFit="1" customWidth="1"/>
    <col min="2306" max="2306" width="9.85546875" style="3" bestFit="1" customWidth="1"/>
    <col min="2307" max="2308" width="9.140625" style="3"/>
    <col min="2309" max="2310" width="10.42578125" style="3" bestFit="1" customWidth="1"/>
    <col min="2311" max="2540" width="9.140625" style="3"/>
    <col min="2541" max="2541" width="13.7109375" style="3" bestFit="1" customWidth="1"/>
    <col min="2542" max="2542" width="10.140625" style="3" bestFit="1" customWidth="1"/>
    <col min="2543" max="2543" width="10.5703125" style="3" bestFit="1" customWidth="1"/>
    <col min="2544" max="2545" width="11.140625" style="3" bestFit="1" customWidth="1"/>
    <col min="2546" max="2547" width="9.85546875" style="3" bestFit="1" customWidth="1"/>
    <col min="2548" max="2549" width="9.140625" style="3"/>
    <col min="2550" max="2550" width="10.5703125" style="3" bestFit="1" customWidth="1"/>
    <col min="2551" max="2552" width="10.5703125" style="3" customWidth="1"/>
    <col min="2553" max="2553" width="11.140625" style="3" bestFit="1" customWidth="1"/>
    <col min="2554" max="2555" width="11.7109375" style="3" bestFit="1" customWidth="1"/>
    <col min="2556" max="2556" width="8" style="3" bestFit="1" customWidth="1"/>
    <col min="2557" max="2558" width="8" style="3" customWidth="1"/>
    <col min="2559" max="2559" width="12" style="3" bestFit="1" customWidth="1"/>
    <col min="2560" max="2560" width="10.28515625" style="3" customWidth="1"/>
    <col min="2561" max="2561" width="9.5703125" style="3" bestFit="1" customWidth="1"/>
    <col min="2562" max="2562" width="9.85546875" style="3" bestFit="1" customWidth="1"/>
    <col min="2563" max="2564" width="9.140625" style="3"/>
    <col min="2565" max="2566" width="10.42578125" style="3" bestFit="1" customWidth="1"/>
    <col min="2567" max="2796" width="9.140625" style="3"/>
    <col min="2797" max="2797" width="13.7109375" style="3" bestFit="1" customWidth="1"/>
    <col min="2798" max="2798" width="10.140625" style="3" bestFit="1" customWidth="1"/>
    <col min="2799" max="2799" width="10.5703125" style="3" bestFit="1" customWidth="1"/>
    <col min="2800" max="2801" width="11.140625" style="3" bestFit="1" customWidth="1"/>
    <col min="2802" max="2803" width="9.85546875" style="3" bestFit="1" customWidth="1"/>
    <col min="2804" max="2805" width="9.140625" style="3"/>
    <col min="2806" max="2806" width="10.5703125" style="3" bestFit="1" customWidth="1"/>
    <col min="2807" max="2808" width="10.5703125" style="3" customWidth="1"/>
    <col min="2809" max="2809" width="11.140625" style="3" bestFit="1" customWidth="1"/>
    <col min="2810" max="2811" width="11.7109375" style="3" bestFit="1" customWidth="1"/>
    <col min="2812" max="2812" width="8" style="3" bestFit="1" customWidth="1"/>
    <col min="2813" max="2814" width="8" style="3" customWidth="1"/>
    <col min="2815" max="2815" width="12" style="3" bestFit="1" customWidth="1"/>
    <col min="2816" max="2816" width="10.28515625" style="3" customWidth="1"/>
    <col min="2817" max="2817" width="9.5703125" style="3" bestFit="1" customWidth="1"/>
    <col min="2818" max="2818" width="9.85546875" style="3" bestFit="1" customWidth="1"/>
    <col min="2819" max="2820" width="9.140625" style="3"/>
    <col min="2821" max="2822" width="10.42578125" style="3" bestFit="1" customWidth="1"/>
    <col min="2823" max="3052" width="9.140625" style="3"/>
    <col min="3053" max="3053" width="13.7109375" style="3" bestFit="1" customWidth="1"/>
    <col min="3054" max="3054" width="10.140625" style="3" bestFit="1" customWidth="1"/>
    <col min="3055" max="3055" width="10.5703125" style="3" bestFit="1" customWidth="1"/>
    <col min="3056" max="3057" width="11.140625" style="3" bestFit="1" customWidth="1"/>
    <col min="3058" max="3059" width="9.85546875" style="3" bestFit="1" customWidth="1"/>
    <col min="3060" max="3061" width="9.140625" style="3"/>
    <col min="3062" max="3062" width="10.5703125" style="3" bestFit="1" customWidth="1"/>
    <col min="3063" max="3064" width="10.5703125" style="3" customWidth="1"/>
    <col min="3065" max="3065" width="11.140625" style="3" bestFit="1" customWidth="1"/>
    <col min="3066" max="3067" width="11.7109375" style="3" bestFit="1" customWidth="1"/>
    <col min="3068" max="3068" width="8" style="3" bestFit="1" customWidth="1"/>
    <col min="3069" max="3070" width="8" style="3" customWidth="1"/>
    <col min="3071" max="3071" width="12" style="3" bestFit="1" customWidth="1"/>
    <col min="3072" max="3072" width="10.28515625" style="3" customWidth="1"/>
    <col min="3073" max="3073" width="9.5703125" style="3" bestFit="1" customWidth="1"/>
    <col min="3074" max="3074" width="9.85546875" style="3" bestFit="1" customWidth="1"/>
    <col min="3075" max="3076" width="9.140625" style="3"/>
    <col min="3077" max="3078" width="10.42578125" style="3" bestFit="1" customWidth="1"/>
    <col min="3079" max="3308" width="9.140625" style="3"/>
    <col min="3309" max="3309" width="13.7109375" style="3" bestFit="1" customWidth="1"/>
    <col min="3310" max="3310" width="10.140625" style="3" bestFit="1" customWidth="1"/>
    <col min="3311" max="3311" width="10.5703125" style="3" bestFit="1" customWidth="1"/>
    <col min="3312" max="3313" width="11.140625" style="3" bestFit="1" customWidth="1"/>
    <col min="3314" max="3315" width="9.85546875" style="3" bestFit="1" customWidth="1"/>
    <col min="3316" max="3317" width="9.140625" style="3"/>
    <col min="3318" max="3318" width="10.5703125" style="3" bestFit="1" customWidth="1"/>
    <col min="3319" max="3320" width="10.5703125" style="3" customWidth="1"/>
    <col min="3321" max="3321" width="11.140625" style="3" bestFit="1" customWidth="1"/>
    <col min="3322" max="3323" width="11.7109375" style="3" bestFit="1" customWidth="1"/>
    <col min="3324" max="3324" width="8" style="3" bestFit="1" customWidth="1"/>
    <col min="3325" max="3326" width="8" style="3" customWidth="1"/>
    <col min="3327" max="3327" width="12" style="3" bestFit="1" customWidth="1"/>
    <col min="3328" max="3328" width="10.28515625" style="3" customWidth="1"/>
    <col min="3329" max="3329" width="9.5703125" style="3" bestFit="1" customWidth="1"/>
    <col min="3330" max="3330" width="9.85546875" style="3" bestFit="1" customWidth="1"/>
    <col min="3331" max="3332" width="9.140625" style="3"/>
    <col min="3333" max="3334" width="10.42578125" style="3" bestFit="1" customWidth="1"/>
    <col min="3335" max="3564" width="9.140625" style="3"/>
    <col min="3565" max="3565" width="13.7109375" style="3" bestFit="1" customWidth="1"/>
    <col min="3566" max="3566" width="10.140625" style="3" bestFit="1" customWidth="1"/>
    <col min="3567" max="3567" width="10.5703125" style="3" bestFit="1" customWidth="1"/>
    <col min="3568" max="3569" width="11.140625" style="3" bestFit="1" customWidth="1"/>
    <col min="3570" max="3571" width="9.85546875" style="3" bestFit="1" customWidth="1"/>
    <col min="3572" max="3573" width="9.140625" style="3"/>
    <col min="3574" max="3574" width="10.5703125" style="3" bestFit="1" customWidth="1"/>
    <col min="3575" max="3576" width="10.5703125" style="3" customWidth="1"/>
    <col min="3577" max="3577" width="11.140625" style="3" bestFit="1" customWidth="1"/>
    <col min="3578" max="3579" width="11.7109375" style="3" bestFit="1" customWidth="1"/>
    <col min="3580" max="3580" width="8" style="3" bestFit="1" customWidth="1"/>
    <col min="3581" max="3582" width="8" style="3" customWidth="1"/>
    <col min="3583" max="3583" width="12" style="3" bestFit="1" customWidth="1"/>
    <col min="3584" max="3584" width="10.28515625" style="3" customWidth="1"/>
    <col min="3585" max="3585" width="9.5703125" style="3" bestFit="1" customWidth="1"/>
    <col min="3586" max="3586" width="9.85546875" style="3" bestFit="1" customWidth="1"/>
    <col min="3587" max="3588" width="9.140625" style="3"/>
    <col min="3589" max="3590" width="10.42578125" style="3" bestFit="1" customWidth="1"/>
    <col min="3591" max="3820" width="9.140625" style="3"/>
    <col min="3821" max="3821" width="13.7109375" style="3" bestFit="1" customWidth="1"/>
    <col min="3822" max="3822" width="10.140625" style="3" bestFit="1" customWidth="1"/>
    <col min="3823" max="3823" width="10.5703125" style="3" bestFit="1" customWidth="1"/>
    <col min="3824" max="3825" width="11.140625" style="3" bestFit="1" customWidth="1"/>
    <col min="3826" max="3827" width="9.85546875" style="3" bestFit="1" customWidth="1"/>
    <col min="3828" max="3829" width="9.140625" style="3"/>
    <col min="3830" max="3830" width="10.5703125" style="3" bestFit="1" customWidth="1"/>
    <col min="3831" max="3832" width="10.5703125" style="3" customWidth="1"/>
    <col min="3833" max="3833" width="11.140625" style="3" bestFit="1" customWidth="1"/>
    <col min="3834" max="3835" width="11.7109375" style="3" bestFit="1" customWidth="1"/>
    <col min="3836" max="3836" width="8" style="3" bestFit="1" customWidth="1"/>
    <col min="3837" max="3838" width="8" style="3" customWidth="1"/>
    <col min="3839" max="3839" width="12" style="3" bestFit="1" customWidth="1"/>
    <col min="3840" max="3840" width="10.28515625" style="3" customWidth="1"/>
    <col min="3841" max="3841" width="9.5703125" style="3" bestFit="1" customWidth="1"/>
    <col min="3842" max="3842" width="9.85546875" style="3" bestFit="1" customWidth="1"/>
    <col min="3843" max="3844" width="9.140625" style="3"/>
    <col min="3845" max="3846" width="10.42578125" style="3" bestFit="1" customWidth="1"/>
    <col min="3847" max="4076" width="9.140625" style="3"/>
    <col min="4077" max="4077" width="13.7109375" style="3" bestFit="1" customWidth="1"/>
    <col min="4078" max="4078" width="10.140625" style="3" bestFit="1" customWidth="1"/>
    <col min="4079" max="4079" width="10.5703125" style="3" bestFit="1" customWidth="1"/>
    <col min="4080" max="4081" width="11.140625" style="3" bestFit="1" customWidth="1"/>
    <col min="4082" max="4083" width="9.85546875" style="3" bestFit="1" customWidth="1"/>
    <col min="4084" max="4085" width="9.140625" style="3"/>
    <col min="4086" max="4086" width="10.5703125" style="3" bestFit="1" customWidth="1"/>
    <col min="4087" max="4088" width="10.5703125" style="3" customWidth="1"/>
    <col min="4089" max="4089" width="11.140625" style="3" bestFit="1" customWidth="1"/>
    <col min="4090" max="4091" width="11.7109375" style="3" bestFit="1" customWidth="1"/>
    <col min="4092" max="4092" width="8" style="3" bestFit="1" customWidth="1"/>
    <col min="4093" max="4094" width="8" style="3" customWidth="1"/>
    <col min="4095" max="4095" width="12" style="3" bestFit="1" customWidth="1"/>
    <col min="4096" max="4096" width="10.28515625" style="3" customWidth="1"/>
    <col min="4097" max="4097" width="9.5703125" style="3" bestFit="1" customWidth="1"/>
    <col min="4098" max="4098" width="9.85546875" style="3" bestFit="1" customWidth="1"/>
    <col min="4099" max="4100" width="9.140625" style="3"/>
    <col min="4101" max="4102" width="10.42578125" style="3" bestFit="1" customWidth="1"/>
    <col min="4103" max="4332" width="9.140625" style="3"/>
    <col min="4333" max="4333" width="13.7109375" style="3" bestFit="1" customWidth="1"/>
    <col min="4334" max="4334" width="10.140625" style="3" bestFit="1" customWidth="1"/>
    <col min="4335" max="4335" width="10.5703125" style="3" bestFit="1" customWidth="1"/>
    <col min="4336" max="4337" width="11.140625" style="3" bestFit="1" customWidth="1"/>
    <col min="4338" max="4339" width="9.85546875" style="3" bestFit="1" customWidth="1"/>
    <col min="4340" max="4341" width="9.140625" style="3"/>
    <col min="4342" max="4342" width="10.5703125" style="3" bestFit="1" customWidth="1"/>
    <col min="4343" max="4344" width="10.5703125" style="3" customWidth="1"/>
    <col min="4345" max="4345" width="11.140625" style="3" bestFit="1" customWidth="1"/>
    <col min="4346" max="4347" width="11.7109375" style="3" bestFit="1" customWidth="1"/>
    <col min="4348" max="4348" width="8" style="3" bestFit="1" customWidth="1"/>
    <col min="4349" max="4350" width="8" style="3" customWidth="1"/>
    <col min="4351" max="4351" width="12" style="3" bestFit="1" customWidth="1"/>
    <col min="4352" max="4352" width="10.28515625" style="3" customWidth="1"/>
    <col min="4353" max="4353" width="9.5703125" style="3" bestFit="1" customWidth="1"/>
    <col min="4354" max="4354" width="9.85546875" style="3" bestFit="1" customWidth="1"/>
    <col min="4355" max="4356" width="9.140625" style="3"/>
    <col min="4357" max="4358" width="10.42578125" style="3" bestFit="1" customWidth="1"/>
    <col min="4359" max="4588" width="9.140625" style="3"/>
    <col min="4589" max="4589" width="13.7109375" style="3" bestFit="1" customWidth="1"/>
    <col min="4590" max="4590" width="10.140625" style="3" bestFit="1" customWidth="1"/>
    <col min="4591" max="4591" width="10.5703125" style="3" bestFit="1" customWidth="1"/>
    <col min="4592" max="4593" width="11.140625" style="3" bestFit="1" customWidth="1"/>
    <col min="4594" max="4595" width="9.85546875" style="3" bestFit="1" customWidth="1"/>
    <col min="4596" max="4597" width="9.140625" style="3"/>
    <col min="4598" max="4598" width="10.5703125" style="3" bestFit="1" customWidth="1"/>
    <col min="4599" max="4600" width="10.5703125" style="3" customWidth="1"/>
    <col min="4601" max="4601" width="11.140625" style="3" bestFit="1" customWidth="1"/>
    <col min="4602" max="4603" width="11.7109375" style="3" bestFit="1" customWidth="1"/>
    <col min="4604" max="4604" width="8" style="3" bestFit="1" customWidth="1"/>
    <col min="4605" max="4606" width="8" style="3" customWidth="1"/>
    <col min="4607" max="4607" width="12" style="3" bestFit="1" customWidth="1"/>
    <col min="4608" max="4608" width="10.28515625" style="3" customWidth="1"/>
    <col min="4609" max="4609" width="9.5703125" style="3" bestFit="1" customWidth="1"/>
    <col min="4610" max="4610" width="9.85546875" style="3" bestFit="1" customWidth="1"/>
    <col min="4611" max="4612" width="9.140625" style="3"/>
    <col min="4613" max="4614" width="10.42578125" style="3" bestFit="1" customWidth="1"/>
    <col min="4615" max="4844" width="9.140625" style="3"/>
    <col min="4845" max="4845" width="13.7109375" style="3" bestFit="1" customWidth="1"/>
    <col min="4846" max="4846" width="10.140625" style="3" bestFit="1" customWidth="1"/>
    <col min="4847" max="4847" width="10.5703125" style="3" bestFit="1" customWidth="1"/>
    <col min="4848" max="4849" width="11.140625" style="3" bestFit="1" customWidth="1"/>
    <col min="4850" max="4851" width="9.85546875" style="3" bestFit="1" customWidth="1"/>
    <col min="4852" max="4853" width="9.140625" style="3"/>
    <col min="4854" max="4854" width="10.5703125" style="3" bestFit="1" customWidth="1"/>
    <col min="4855" max="4856" width="10.5703125" style="3" customWidth="1"/>
    <col min="4857" max="4857" width="11.140625" style="3" bestFit="1" customWidth="1"/>
    <col min="4858" max="4859" width="11.7109375" style="3" bestFit="1" customWidth="1"/>
    <col min="4860" max="4860" width="8" style="3" bestFit="1" customWidth="1"/>
    <col min="4861" max="4862" width="8" style="3" customWidth="1"/>
    <col min="4863" max="4863" width="12" style="3" bestFit="1" customWidth="1"/>
    <col min="4864" max="4864" width="10.28515625" style="3" customWidth="1"/>
    <col min="4865" max="4865" width="9.5703125" style="3" bestFit="1" customWidth="1"/>
    <col min="4866" max="4866" width="9.85546875" style="3" bestFit="1" customWidth="1"/>
    <col min="4867" max="4868" width="9.140625" style="3"/>
    <col min="4869" max="4870" width="10.42578125" style="3" bestFit="1" customWidth="1"/>
    <col min="4871" max="5100" width="9.140625" style="3"/>
    <col min="5101" max="5101" width="13.7109375" style="3" bestFit="1" customWidth="1"/>
    <col min="5102" max="5102" width="10.140625" style="3" bestFit="1" customWidth="1"/>
    <col min="5103" max="5103" width="10.5703125" style="3" bestFit="1" customWidth="1"/>
    <col min="5104" max="5105" width="11.140625" style="3" bestFit="1" customWidth="1"/>
    <col min="5106" max="5107" width="9.85546875" style="3" bestFit="1" customWidth="1"/>
    <col min="5108" max="5109" width="9.140625" style="3"/>
    <col min="5110" max="5110" width="10.5703125" style="3" bestFit="1" customWidth="1"/>
    <col min="5111" max="5112" width="10.5703125" style="3" customWidth="1"/>
    <col min="5113" max="5113" width="11.140625" style="3" bestFit="1" customWidth="1"/>
    <col min="5114" max="5115" width="11.7109375" style="3" bestFit="1" customWidth="1"/>
    <col min="5116" max="5116" width="8" style="3" bestFit="1" customWidth="1"/>
    <col min="5117" max="5118" width="8" style="3" customWidth="1"/>
    <col min="5119" max="5119" width="12" style="3" bestFit="1" customWidth="1"/>
    <col min="5120" max="5120" width="10.28515625" style="3" customWidth="1"/>
    <col min="5121" max="5121" width="9.5703125" style="3" bestFit="1" customWidth="1"/>
    <col min="5122" max="5122" width="9.85546875" style="3" bestFit="1" customWidth="1"/>
    <col min="5123" max="5124" width="9.140625" style="3"/>
    <col min="5125" max="5126" width="10.42578125" style="3" bestFit="1" customWidth="1"/>
    <col min="5127" max="5356" width="9.140625" style="3"/>
    <col min="5357" max="5357" width="13.7109375" style="3" bestFit="1" customWidth="1"/>
    <col min="5358" max="5358" width="10.140625" style="3" bestFit="1" customWidth="1"/>
    <col min="5359" max="5359" width="10.5703125" style="3" bestFit="1" customWidth="1"/>
    <col min="5360" max="5361" width="11.140625" style="3" bestFit="1" customWidth="1"/>
    <col min="5362" max="5363" width="9.85546875" style="3" bestFit="1" customWidth="1"/>
    <col min="5364" max="5365" width="9.140625" style="3"/>
    <col min="5366" max="5366" width="10.5703125" style="3" bestFit="1" customWidth="1"/>
    <col min="5367" max="5368" width="10.5703125" style="3" customWidth="1"/>
    <col min="5369" max="5369" width="11.140625" style="3" bestFit="1" customWidth="1"/>
    <col min="5370" max="5371" width="11.7109375" style="3" bestFit="1" customWidth="1"/>
    <col min="5372" max="5372" width="8" style="3" bestFit="1" customWidth="1"/>
    <col min="5373" max="5374" width="8" style="3" customWidth="1"/>
    <col min="5375" max="5375" width="12" style="3" bestFit="1" customWidth="1"/>
    <col min="5376" max="5376" width="10.28515625" style="3" customWidth="1"/>
    <col min="5377" max="5377" width="9.5703125" style="3" bestFit="1" customWidth="1"/>
    <col min="5378" max="5378" width="9.85546875" style="3" bestFit="1" customWidth="1"/>
    <col min="5379" max="5380" width="9.140625" style="3"/>
    <col min="5381" max="5382" width="10.42578125" style="3" bestFit="1" customWidth="1"/>
    <col min="5383" max="5612" width="9.140625" style="3"/>
    <col min="5613" max="5613" width="13.7109375" style="3" bestFit="1" customWidth="1"/>
    <col min="5614" max="5614" width="10.140625" style="3" bestFit="1" customWidth="1"/>
    <col min="5615" max="5615" width="10.5703125" style="3" bestFit="1" customWidth="1"/>
    <col min="5616" max="5617" width="11.140625" style="3" bestFit="1" customWidth="1"/>
    <col min="5618" max="5619" width="9.85546875" style="3" bestFit="1" customWidth="1"/>
    <col min="5620" max="5621" width="9.140625" style="3"/>
    <col min="5622" max="5622" width="10.5703125" style="3" bestFit="1" customWidth="1"/>
    <col min="5623" max="5624" width="10.5703125" style="3" customWidth="1"/>
    <col min="5625" max="5625" width="11.140625" style="3" bestFit="1" customWidth="1"/>
    <col min="5626" max="5627" width="11.7109375" style="3" bestFit="1" customWidth="1"/>
    <col min="5628" max="5628" width="8" style="3" bestFit="1" customWidth="1"/>
    <col min="5629" max="5630" width="8" style="3" customWidth="1"/>
    <col min="5631" max="5631" width="12" style="3" bestFit="1" customWidth="1"/>
    <col min="5632" max="5632" width="10.28515625" style="3" customWidth="1"/>
    <col min="5633" max="5633" width="9.5703125" style="3" bestFit="1" customWidth="1"/>
    <col min="5634" max="5634" width="9.85546875" style="3" bestFit="1" customWidth="1"/>
    <col min="5635" max="5636" width="9.140625" style="3"/>
    <col min="5637" max="5638" width="10.42578125" style="3" bestFit="1" customWidth="1"/>
    <col min="5639" max="5868" width="9.140625" style="3"/>
    <col min="5869" max="5869" width="13.7109375" style="3" bestFit="1" customWidth="1"/>
    <col min="5870" max="5870" width="10.140625" style="3" bestFit="1" customWidth="1"/>
    <col min="5871" max="5871" width="10.5703125" style="3" bestFit="1" customWidth="1"/>
    <col min="5872" max="5873" width="11.140625" style="3" bestFit="1" customWidth="1"/>
    <col min="5874" max="5875" width="9.85546875" style="3" bestFit="1" customWidth="1"/>
    <col min="5876" max="5877" width="9.140625" style="3"/>
    <col min="5878" max="5878" width="10.5703125" style="3" bestFit="1" customWidth="1"/>
    <col min="5879" max="5880" width="10.5703125" style="3" customWidth="1"/>
    <col min="5881" max="5881" width="11.140625" style="3" bestFit="1" customWidth="1"/>
    <col min="5882" max="5883" width="11.7109375" style="3" bestFit="1" customWidth="1"/>
    <col min="5884" max="5884" width="8" style="3" bestFit="1" customWidth="1"/>
    <col min="5885" max="5886" width="8" style="3" customWidth="1"/>
    <col min="5887" max="5887" width="12" style="3" bestFit="1" customWidth="1"/>
    <col min="5888" max="5888" width="10.28515625" style="3" customWidth="1"/>
    <col min="5889" max="5889" width="9.5703125" style="3" bestFit="1" customWidth="1"/>
    <col min="5890" max="5890" width="9.85546875" style="3" bestFit="1" customWidth="1"/>
    <col min="5891" max="5892" width="9.140625" style="3"/>
    <col min="5893" max="5894" width="10.42578125" style="3" bestFit="1" customWidth="1"/>
    <col min="5895" max="6124" width="9.140625" style="3"/>
    <col min="6125" max="6125" width="13.7109375" style="3" bestFit="1" customWidth="1"/>
    <col min="6126" max="6126" width="10.140625" style="3" bestFit="1" customWidth="1"/>
    <col min="6127" max="6127" width="10.5703125" style="3" bestFit="1" customWidth="1"/>
    <col min="6128" max="6129" width="11.140625" style="3" bestFit="1" customWidth="1"/>
    <col min="6130" max="6131" width="9.85546875" style="3" bestFit="1" customWidth="1"/>
    <col min="6132" max="6133" width="9.140625" style="3"/>
    <col min="6134" max="6134" width="10.5703125" style="3" bestFit="1" customWidth="1"/>
    <col min="6135" max="6136" width="10.5703125" style="3" customWidth="1"/>
    <col min="6137" max="6137" width="11.140625" style="3" bestFit="1" customWidth="1"/>
    <col min="6138" max="6139" width="11.7109375" style="3" bestFit="1" customWidth="1"/>
    <col min="6140" max="6140" width="8" style="3" bestFit="1" customWidth="1"/>
    <col min="6141" max="6142" width="8" style="3" customWidth="1"/>
    <col min="6143" max="6143" width="12" style="3" bestFit="1" customWidth="1"/>
    <col min="6144" max="6144" width="10.28515625" style="3" customWidth="1"/>
    <col min="6145" max="6145" width="9.5703125" style="3" bestFit="1" customWidth="1"/>
    <col min="6146" max="6146" width="9.85546875" style="3" bestFit="1" customWidth="1"/>
    <col min="6147" max="6148" width="9.140625" style="3"/>
    <col min="6149" max="6150" width="10.42578125" style="3" bestFit="1" customWidth="1"/>
    <col min="6151" max="6380" width="9.140625" style="3"/>
    <col min="6381" max="6381" width="13.7109375" style="3" bestFit="1" customWidth="1"/>
    <col min="6382" max="6382" width="10.140625" style="3" bestFit="1" customWidth="1"/>
    <col min="6383" max="6383" width="10.5703125" style="3" bestFit="1" customWidth="1"/>
    <col min="6384" max="6385" width="11.140625" style="3" bestFit="1" customWidth="1"/>
    <col min="6386" max="6387" width="9.85546875" style="3" bestFit="1" customWidth="1"/>
    <col min="6388" max="6389" width="9.140625" style="3"/>
    <col min="6390" max="6390" width="10.5703125" style="3" bestFit="1" customWidth="1"/>
    <col min="6391" max="6392" width="10.5703125" style="3" customWidth="1"/>
    <col min="6393" max="6393" width="11.140625" style="3" bestFit="1" customWidth="1"/>
    <col min="6394" max="6395" width="11.7109375" style="3" bestFit="1" customWidth="1"/>
    <col min="6396" max="6396" width="8" style="3" bestFit="1" customWidth="1"/>
    <col min="6397" max="6398" width="8" style="3" customWidth="1"/>
    <col min="6399" max="6399" width="12" style="3" bestFit="1" customWidth="1"/>
    <col min="6400" max="6400" width="10.28515625" style="3" customWidth="1"/>
    <col min="6401" max="6401" width="9.5703125" style="3" bestFit="1" customWidth="1"/>
    <col min="6402" max="6402" width="9.85546875" style="3" bestFit="1" customWidth="1"/>
    <col min="6403" max="6404" width="9.140625" style="3"/>
    <col min="6405" max="6406" width="10.42578125" style="3" bestFit="1" customWidth="1"/>
    <col min="6407" max="6636" width="9.140625" style="3"/>
    <col min="6637" max="6637" width="13.7109375" style="3" bestFit="1" customWidth="1"/>
    <col min="6638" max="6638" width="10.140625" style="3" bestFit="1" customWidth="1"/>
    <col min="6639" max="6639" width="10.5703125" style="3" bestFit="1" customWidth="1"/>
    <col min="6640" max="6641" width="11.140625" style="3" bestFit="1" customWidth="1"/>
    <col min="6642" max="6643" width="9.85546875" style="3" bestFit="1" customWidth="1"/>
    <col min="6644" max="6645" width="9.140625" style="3"/>
    <col min="6646" max="6646" width="10.5703125" style="3" bestFit="1" customWidth="1"/>
    <col min="6647" max="6648" width="10.5703125" style="3" customWidth="1"/>
    <col min="6649" max="6649" width="11.140625" style="3" bestFit="1" customWidth="1"/>
    <col min="6650" max="6651" width="11.7109375" style="3" bestFit="1" customWidth="1"/>
    <col min="6652" max="6652" width="8" style="3" bestFit="1" customWidth="1"/>
    <col min="6653" max="6654" width="8" style="3" customWidth="1"/>
    <col min="6655" max="6655" width="12" style="3" bestFit="1" customWidth="1"/>
    <col min="6656" max="6656" width="10.28515625" style="3" customWidth="1"/>
    <col min="6657" max="6657" width="9.5703125" style="3" bestFit="1" customWidth="1"/>
    <col min="6658" max="6658" width="9.85546875" style="3" bestFit="1" customWidth="1"/>
    <col min="6659" max="6660" width="9.140625" style="3"/>
    <col min="6661" max="6662" width="10.42578125" style="3" bestFit="1" customWidth="1"/>
    <col min="6663" max="6892" width="9.140625" style="3"/>
    <col min="6893" max="6893" width="13.7109375" style="3" bestFit="1" customWidth="1"/>
    <col min="6894" max="6894" width="10.140625" style="3" bestFit="1" customWidth="1"/>
    <col min="6895" max="6895" width="10.5703125" style="3" bestFit="1" customWidth="1"/>
    <col min="6896" max="6897" width="11.140625" style="3" bestFit="1" customWidth="1"/>
    <col min="6898" max="6899" width="9.85546875" style="3" bestFit="1" customWidth="1"/>
    <col min="6900" max="6901" width="9.140625" style="3"/>
    <col min="6902" max="6902" width="10.5703125" style="3" bestFit="1" customWidth="1"/>
    <col min="6903" max="6904" width="10.5703125" style="3" customWidth="1"/>
    <col min="6905" max="6905" width="11.140625" style="3" bestFit="1" customWidth="1"/>
    <col min="6906" max="6907" width="11.7109375" style="3" bestFit="1" customWidth="1"/>
    <col min="6908" max="6908" width="8" style="3" bestFit="1" customWidth="1"/>
    <col min="6909" max="6910" width="8" style="3" customWidth="1"/>
    <col min="6911" max="6911" width="12" style="3" bestFit="1" customWidth="1"/>
    <col min="6912" max="6912" width="10.28515625" style="3" customWidth="1"/>
    <col min="6913" max="6913" width="9.5703125" style="3" bestFit="1" customWidth="1"/>
    <col min="6914" max="6914" width="9.85546875" style="3" bestFit="1" customWidth="1"/>
    <col min="6915" max="6916" width="9.140625" style="3"/>
    <col min="6917" max="6918" width="10.42578125" style="3" bestFit="1" customWidth="1"/>
    <col min="6919" max="7148" width="9.140625" style="3"/>
    <col min="7149" max="7149" width="13.7109375" style="3" bestFit="1" customWidth="1"/>
    <col min="7150" max="7150" width="10.140625" style="3" bestFit="1" customWidth="1"/>
    <col min="7151" max="7151" width="10.5703125" style="3" bestFit="1" customWidth="1"/>
    <col min="7152" max="7153" width="11.140625" style="3" bestFit="1" customWidth="1"/>
    <col min="7154" max="7155" width="9.85546875" style="3" bestFit="1" customWidth="1"/>
    <col min="7156" max="7157" width="9.140625" style="3"/>
    <col min="7158" max="7158" width="10.5703125" style="3" bestFit="1" customWidth="1"/>
    <col min="7159" max="7160" width="10.5703125" style="3" customWidth="1"/>
    <col min="7161" max="7161" width="11.140625" style="3" bestFit="1" customWidth="1"/>
    <col min="7162" max="7163" width="11.7109375" style="3" bestFit="1" customWidth="1"/>
    <col min="7164" max="7164" width="8" style="3" bestFit="1" customWidth="1"/>
    <col min="7165" max="7166" width="8" style="3" customWidth="1"/>
    <col min="7167" max="7167" width="12" style="3" bestFit="1" customWidth="1"/>
    <col min="7168" max="7168" width="10.28515625" style="3" customWidth="1"/>
    <col min="7169" max="7169" width="9.5703125" style="3" bestFit="1" customWidth="1"/>
    <col min="7170" max="7170" width="9.85546875" style="3" bestFit="1" customWidth="1"/>
    <col min="7171" max="7172" width="9.140625" style="3"/>
    <col min="7173" max="7174" width="10.42578125" style="3" bestFit="1" customWidth="1"/>
    <col min="7175" max="7404" width="9.140625" style="3"/>
    <col min="7405" max="7405" width="13.7109375" style="3" bestFit="1" customWidth="1"/>
    <col min="7406" max="7406" width="10.140625" style="3" bestFit="1" customWidth="1"/>
    <col min="7407" max="7407" width="10.5703125" style="3" bestFit="1" customWidth="1"/>
    <col min="7408" max="7409" width="11.140625" style="3" bestFit="1" customWidth="1"/>
    <col min="7410" max="7411" width="9.85546875" style="3" bestFit="1" customWidth="1"/>
    <col min="7412" max="7413" width="9.140625" style="3"/>
    <col min="7414" max="7414" width="10.5703125" style="3" bestFit="1" customWidth="1"/>
    <col min="7415" max="7416" width="10.5703125" style="3" customWidth="1"/>
    <col min="7417" max="7417" width="11.140625" style="3" bestFit="1" customWidth="1"/>
    <col min="7418" max="7419" width="11.7109375" style="3" bestFit="1" customWidth="1"/>
    <col min="7420" max="7420" width="8" style="3" bestFit="1" customWidth="1"/>
    <col min="7421" max="7422" width="8" style="3" customWidth="1"/>
    <col min="7423" max="7423" width="12" style="3" bestFit="1" customWidth="1"/>
    <col min="7424" max="7424" width="10.28515625" style="3" customWidth="1"/>
    <col min="7425" max="7425" width="9.5703125" style="3" bestFit="1" customWidth="1"/>
    <col min="7426" max="7426" width="9.85546875" style="3" bestFit="1" customWidth="1"/>
    <col min="7427" max="7428" width="9.140625" style="3"/>
    <col min="7429" max="7430" width="10.42578125" style="3" bestFit="1" customWidth="1"/>
    <col min="7431" max="7660" width="9.140625" style="3"/>
    <col min="7661" max="7661" width="13.7109375" style="3" bestFit="1" customWidth="1"/>
    <col min="7662" max="7662" width="10.140625" style="3" bestFit="1" customWidth="1"/>
    <col min="7663" max="7663" width="10.5703125" style="3" bestFit="1" customWidth="1"/>
    <col min="7664" max="7665" width="11.140625" style="3" bestFit="1" customWidth="1"/>
    <col min="7666" max="7667" width="9.85546875" style="3" bestFit="1" customWidth="1"/>
    <col min="7668" max="7669" width="9.140625" style="3"/>
    <col min="7670" max="7670" width="10.5703125" style="3" bestFit="1" customWidth="1"/>
    <col min="7671" max="7672" width="10.5703125" style="3" customWidth="1"/>
    <col min="7673" max="7673" width="11.140625" style="3" bestFit="1" customWidth="1"/>
    <col min="7674" max="7675" width="11.7109375" style="3" bestFit="1" customWidth="1"/>
    <col min="7676" max="7676" width="8" style="3" bestFit="1" customWidth="1"/>
    <col min="7677" max="7678" width="8" style="3" customWidth="1"/>
    <col min="7679" max="7679" width="12" style="3" bestFit="1" customWidth="1"/>
    <col min="7680" max="7680" width="10.28515625" style="3" customWidth="1"/>
    <col min="7681" max="7681" width="9.5703125" style="3" bestFit="1" customWidth="1"/>
    <col min="7682" max="7682" width="9.85546875" style="3" bestFit="1" customWidth="1"/>
    <col min="7683" max="7684" width="9.140625" style="3"/>
    <col min="7685" max="7686" width="10.42578125" style="3" bestFit="1" customWidth="1"/>
    <col min="7687" max="7916" width="9.140625" style="3"/>
    <col min="7917" max="7917" width="13.7109375" style="3" bestFit="1" customWidth="1"/>
    <col min="7918" max="7918" width="10.140625" style="3" bestFit="1" customWidth="1"/>
    <col min="7919" max="7919" width="10.5703125" style="3" bestFit="1" customWidth="1"/>
    <col min="7920" max="7921" width="11.140625" style="3" bestFit="1" customWidth="1"/>
    <col min="7922" max="7923" width="9.85546875" style="3" bestFit="1" customWidth="1"/>
    <col min="7924" max="7925" width="9.140625" style="3"/>
    <col min="7926" max="7926" width="10.5703125" style="3" bestFit="1" customWidth="1"/>
    <col min="7927" max="7928" width="10.5703125" style="3" customWidth="1"/>
    <col min="7929" max="7929" width="11.140625" style="3" bestFit="1" customWidth="1"/>
    <col min="7930" max="7931" width="11.7109375" style="3" bestFit="1" customWidth="1"/>
    <col min="7932" max="7932" width="8" style="3" bestFit="1" customWidth="1"/>
    <col min="7933" max="7934" width="8" style="3" customWidth="1"/>
    <col min="7935" max="7935" width="12" style="3" bestFit="1" customWidth="1"/>
    <col min="7936" max="7936" width="10.28515625" style="3" customWidth="1"/>
    <col min="7937" max="7937" width="9.5703125" style="3" bestFit="1" customWidth="1"/>
    <col min="7938" max="7938" width="9.85546875" style="3" bestFit="1" customWidth="1"/>
    <col min="7939" max="7940" width="9.140625" style="3"/>
    <col min="7941" max="7942" width="10.42578125" style="3" bestFit="1" customWidth="1"/>
    <col min="7943" max="8172" width="9.140625" style="3"/>
    <col min="8173" max="8173" width="13.7109375" style="3" bestFit="1" customWidth="1"/>
    <col min="8174" max="8174" width="10.140625" style="3" bestFit="1" customWidth="1"/>
    <col min="8175" max="8175" width="10.5703125" style="3" bestFit="1" customWidth="1"/>
    <col min="8176" max="8177" width="11.140625" style="3" bestFit="1" customWidth="1"/>
    <col min="8178" max="8179" width="9.85546875" style="3" bestFit="1" customWidth="1"/>
    <col min="8180" max="8181" width="9.140625" style="3"/>
    <col min="8182" max="8182" width="10.5703125" style="3" bestFit="1" customWidth="1"/>
    <col min="8183" max="8184" width="10.5703125" style="3" customWidth="1"/>
    <col min="8185" max="8185" width="11.140625" style="3" bestFit="1" customWidth="1"/>
    <col min="8186" max="8187" width="11.7109375" style="3" bestFit="1" customWidth="1"/>
    <col min="8188" max="8188" width="8" style="3" bestFit="1" customWidth="1"/>
    <col min="8189" max="8190" width="8" style="3" customWidth="1"/>
    <col min="8191" max="8191" width="12" style="3" bestFit="1" customWidth="1"/>
    <col min="8192" max="8192" width="10.28515625" style="3" customWidth="1"/>
    <col min="8193" max="8193" width="9.5703125" style="3" bestFit="1" customWidth="1"/>
    <col min="8194" max="8194" width="9.85546875" style="3" bestFit="1" customWidth="1"/>
    <col min="8195" max="8196" width="9.140625" style="3"/>
    <col min="8197" max="8198" width="10.42578125" style="3" bestFit="1" customWidth="1"/>
    <col min="8199" max="8428" width="9.140625" style="3"/>
    <col min="8429" max="8429" width="13.7109375" style="3" bestFit="1" customWidth="1"/>
    <col min="8430" max="8430" width="10.140625" style="3" bestFit="1" customWidth="1"/>
    <col min="8431" max="8431" width="10.5703125" style="3" bestFit="1" customWidth="1"/>
    <col min="8432" max="8433" width="11.140625" style="3" bestFit="1" customWidth="1"/>
    <col min="8434" max="8435" width="9.85546875" style="3" bestFit="1" customWidth="1"/>
    <col min="8436" max="8437" width="9.140625" style="3"/>
    <col min="8438" max="8438" width="10.5703125" style="3" bestFit="1" customWidth="1"/>
    <col min="8439" max="8440" width="10.5703125" style="3" customWidth="1"/>
    <col min="8441" max="8441" width="11.140625" style="3" bestFit="1" customWidth="1"/>
    <col min="8442" max="8443" width="11.7109375" style="3" bestFit="1" customWidth="1"/>
    <col min="8444" max="8444" width="8" style="3" bestFit="1" customWidth="1"/>
    <col min="8445" max="8446" width="8" style="3" customWidth="1"/>
    <col min="8447" max="8447" width="12" style="3" bestFit="1" customWidth="1"/>
    <col min="8448" max="8448" width="10.28515625" style="3" customWidth="1"/>
    <col min="8449" max="8449" width="9.5703125" style="3" bestFit="1" customWidth="1"/>
    <col min="8450" max="8450" width="9.85546875" style="3" bestFit="1" customWidth="1"/>
    <col min="8451" max="8452" width="9.140625" style="3"/>
    <col min="8453" max="8454" width="10.42578125" style="3" bestFit="1" customWidth="1"/>
    <col min="8455" max="8684" width="9.140625" style="3"/>
    <col min="8685" max="8685" width="13.7109375" style="3" bestFit="1" customWidth="1"/>
    <col min="8686" max="8686" width="10.140625" style="3" bestFit="1" customWidth="1"/>
    <col min="8687" max="8687" width="10.5703125" style="3" bestFit="1" customWidth="1"/>
    <col min="8688" max="8689" width="11.140625" style="3" bestFit="1" customWidth="1"/>
    <col min="8690" max="8691" width="9.85546875" style="3" bestFit="1" customWidth="1"/>
    <col min="8692" max="8693" width="9.140625" style="3"/>
    <col min="8694" max="8694" width="10.5703125" style="3" bestFit="1" customWidth="1"/>
    <col min="8695" max="8696" width="10.5703125" style="3" customWidth="1"/>
    <col min="8697" max="8697" width="11.140625" style="3" bestFit="1" customWidth="1"/>
    <col min="8698" max="8699" width="11.7109375" style="3" bestFit="1" customWidth="1"/>
    <col min="8700" max="8700" width="8" style="3" bestFit="1" customWidth="1"/>
    <col min="8701" max="8702" width="8" style="3" customWidth="1"/>
    <col min="8703" max="8703" width="12" style="3" bestFit="1" customWidth="1"/>
    <col min="8704" max="8704" width="10.28515625" style="3" customWidth="1"/>
    <col min="8705" max="8705" width="9.5703125" style="3" bestFit="1" customWidth="1"/>
    <col min="8706" max="8706" width="9.85546875" style="3" bestFit="1" customWidth="1"/>
    <col min="8707" max="8708" width="9.140625" style="3"/>
    <col min="8709" max="8710" width="10.42578125" style="3" bestFit="1" customWidth="1"/>
    <col min="8711" max="8940" width="9.140625" style="3"/>
    <col min="8941" max="8941" width="13.7109375" style="3" bestFit="1" customWidth="1"/>
    <col min="8942" max="8942" width="10.140625" style="3" bestFit="1" customWidth="1"/>
    <col min="8943" max="8943" width="10.5703125" style="3" bestFit="1" customWidth="1"/>
    <col min="8944" max="8945" width="11.140625" style="3" bestFit="1" customWidth="1"/>
    <col min="8946" max="8947" width="9.85546875" style="3" bestFit="1" customWidth="1"/>
    <col min="8948" max="8949" width="9.140625" style="3"/>
    <col min="8950" max="8950" width="10.5703125" style="3" bestFit="1" customWidth="1"/>
    <col min="8951" max="8952" width="10.5703125" style="3" customWidth="1"/>
    <col min="8953" max="8953" width="11.140625" style="3" bestFit="1" customWidth="1"/>
    <col min="8954" max="8955" width="11.7109375" style="3" bestFit="1" customWidth="1"/>
    <col min="8956" max="8956" width="8" style="3" bestFit="1" customWidth="1"/>
    <col min="8957" max="8958" width="8" style="3" customWidth="1"/>
    <col min="8959" max="8959" width="12" style="3" bestFit="1" customWidth="1"/>
    <col min="8960" max="8960" width="10.28515625" style="3" customWidth="1"/>
    <col min="8961" max="8961" width="9.5703125" style="3" bestFit="1" customWidth="1"/>
    <col min="8962" max="8962" width="9.85546875" style="3" bestFit="1" customWidth="1"/>
    <col min="8963" max="8964" width="9.140625" style="3"/>
    <col min="8965" max="8966" width="10.42578125" style="3" bestFit="1" customWidth="1"/>
    <col min="8967" max="9196" width="9.140625" style="3"/>
    <col min="9197" max="9197" width="13.7109375" style="3" bestFit="1" customWidth="1"/>
    <col min="9198" max="9198" width="10.140625" style="3" bestFit="1" customWidth="1"/>
    <col min="9199" max="9199" width="10.5703125" style="3" bestFit="1" customWidth="1"/>
    <col min="9200" max="9201" width="11.140625" style="3" bestFit="1" customWidth="1"/>
    <col min="9202" max="9203" width="9.85546875" style="3" bestFit="1" customWidth="1"/>
    <col min="9204" max="9205" width="9.140625" style="3"/>
    <col min="9206" max="9206" width="10.5703125" style="3" bestFit="1" customWidth="1"/>
    <col min="9207" max="9208" width="10.5703125" style="3" customWidth="1"/>
    <col min="9209" max="9209" width="11.140625" style="3" bestFit="1" customWidth="1"/>
    <col min="9210" max="9211" width="11.7109375" style="3" bestFit="1" customWidth="1"/>
    <col min="9212" max="9212" width="8" style="3" bestFit="1" customWidth="1"/>
    <col min="9213" max="9214" width="8" style="3" customWidth="1"/>
    <col min="9215" max="9215" width="12" style="3" bestFit="1" customWidth="1"/>
    <col min="9216" max="9216" width="10.28515625" style="3" customWidth="1"/>
    <col min="9217" max="9217" width="9.5703125" style="3" bestFit="1" customWidth="1"/>
    <col min="9218" max="9218" width="9.85546875" style="3" bestFit="1" customWidth="1"/>
    <col min="9219" max="9220" width="9.140625" style="3"/>
    <col min="9221" max="9222" width="10.42578125" style="3" bestFit="1" customWidth="1"/>
    <col min="9223" max="9452" width="9.140625" style="3"/>
    <col min="9453" max="9453" width="13.7109375" style="3" bestFit="1" customWidth="1"/>
    <col min="9454" max="9454" width="10.140625" style="3" bestFit="1" customWidth="1"/>
    <col min="9455" max="9455" width="10.5703125" style="3" bestFit="1" customWidth="1"/>
    <col min="9456" max="9457" width="11.140625" style="3" bestFit="1" customWidth="1"/>
    <col min="9458" max="9459" width="9.85546875" style="3" bestFit="1" customWidth="1"/>
    <col min="9460" max="9461" width="9.140625" style="3"/>
    <col min="9462" max="9462" width="10.5703125" style="3" bestFit="1" customWidth="1"/>
    <col min="9463" max="9464" width="10.5703125" style="3" customWidth="1"/>
    <col min="9465" max="9465" width="11.140625" style="3" bestFit="1" customWidth="1"/>
    <col min="9466" max="9467" width="11.7109375" style="3" bestFit="1" customWidth="1"/>
    <col min="9468" max="9468" width="8" style="3" bestFit="1" customWidth="1"/>
    <col min="9469" max="9470" width="8" style="3" customWidth="1"/>
    <col min="9471" max="9471" width="12" style="3" bestFit="1" customWidth="1"/>
    <col min="9472" max="9472" width="10.28515625" style="3" customWidth="1"/>
    <col min="9473" max="9473" width="9.5703125" style="3" bestFit="1" customWidth="1"/>
    <col min="9474" max="9474" width="9.85546875" style="3" bestFit="1" customWidth="1"/>
    <col min="9475" max="9476" width="9.140625" style="3"/>
    <col min="9477" max="9478" width="10.42578125" style="3" bestFit="1" customWidth="1"/>
    <col min="9479" max="9708" width="9.140625" style="3"/>
    <col min="9709" max="9709" width="13.7109375" style="3" bestFit="1" customWidth="1"/>
    <col min="9710" max="9710" width="10.140625" style="3" bestFit="1" customWidth="1"/>
    <col min="9711" max="9711" width="10.5703125" style="3" bestFit="1" customWidth="1"/>
    <col min="9712" max="9713" width="11.140625" style="3" bestFit="1" customWidth="1"/>
    <col min="9714" max="9715" width="9.85546875" style="3" bestFit="1" customWidth="1"/>
    <col min="9716" max="9717" width="9.140625" style="3"/>
    <col min="9718" max="9718" width="10.5703125" style="3" bestFit="1" customWidth="1"/>
    <col min="9719" max="9720" width="10.5703125" style="3" customWidth="1"/>
    <col min="9721" max="9721" width="11.140625" style="3" bestFit="1" customWidth="1"/>
    <col min="9722" max="9723" width="11.7109375" style="3" bestFit="1" customWidth="1"/>
    <col min="9724" max="9724" width="8" style="3" bestFit="1" customWidth="1"/>
    <col min="9725" max="9726" width="8" style="3" customWidth="1"/>
    <col min="9727" max="9727" width="12" style="3" bestFit="1" customWidth="1"/>
    <col min="9728" max="9728" width="10.28515625" style="3" customWidth="1"/>
    <col min="9729" max="9729" width="9.5703125" style="3" bestFit="1" customWidth="1"/>
    <col min="9730" max="9730" width="9.85546875" style="3" bestFit="1" customWidth="1"/>
    <col min="9731" max="9732" width="9.140625" style="3"/>
    <col min="9733" max="9734" width="10.42578125" style="3" bestFit="1" customWidth="1"/>
    <col min="9735" max="9964" width="9.140625" style="3"/>
    <col min="9965" max="9965" width="13.7109375" style="3" bestFit="1" customWidth="1"/>
    <col min="9966" max="9966" width="10.140625" style="3" bestFit="1" customWidth="1"/>
    <col min="9967" max="9967" width="10.5703125" style="3" bestFit="1" customWidth="1"/>
    <col min="9968" max="9969" width="11.140625" style="3" bestFit="1" customWidth="1"/>
    <col min="9970" max="9971" width="9.85546875" style="3" bestFit="1" customWidth="1"/>
    <col min="9972" max="9973" width="9.140625" style="3"/>
    <col min="9974" max="9974" width="10.5703125" style="3" bestFit="1" customWidth="1"/>
    <col min="9975" max="9976" width="10.5703125" style="3" customWidth="1"/>
    <col min="9977" max="9977" width="11.140625" style="3" bestFit="1" customWidth="1"/>
    <col min="9978" max="9979" width="11.7109375" style="3" bestFit="1" customWidth="1"/>
    <col min="9980" max="9980" width="8" style="3" bestFit="1" customWidth="1"/>
    <col min="9981" max="9982" width="8" style="3" customWidth="1"/>
    <col min="9983" max="9983" width="12" style="3" bestFit="1" customWidth="1"/>
    <col min="9984" max="9984" width="10.28515625" style="3" customWidth="1"/>
    <col min="9985" max="9985" width="9.5703125" style="3" bestFit="1" customWidth="1"/>
    <col min="9986" max="9986" width="9.85546875" style="3" bestFit="1" customWidth="1"/>
    <col min="9987" max="9988" width="9.140625" style="3"/>
    <col min="9989" max="9990" width="10.42578125" style="3" bestFit="1" customWidth="1"/>
    <col min="9991" max="10220" width="9.140625" style="3"/>
    <col min="10221" max="10221" width="13.7109375" style="3" bestFit="1" customWidth="1"/>
    <col min="10222" max="10222" width="10.140625" style="3" bestFit="1" customWidth="1"/>
    <col min="10223" max="10223" width="10.5703125" style="3" bestFit="1" customWidth="1"/>
    <col min="10224" max="10225" width="11.140625" style="3" bestFit="1" customWidth="1"/>
    <col min="10226" max="10227" width="9.85546875" style="3" bestFit="1" customWidth="1"/>
    <col min="10228" max="10229" width="9.140625" style="3"/>
    <col min="10230" max="10230" width="10.5703125" style="3" bestFit="1" customWidth="1"/>
    <col min="10231" max="10232" width="10.5703125" style="3" customWidth="1"/>
    <col min="10233" max="10233" width="11.140625" style="3" bestFit="1" customWidth="1"/>
    <col min="10234" max="10235" width="11.7109375" style="3" bestFit="1" customWidth="1"/>
    <col min="10236" max="10236" width="8" style="3" bestFit="1" customWidth="1"/>
    <col min="10237" max="10238" width="8" style="3" customWidth="1"/>
    <col min="10239" max="10239" width="12" style="3" bestFit="1" customWidth="1"/>
    <col min="10240" max="10240" width="10.28515625" style="3" customWidth="1"/>
    <col min="10241" max="10241" width="9.5703125" style="3" bestFit="1" customWidth="1"/>
    <col min="10242" max="10242" width="9.85546875" style="3" bestFit="1" customWidth="1"/>
    <col min="10243" max="10244" width="9.140625" style="3"/>
    <col min="10245" max="10246" width="10.42578125" style="3" bestFit="1" customWidth="1"/>
    <col min="10247" max="10476" width="9.140625" style="3"/>
    <col min="10477" max="10477" width="13.7109375" style="3" bestFit="1" customWidth="1"/>
    <col min="10478" max="10478" width="10.140625" style="3" bestFit="1" customWidth="1"/>
    <col min="10479" max="10479" width="10.5703125" style="3" bestFit="1" customWidth="1"/>
    <col min="10480" max="10481" width="11.140625" style="3" bestFit="1" customWidth="1"/>
    <col min="10482" max="10483" width="9.85546875" style="3" bestFit="1" customWidth="1"/>
    <col min="10484" max="10485" width="9.140625" style="3"/>
    <col min="10486" max="10486" width="10.5703125" style="3" bestFit="1" customWidth="1"/>
    <col min="10487" max="10488" width="10.5703125" style="3" customWidth="1"/>
    <col min="10489" max="10489" width="11.140625" style="3" bestFit="1" customWidth="1"/>
    <col min="10490" max="10491" width="11.7109375" style="3" bestFit="1" customWidth="1"/>
    <col min="10492" max="10492" width="8" style="3" bestFit="1" customWidth="1"/>
    <col min="10493" max="10494" width="8" style="3" customWidth="1"/>
    <col min="10495" max="10495" width="12" style="3" bestFit="1" customWidth="1"/>
    <col min="10496" max="10496" width="10.28515625" style="3" customWidth="1"/>
    <col min="10497" max="10497" width="9.5703125" style="3" bestFit="1" customWidth="1"/>
    <col min="10498" max="10498" width="9.85546875" style="3" bestFit="1" customWidth="1"/>
    <col min="10499" max="10500" width="9.140625" style="3"/>
    <col min="10501" max="10502" width="10.42578125" style="3" bestFit="1" customWidth="1"/>
    <col min="10503" max="10732" width="9.140625" style="3"/>
    <col min="10733" max="10733" width="13.7109375" style="3" bestFit="1" customWidth="1"/>
    <col min="10734" max="10734" width="10.140625" style="3" bestFit="1" customWidth="1"/>
    <col min="10735" max="10735" width="10.5703125" style="3" bestFit="1" customWidth="1"/>
    <col min="10736" max="10737" width="11.140625" style="3" bestFit="1" customWidth="1"/>
    <col min="10738" max="10739" width="9.85546875" style="3" bestFit="1" customWidth="1"/>
    <col min="10740" max="10741" width="9.140625" style="3"/>
    <col min="10742" max="10742" width="10.5703125" style="3" bestFit="1" customWidth="1"/>
    <col min="10743" max="10744" width="10.5703125" style="3" customWidth="1"/>
    <col min="10745" max="10745" width="11.140625" style="3" bestFit="1" customWidth="1"/>
    <col min="10746" max="10747" width="11.7109375" style="3" bestFit="1" customWidth="1"/>
    <col min="10748" max="10748" width="8" style="3" bestFit="1" customWidth="1"/>
    <col min="10749" max="10750" width="8" style="3" customWidth="1"/>
    <col min="10751" max="10751" width="12" style="3" bestFit="1" customWidth="1"/>
    <col min="10752" max="10752" width="10.28515625" style="3" customWidth="1"/>
    <col min="10753" max="10753" width="9.5703125" style="3" bestFit="1" customWidth="1"/>
    <col min="10754" max="10754" width="9.85546875" style="3" bestFit="1" customWidth="1"/>
    <col min="10755" max="10756" width="9.140625" style="3"/>
    <col min="10757" max="10758" width="10.42578125" style="3" bestFit="1" customWidth="1"/>
    <col min="10759" max="10988" width="9.140625" style="3"/>
    <col min="10989" max="10989" width="13.7109375" style="3" bestFit="1" customWidth="1"/>
    <col min="10990" max="10990" width="10.140625" style="3" bestFit="1" customWidth="1"/>
    <col min="10991" max="10991" width="10.5703125" style="3" bestFit="1" customWidth="1"/>
    <col min="10992" max="10993" width="11.140625" style="3" bestFit="1" customWidth="1"/>
    <col min="10994" max="10995" width="9.85546875" style="3" bestFit="1" customWidth="1"/>
    <col min="10996" max="10997" width="9.140625" style="3"/>
    <col min="10998" max="10998" width="10.5703125" style="3" bestFit="1" customWidth="1"/>
    <col min="10999" max="11000" width="10.5703125" style="3" customWidth="1"/>
    <col min="11001" max="11001" width="11.140625" style="3" bestFit="1" customWidth="1"/>
    <col min="11002" max="11003" width="11.7109375" style="3" bestFit="1" customWidth="1"/>
    <col min="11004" max="11004" width="8" style="3" bestFit="1" customWidth="1"/>
    <col min="11005" max="11006" width="8" style="3" customWidth="1"/>
    <col min="11007" max="11007" width="12" style="3" bestFit="1" customWidth="1"/>
    <col min="11008" max="11008" width="10.28515625" style="3" customWidth="1"/>
    <col min="11009" max="11009" width="9.5703125" style="3" bestFit="1" customWidth="1"/>
    <col min="11010" max="11010" width="9.85546875" style="3" bestFit="1" customWidth="1"/>
    <col min="11011" max="11012" width="9.140625" style="3"/>
    <col min="11013" max="11014" width="10.42578125" style="3" bestFit="1" customWidth="1"/>
    <col min="11015" max="11244" width="9.140625" style="3"/>
    <col min="11245" max="11245" width="13.7109375" style="3" bestFit="1" customWidth="1"/>
    <col min="11246" max="11246" width="10.140625" style="3" bestFit="1" customWidth="1"/>
    <col min="11247" max="11247" width="10.5703125" style="3" bestFit="1" customWidth="1"/>
    <col min="11248" max="11249" width="11.140625" style="3" bestFit="1" customWidth="1"/>
    <col min="11250" max="11251" width="9.85546875" style="3" bestFit="1" customWidth="1"/>
    <col min="11252" max="11253" width="9.140625" style="3"/>
    <col min="11254" max="11254" width="10.5703125" style="3" bestFit="1" customWidth="1"/>
    <col min="11255" max="11256" width="10.5703125" style="3" customWidth="1"/>
    <col min="11257" max="11257" width="11.140625" style="3" bestFit="1" customWidth="1"/>
    <col min="11258" max="11259" width="11.7109375" style="3" bestFit="1" customWidth="1"/>
    <col min="11260" max="11260" width="8" style="3" bestFit="1" customWidth="1"/>
    <col min="11261" max="11262" width="8" style="3" customWidth="1"/>
    <col min="11263" max="11263" width="12" style="3" bestFit="1" customWidth="1"/>
    <col min="11264" max="11264" width="10.28515625" style="3" customWidth="1"/>
    <col min="11265" max="11265" width="9.5703125" style="3" bestFit="1" customWidth="1"/>
    <col min="11266" max="11266" width="9.85546875" style="3" bestFit="1" customWidth="1"/>
    <col min="11267" max="11268" width="9.140625" style="3"/>
    <col min="11269" max="11270" width="10.42578125" style="3" bestFit="1" customWidth="1"/>
    <col min="11271" max="11500" width="9.140625" style="3"/>
    <col min="11501" max="11501" width="13.7109375" style="3" bestFit="1" customWidth="1"/>
    <col min="11502" max="11502" width="10.140625" style="3" bestFit="1" customWidth="1"/>
    <col min="11503" max="11503" width="10.5703125" style="3" bestFit="1" customWidth="1"/>
    <col min="11504" max="11505" width="11.140625" style="3" bestFit="1" customWidth="1"/>
    <col min="11506" max="11507" width="9.85546875" style="3" bestFit="1" customWidth="1"/>
    <col min="11508" max="11509" width="9.140625" style="3"/>
    <col min="11510" max="11510" width="10.5703125" style="3" bestFit="1" customWidth="1"/>
    <col min="11511" max="11512" width="10.5703125" style="3" customWidth="1"/>
    <col min="11513" max="11513" width="11.140625" style="3" bestFit="1" customWidth="1"/>
    <col min="11514" max="11515" width="11.7109375" style="3" bestFit="1" customWidth="1"/>
    <col min="11516" max="11516" width="8" style="3" bestFit="1" customWidth="1"/>
    <col min="11517" max="11518" width="8" style="3" customWidth="1"/>
    <col min="11519" max="11519" width="12" style="3" bestFit="1" customWidth="1"/>
    <col min="11520" max="11520" width="10.28515625" style="3" customWidth="1"/>
    <col min="11521" max="11521" width="9.5703125" style="3" bestFit="1" customWidth="1"/>
    <col min="11522" max="11522" width="9.85546875" style="3" bestFit="1" customWidth="1"/>
    <col min="11523" max="11524" width="9.140625" style="3"/>
    <col min="11525" max="11526" width="10.42578125" style="3" bestFit="1" customWidth="1"/>
    <col min="11527" max="11756" width="9.140625" style="3"/>
    <col min="11757" max="11757" width="13.7109375" style="3" bestFit="1" customWidth="1"/>
    <col min="11758" max="11758" width="10.140625" style="3" bestFit="1" customWidth="1"/>
    <col min="11759" max="11759" width="10.5703125" style="3" bestFit="1" customWidth="1"/>
    <col min="11760" max="11761" width="11.140625" style="3" bestFit="1" customWidth="1"/>
    <col min="11762" max="11763" width="9.85546875" style="3" bestFit="1" customWidth="1"/>
    <col min="11764" max="11765" width="9.140625" style="3"/>
    <col min="11766" max="11766" width="10.5703125" style="3" bestFit="1" customWidth="1"/>
    <col min="11767" max="11768" width="10.5703125" style="3" customWidth="1"/>
    <col min="11769" max="11769" width="11.140625" style="3" bestFit="1" customWidth="1"/>
    <col min="11770" max="11771" width="11.7109375" style="3" bestFit="1" customWidth="1"/>
    <col min="11772" max="11772" width="8" style="3" bestFit="1" customWidth="1"/>
    <col min="11773" max="11774" width="8" style="3" customWidth="1"/>
    <col min="11775" max="11775" width="12" style="3" bestFit="1" customWidth="1"/>
    <col min="11776" max="11776" width="10.28515625" style="3" customWidth="1"/>
    <col min="11777" max="11777" width="9.5703125" style="3" bestFit="1" customWidth="1"/>
    <col min="11778" max="11778" width="9.85546875" style="3" bestFit="1" customWidth="1"/>
    <col min="11779" max="11780" width="9.140625" style="3"/>
    <col min="11781" max="11782" width="10.42578125" style="3" bestFit="1" customWidth="1"/>
    <col min="11783" max="12012" width="9.140625" style="3"/>
    <col min="12013" max="12013" width="13.7109375" style="3" bestFit="1" customWidth="1"/>
    <col min="12014" max="12014" width="10.140625" style="3" bestFit="1" customWidth="1"/>
    <col min="12015" max="12015" width="10.5703125" style="3" bestFit="1" customWidth="1"/>
    <col min="12016" max="12017" width="11.140625" style="3" bestFit="1" customWidth="1"/>
    <col min="12018" max="12019" width="9.85546875" style="3" bestFit="1" customWidth="1"/>
    <col min="12020" max="12021" width="9.140625" style="3"/>
    <col min="12022" max="12022" width="10.5703125" style="3" bestFit="1" customWidth="1"/>
    <col min="12023" max="12024" width="10.5703125" style="3" customWidth="1"/>
    <col min="12025" max="12025" width="11.140625" style="3" bestFit="1" customWidth="1"/>
    <col min="12026" max="12027" width="11.7109375" style="3" bestFit="1" customWidth="1"/>
    <col min="12028" max="12028" width="8" style="3" bestFit="1" customWidth="1"/>
    <col min="12029" max="12030" width="8" style="3" customWidth="1"/>
    <col min="12031" max="12031" width="12" style="3" bestFit="1" customWidth="1"/>
    <col min="12032" max="12032" width="10.28515625" style="3" customWidth="1"/>
    <col min="12033" max="12033" width="9.5703125" style="3" bestFit="1" customWidth="1"/>
    <col min="12034" max="12034" width="9.85546875" style="3" bestFit="1" customWidth="1"/>
    <col min="12035" max="12036" width="9.140625" style="3"/>
    <col min="12037" max="12038" width="10.42578125" style="3" bestFit="1" customWidth="1"/>
    <col min="12039" max="12268" width="9.140625" style="3"/>
    <col min="12269" max="12269" width="13.7109375" style="3" bestFit="1" customWidth="1"/>
    <col min="12270" max="12270" width="10.140625" style="3" bestFit="1" customWidth="1"/>
    <col min="12271" max="12271" width="10.5703125" style="3" bestFit="1" customWidth="1"/>
    <col min="12272" max="12273" width="11.140625" style="3" bestFit="1" customWidth="1"/>
    <col min="12274" max="12275" width="9.85546875" style="3" bestFit="1" customWidth="1"/>
    <col min="12276" max="12277" width="9.140625" style="3"/>
    <col min="12278" max="12278" width="10.5703125" style="3" bestFit="1" customWidth="1"/>
    <col min="12279" max="12280" width="10.5703125" style="3" customWidth="1"/>
    <col min="12281" max="12281" width="11.140625" style="3" bestFit="1" customWidth="1"/>
    <col min="12282" max="12283" width="11.7109375" style="3" bestFit="1" customWidth="1"/>
    <col min="12284" max="12284" width="8" style="3" bestFit="1" customWidth="1"/>
    <col min="12285" max="12286" width="8" style="3" customWidth="1"/>
    <col min="12287" max="12287" width="12" style="3" bestFit="1" customWidth="1"/>
    <col min="12288" max="12288" width="10.28515625" style="3" customWidth="1"/>
    <col min="12289" max="12289" width="9.5703125" style="3" bestFit="1" customWidth="1"/>
    <col min="12290" max="12290" width="9.85546875" style="3" bestFit="1" customWidth="1"/>
    <col min="12291" max="12292" width="9.140625" style="3"/>
    <col min="12293" max="12294" width="10.42578125" style="3" bestFit="1" customWidth="1"/>
    <col min="12295" max="12524" width="9.140625" style="3"/>
    <col min="12525" max="12525" width="13.7109375" style="3" bestFit="1" customWidth="1"/>
    <col min="12526" max="12526" width="10.140625" style="3" bestFit="1" customWidth="1"/>
    <col min="12527" max="12527" width="10.5703125" style="3" bestFit="1" customWidth="1"/>
    <col min="12528" max="12529" width="11.140625" style="3" bestFit="1" customWidth="1"/>
    <col min="12530" max="12531" width="9.85546875" style="3" bestFit="1" customWidth="1"/>
    <col min="12532" max="12533" width="9.140625" style="3"/>
    <col min="12534" max="12534" width="10.5703125" style="3" bestFit="1" customWidth="1"/>
    <col min="12535" max="12536" width="10.5703125" style="3" customWidth="1"/>
    <col min="12537" max="12537" width="11.140625" style="3" bestFit="1" customWidth="1"/>
    <col min="12538" max="12539" width="11.7109375" style="3" bestFit="1" customWidth="1"/>
    <col min="12540" max="12540" width="8" style="3" bestFit="1" customWidth="1"/>
    <col min="12541" max="12542" width="8" style="3" customWidth="1"/>
    <col min="12543" max="12543" width="12" style="3" bestFit="1" customWidth="1"/>
    <col min="12544" max="12544" width="10.28515625" style="3" customWidth="1"/>
    <col min="12545" max="12545" width="9.5703125" style="3" bestFit="1" customWidth="1"/>
    <col min="12546" max="12546" width="9.85546875" style="3" bestFit="1" customWidth="1"/>
    <col min="12547" max="12548" width="9.140625" style="3"/>
    <col min="12549" max="12550" width="10.42578125" style="3" bestFit="1" customWidth="1"/>
    <col min="12551" max="12780" width="9.140625" style="3"/>
    <col min="12781" max="12781" width="13.7109375" style="3" bestFit="1" customWidth="1"/>
    <col min="12782" max="12782" width="10.140625" style="3" bestFit="1" customWidth="1"/>
    <col min="12783" max="12783" width="10.5703125" style="3" bestFit="1" customWidth="1"/>
    <col min="12784" max="12785" width="11.140625" style="3" bestFit="1" customWidth="1"/>
    <col min="12786" max="12787" width="9.85546875" style="3" bestFit="1" customWidth="1"/>
    <col min="12788" max="12789" width="9.140625" style="3"/>
    <col min="12790" max="12790" width="10.5703125" style="3" bestFit="1" customWidth="1"/>
    <col min="12791" max="12792" width="10.5703125" style="3" customWidth="1"/>
    <col min="12793" max="12793" width="11.140625" style="3" bestFit="1" customWidth="1"/>
    <col min="12794" max="12795" width="11.7109375" style="3" bestFit="1" customWidth="1"/>
    <col min="12796" max="12796" width="8" style="3" bestFit="1" customWidth="1"/>
    <col min="12797" max="12798" width="8" style="3" customWidth="1"/>
    <col min="12799" max="12799" width="12" style="3" bestFit="1" customWidth="1"/>
    <col min="12800" max="12800" width="10.28515625" style="3" customWidth="1"/>
    <col min="12801" max="12801" width="9.5703125" style="3" bestFit="1" customWidth="1"/>
    <col min="12802" max="12802" width="9.85546875" style="3" bestFit="1" customWidth="1"/>
    <col min="12803" max="12804" width="9.140625" style="3"/>
    <col min="12805" max="12806" width="10.42578125" style="3" bestFit="1" customWidth="1"/>
    <col min="12807" max="13036" width="9.140625" style="3"/>
    <col min="13037" max="13037" width="13.7109375" style="3" bestFit="1" customWidth="1"/>
    <col min="13038" max="13038" width="10.140625" style="3" bestFit="1" customWidth="1"/>
    <col min="13039" max="13039" width="10.5703125" style="3" bestFit="1" customWidth="1"/>
    <col min="13040" max="13041" width="11.140625" style="3" bestFit="1" customWidth="1"/>
    <col min="13042" max="13043" width="9.85546875" style="3" bestFit="1" customWidth="1"/>
    <col min="13044" max="13045" width="9.140625" style="3"/>
    <col min="13046" max="13046" width="10.5703125" style="3" bestFit="1" customWidth="1"/>
    <col min="13047" max="13048" width="10.5703125" style="3" customWidth="1"/>
    <col min="13049" max="13049" width="11.140625" style="3" bestFit="1" customWidth="1"/>
    <col min="13050" max="13051" width="11.7109375" style="3" bestFit="1" customWidth="1"/>
    <col min="13052" max="13052" width="8" style="3" bestFit="1" customWidth="1"/>
    <col min="13053" max="13054" width="8" style="3" customWidth="1"/>
    <col min="13055" max="13055" width="12" style="3" bestFit="1" customWidth="1"/>
    <col min="13056" max="13056" width="10.28515625" style="3" customWidth="1"/>
    <col min="13057" max="13057" width="9.5703125" style="3" bestFit="1" customWidth="1"/>
    <col min="13058" max="13058" width="9.85546875" style="3" bestFit="1" customWidth="1"/>
    <col min="13059" max="13060" width="9.140625" style="3"/>
    <col min="13061" max="13062" width="10.42578125" style="3" bestFit="1" customWidth="1"/>
    <col min="13063" max="13292" width="9.140625" style="3"/>
    <col min="13293" max="13293" width="13.7109375" style="3" bestFit="1" customWidth="1"/>
    <col min="13294" max="13294" width="10.140625" style="3" bestFit="1" customWidth="1"/>
    <col min="13295" max="13295" width="10.5703125" style="3" bestFit="1" customWidth="1"/>
    <col min="13296" max="13297" width="11.140625" style="3" bestFit="1" customWidth="1"/>
    <col min="13298" max="13299" width="9.85546875" style="3" bestFit="1" customWidth="1"/>
    <col min="13300" max="13301" width="9.140625" style="3"/>
    <col min="13302" max="13302" width="10.5703125" style="3" bestFit="1" customWidth="1"/>
    <col min="13303" max="13304" width="10.5703125" style="3" customWidth="1"/>
    <col min="13305" max="13305" width="11.140625" style="3" bestFit="1" customWidth="1"/>
    <col min="13306" max="13307" width="11.7109375" style="3" bestFit="1" customWidth="1"/>
    <col min="13308" max="13308" width="8" style="3" bestFit="1" customWidth="1"/>
    <col min="13309" max="13310" width="8" style="3" customWidth="1"/>
    <col min="13311" max="13311" width="12" style="3" bestFit="1" customWidth="1"/>
    <col min="13312" max="13312" width="10.28515625" style="3" customWidth="1"/>
    <col min="13313" max="13313" width="9.5703125" style="3" bestFit="1" customWidth="1"/>
    <col min="13314" max="13314" width="9.85546875" style="3" bestFit="1" customWidth="1"/>
    <col min="13315" max="13316" width="9.140625" style="3"/>
    <col min="13317" max="13318" width="10.42578125" style="3" bestFit="1" customWidth="1"/>
    <col min="13319" max="13548" width="9.140625" style="3"/>
    <col min="13549" max="13549" width="13.7109375" style="3" bestFit="1" customWidth="1"/>
    <col min="13550" max="13550" width="10.140625" style="3" bestFit="1" customWidth="1"/>
    <col min="13551" max="13551" width="10.5703125" style="3" bestFit="1" customWidth="1"/>
    <col min="13552" max="13553" width="11.140625" style="3" bestFit="1" customWidth="1"/>
    <col min="13554" max="13555" width="9.85546875" style="3" bestFit="1" customWidth="1"/>
    <col min="13556" max="13557" width="9.140625" style="3"/>
    <col min="13558" max="13558" width="10.5703125" style="3" bestFit="1" customWidth="1"/>
    <col min="13559" max="13560" width="10.5703125" style="3" customWidth="1"/>
    <col min="13561" max="13561" width="11.140625" style="3" bestFit="1" customWidth="1"/>
    <col min="13562" max="13563" width="11.7109375" style="3" bestFit="1" customWidth="1"/>
    <col min="13564" max="13564" width="8" style="3" bestFit="1" customWidth="1"/>
    <col min="13565" max="13566" width="8" style="3" customWidth="1"/>
    <col min="13567" max="13567" width="12" style="3" bestFit="1" customWidth="1"/>
    <col min="13568" max="13568" width="10.28515625" style="3" customWidth="1"/>
    <col min="13569" max="13569" width="9.5703125" style="3" bestFit="1" customWidth="1"/>
    <col min="13570" max="13570" width="9.85546875" style="3" bestFit="1" customWidth="1"/>
    <col min="13571" max="13572" width="9.140625" style="3"/>
    <col min="13573" max="13574" width="10.42578125" style="3" bestFit="1" customWidth="1"/>
    <col min="13575" max="13804" width="9.140625" style="3"/>
    <col min="13805" max="13805" width="13.7109375" style="3" bestFit="1" customWidth="1"/>
    <col min="13806" max="13806" width="10.140625" style="3" bestFit="1" customWidth="1"/>
    <col min="13807" max="13807" width="10.5703125" style="3" bestFit="1" customWidth="1"/>
    <col min="13808" max="13809" width="11.140625" style="3" bestFit="1" customWidth="1"/>
    <col min="13810" max="13811" width="9.85546875" style="3" bestFit="1" customWidth="1"/>
    <col min="13812" max="13813" width="9.140625" style="3"/>
    <col min="13814" max="13814" width="10.5703125" style="3" bestFit="1" customWidth="1"/>
    <col min="13815" max="13816" width="10.5703125" style="3" customWidth="1"/>
    <col min="13817" max="13817" width="11.140625" style="3" bestFit="1" customWidth="1"/>
    <col min="13818" max="13819" width="11.7109375" style="3" bestFit="1" customWidth="1"/>
    <col min="13820" max="13820" width="8" style="3" bestFit="1" customWidth="1"/>
    <col min="13821" max="13822" width="8" style="3" customWidth="1"/>
    <col min="13823" max="13823" width="12" style="3" bestFit="1" customWidth="1"/>
    <col min="13824" max="13824" width="10.28515625" style="3" customWidth="1"/>
    <col min="13825" max="13825" width="9.5703125" style="3" bestFit="1" customWidth="1"/>
    <col min="13826" max="13826" width="9.85546875" style="3" bestFit="1" customWidth="1"/>
    <col min="13827" max="13828" width="9.140625" style="3"/>
    <col min="13829" max="13830" width="10.42578125" style="3" bestFit="1" customWidth="1"/>
    <col min="13831" max="14060" width="9.140625" style="3"/>
    <col min="14061" max="14061" width="13.7109375" style="3" bestFit="1" customWidth="1"/>
    <col min="14062" max="14062" width="10.140625" style="3" bestFit="1" customWidth="1"/>
    <col min="14063" max="14063" width="10.5703125" style="3" bestFit="1" customWidth="1"/>
    <col min="14064" max="14065" width="11.140625" style="3" bestFit="1" customWidth="1"/>
    <col min="14066" max="14067" width="9.85546875" style="3" bestFit="1" customWidth="1"/>
    <col min="14068" max="14069" width="9.140625" style="3"/>
    <col min="14070" max="14070" width="10.5703125" style="3" bestFit="1" customWidth="1"/>
    <col min="14071" max="14072" width="10.5703125" style="3" customWidth="1"/>
    <col min="14073" max="14073" width="11.140625" style="3" bestFit="1" customWidth="1"/>
    <col min="14074" max="14075" width="11.7109375" style="3" bestFit="1" customWidth="1"/>
    <col min="14076" max="14076" width="8" style="3" bestFit="1" customWidth="1"/>
    <col min="14077" max="14078" width="8" style="3" customWidth="1"/>
    <col min="14079" max="14079" width="12" style="3" bestFit="1" customWidth="1"/>
    <col min="14080" max="14080" width="10.28515625" style="3" customWidth="1"/>
    <col min="14081" max="14081" width="9.5703125" style="3" bestFit="1" customWidth="1"/>
    <col min="14082" max="14082" width="9.85546875" style="3" bestFit="1" customWidth="1"/>
    <col min="14083" max="14084" width="9.140625" style="3"/>
    <col min="14085" max="14086" width="10.42578125" style="3" bestFit="1" customWidth="1"/>
    <col min="14087" max="14316" width="9.140625" style="3"/>
    <col min="14317" max="14317" width="13.7109375" style="3" bestFit="1" customWidth="1"/>
    <col min="14318" max="14318" width="10.140625" style="3" bestFit="1" customWidth="1"/>
    <col min="14319" max="14319" width="10.5703125" style="3" bestFit="1" customWidth="1"/>
    <col min="14320" max="14321" width="11.140625" style="3" bestFit="1" customWidth="1"/>
    <col min="14322" max="14323" width="9.85546875" style="3" bestFit="1" customWidth="1"/>
    <col min="14324" max="14325" width="9.140625" style="3"/>
    <col min="14326" max="14326" width="10.5703125" style="3" bestFit="1" customWidth="1"/>
    <col min="14327" max="14328" width="10.5703125" style="3" customWidth="1"/>
    <col min="14329" max="14329" width="11.140625" style="3" bestFit="1" customWidth="1"/>
    <col min="14330" max="14331" width="11.7109375" style="3" bestFit="1" customWidth="1"/>
    <col min="14332" max="14332" width="8" style="3" bestFit="1" customWidth="1"/>
    <col min="14333" max="14334" width="8" style="3" customWidth="1"/>
    <col min="14335" max="14335" width="12" style="3" bestFit="1" customWidth="1"/>
    <col min="14336" max="14336" width="10.28515625" style="3" customWidth="1"/>
    <col min="14337" max="14337" width="9.5703125" style="3" bestFit="1" customWidth="1"/>
    <col min="14338" max="14338" width="9.85546875" style="3" bestFit="1" customWidth="1"/>
    <col min="14339" max="14340" width="9.140625" style="3"/>
    <col min="14341" max="14342" width="10.42578125" style="3" bestFit="1" customWidth="1"/>
    <col min="14343" max="14572" width="9.140625" style="3"/>
    <col min="14573" max="14573" width="13.7109375" style="3" bestFit="1" customWidth="1"/>
    <col min="14574" max="14574" width="10.140625" style="3" bestFit="1" customWidth="1"/>
    <col min="14575" max="14575" width="10.5703125" style="3" bestFit="1" customWidth="1"/>
    <col min="14576" max="14577" width="11.140625" style="3" bestFit="1" customWidth="1"/>
    <col min="14578" max="14579" width="9.85546875" style="3" bestFit="1" customWidth="1"/>
    <col min="14580" max="14581" width="9.140625" style="3"/>
    <col min="14582" max="14582" width="10.5703125" style="3" bestFit="1" customWidth="1"/>
    <col min="14583" max="14584" width="10.5703125" style="3" customWidth="1"/>
    <col min="14585" max="14585" width="11.140625" style="3" bestFit="1" customWidth="1"/>
    <col min="14586" max="14587" width="11.7109375" style="3" bestFit="1" customWidth="1"/>
    <col min="14588" max="14588" width="8" style="3" bestFit="1" customWidth="1"/>
    <col min="14589" max="14590" width="8" style="3" customWidth="1"/>
    <col min="14591" max="14591" width="12" style="3" bestFit="1" customWidth="1"/>
    <col min="14592" max="14592" width="10.28515625" style="3" customWidth="1"/>
    <col min="14593" max="14593" width="9.5703125" style="3" bestFit="1" customWidth="1"/>
    <col min="14594" max="14594" width="9.85546875" style="3" bestFit="1" customWidth="1"/>
    <col min="14595" max="14596" width="9.140625" style="3"/>
    <col min="14597" max="14598" width="10.42578125" style="3" bestFit="1" customWidth="1"/>
    <col min="14599" max="14828" width="9.140625" style="3"/>
    <col min="14829" max="14829" width="13.7109375" style="3" bestFit="1" customWidth="1"/>
    <col min="14830" max="14830" width="10.140625" style="3" bestFit="1" customWidth="1"/>
    <col min="14831" max="14831" width="10.5703125" style="3" bestFit="1" customWidth="1"/>
    <col min="14832" max="14833" width="11.140625" style="3" bestFit="1" customWidth="1"/>
    <col min="14834" max="14835" width="9.85546875" style="3" bestFit="1" customWidth="1"/>
    <col min="14836" max="14837" width="9.140625" style="3"/>
    <col min="14838" max="14838" width="10.5703125" style="3" bestFit="1" customWidth="1"/>
    <col min="14839" max="14840" width="10.5703125" style="3" customWidth="1"/>
    <col min="14841" max="14841" width="11.140625" style="3" bestFit="1" customWidth="1"/>
    <col min="14842" max="14843" width="11.7109375" style="3" bestFit="1" customWidth="1"/>
    <col min="14844" max="14844" width="8" style="3" bestFit="1" customWidth="1"/>
    <col min="14845" max="14846" width="8" style="3" customWidth="1"/>
    <col min="14847" max="14847" width="12" style="3" bestFit="1" customWidth="1"/>
    <col min="14848" max="14848" width="10.28515625" style="3" customWidth="1"/>
    <col min="14849" max="14849" width="9.5703125" style="3" bestFit="1" customWidth="1"/>
    <col min="14850" max="14850" width="9.85546875" style="3" bestFit="1" customWidth="1"/>
    <col min="14851" max="14852" width="9.140625" style="3"/>
    <col min="14853" max="14854" width="10.42578125" style="3" bestFit="1" customWidth="1"/>
    <col min="14855" max="15084" width="9.140625" style="3"/>
    <col min="15085" max="15085" width="13.7109375" style="3" bestFit="1" customWidth="1"/>
    <col min="15086" max="15086" width="10.140625" style="3" bestFit="1" customWidth="1"/>
    <col min="15087" max="15087" width="10.5703125" style="3" bestFit="1" customWidth="1"/>
    <col min="15088" max="15089" width="11.140625" style="3" bestFit="1" customWidth="1"/>
    <col min="15090" max="15091" width="9.85546875" style="3" bestFit="1" customWidth="1"/>
    <col min="15092" max="15093" width="9.140625" style="3"/>
    <col min="15094" max="15094" width="10.5703125" style="3" bestFit="1" customWidth="1"/>
    <col min="15095" max="15096" width="10.5703125" style="3" customWidth="1"/>
    <col min="15097" max="15097" width="11.140625" style="3" bestFit="1" customWidth="1"/>
    <col min="15098" max="15099" width="11.7109375" style="3" bestFit="1" customWidth="1"/>
    <col min="15100" max="15100" width="8" style="3" bestFit="1" customWidth="1"/>
    <col min="15101" max="15102" width="8" style="3" customWidth="1"/>
    <col min="15103" max="15103" width="12" style="3" bestFit="1" customWidth="1"/>
    <col min="15104" max="15104" width="10.28515625" style="3" customWidth="1"/>
    <col min="15105" max="15105" width="9.5703125" style="3" bestFit="1" customWidth="1"/>
    <col min="15106" max="15106" width="9.85546875" style="3" bestFit="1" customWidth="1"/>
    <col min="15107" max="15108" width="9.140625" style="3"/>
    <col min="15109" max="15110" width="10.42578125" style="3" bestFit="1" customWidth="1"/>
    <col min="15111" max="15340" width="9.140625" style="3"/>
    <col min="15341" max="15341" width="13.7109375" style="3" bestFit="1" customWidth="1"/>
    <col min="15342" max="15342" width="10.140625" style="3" bestFit="1" customWidth="1"/>
    <col min="15343" max="15343" width="10.5703125" style="3" bestFit="1" customWidth="1"/>
    <col min="15344" max="15345" width="11.140625" style="3" bestFit="1" customWidth="1"/>
    <col min="15346" max="15347" width="9.85546875" style="3" bestFit="1" customWidth="1"/>
    <col min="15348" max="15349" width="9.140625" style="3"/>
    <col min="15350" max="15350" width="10.5703125" style="3" bestFit="1" customWidth="1"/>
    <col min="15351" max="15352" width="10.5703125" style="3" customWidth="1"/>
    <col min="15353" max="15353" width="11.140625" style="3" bestFit="1" customWidth="1"/>
    <col min="15354" max="15355" width="11.7109375" style="3" bestFit="1" customWidth="1"/>
    <col min="15356" max="15356" width="8" style="3" bestFit="1" customWidth="1"/>
    <col min="15357" max="15358" width="8" style="3" customWidth="1"/>
    <col min="15359" max="15359" width="12" style="3" bestFit="1" customWidth="1"/>
    <col min="15360" max="15360" width="10.28515625" style="3" customWidth="1"/>
    <col min="15361" max="15361" width="9.5703125" style="3" bestFit="1" customWidth="1"/>
    <col min="15362" max="15362" width="9.85546875" style="3" bestFit="1" customWidth="1"/>
    <col min="15363" max="15364" width="9.140625" style="3"/>
    <col min="15365" max="15366" width="10.42578125" style="3" bestFit="1" customWidth="1"/>
    <col min="15367" max="15596" width="9.140625" style="3"/>
    <col min="15597" max="15597" width="13.7109375" style="3" bestFit="1" customWidth="1"/>
    <col min="15598" max="15598" width="10.140625" style="3" bestFit="1" customWidth="1"/>
    <col min="15599" max="15599" width="10.5703125" style="3" bestFit="1" customWidth="1"/>
    <col min="15600" max="15601" width="11.140625" style="3" bestFit="1" customWidth="1"/>
    <col min="15602" max="15603" width="9.85546875" style="3" bestFit="1" customWidth="1"/>
    <col min="15604" max="15605" width="9.140625" style="3"/>
    <col min="15606" max="15606" width="10.5703125" style="3" bestFit="1" customWidth="1"/>
    <col min="15607" max="15608" width="10.5703125" style="3" customWidth="1"/>
    <col min="15609" max="15609" width="11.140625" style="3" bestFit="1" customWidth="1"/>
    <col min="15610" max="15611" width="11.7109375" style="3" bestFit="1" customWidth="1"/>
    <col min="15612" max="15612" width="8" style="3" bestFit="1" customWidth="1"/>
    <col min="15613" max="15614" width="8" style="3" customWidth="1"/>
    <col min="15615" max="15615" width="12" style="3" bestFit="1" customWidth="1"/>
    <col min="15616" max="15616" width="10.28515625" style="3" customWidth="1"/>
    <col min="15617" max="15617" width="9.5703125" style="3" bestFit="1" customWidth="1"/>
    <col min="15618" max="15618" width="9.85546875" style="3" bestFit="1" customWidth="1"/>
    <col min="15619" max="15620" width="9.140625" style="3"/>
    <col min="15621" max="15622" width="10.42578125" style="3" bestFit="1" customWidth="1"/>
    <col min="15623" max="15852" width="9.140625" style="3"/>
    <col min="15853" max="15853" width="13.7109375" style="3" bestFit="1" customWidth="1"/>
    <col min="15854" max="15854" width="10.140625" style="3" bestFit="1" customWidth="1"/>
    <col min="15855" max="15855" width="10.5703125" style="3" bestFit="1" customWidth="1"/>
    <col min="15856" max="15857" width="11.140625" style="3" bestFit="1" customWidth="1"/>
    <col min="15858" max="15859" width="9.85546875" style="3" bestFit="1" customWidth="1"/>
    <col min="15860" max="15861" width="9.140625" style="3"/>
    <col min="15862" max="15862" width="10.5703125" style="3" bestFit="1" customWidth="1"/>
    <col min="15863" max="15864" width="10.5703125" style="3" customWidth="1"/>
    <col min="15865" max="15865" width="11.140625" style="3" bestFit="1" customWidth="1"/>
    <col min="15866" max="15867" width="11.7109375" style="3" bestFit="1" customWidth="1"/>
    <col min="15868" max="15868" width="8" style="3" bestFit="1" customWidth="1"/>
    <col min="15869" max="15870" width="8" style="3" customWidth="1"/>
    <col min="15871" max="15871" width="12" style="3" bestFit="1" customWidth="1"/>
    <col min="15872" max="15872" width="10.28515625" style="3" customWidth="1"/>
    <col min="15873" max="15873" width="9.5703125" style="3" bestFit="1" customWidth="1"/>
    <col min="15874" max="15874" width="9.85546875" style="3" bestFit="1" customWidth="1"/>
    <col min="15875" max="15876" width="9.140625" style="3"/>
    <col min="15877" max="15878" width="10.42578125" style="3" bestFit="1" customWidth="1"/>
    <col min="15879" max="16108" width="9.140625" style="3"/>
    <col min="16109" max="16109" width="13.7109375" style="3" bestFit="1" customWidth="1"/>
    <col min="16110" max="16110" width="10.140625" style="3" bestFit="1" customWidth="1"/>
    <col min="16111" max="16111" width="10.5703125" style="3" bestFit="1" customWidth="1"/>
    <col min="16112" max="16113" width="11.140625" style="3" bestFit="1" customWidth="1"/>
    <col min="16114" max="16115" width="9.85546875" style="3" bestFit="1" customWidth="1"/>
    <col min="16116" max="16117" width="9.140625" style="3"/>
    <col min="16118" max="16118" width="10.5703125" style="3" bestFit="1" customWidth="1"/>
    <col min="16119" max="16120" width="10.5703125" style="3" customWidth="1"/>
    <col min="16121" max="16121" width="11.140625" style="3" bestFit="1" customWidth="1"/>
    <col min="16122" max="16123" width="11.7109375" style="3" bestFit="1" customWidth="1"/>
    <col min="16124" max="16124" width="8" style="3" bestFit="1" customWidth="1"/>
    <col min="16125" max="16126" width="8" style="3" customWidth="1"/>
    <col min="16127" max="16127" width="12" style="3" bestFit="1" customWidth="1"/>
    <col min="16128" max="16128" width="10.28515625" style="3" customWidth="1"/>
    <col min="16129" max="16129" width="9.5703125" style="3" bestFit="1" customWidth="1"/>
    <col min="16130" max="16130" width="9.85546875" style="3" bestFit="1" customWidth="1"/>
    <col min="16131" max="16132" width="9.140625" style="3"/>
    <col min="16133" max="16134" width="10.42578125" style="3" bestFit="1" customWidth="1"/>
    <col min="16135" max="16384" width="9.140625" style="3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6" ht="15" x14ac:dyDescent="0.25">
      <c r="A2" s="4">
        <v>37257</v>
      </c>
      <c r="B2" s="5">
        <v>715624</v>
      </c>
      <c r="C2" s="5">
        <v>1988</v>
      </c>
      <c r="D2" s="5">
        <v>131475</v>
      </c>
      <c r="E2" s="6"/>
      <c r="F2" s="6" t="s">
        <v>6</v>
      </c>
    </row>
    <row r="3" spans="1:6" ht="15" x14ac:dyDescent="0.25">
      <c r="A3" s="4">
        <v>37288</v>
      </c>
      <c r="B3" s="5">
        <v>715624</v>
      </c>
      <c r="C3" s="5">
        <v>1988</v>
      </c>
      <c r="D3" s="5">
        <v>132425</v>
      </c>
      <c r="E3" s="6"/>
      <c r="F3" s="6" t="s">
        <v>7</v>
      </c>
    </row>
    <row r="4" spans="1:6" ht="15" x14ac:dyDescent="0.25">
      <c r="A4" s="4">
        <v>37316</v>
      </c>
      <c r="B4" s="5">
        <v>713932</v>
      </c>
      <c r="C4" s="5">
        <v>1983</v>
      </c>
      <c r="D4" s="5">
        <v>136026</v>
      </c>
      <c r="E4" s="6"/>
      <c r="F4" s="6" t="s">
        <v>7</v>
      </c>
    </row>
    <row r="5" spans="1:6" ht="15" x14ac:dyDescent="0.25">
      <c r="A5" s="4">
        <v>37347</v>
      </c>
      <c r="B5" s="5">
        <v>628429</v>
      </c>
      <c r="C5" s="5">
        <v>1983</v>
      </c>
      <c r="D5" s="5">
        <v>127311</v>
      </c>
      <c r="E5" s="6">
        <v>13366</v>
      </c>
      <c r="F5" s="6" t="s">
        <v>7</v>
      </c>
    </row>
    <row r="6" spans="1:6" ht="15" x14ac:dyDescent="0.25">
      <c r="A6" s="4">
        <v>37377</v>
      </c>
      <c r="B6" s="5">
        <v>571555</v>
      </c>
      <c r="C6" s="5">
        <v>1984</v>
      </c>
      <c r="D6" s="5">
        <v>197289</v>
      </c>
      <c r="E6" s="6">
        <v>13366</v>
      </c>
      <c r="F6" s="6" t="s">
        <v>7</v>
      </c>
    </row>
    <row r="7" spans="1:6" ht="15" x14ac:dyDescent="0.25">
      <c r="A7" s="4">
        <v>37408</v>
      </c>
      <c r="B7" s="5">
        <v>517355</v>
      </c>
      <c r="C7" s="5">
        <v>1994</v>
      </c>
      <c r="D7" s="5">
        <v>135236</v>
      </c>
      <c r="E7" s="6">
        <v>13349</v>
      </c>
      <c r="F7" s="6" t="s">
        <v>7</v>
      </c>
    </row>
    <row r="8" spans="1:6" ht="15" x14ac:dyDescent="0.25">
      <c r="A8" s="4">
        <v>37438</v>
      </c>
      <c r="B8" s="5">
        <v>555721</v>
      </c>
      <c r="C8" s="5">
        <v>1994</v>
      </c>
      <c r="D8" s="5">
        <v>138131</v>
      </c>
      <c r="E8" s="6">
        <v>13411</v>
      </c>
      <c r="F8" s="6" t="s">
        <v>7</v>
      </c>
    </row>
    <row r="9" spans="1:6" ht="15" x14ac:dyDescent="0.25">
      <c r="A9" s="4">
        <v>37469</v>
      </c>
      <c r="B9" s="5">
        <v>624396</v>
      </c>
      <c r="C9" s="5">
        <v>1994</v>
      </c>
      <c r="D9" s="5">
        <v>124898</v>
      </c>
      <c r="E9" s="6">
        <v>13411</v>
      </c>
      <c r="F9" s="6" t="s">
        <v>7</v>
      </c>
    </row>
    <row r="10" spans="1:6" ht="15" x14ac:dyDescent="0.25">
      <c r="A10" s="4">
        <v>37500</v>
      </c>
      <c r="B10" s="5">
        <v>690603</v>
      </c>
      <c r="C10" s="5">
        <v>2008</v>
      </c>
      <c r="D10" s="5">
        <v>140664</v>
      </c>
      <c r="E10" s="6">
        <v>13411</v>
      </c>
      <c r="F10" s="6" t="s">
        <v>7</v>
      </c>
    </row>
    <row r="11" spans="1:6" ht="15" x14ac:dyDescent="0.25">
      <c r="A11" s="4">
        <v>37530</v>
      </c>
      <c r="B11" s="5">
        <v>809136</v>
      </c>
      <c r="C11" s="5">
        <v>2009</v>
      </c>
      <c r="D11" s="5">
        <v>137250</v>
      </c>
      <c r="E11" s="6">
        <v>13509</v>
      </c>
      <c r="F11" s="6" t="s">
        <v>7</v>
      </c>
    </row>
    <row r="12" spans="1:6" ht="15" x14ac:dyDescent="0.25">
      <c r="A12" s="4">
        <v>37561</v>
      </c>
      <c r="B12" s="5">
        <v>860386</v>
      </c>
      <c r="C12" s="5">
        <v>2009</v>
      </c>
      <c r="D12" s="5">
        <v>127698</v>
      </c>
      <c r="E12" s="6">
        <v>13520</v>
      </c>
      <c r="F12" s="6" t="s">
        <v>7</v>
      </c>
    </row>
    <row r="13" spans="1:6" ht="15" x14ac:dyDescent="0.25">
      <c r="A13" s="4">
        <v>37591</v>
      </c>
      <c r="B13" s="5">
        <v>940389</v>
      </c>
      <c r="C13" s="5">
        <v>2029</v>
      </c>
      <c r="D13" s="5">
        <v>138660</v>
      </c>
      <c r="E13" s="6">
        <v>13555</v>
      </c>
      <c r="F13" s="6" t="s">
        <v>7</v>
      </c>
    </row>
    <row r="14" spans="1:6" ht="15" x14ac:dyDescent="0.25">
      <c r="A14" s="4">
        <v>37622</v>
      </c>
      <c r="B14" s="5">
        <v>941110</v>
      </c>
      <c r="C14" s="5">
        <v>2029</v>
      </c>
      <c r="D14" s="5">
        <v>133992</v>
      </c>
      <c r="E14" s="6">
        <v>13581</v>
      </c>
      <c r="F14" s="6" t="s">
        <v>7</v>
      </c>
    </row>
    <row r="15" spans="1:6" ht="15" x14ac:dyDescent="0.25">
      <c r="A15" s="4">
        <v>37653</v>
      </c>
      <c r="B15" s="5">
        <v>764658</v>
      </c>
      <c r="C15" s="5">
        <v>2033</v>
      </c>
      <c r="D15" s="5">
        <v>147070</v>
      </c>
      <c r="E15" s="6">
        <v>13587</v>
      </c>
      <c r="F15" s="6" t="s">
        <v>7</v>
      </c>
    </row>
    <row r="16" spans="1:6" ht="15" x14ac:dyDescent="0.25">
      <c r="A16" s="4">
        <v>37681</v>
      </c>
      <c r="B16" s="5">
        <v>758478</v>
      </c>
      <c r="C16" s="5">
        <v>2033</v>
      </c>
      <c r="D16" s="5">
        <v>143401</v>
      </c>
      <c r="E16" s="6">
        <v>13612</v>
      </c>
      <c r="F16" s="6" t="s">
        <v>7</v>
      </c>
    </row>
    <row r="17" spans="1:6" ht="15" x14ac:dyDescent="0.25">
      <c r="A17" s="4">
        <v>37712</v>
      </c>
      <c r="B17" s="5">
        <v>643914</v>
      </c>
      <c r="C17" s="5">
        <v>2033</v>
      </c>
      <c r="D17" s="5">
        <v>141163</v>
      </c>
      <c r="E17" s="6">
        <v>13612</v>
      </c>
      <c r="F17" s="6"/>
    </row>
    <row r="18" spans="1:6" ht="15" x14ac:dyDescent="0.25">
      <c r="A18" s="4">
        <v>37742</v>
      </c>
      <c r="B18" s="5">
        <v>585652</v>
      </c>
      <c r="C18" s="5">
        <v>2033</v>
      </c>
      <c r="D18" s="5">
        <v>142018</v>
      </c>
      <c r="E18" s="6">
        <v>13612</v>
      </c>
      <c r="F18" s="6"/>
    </row>
    <row r="19" spans="1:6" ht="15" x14ac:dyDescent="0.25">
      <c r="A19" s="4">
        <v>37773</v>
      </c>
      <c r="B19" s="5">
        <v>529270</v>
      </c>
      <c r="C19" s="5">
        <v>2041</v>
      </c>
      <c r="D19" s="5">
        <v>141774</v>
      </c>
      <c r="E19" s="6">
        <v>13612</v>
      </c>
      <c r="F19" s="6"/>
    </row>
    <row r="20" spans="1:6" ht="15" x14ac:dyDescent="0.25">
      <c r="A20" s="4">
        <v>37803</v>
      </c>
      <c r="B20" s="5">
        <v>569499</v>
      </c>
      <c r="C20" s="5">
        <v>2046</v>
      </c>
      <c r="D20" s="5">
        <v>142291</v>
      </c>
      <c r="E20" s="6">
        <v>13672</v>
      </c>
      <c r="F20" s="6"/>
    </row>
    <row r="21" spans="1:6" ht="15" x14ac:dyDescent="0.25">
      <c r="A21" s="4">
        <v>37834</v>
      </c>
      <c r="B21" s="5">
        <v>641378</v>
      </c>
      <c r="C21" s="5">
        <v>2048</v>
      </c>
      <c r="D21" s="5">
        <v>142439</v>
      </c>
      <c r="E21" s="6">
        <v>13702</v>
      </c>
      <c r="F21" s="6"/>
    </row>
    <row r="22" spans="1:6" ht="15" x14ac:dyDescent="0.25">
      <c r="A22" s="4">
        <v>37865</v>
      </c>
      <c r="B22" s="5">
        <v>708739</v>
      </c>
      <c r="C22" s="5">
        <v>2057</v>
      </c>
      <c r="D22" s="5">
        <v>143478</v>
      </c>
      <c r="E22" s="6">
        <v>13721</v>
      </c>
      <c r="F22" s="6"/>
    </row>
    <row r="23" spans="1:6" ht="15" x14ac:dyDescent="0.25">
      <c r="A23" s="4">
        <v>37895</v>
      </c>
      <c r="B23" s="5">
        <v>828738</v>
      </c>
      <c r="C23" s="5">
        <v>2065</v>
      </c>
      <c r="D23" s="5">
        <v>143605</v>
      </c>
      <c r="E23" s="6">
        <v>13804</v>
      </c>
      <c r="F23" s="6"/>
    </row>
    <row r="24" spans="1:6" ht="15" x14ac:dyDescent="0.25">
      <c r="A24" s="4">
        <v>37926</v>
      </c>
      <c r="B24" s="5">
        <v>886363</v>
      </c>
      <c r="C24" s="5">
        <v>2069</v>
      </c>
      <c r="D24" s="5">
        <v>143928</v>
      </c>
      <c r="E24" s="6">
        <v>13834</v>
      </c>
      <c r="F24" s="6"/>
    </row>
    <row r="25" spans="1:6" ht="15" x14ac:dyDescent="0.25">
      <c r="A25" s="4">
        <v>37956</v>
      </c>
      <c r="B25" s="5">
        <v>925877</v>
      </c>
      <c r="C25" s="5">
        <v>2048</v>
      </c>
      <c r="D25" s="5">
        <v>340441</v>
      </c>
      <c r="E25" s="6">
        <v>13859</v>
      </c>
      <c r="F25" s="6"/>
    </row>
    <row r="26" spans="1:6" ht="15" x14ac:dyDescent="0.25">
      <c r="A26" s="4">
        <v>37987</v>
      </c>
      <c r="B26" s="5">
        <v>804383</v>
      </c>
      <c r="C26" s="5">
        <v>2064</v>
      </c>
      <c r="D26" s="5">
        <v>424969</v>
      </c>
      <c r="E26" s="6">
        <v>13721</v>
      </c>
      <c r="F26">
        <v>416</v>
      </c>
    </row>
    <row r="27" spans="1:6" ht="15" x14ac:dyDescent="0.25">
      <c r="A27" s="4">
        <v>38018</v>
      </c>
      <c r="B27" s="5">
        <v>926358</v>
      </c>
      <c r="C27" s="5">
        <v>2051</v>
      </c>
      <c r="D27" s="5">
        <v>382638</v>
      </c>
      <c r="E27" s="6">
        <v>13799</v>
      </c>
      <c r="F27">
        <v>621</v>
      </c>
    </row>
    <row r="28" spans="1:6" ht="15" x14ac:dyDescent="0.25">
      <c r="A28" s="4">
        <v>38047</v>
      </c>
      <c r="B28" s="5">
        <v>770099</v>
      </c>
      <c r="C28" s="5">
        <v>2064</v>
      </c>
      <c r="D28" s="5">
        <v>384411</v>
      </c>
      <c r="E28" s="6">
        <v>13799</v>
      </c>
      <c r="F28">
        <v>620</v>
      </c>
    </row>
    <row r="29" spans="1:6" ht="15" x14ac:dyDescent="0.25">
      <c r="A29" s="4">
        <v>38078</v>
      </c>
      <c r="B29" s="5">
        <v>654473</v>
      </c>
      <c r="C29" s="5">
        <v>2068</v>
      </c>
      <c r="D29" s="5">
        <v>386321</v>
      </c>
      <c r="E29" s="6">
        <v>13799</v>
      </c>
      <c r="F29">
        <v>621</v>
      </c>
    </row>
    <row r="30" spans="1:6" ht="15" x14ac:dyDescent="0.25">
      <c r="A30" s="4">
        <v>38108</v>
      </c>
      <c r="B30" s="5">
        <v>595822</v>
      </c>
      <c r="C30" s="5">
        <v>2068</v>
      </c>
      <c r="D30" s="5">
        <v>388490</v>
      </c>
      <c r="E30" s="6">
        <v>13835</v>
      </c>
      <c r="F30">
        <v>640</v>
      </c>
    </row>
    <row r="31" spans="1:6" ht="15" x14ac:dyDescent="0.25">
      <c r="A31" s="4">
        <v>38139</v>
      </c>
      <c r="B31" s="5">
        <v>537671</v>
      </c>
      <c r="C31" s="5">
        <v>2068</v>
      </c>
      <c r="D31" s="5">
        <v>387397</v>
      </c>
      <c r="E31" s="6">
        <v>13835</v>
      </c>
      <c r="F31">
        <v>619</v>
      </c>
    </row>
    <row r="32" spans="1:6" ht="15" x14ac:dyDescent="0.25">
      <c r="A32" s="4">
        <v>38169</v>
      </c>
      <c r="B32" s="5">
        <v>580374</v>
      </c>
      <c r="C32" s="5">
        <v>2082</v>
      </c>
      <c r="D32" s="5">
        <v>387796</v>
      </c>
      <c r="E32" s="6">
        <v>13835</v>
      </c>
      <c r="F32">
        <v>619</v>
      </c>
    </row>
    <row r="33" spans="1:6" ht="15" x14ac:dyDescent="0.25">
      <c r="A33" s="4">
        <v>38200</v>
      </c>
      <c r="B33" s="5">
        <v>652571</v>
      </c>
      <c r="C33" s="5">
        <v>2085</v>
      </c>
      <c r="D33" s="5">
        <v>155142</v>
      </c>
      <c r="E33" s="6">
        <v>13887</v>
      </c>
      <c r="F33">
        <v>619</v>
      </c>
    </row>
    <row r="34" spans="1:6" ht="15" x14ac:dyDescent="0.25">
      <c r="A34" s="4">
        <v>38231</v>
      </c>
      <c r="B34" s="5">
        <v>719369</v>
      </c>
      <c r="C34" s="5">
        <v>2085</v>
      </c>
      <c r="D34" s="5">
        <v>352286</v>
      </c>
      <c r="E34" s="6">
        <v>13907</v>
      </c>
      <c r="F34">
        <v>618</v>
      </c>
    </row>
    <row r="35" spans="1:6" ht="15" x14ac:dyDescent="0.25">
      <c r="A35" s="4">
        <v>38261</v>
      </c>
      <c r="B35" s="5">
        <v>839811</v>
      </c>
      <c r="C35" s="5">
        <v>2085</v>
      </c>
      <c r="D35" s="5">
        <v>363044</v>
      </c>
      <c r="E35" s="6">
        <v>13907</v>
      </c>
      <c r="F35">
        <v>620</v>
      </c>
    </row>
    <row r="36" spans="1:6" ht="15" x14ac:dyDescent="0.25">
      <c r="A36" s="4">
        <v>38292</v>
      </c>
      <c r="B36" s="5">
        <v>893853</v>
      </c>
      <c r="C36" s="5">
        <v>2085</v>
      </c>
      <c r="D36" s="5">
        <v>368546</v>
      </c>
      <c r="E36" s="6">
        <v>13907</v>
      </c>
      <c r="F36">
        <v>624</v>
      </c>
    </row>
    <row r="37" spans="1:6" ht="15" x14ac:dyDescent="0.25">
      <c r="A37" s="4">
        <v>38322</v>
      </c>
      <c r="B37" s="5">
        <v>967079</v>
      </c>
      <c r="C37" s="5">
        <v>2085</v>
      </c>
      <c r="D37" s="5">
        <v>367222</v>
      </c>
      <c r="E37" s="6">
        <v>13907</v>
      </c>
      <c r="F37">
        <v>635</v>
      </c>
    </row>
    <row r="38" spans="1:6" ht="15" x14ac:dyDescent="0.25">
      <c r="A38" s="4">
        <v>38353</v>
      </c>
      <c r="B38" s="5">
        <v>948398</v>
      </c>
      <c r="C38" s="5">
        <v>2103</v>
      </c>
      <c r="D38" s="5">
        <v>363976</v>
      </c>
      <c r="E38" s="6">
        <v>13907</v>
      </c>
      <c r="F38">
        <v>632</v>
      </c>
    </row>
    <row r="39" spans="1:6" ht="15" x14ac:dyDescent="0.25">
      <c r="A39" s="4">
        <v>38384</v>
      </c>
      <c r="B39" s="5">
        <v>792539</v>
      </c>
      <c r="C39" s="5">
        <v>2103</v>
      </c>
      <c r="D39" s="5">
        <v>362812</v>
      </c>
      <c r="E39" s="6">
        <v>14058</v>
      </c>
      <c r="F39">
        <v>649</v>
      </c>
    </row>
    <row r="40" spans="1:6" ht="15" x14ac:dyDescent="0.25">
      <c r="A40" s="4">
        <v>38412</v>
      </c>
      <c r="B40" s="5">
        <v>786708</v>
      </c>
      <c r="C40" s="5">
        <v>2110</v>
      </c>
      <c r="D40" s="5">
        <v>365415</v>
      </c>
      <c r="E40" s="6">
        <v>14065</v>
      </c>
      <c r="F40">
        <v>630</v>
      </c>
    </row>
    <row r="41" spans="1:6" ht="15" x14ac:dyDescent="0.25">
      <c r="A41" s="4">
        <v>38443</v>
      </c>
      <c r="B41" s="5">
        <v>668233</v>
      </c>
      <c r="C41" s="5">
        <v>2110</v>
      </c>
      <c r="D41" s="5">
        <v>364005</v>
      </c>
      <c r="E41" s="6">
        <v>14088</v>
      </c>
      <c r="F41">
        <v>630</v>
      </c>
    </row>
    <row r="42" spans="1:6" ht="15" x14ac:dyDescent="0.25">
      <c r="A42" s="4">
        <v>38473</v>
      </c>
      <c r="B42" s="5">
        <v>607565</v>
      </c>
      <c r="C42" s="5">
        <v>2110</v>
      </c>
      <c r="D42" s="5">
        <v>305738</v>
      </c>
      <c r="E42" s="6">
        <v>14088</v>
      </c>
      <c r="F42">
        <v>650</v>
      </c>
    </row>
    <row r="43" spans="1:6" ht="15" x14ac:dyDescent="0.25">
      <c r="A43" s="4">
        <v>38504</v>
      </c>
      <c r="B43" s="5">
        <v>549744</v>
      </c>
      <c r="C43" s="5">
        <v>2118</v>
      </c>
      <c r="D43" s="5">
        <v>350749</v>
      </c>
      <c r="E43" s="6">
        <v>14091</v>
      </c>
      <c r="F43">
        <v>632</v>
      </c>
    </row>
    <row r="44" spans="1:6" ht="15" x14ac:dyDescent="0.25">
      <c r="A44" s="4">
        <v>38534</v>
      </c>
      <c r="B44" s="5">
        <v>590009</v>
      </c>
      <c r="C44" s="5">
        <v>2118</v>
      </c>
      <c r="D44" s="5">
        <v>352858</v>
      </c>
      <c r="E44" s="6">
        <v>14145</v>
      </c>
      <c r="F44">
        <v>633</v>
      </c>
    </row>
    <row r="45" spans="1:6" ht="15" x14ac:dyDescent="0.25">
      <c r="A45" s="4">
        <v>38565</v>
      </c>
      <c r="B45" s="5">
        <v>663368</v>
      </c>
      <c r="C45" s="5">
        <v>2118</v>
      </c>
      <c r="D45" s="5">
        <v>352854</v>
      </c>
      <c r="E45" s="6">
        <v>14145</v>
      </c>
      <c r="F45">
        <v>652</v>
      </c>
    </row>
    <row r="46" spans="1:6" ht="15" x14ac:dyDescent="0.25">
      <c r="A46" s="4">
        <v>38596</v>
      </c>
      <c r="B46" s="5">
        <v>732349</v>
      </c>
      <c r="C46" s="5">
        <v>2118</v>
      </c>
      <c r="D46" s="5">
        <v>353121</v>
      </c>
      <c r="E46" s="6">
        <v>14145</v>
      </c>
      <c r="F46">
        <v>653</v>
      </c>
    </row>
    <row r="47" spans="1:6" ht="15" x14ac:dyDescent="0.25">
      <c r="A47" s="4">
        <v>38626</v>
      </c>
      <c r="B47" s="5">
        <v>862788</v>
      </c>
      <c r="C47" s="5">
        <v>2143</v>
      </c>
      <c r="D47" s="5">
        <v>354703</v>
      </c>
      <c r="E47" s="6">
        <v>14145</v>
      </c>
      <c r="F47">
        <v>630</v>
      </c>
    </row>
    <row r="48" spans="1:6" ht="15" x14ac:dyDescent="0.25">
      <c r="A48" s="4">
        <v>38657</v>
      </c>
      <c r="B48" s="5">
        <v>919243</v>
      </c>
      <c r="C48" s="5">
        <v>2143</v>
      </c>
      <c r="D48" s="5">
        <v>350219</v>
      </c>
      <c r="E48" s="6">
        <v>14145</v>
      </c>
      <c r="F48">
        <v>632</v>
      </c>
    </row>
    <row r="49" spans="1:6" ht="15" x14ac:dyDescent="0.25">
      <c r="A49" s="4">
        <v>38687</v>
      </c>
      <c r="B49" s="5">
        <v>994659</v>
      </c>
      <c r="C49" s="5">
        <v>2143</v>
      </c>
      <c r="D49" s="5">
        <v>353596</v>
      </c>
      <c r="E49" s="6">
        <v>14145</v>
      </c>
      <c r="F49">
        <v>619</v>
      </c>
    </row>
    <row r="50" spans="1:6" ht="15" x14ac:dyDescent="0.25">
      <c r="A50" s="4">
        <v>38718</v>
      </c>
      <c r="B50" s="5">
        <v>963887</v>
      </c>
      <c r="C50" s="5">
        <v>2131</v>
      </c>
      <c r="D50" s="5">
        <v>347972</v>
      </c>
      <c r="E50" s="6">
        <v>14199</v>
      </c>
      <c r="F50">
        <v>625</v>
      </c>
    </row>
    <row r="51" spans="1:6" ht="15" x14ac:dyDescent="0.25">
      <c r="A51" s="4">
        <v>38749</v>
      </c>
      <c r="B51" s="5">
        <v>803208</v>
      </c>
      <c r="C51" s="5">
        <v>2131</v>
      </c>
      <c r="D51" s="5">
        <v>346455</v>
      </c>
      <c r="E51" s="6">
        <v>14199</v>
      </c>
      <c r="F51">
        <v>624</v>
      </c>
    </row>
    <row r="52" spans="1:6" ht="15" x14ac:dyDescent="0.25">
      <c r="A52" s="4">
        <v>38777</v>
      </c>
      <c r="B52" s="5">
        <v>795468</v>
      </c>
      <c r="C52" s="5">
        <v>2131</v>
      </c>
      <c r="D52" s="5">
        <v>348885</v>
      </c>
      <c r="E52" s="6">
        <v>14205</v>
      </c>
      <c r="F52">
        <v>620</v>
      </c>
    </row>
    <row r="53" spans="1:6" ht="15" x14ac:dyDescent="0.25">
      <c r="A53" s="4">
        <v>38808</v>
      </c>
      <c r="B53" s="5">
        <v>676678</v>
      </c>
      <c r="C53" s="5">
        <v>2142</v>
      </c>
      <c r="D53" s="5">
        <v>346438</v>
      </c>
      <c r="E53" s="6">
        <v>14205</v>
      </c>
      <c r="F53">
        <v>620</v>
      </c>
    </row>
    <row r="54" spans="1:6" ht="15" x14ac:dyDescent="0.25">
      <c r="A54" s="4">
        <v>38838</v>
      </c>
      <c r="B54" s="5">
        <v>617263</v>
      </c>
      <c r="C54" s="5">
        <v>2142</v>
      </c>
      <c r="D54" s="5">
        <v>348273</v>
      </c>
      <c r="E54" s="6">
        <v>14276</v>
      </c>
      <c r="F54">
        <v>618</v>
      </c>
    </row>
    <row r="55" spans="1:6" ht="15" x14ac:dyDescent="0.25">
      <c r="A55" s="4">
        <v>38869</v>
      </c>
      <c r="B55" s="5">
        <v>556390</v>
      </c>
      <c r="C55" s="5">
        <v>2142</v>
      </c>
      <c r="D55" s="5">
        <v>348004</v>
      </c>
      <c r="E55" s="6">
        <v>14276</v>
      </c>
      <c r="F55">
        <v>621</v>
      </c>
    </row>
    <row r="56" spans="1:6" ht="15" x14ac:dyDescent="0.25">
      <c r="A56" s="4">
        <v>38899</v>
      </c>
      <c r="B56" s="5">
        <v>596433</v>
      </c>
      <c r="C56" s="5">
        <v>2142</v>
      </c>
      <c r="D56" s="5">
        <v>349170</v>
      </c>
      <c r="E56" s="6">
        <v>14276</v>
      </c>
      <c r="F56">
        <v>623</v>
      </c>
    </row>
    <row r="57" spans="1:6" ht="15" x14ac:dyDescent="0.25">
      <c r="A57" s="4">
        <v>38930</v>
      </c>
      <c r="B57" s="5">
        <v>670396</v>
      </c>
      <c r="C57" s="5">
        <v>2142</v>
      </c>
      <c r="D57" s="5">
        <v>348807</v>
      </c>
      <c r="E57" s="6">
        <v>14276</v>
      </c>
      <c r="F57">
        <v>624</v>
      </c>
    </row>
    <row r="58" spans="1:6" ht="15" x14ac:dyDescent="0.25">
      <c r="A58" s="4">
        <v>38961</v>
      </c>
      <c r="B58" s="5">
        <v>729987</v>
      </c>
      <c r="C58" s="5">
        <v>2113</v>
      </c>
      <c r="D58" s="5">
        <v>345336</v>
      </c>
      <c r="E58" s="6">
        <v>14276</v>
      </c>
      <c r="F58">
        <v>624</v>
      </c>
    </row>
    <row r="59" spans="1:6" ht="15" x14ac:dyDescent="0.25">
      <c r="A59" s="4">
        <v>38991</v>
      </c>
      <c r="B59" s="5">
        <v>850809</v>
      </c>
      <c r="C59" s="5">
        <v>2113</v>
      </c>
      <c r="D59" s="5">
        <v>341238</v>
      </c>
      <c r="E59" s="6">
        <v>14175</v>
      </c>
      <c r="F59">
        <v>592</v>
      </c>
    </row>
    <row r="60" spans="1:6" ht="15" x14ac:dyDescent="0.25">
      <c r="A60" s="4">
        <v>39022</v>
      </c>
      <c r="B60" s="5">
        <v>905503</v>
      </c>
      <c r="C60" s="5">
        <v>2109</v>
      </c>
      <c r="D60" s="5">
        <v>340338</v>
      </c>
      <c r="E60" s="6">
        <v>14175</v>
      </c>
      <c r="F60">
        <v>592</v>
      </c>
    </row>
    <row r="61" spans="1:6" ht="15" x14ac:dyDescent="0.25">
      <c r="A61" s="4">
        <v>39052</v>
      </c>
      <c r="B61" s="5">
        <v>978493</v>
      </c>
      <c r="C61" s="5">
        <v>2109</v>
      </c>
      <c r="D61" s="5">
        <v>343819</v>
      </c>
      <c r="E61" s="6">
        <v>14151</v>
      </c>
      <c r="F61">
        <v>592</v>
      </c>
    </row>
    <row r="62" spans="1:6" ht="15" x14ac:dyDescent="0.25">
      <c r="A62" s="4">
        <v>39083</v>
      </c>
      <c r="B62" s="5">
        <v>956114</v>
      </c>
      <c r="C62" s="5">
        <v>2112</v>
      </c>
      <c r="D62" s="5">
        <v>334790</v>
      </c>
      <c r="E62" s="6">
        <v>14151</v>
      </c>
      <c r="F62">
        <v>595</v>
      </c>
    </row>
    <row r="63" spans="1:6" ht="15" x14ac:dyDescent="0.25">
      <c r="A63" s="4">
        <v>39114</v>
      </c>
      <c r="B63" s="5">
        <v>797244</v>
      </c>
      <c r="C63" s="5">
        <v>2112</v>
      </c>
      <c r="D63" s="5">
        <v>333205</v>
      </c>
      <c r="E63" s="6">
        <v>14134</v>
      </c>
      <c r="F63">
        <v>593</v>
      </c>
    </row>
    <row r="64" spans="1:6" ht="15" x14ac:dyDescent="0.25">
      <c r="A64" s="4">
        <v>39142</v>
      </c>
      <c r="B64" s="5">
        <v>793196</v>
      </c>
      <c r="C64" s="5">
        <v>2129</v>
      </c>
      <c r="D64" s="5">
        <v>335343</v>
      </c>
      <c r="E64" s="6">
        <v>14131</v>
      </c>
      <c r="F64">
        <v>591</v>
      </c>
    </row>
    <row r="65" spans="1:6" ht="15" x14ac:dyDescent="0.25">
      <c r="A65" s="4">
        <v>39173</v>
      </c>
      <c r="B65" s="5">
        <v>675600</v>
      </c>
      <c r="C65" s="5">
        <v>2129</v>
      </c>
      <c r="D65" s="5">
        <v>333223</v>
      </c>
      <c r="E65" s="6">
        <v>14222</v>
      </c>
      <c r="F65">
        <v>596</v>
      </c>
    </row>
    <row r="66" spans="1:6" ht="15" x14ac:dyDescent="0.25">
      <c r="A66" s="4">
        <v>39203</v>
      </c>
      <c r="B66" s="5">
        <v>614460</v>
      </c>
      <c r="C66" s="5">
        <v>2129</v>
      </c>
      <c r="D66" s="5">
        <v>333917</v>
      </c>
      <c r="E66" s="6">
        <v>14222</v>
      </c>
      <c r="F66">
        <v>589</v>
      </c>
    </row>
    <row r="67" spans="1:6" ht="15" x14ac:dyDescent="0.25">
      <c r="A67" s="4">
        <v>39234</v>
      </c>
      <c r="B67" s="5">
        <v>552976</v>
      </c>
      <c r="C67" s="5">
        <v>2129</v>
      </c>
      <c r="D67" s="5">
        <v>333196</v>
      </c>
      <c r="E67" s="6">
        <v>14222</v>
      </c>
      <c r="F67">
        <v>589</v>
      </c>
    </row>
    <row r="68" spans="1:6" ht="15" x14ac:dyDescent="0.25">
      <c r="A68" s="4">
        <v>39264</v>
      </c>
      <c r="B68" s="5">
        <v>592432</v>
      </c>
      <c r="C68" s="5">
        <v>2128</v>
      </c>
      <c r="D68" s="5">
        <v>333751</v>
      </c>
      <c r="E68" s="6">
        <v>14222</v>
      </c>
      <c r="F68">
        <v>589</v>
      </c>
    </row>
    <row r="69" spans="1:6" ht="15" x14ac:dyDescent="0.25">
      <c r="A69" s="4">
        <v>39295</v>
      </c>
      <c r="B69" s="5">
        <v>665293</v>
      </c>
      <c r="C69" s="5">
        <v>2128</v>
      </c>
      <c r="D69" s="5">
        <v>334381</v>
      </c>
      <c r="E69" s="6">
        <v>14222</v>
      </c>
      <c r="F69">
        <v>589</v>
      </c>
    </row>
    <row r="70" spans="1:6" ht="15" x14ac:dyDescent="0.25">
      <c r="A70" s="4">
        <v>39326</v>
      </c>
      <c r="B70" s="5">
        <v>734407</v>
      </c>
      <c r="C70" s="5">
        <v>2129</v>
      </c>
      <c r="D70" s="5">
        <v>333655</v>
      </c>
      <c r="E70" s="6">
        <v>14220</v>
      </c>
      <c r="F70">
        <v>591</v>
      </c>
    </row>
    <row r="71" spans="1:6" ht="15" x14ac:dyDescent="0.25">
      <c r="A71" s="4">
        <v>39356</v>
      </c>
      <c r="B71" s="5">
        <v>856539</v>
      </c>
      <c r="C71" s="5">
        <v>2129</v>
      </c>
      <c r="D71" s="5">
        <v>334363</v>
      </c>
      <c r="E71" s="6">
        <v>14225</v>
      </c>
      <c r="F71">
        <v>590</v>
      </c>
    </row>
    <row r="72" spans="1:6" ht="15" x14ac:dyDescent="0.25">
      <c r="A72" s="4">
        <v>39387</v>
      </c>
      <c r="B72" s="5">
        <v>917226</v>
      </c>
      <c r="C72" s="5">
        <v>2109</v>
      </c>
      <c r="D72" s="5">
        <v>355665</v>
      </c>
      <c r="E72" s="6">
        <v>14225</v>
      </c>
      <c r="F72">
        <v>590</v>
      </c>
    </row>
    <row r="73" spans="1:6" ht="15" x14ac:dyDescent="0.25">
      <c r="A73" s="4">
        <v>39417</v>
      </c>
      <c r="B73" s="5">
        <v>978621</v>
      </c>
      <c r="C73" s="5">
        <v>2109</v>
      </c>
      <c r="D73" s="5">
        <v>359916</v>
      </c>
      <c r="E73" s="6">
        <v>14319</v>
      </c>
      <c r="F73">
        <v>599</v>
      </c>
    </row>
    <row r="74" spans="1:6" ht="15" x14ac:dyDescent="0.25">
      <c r="A74" s="4">
        <v>39448</v>
      </c>
      <c r="B74" s="5">
        <v>970514</v>
      </c>
      <c r="C74" s="5">
        <v>2144</v>
      </c>
      <c r="D74" s="5">
        <v>357842</v>
      </c>
      <c r="E74" s="6">
        <v>14319</v>
      </c>
      <c r="F74">
        <v>602</v>
      </c>
    </row>
    <row r="75" spans="1:6" ht="15" x14ac:dyDescent="0.25">
      <c r="A75" s="4">
        <v>39479</v>
      </c>
      <c r="B75" s="5">
        <v>809218</v>
      </c>
      <c r="C75" s="5">
        <v>2144</v>
      </c>
      <c r="D75" s="5">
        <v>356818</v>
      </c>
      <c r="E75" s="6">
        <v>14096</v>
      </c>
      <c r="F75">
        <v>600</v>
      </c>
    </row>
    <row r="76" spans="1:6" ht="15" x14ac:dyDescent="0.25">
      <c r="A76" s="4">
        <v>39508</v>
      </c>
      <c r="B76" s="5">
        <v>801637</v>
      </c>
      <c r="C76" s="5">
        <v>2144</v>
      </c>
      <c r="D76" s="5">
        <v>358413</v>
      </c>
      <c r="E76" s="6">
        <v>14096</v>
      </c>
      <c r="F76">
        <v>600</v>
      </c>
    </row>
    <row r="77" spans="1:6" ht="15" x14ac:dyDescent="0.25">
      <c r="A77" s="4">
        <v>39539</v>
      </c>
      <c r="B77" s="5">
        <v>680394</v>
      </c>
      <c r="C77" s="5">
        <v>2144</v>
      </c>
      <c r="D77" s="5">
        <v>342011</v>
      </c>
      <c r="E77" s="6">
        <v>14924</v>
      </c>
      <c r="F77">
        <v>600</v>
      </c>
    </row>
    <row r="78" spans="1:6" ht="15" x14ac:dyDescent="0.25">
      <c r="A78" s="4">
        <v>39569</v>
      </c>
      <c r="B78" s="5">
        <v>619185</v>
      </c>
      <c r="C78" s="5">
        <v>2146</v>
      </c>
      <c r="D78" s="5">
        <v>341683</v>
      </c>
      <c r="E78" s="6">
        <v>14372</v>
      </c>
      <c r="F78">
        <v>599</v>
      </c>
    </row>
    <row r="79" spans="1:6" ht="15" x14ac:dyDescent="0.25">
      <c r="A79" s="4">
        <v>39600</v>
      </c>
      <c r="B79" s="5">
        <v>557419</v>
      </c>
      <c r="C79" s="5">
        <v>2146</v>
      </c>
      <c r="D79" s="5">
        <v>340946</v>
      </c>
      <c r="E79" s="6">
        <v>14380</v>
      </c>
      <c r="F79">
        <v>598</v>
      </c>
    </row>
    <row r="80" spans="1:6" ht="15" x14ac:dyDescent="0.25">
      <c r="A80" s="4">
        <v>39630</v>
      </c>
      <c r="B80" s="5">
        <v>597219</v>
      </c>
      <c r="C80" s="5">
        <v>2146</v>
      </c>
      <c r="D80" s="5">
        <v>332874</v>
      </c>
      <c r="E80" s="6">
        <v>14380</v>
      </c>
      <c r="F80">
        <v>602</v>
      </c>
    </row>
    <row r="81" spans="1:6" ht="15" x14ac:dyDescent="0.25">
      <c r="A81" s="4">
        <v>39661</v>
      </c>
      <c r="B81" s="5">
        <v>670800</v>
      </c>
      <c r="C81" s="5">
        <v>2146</v>
      </c>
      <c r="D81" s="5">
        <v>332211</v>
      </c>
      <c r="E81" s="6">
        <v>14380</v>
      </c>
      <c r="F81">
        <v>602</v>
      </c>
    </row>
    <row r="82" spans="1:6" ht="15" x14ac:dyDescent="0.25">
      <c r="A82" s="4">
        <v>39692</v>
      </c>
      <c r="B82" s="5">
        <v>740546</v>
      </c>
      <c r="C82" s="5">
        <v>2147</v>
      </c>
      <c r="D82" s="5">
        <v>331767</v>
      </c>
      <c r="E82" s="6">
        <v>14380</v>
      </c>
      <c r="F82">
        <v>602</v>
      </c>
    </row>
    <row r="83" spans="1:6" ht="15" x14ac:dyDescent="0.25">
      <c r="A83" s="4">
        <v>39722</v>
      </c>
      <c r="B83" s="5">
        <v>864321</v>
      </c>
      <c r="C83" s="5">
        <v>2150</v>
      </c>
      <c r="D83" s="5">
        <v>332482</v>
      </c>
      <c r="E83" s="6">
        <v>14394</v>
      </c>
      <c r="F83">
        <v>601</v>
      </c>
    </row>
    <row r="84" spans="1:6" ht="15" x14ac:dyDescent="0.25">
      <c r="A84" s="4">
        <v>39753</v>
      </c>
      <c r="B84" s="5">
        <v>923045</v>
      </c>
      <c r="C84" s="5">
        <v>2155</v>
      </c>
      <c r="D84" s="5">
        <v>290924</v>
      </c>
      <c r="E84" s="6">
        <v>14408</v>
      </c>
      <c r="F84">
        <v>601</v>
      </c>
    </row>
    <row r="85" spans="1:6" ht="15" x14ac:dyDescent="0.25">
      <c r="A85" s="4">
        <v>39783</v>
      </c>
      <c r="B85" s="5">
        <v>1000034</v>
      </c>
      <c r="C85" s="5">
        <v>2155</v>
      </c>
      <c r="D85" s="5">
        <v>292934</v>
      </c>
      <c r="E85" s="6">
        <v>14446</v>
      </c>
      <c r="F85">
        <v>585</v>
      </c>
    </row>
    <row r="86" spans="1:6" ht="15" x14ac:dyDescent="0.25">
      <c r="A86" s="4">
        <v>39814</v>
      </c>
      <c r="B86" s="5">
        <v>975753</v>
      </c>
      <c r="C86" s="5">
        <v>2155</v>
      </c>
      <c r="D86" s="5">
        <v>290878</v>
      </c>
      <c r="E86" s="6">
        <v>14457</v>
      </c>
      <c r="F86">
        <v>588</v>
      </c>
    </row>
    <row r="87" spans="1:6" ht="15" x14ac:dyDescent="0.25">
      <c r="A87" s="4">
        <v>39845</v>
      </c>
      <c r="B87" s="5">
        <v>813578</v>
      </c>
      <c r="C87" s="5">
        <v>2155</v>
      </c>
      <c r="D87" s="5">
        <v>289675</v>
      </c>
      <c r="E87" s="6">
        <v>14457</v>
      </c>
      <c r="F87">
        <v>588</v>
      </c>
    </row>
    <row r="88" spans="1:6" ht="15" x14ac:dyDescent="0.25">
      <c r="A88" s="4">
        <v>39873</v>
      </c>
      <c r="B88" s="5">
        <v>805966</v>
      </c>
      <c r="C88" s="5">
        <v>2155</v>
      </c>
      <c r="D88" s="5">
        <v>291711</v>
      </c>
      <c r="E88" s="6">
        <v>14457</v>
      </c>
      <c r="F88">
        <v>586</v>
      </c>
    </row>
    <row r="89" spans="1:6" ht="15" x14ac:dyDescent="0.25">
      <c r="A89" s="4">
        <v>39904</v>
      </c>
      <c r="B89" s="5">
        <v>805966</v>
      </c>
      <c r="C89" s="5">
        <v>2155</v>
      </c>
      <c r="D89" s="5">
        <v>289667</v>
      </c>
      <c r="E89" s="6">
        <v>14457</v>
      </c>
      <c r="F89">
        <v>586</v>
      </c>
    </row>
    <row r="90" spans="1:6" ht="15" x14ac:dyDescent="0.25">
      <c r="A90" s="4">
        <v>39934</v>
      </c>
      <c r="B90" s="5">
        <v>622163</v>
      </c>
      <c r="C90" s="5">
        <v>2155</v>
      </c>
      <c r="D90" s="5">
        <v>290188</v>
      </c>
      <c r="E90" s="6">
        <v>14457</v>
      </c>
      <c r="F90">
        <v>585</v>
      </c>
    </row>
    <row r="91" spans="1:6" ht="15" x14ac:dyDescent="0.25">
      <c r="A91" s="4">
        <v>39965</v>
      </c>
      <c r="B91" s="5">
        <v>559908</v>
      </c>
      <c r="C91" s="5">
        <v>2155</v>
      </c>
      <c r="D91" s="5">
        <v>289562</v>
      </c>
      <c r="E91" s="6">
        <v>14457</v>
      </c>
      <c r="F91">
        <v>585</v>
      </c>
    </row>
    <row r="92" spans="1:6" ht="15" x14ac:dyDescent="0.25">
      <c r="A92" s="4">
        <v>39995</v>
      </c>
      <c r="B92" s="5">
        <v>599858</v>
      </c>
      <c r="C92" s="5">
        <v>2155</v>
      </c>
      <c r="D92" s="5">
        <v>290188</v>
      </c>
      <c r="E92" s="6">
        <v>14457</v>
      </c>
      <c r="F92">
        <v>585</v>
      </c>
    </row>
    <row r="93" spans="1:6" ht="15" x14ac:dyDescent="0.25">
      <c r="A93" s="4">
        <v>40026</v>
      </c>
      <c r="B93" s="5">
        <v>673794</v>
      </c>
      <c r="C93" s="5">
        <v>2155</v>
      </c>
      <c r="D93" s="5">
        <v>289875</v>
      </c>
      <c r="E93" s="6">
        <v>14457</v>
      </c>
      <c r="F93">
        <v>585</v>
      </c>
    </row>
    <row r="94" spans="1:6" ht="15" x14ac:dyDescent="0.25">
      <c r="A94" s="4">
        <v>40057</v>
      </c>
      <c r="B94" s="5">
        <v>743742</v>
      </c>
      <c r="C94" s="5">
        <v>2156</v>
      </c>
      <c r="D94" s="5">
        <v>289562</v>
      </c>
      <c r="E94" s="6">
        <v>14457</v>
      </c>
      <c r="F94">
        <v>585</v>
      </c>
    </row>
    <row r="95" spans="1:6" ht="15" x14ac:dyDescent="0.25">
      <c r="A95" s="4">
        <v>40087</v>
      </c>
      <c r="B95" s="5">
        <v>867077</v>
      </c>
      <c r="C95" s="5">
        <v>2155</v>
      </c>
      <c r="D95" s="5">
        <v>290985</v>
      </c>
      <c r="E95" s="6">
        <v>14457</v>
      </c>
      <c r="F95">
        <v>585</v>
      </c>
    </row>
    <row r="96" spans="1:6" ht="15" x14ac:dyDescent="0.25">
      <c r="A96" s="4">
        <v>40118</v>
      </c>
      <c r="B96" s="5">
        <v>923336</v>
      </c>
      <c r="C96" s="5">
        <v>2155</v>
      </c>
      <c r="D96" s="5">
        <v>290970</v>
      </c>
      <c r="E96" s="6">
        <v>14457</v>
      </c>
      <c r="F96">
        <v>587</v>
      </c>
    </row>
    <row r="97" spans="1:6" ht="15" x14ac:dyDescent="0.25">
      <c r="A97" s="4">
        <v>40148</v>
      </c>
      <c r="B97" s="5">
        <v>1000038</v>
      </c>
      <c r="C97" s="5">
        <v>2155</v>
      </c>
      <c r="D97" s="5">
        <v>294364</v>
      </c>
      <c r="E97" s="6">
        <v>14457</v>
      </c>
      <c r="F97">
        <v>600</v>
      </c>
    </row>
    <row r="98" spans="1:6" ht="15" x14ac:dyDescent="0.25">
      <c r="A98" s="4">
        <v>40179</v>
      </c>
      <c r="B98" s="5">
        <v>975753</v>
      </c>
      <c r="C98" s="5">
        <v>2155</v>
      </c>
      <c r="D98" s="5">
        <v>292706</v>
      </c>
      <c r="E98" s="6">
        <v>14457</v>
      </c>
      <c r="F98">
        <v>603</v>
      </c>
    </row>
    <row r="99" spans="1:6" ht="15" x14ac:dyDescent="0.25">
      <c r="A99" s="4">
        <v>40210</v>
      </c>
      <c r="B99" s="5">
        <v>824273</v>
      </c>
      <c r="C99" s="5">
        <v>2184</v>
      </c>
      <c r="D99" s="5">
        <v>291806</v>
      </c>
      <c r="E99" s="6">
        <v>14457</v>
      </c>
      <c r="F99">
        <v>604</v>
      </c>
    </row>
    <row r="100" spans="1:6" ht="15" x14ac:dyDescent="0.25">
      <c r="A100" s="4">
        <v>40238</v>
      </c>
      <c r="B100" s="5">
        <v>823304</v>
      </c>
      <c r="C100" s="5">
        <v>2202</v>
      </c>
      <c r="D100" s="5">
        <v>293979</v>
      </c>
      <c r="E100" s="6">
        <v>14599</v>
      </c>
      <c r="F100">
        <v>605</v>
      </c>
    </row>
    <row r="101" spans="1:6" ht="15" x14ac:dyDescent="0.25">
      <c r="A101" s="4">
        <v>40269</v>
      </c>
      <c r="B101" s="5">
        <v>698785</v>
      </c>
      <c r="C101" s="5">
        <v>2202</v>
      </c>
      <c r="D101" s="5">
        <v>291851</v>
      </c>
      <c r="E101" s="6">
        <v>14701</v>
      </c>
      <c r="F101">
        <v>606</v>
      </c>
    </row>
    <row r="102" spans="1:6" ht="15" x14ac:dyDescent="0.25">
      <c r="A102" s="4">
        <v>40299</v>
      </c>
      <c r="B102" s="5">
        <v>635554</v>
      </c>
      <c r="C102" s="5">
        <v>2202</v>
      </c>
      <c r="D102" s="5">
        <v>292854</v>
      </c>
      <c r="E102" s="6">
        <v>14701</v>
      </c>
      <c r="F102">
        <v>605</v>
      </c>
    </row>
    <row r="103" spans="1:6" ht="15" x14ac:dyDescent="0.25">
      <c r="A103" s="4">
        <v>40330</v>
      </c>
      <c r="B103" s="5">
        <v>571953</v>
      </c>
      <c r="C103" s="5">
        <v>2202</v>
      </c>
      <c r="D103" s="5">
        <v>292127</v>
      </c>
      <c r="E103" s="6">
        <v>14701</v>
      </c>
      <c r="F103" s="7">
        <v>588</v>
      </c>
    </row>
    <row r="104" spans="1:6" ht="15" x14ac:dyDescent="0.25">
      <c r="A104" s="4">
        <v>40360</v>
      </c>
      <c r="B104" s="5">
        <v>612762</v>
      </c>
      <c r="C104" s="5">
        <v>2202</v>
      </c>
      <c r="D104" s="5">
        <v>292850</v>
      </c>
      <c r="E104" s="6">
        <v>14701</v>
      </c>
      <c r="F104">
        <v>611</v>
      </c>
    </row>
    <row r="105" spans="1:6" ht="15" x14ac:dyDescent="0.25">
      <c r="A105" s="4">
        <v>40391</v>
      </c>
      <c r="B105" s="5">
        <v>688288</v>
      </c>
      <c r="C105" s="5">
        <v>2202</v>
      </c>
      <c r="D105" s="5">
        <v>292538</v>
      </c>
      <c r="E105" s="6">
        <v>14701</v>
      </c>
      <c r="F105">
        <v>605</v>
      </c>
    </row>
    <row r="106" spans="1:6" ht="15" x14ac:dyDescent="0.25">
      <c r="A106" s="4">
        <v>40422</v>
      </c>
      <c r="B106" s="5">
        <v>759741</v>
      </c>
      <c r="C106" s="5">
        <v>2202</v>
      </c>
      <c r="D106" s="5">
        <v>292222</v>
      </c>
      <c r="E106" s="6">
        <v>14701</v>
      </c>
      <c r="F106">
        <v>605</v>
      </c>
    </row>
    <row r="107" spans="1:6" ht="15" x14ac:dyDescent="0.25">
      <c r="A107" s="4">
        <v>40452</v>
      </c>
      <c r="B107" s="5">
        <v>885728</v>
      </c>
      <c r="C107" s="5">
        <v>2202</v>
      </c>
      <c r="D107" s="5">
        <v>292554</v>
      </c>
      <c r="E107" s="6">
        <v>14701</v>
      </c>
      <c r="F107">
        <v>605</v>
      </c>
    </row>
    <row r="108" spans="1:6" ht="15" x14ac:dyDescent="0.25">
      <c r="A108" s="4">
        <v>40483</v>
      </c>
      <c r="B108" s="5">
        <v>943199</v>
      </c>
      <c r="C108" s="5">
        <v>2202</v>
      </c>
      <c r="D108" s="5">
        <v>292222</v>
      </c>
      <c r="E108" s="6">
        <v>14701</v>
      </c>
      <c r="F108">
        <v>605</v>
      </c>
    </row>
    <row r="109" spans="1:6" ht="15" x14ac:dyDescent="0.25">
      <c r="A109" s="4">
        <v>40513</v>
      </c>
      <c r="B109" s="5">
        <v>1048047</v>
      </c>
      <c r="C109" s="5">
        <v>2259</v>
      </c>
      <c r="D109" s="5">
        <v>294842</v>
      </c>
      <c r="E109" s="6">
        <v>14701</v>
      </c>
      <c r="F109">
        <v>601</v>
      </c>
    </row>
    <row r="110" spans="1:6" ht="15" x14ac:dyDescent="0.25">
      <c r="A110" s="4">
        <v>40544</v>
      </c>
      <c r="B110" s="5">
        <v>1026582</v>
      </c>
      <c r="C110" s="5">
        <v>2268</v>
      </c>
      <c r="D110" s="5">
        <v>292859</v>
      </c>
      <c r="E110" s="6">
        <v>14927</v>
      </c>
      <c r="F110">
        <v>604</v>
      </c>
    </row>
    <row r="111" spans="1:6" ht="15" x14ac:dyDescent="0.25">
      <c r="A111" s="4">
        <v>40575</v>
      </c>
      <c r="B111" s="5">
        <v>858134</v>
      </c>
      <c r="C111" s="5">
        <v>2277</v>
      </c>
      <c r="D111" s="5">
        <v>276643</v>
      </c>
      <c r="E111" s="6">
        <v>14976</v>
      </c>
      <c r="F111">
        <v>604</v>
      </c>
    </row>
    <row r="112" spans="1:6" ht="15" x14ac:dyDescent="0.25">
      <c r="A112" s="4">
        <v>40603</v>
      </c>
      <c r="B112" s="5">
        <v>851260</v>
      </c>
      <c r="C112" s="5">
        <v>2277</v>
      </c>
      <c r="D112" s="5">
        <v>278717</v>
      </c>
      <c r="E112" s="6">
        <v>15036</v>
      </c>
      <c r="F112">
        <v>599</v>
      </c>
    </row>
    <row r="113" spans="1:6" ht="15" x14ac:dyDescent="0.25">
      <c r="A113" s="4">
        <v>40634</v>
      </c>
      <c r="B113" s="5">
        <v>722513</v>
      </c>
      <c r="C113" s="5">
        <v>2277</v>
      </c>
      <c r="D113" s="5">
        <v>276431</v>
      </c>
      <c r="E113" s="6">
        <v>15036</v>
      </c>
      <c r="F113">
        <v>599</v>
      </c>
    </row>
    <row r="114" spans="1:6" ht="15" x14ac:dyDescent="0.25">
      <c r="A114" s="4">
        <v>40664</v>
      </c>
      <c r="B114" s="5">
        <v>657139</v>
      </c>
      <c r="C114" s="5">
        <v>2277</v>
      </c>
      <c r="D114" s="5">
        <v>271003</v>
      </c>
      <c r="E114" s="6">
        <v>15036</v>
      </c>
      <c r="F114">
        <v>600</v>
      </c>
    </row>
    <row r="115" spans="1:6" ht="15" x14ac:dyDescent="0.25">
      <c r="A115" s="4">
        <v>40695</v>
      </c>
      <c r="B115" s="5">
        <v>591348</v>
      </c>
      <c r="C115" s="5">
        <v>2277</v>
      </c>
      <c r="D115" s="5">
        <v>270213</v>
      </c>
      <c r="E115" s="6">
        <v>15036</v>
      </c>
      <c r="F115">
        <v>605</v>
      </c>
    </row>
    <row r="116" spans="1:6" ht="15" x14ac:dyDescent="0.25">
      <c r="A116" s="4">
        <v>40725</v>
      </c>
      <c r="B116" s="5">
        <v>634718</v>
      </c>
      <c r="C116" s="5">
        <v>2277</v>
      </c>
      <c r="D116" s="5">
        <v>271583</v>
      </c>
      <c r="E116" s="6">
        <v>15036</v>
      </c>
      <c r="F116">
        <v>605</v>
      </c>
    </row>
    <row r="117" spans="1:6" ht="15" x14ac:dyDescent="0.25">
      <c r="A117" s="4">
        <v>40756</v>
      </c>
      <c r="B117" s="5">
        <v>758824</v>
      </c>
      <c r="C117" s="5">
        <v>2276</v>
      </c>
      <c r="D117" s="5">
        <v>271317</v>
      </c>
      <c r="E117" s="6">
        <v>15041</v>
      </c>
      <c r="F117">
        <v>606</v>
      </c>
    </row>
    <row r="118" spans="1:6" ht="15" x14ac:dyDescent="0.25">
      <c r="A118" s="4">
        <v>40787</v>
      </c>
      <c r="B118" s="5">
        <v>788049</v>
      </c>
      <c r="C118" s="5">
        <v>2277</v>
      </c>
      <c r="D118" s="5">
        <v>271024</v>
      </c>
      <c r="E118" s="6">
        <v>15041</v>
      </c>
      <c r="F118">
        <v>606</v>
      </c>
    </row>
    <row r="119" spans="1:6" ht="15" x14ac:dyDescent="0.25">
      <c r="A119" s="4">
        <v>40817</v>
      </c>
      <c r="B119" s="5">
        <v>918269</v>
      </c>
      <c r="C119" s="5">
        <v>2277</v>
      </c>
      <c r="D119" s="5">
        <v>271610</v>
      </c>
      <c r="E119" s="6">
        <v>15041</v>
      </c>
      <c r="F119">
        <v>606</v>
      </c>
    </row>
    <row r="120" spans="1:6" ht="15" x14ac:dyDescent="0.25">
      <c r="A120" s="4">
        <v>40848</v>
      </c>
      <c r="B120" s="5">
        <v>981306</v>
      </c>
      <c r="C120" s="5">
        <v>2287</v>
      </c>
      <c r="D120" s="5">
        <v>271024</v>
      </c>
      <c r="E120" s="6">
        <v>15041</v>
      </c>
      <c r="F120">
        <v>606</v>
      </c>
    </row>
    <row r="121" spans="1:6" ht="15" x14ac:dyDescent="0.25">
      <c r="A121" s="4">
        <v>40878</v>
      </c>
      <c r="B121" s="5">
        <v>1059138</v>
      </c>
      <c r="C121" s="5">
        <v>2287</v>
      </c>
      <c r="D121" s="5">
        <v>274355</v>
      </c>
      <c r="E121" s="6">
        <v>15041</v>
      </c>
      <c r="F121">
        <v>606</v>
      </c>
    </row>
    <row r="122" spans="1:6" ht="15" x14ac:dyDescent="0.25">
      <c r="A122" s="4">
        <v>40909</v>
      </c>
      <c r="B122" s="5">
        <v>1035847</v>
      </c>
      <c r="C122" s="5">
        <v>2287</v>
      </c>
      <c r="D122" s="5">
        <v>372128</v>
      </c>
      <c r="E122" s="6">
        <v>15041</v>
      </c>
      <c r="F122">
        <v>609</v>
      </c>
    </row>
    <row r="123" spans="1:6" ht="15" x14ac:dyDescent="0.25">
      <c r="A123" s="4">
        <v>40940</v>
      </c>
      <c r="B123" s="5">
        <v>893228</v>
      </c>
      <c r="C123" s="5">
        <v>2287</v>
      </c>
      <c r="D123" s="5">
        <v>271088</v>
      </c>
      <c r="E123" s="6">
        <v>15041</v>
      </c>
      <c r="F123">
        <v>607</v>
      </c>
    </row>
    <row r="124" spans="1:6" ht="15" x14ac:dyDescent="0.25">
      <c r="A124" s="4">
        <v>40969</v>
      </c>
      <c r="B124" s="5">
        <v>852724</v>
      </c>
      <c r="C124" s="5">
        <v>2287</v>
      </c>
      <c r="D124" s="5">
        <v>272285</v>
      </c>
      <c r="E124" s="6">
        <v>15041</v>
      </c>
      <c r="F124">
        <v>605</v>
      </c>
    </row>
    <row r="125" spans="1:6" ht="15" x14ac:dyDescent="0.25">
      <c r="A125" s="4">
        <v>41000</v>
      </c>
      <c r="B125" s="5">
        <v>723442</v>
      </c>
      <c r="C125" s="5">
        <v>2287</v>
      </c>
      <c r="D125" s="5">
        <v>270583</v>
      </c>
      <c r="E125" s="6">
        <v>15095</v>
      </c>
      <c r="F125">
        <v>605</v>
      </c>
    </row>
    <row r="126" spans="1:6" ht="15" x14ac:dyDescent="0.25">
      <c r="A126" s="4">
        <v>41030</v>
      </c>
      <c r="B126" s="5">
        <v>658589</v>
      </c>
      <c r="C126" s="5">
        <v>2287</v>
      </c>
      <c r="D126" s="5">
        <v>271142</v>
      </c>
      <c r="E126" s="6">
        <v>15095</v>
      </c>
      <c r="F126">
        <v>604</v>
      </c>
    </row>
    <row r="127" spans="1:6" ht="15" x14ac:dyDescent="0.25">
      <c r="A127" s="4">
        <v>41061</v>
      </c>
      <c r="B127" s="5">
        <v>593850</v>
      </c>
      <c r="C127" s="5">
        <v>2287</v>
      </c>
      <c r="D127" s="5">
        <v>270556</v>
      </c>
      <c r="E127" s="6">
        <v>15095</v>
      </c>
      <c r="F127">
        <v>604</v>
      </c>
    </row>
    <row r="128" spans="1:6" ht="15" x14ac:dyDescent="0.25">
      <c r="A128" s="4">
        <v>41091</v>
      </c>
      <c r="B128" s="5">
        <v>638139</v>
      </c>
      <c r="C128" s="5">
        <v>2289</v>
      </c>
      <c r="D128" s="5">
        <v>271142</v>
      </c>
      <c r="E128" s="6">
        <v>15095</v>
      </c>
      <c r="F128">
        <v>604</v>
      </c>
    </row>
    <row r="129" spans="1:6" ht="15" x14ac:dyDescent="0.25">
      <c r="A129" s="4">
        <v>41122</v>
      </c>
      <c r="B129" s="5">
        <v>717791</v>
      </c>
      <c r="C129" s="5">
        <v>2289</v>
      </c>
      <c r="D129" s="5">
        <v>270450</v>
      </c>
      <c r="E129" s="6">
        <v>15096</v>
      </c>
      <c r="F129">
        <v>604</v>
      </c>
    </row>
    <row r="130" spans="1:6" ht="15" x14ac:dyDescent="0.25">
      <c r="A130" s="4">
        <v>41153</v>
      </c>
      <c r="B130" s="5">
        <v>792296</v>
      </c>
      <c r="C130" s="5">
        <v>2289</v>
      </c>
      <c r="D130" s="5">
        <v>270145</v>
      </c>
      <c r="E130" s="6">
        <v>15096</v>
      </c>
      <c r="F130">
        <v>603</v>
      </c>
    </row>
    <row r="131" spans="1:6" ht="15" x14ac:dyDescent="0.25">
      <c r="A131" s="8">
        <v>41183</v>
      </c>
      <c r="B131" s="5">
        <v>919844</v>
      </c>
      <c r="C131" s="5">
        <v>2289</v>
      </c>
      <c r="D131" s="5">
        <v>270729</v>
      </c>
      <c r="E131" s="6">
        <v>15096</v>
      </c>
      <c r="F131">
        <v>603</v>
      </c>
    </row>
    <row r="132" spans="1:6" ht="15" x14ac:dyDescent="0.25">
      <c r="A132" s="8">
        <v>41214</v>
      </c>
      <c r="B132" s="5">
        <v>979610</v>
      </c>
      <c r="C132" s="5">
        <v>2289</v>
      </c>
      <c r="D132" s="5">
        <v>270145</v>
      </c>
      <c r="E132" s="6">
        <v>15096</v>
      </c>
      <c r="F132">
        <v>603</v>
      </c>
    </row>
    <row r="133" spans="1:6" x14ac:dyDescent="0.2">
      <c r="A133" s="8">
        <v>41244</v>
      </c>
      <c r="B133" s="5">
        <v>1061020</v>
      </c>
      <c r="C133" s="5">
        <v>2290</v>
      </c>
      <c r="D133" s="5">
        <v>273475</v>
      </c>
      <c r="E133" s="5">
        <v>15105</v>
      </c>
      <c r="F133" s="5">
        <v>603</v>
      </c>
    </row>
    <row r="134" spans="1:6" ht="15" x14ac:dyDescent="0.25">
      <c r="A134" s="8">
        <v>41275</v>
      </c>
      <c r="B134" s="6">
        <v>1062548</v>
      </c>
      <c r="C134" s="6">
        <v>2290</v>
      </c>
      <c r="D134" s="5">
        <v>273440</v>
      </c>
      <c r="E134" s="5">
        <v>15105</v>
      </c>
      <c r="F134">
        <v>603</v>
      </c>
    </row>
    <row r="135" spans="1:6" ht="15" x14ac:dyDescent="0.25">
      <c r="A135" s="8">
        <v>41306</v>
      </c>
      <c r="B135" s="6">
        <v>1037207</v>
      </c>
      <c r="C135" s="6">
        <v>2290</v>
      </c>
      <c r="D135" s="5">
        <v>271270</v>
      </c>
      <c r="E135" s="5">
        <v>15105</v>
      </c>
      <c r="F135" s="5">
        <v>603</v>
      </c>
    </row>
    <row r="136" spans="1:6" ht="15" x14ac:dyDescent="0.25">
      <c r="A136" s="8">
        <v>41334</v>
      </c>
      <c r="B136" s="6">
        <v>964937</v>
      </c>
      <c r="C136" s="6">
        <v>2290</v>
      </c>
      <c r="D136" s="5">
        <v>271270</v>
      </c>
      <c r="E136" s="5">
        <v>15105</v>
      </c>
      <c r="F136">
        <v>603</v>
      </c>
    </row>
    <row r="137" spans="1:6" ht="15" x14ac:dyDescent="0.25">
      <c r="A137" s="8">
        <v>41365</v>
      </c>
      <c r="B137" s="6">
        <v>853565</v>
      </c>
      <c r="C137" s="6">
        <v>2290</v>
      </c>
      <c r="D137" s="5">
        <v>271270</v>
      </c>
      <c r="E137" s="5">
        <v>15105</v>
      </c>
      <c r="F137" s="5">
        <v>603</v>
      </c>
    </row>
    <row r="138" spans="1:6" ht="15" x14ac:dyDescent="0.25">
      <c r="A138" s="8">
        <v>41395</v>
      </c>
      <c r="B138" s="6">
        <v>724151</v>
      </c>
      <c r="C138" s="6">
        <v>2290</v>
      </c>
      <c r="D138" s="5">
        <v>269866</v>
      </c>
      <c r="E138" s="5">
        <v>15105</v>
      </c>
      <c r="F138">
        <v>603</v>
      </c>
    </row>
    <row r="139" spans="1:6" ht="15" x14ac:dyDescent="0.25">
      <c r="A139" s="8">
        <v>41426</v>
      </c>
      <c r="B139" s="6">
        <v>659236</v>
      </c>
      <c r="C139" s="6">
        <v>2290</v>
      </c>
      <c r="D139" s="5">
        <v>259556</v>
      </c>
      <c r="E139" s="5">
        <v>15106</v>
      </c>
      <c r="F139" s="5">
        <v>603</v>
      </c>
    </row>
    <row r="140" spans="1:6" ht="15" x14ac:dyDescent="0.25">
      <c r="A140" s="8">
        <v>41456</v>
      </c>
      <c r="B140" s="6">
        <v>594434</v>
      </c>
      <c r="C140" s="6">
        <v>2290</v>
      </c>
      <c r="D140" s="5">
        <v>259556</v>
      </c>
      <c r="E140" s="5">
        <v>15106</v>
      </c>
      <c r="F140">
        <v>603</v>
      </c>
    </row>
    <row r="141" spans="1:6" ht="15" x14ac:dyDescent="0.25">
      <c r="A141" s="8">
        <v>41487</v>
      </c>
      <c r="B141" s="6">
        <v>638674</v>
      </c>
      <c r="C141" s="6">
        <v>2291</v>
      </c>
      <c r="D141" s="5">
        <v>258732</v>
      </c>
      <c r="E141" s="5">
        <v>15123</v>
      </c>
      <c r="F141" s="5">
        <v>603</v>
      </c>
    </row>
    <row r="142" spans="1:6" ht="15" x14ac:dyDescent="0.25">
      <c r="A142" s="8">
        <v>41518</v>
      </c>
      <c r="B142" s="6">
        <v>719317</v>
      </c>
      <c r="C142" s="6">
        <v>2294</v>
      </c>
      <c r="D142" s="5">
        <v>258732</v>
      </c>
      <c r="E142" s="5">
        <v>15123</v>
      </c>
      <c r="F142">
        <v>603</v>
      </c>
    </row>
    <row r="143" spans="1:6" ht="15" x14ac:dyDescent="0.25">
      <c r="A143" s="8">
        <v>41548</v>
      </c>
      <c r="B143" s="6">
        <v>794622</v>
      </c>
      <c r="C143" s="6">
        <v>2295</v>
      </c>
      <c r="D143" s="5">
        <v>258732</v>
      </c>
      <c r="E143" s="5">
        <v>15130</v>
      </c>
      <c r="F143" s="5">
        <v>603</v>
      </c>
    </row>
    <row r="144" spans="1:6" ht="15" x14ac:dyDescent="0.25">
      <c r="A144" s="8">
        <v>41579</v>
      </c>
      <c r="B144" s="6">
        <v>925896</v>
      </c>
      <c r="C144" s="6">
        <v>2295</v>
      </c>
      <c r="D144" s="5">
        <v>258732</v>
      </c>
      <c r="E144" s="5">
        <v>15130</v>
      </c>
      <c r="F144">
        <v>603</v>
      </c>
    </row>
    <row r="145" spans="1:6" ht="15" x14ac:dyDescent="0.25">
      <c r="A145" s="8">
        <v>41609</v>
      </c>
      <c r="B145" s="6">
        <v>1912324</v>
      </c>
      <c r="C145" s="6">
        <v>2620</v>
      </c>
      <c r="D145" s="5">
        <v>249726</v>
      </c>
      <c r="E145" s="5">
        <v>15130</v>
      </c>
      <c r="F145" s="5">
        <v>603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G121"/>
  <sheetViews>
    <sheetView tabSelected="1" workbookViewId="0">
      <selection activeCell="C110" sqref="C110:C121"/>
    </sheetView>
  </sheetViews>
  <sheetFormatPr defaultColWidth="9.140625" defaultRowHeight="12.75" x14ac:dyDescent="0.2"/>
  <cols>
    <col min="1" max="2" width="9.140625" style="3"/>
    <col min="3" max="4" width="9.85546875" style="3" bestFit="1" customWidth="1"/>
    <col min="5" max="5" width="9.140625" style="3"/>
    <col min="6" max="7" width="10.5703125" style="3" customWidth="1"/>
    <col min="8" max="237" width="9.140625" style="3"/>
    <col min="238" max="238" width="13.7109375" style="3" bestFit="1" customWidth="1"/>
    <col min="239" max="239" width="10.140625" style="3" bestFit="1" customWidth="1"/>
    <col min="240" max="240" width="10.5703125" style="3" bestFit="1" customWidth="1"/>
    <col min="241" max="242" width="11.140625" style="3" bestFit="1" customWidth="1"/>
    <col min="243" max="244" width="9.85546875" style="3" bestFit="1" customWidth="1"/>
    <col min="245" max="246" width="9.140625" style="3"/>
    <col min="247" max="247" width="10.5703125" style="3" bestFit="1" customWidth="1"/>
    <col min="248" max="249" width="10.5703125" style="3" customWidth="1"/>
    <col min="250" max="250" width="11.140625" style="3" bestFit="1" customWidth="1"/>
    <col min="251" max="252" width="11.7109375" style="3" bestFit="1" customWidth="1"/>
    <col min="253" max="253" width="8" style="3" bestFit="1" customWidth="1"/>
    <col min="254" max="255" width="8" style="3" customWidth="1"/>
    <col min="256" max="256" width="12" style="3" bestFit="1" customWidth="1"/>
    <col min="257" max="257" width="10.28515625" style="3" customWidth="1"/>
    <col min="258" max="258" width="9.5703125" style="3" bestFit="1" customWidth="1"/>
    <col min="259" max="259" width="9.85546875" style="3" bestFit="1" customWidth="1"/>
    <col min="260" max="261" width="9.140625" style="3"/>
    <col min="262" max="263" width="10.42578125" style="3" bestFit="1" customWidth="1"/>
    <col min="264" max="493" width="9.140625" style="3"/>
    <col min="494" max="494" width="13.7109375" style="3" bestFit="1" customWidth="1"/>
    <col min="495" max="495" width="10.140625" style="3" bestFit="1" customWidth="1"/>
    <col min="496" max="496" width="10.5703125" style="3" bestFit="1" customWidth="1"/>
    <col min="497" max="498" width="11.140625" style="3" bestFit="1" customWidth="1"/>
    <col min="499" max="500" width="9.85546875" style="3" bestFit="1" customWidth="1"/>
    <col min="501" max="502" width="9.140625" style="3"/>
    <col min="503" max="503" width="10.5703125" style="3" bestFit="1" customWidth="1"/>
    <col min="504" max="505" width="10.5703125" style="3" customWidth="1"/>
    <col min="506" max="506" width="11.140625" style="3" bestFit="1" customWidth="1"/>
    <col min="507" max="508" width="11.7109375" style="3" bestFit="1" customWidth="1"/>
    <col min="509" max="509" width="8" style="3" bestFit="1" customWidth="1"/>
    <col min="510" max="511" width="8" style="3" customWidth="1"/>
    <col min="512" max="512" width="12" style="3" bestFit="1" customWidth="1"/>
    <col min="513" max="513" width="10.28515625" style="3" customWidth="1"/>
    <col min="514" max="514" width="9.5703125" style="3" bestFit="1" customWidth="1"/>
    <col min="515" max="515" width="9.85546875" style="3" bestFit="1" customWidth="1"/>
    <col min="516" max="517" width="9.140625" style="3"/>
    <col min="518" max="519" width="10.42578125" style="3" bestFit="1" customWidth="1"/>
    <col min="520" max="749" width="9.140625" style="3"/>
    <col min="750" max="750" width="13.7109375" style="3" bestFit="1" customWidth="1"/>
    <col min="751" max="751" width="10.140625" style="3" bestFit="1" customWidth="1"/>
    <col min="752" max="752" width="10.5703125" style="3" bestFit="1" customWidth="1"/>
    <col min="753" max="754" width="11.140625" style="3" bestFit="1" customWidth="1"/>
    <col min="755" max="756" width="9.85546875" style="3" bestFit="1" customWidth="1"/>
    <col min="757" max="758" width="9.140625" style="3"/>
    <col min="759" max="759" width="10.5703125" style="3" bestFit="1" customWidth="1"/>
    <col min="760" max="761" width="10.5703125" style="3" customWidth="1"/>
    <col min="762" max="762" width="11.140625" style="3" bestFit="1" customWidth="1"/>
    <col min="763" max="764" width="11.7109375" style="3" bestFit="1" customWidth="1"/>
    <col min="765" max="765" width="8" style="3" bestFit="1" customWidth="1"/>
    <col min="766" max="767" width="8" style="3" customWidth="1"/>
    <col min="768" max="768" width="12" style="3" bestFit="1" customWidth="1"/>
    <col min="769" max="769" width="10.28515625" style="3" customWidth="1"/>
    <col min="770" max="770" width="9.5703125" style="3" bestFit="1" customWidth="1"/>
    <col min="771" max="771" width="9.85546875" style="3" bestFit="1" customWidth="1"/>
    <col min="772" max="773" width="9.140625" style="3"/>
    <col min="774" max="775" width="10.42578125" style="3" bestFit="1" customWidth="1"/>
    <col min="776" max="1005" width="9.140625" style="3"/>
    <col min="1006" max="1006" width="13.7109375" style="3" bestFit="1" customWidth="1"/>
    <col min="1007" max="1007" width="10.140625" style="3" bestFit="1" customWidth="1"/>
    <col min="1008" max="1008" width="10.5703125" style="3" bestFit="1" customWidth="1"/>
    <col min="1009" max="1010" width="11.140625" style="3" bestFit="1" customWidth="1"/>
    <col min="1011" max="1012" width="9.85546875" style="3" bestFit="1" customWidth="1"/>
    <col min="1013" max="1014" width="9.140625" style="3"/>
    <col min="1015" max="1015" width="10.5703125" style="3" bestFit="1" customWidth="1"/>
    <col min="1016" max="1017" width="10.5703125" style="3" customWidth="1"/>
    <col min="1018" max="1018" width="11.140625" style="3" bestFit="1" customWidth="1"/>
    <col min="1019" max="1020" width="11.7109375" style="3" bestFit="1" customWidth="1"/>
    <col min="1021" max="1021" width="8" style="3" bestFit="1" customWidth="1"/>
    <col min="1022" max="1023" width="8" style="3" customWidth="1"/>
    <col min="1024" max="1024" width="12" style="3" bestFit="1" customWidth="1"/>
    <col min="1025" max="1025" width="10.28515625" style="3" customWidth="1"/>
    <col min="1026" max="1026" width="9.5703125" style="3" bestFit="1" customWidth="1"/>
    <col min="1027" max="1027" width="9.85546875" style="3" bestFit="1" customWidth="1"/>
    <col min="1028" max="1029" width="9.140625" style="3"/>
    <col min="1030" max="1031" width="10.42578125" style="3" bestFit="1" customWidth="1"/>
    <col min="1032" max="1261" width="9.140625" style="3"/>
    <col min="1262" max="1262" width="13.7109375" style="3" bestFit="1" customWidth="1"/>
    <col min="1263" max="1263" width="10.140625" style="3" bestFit="1" customWidth="1"/>
    <col min="1264" max="1264" width="10.5703125" style="3" bestFit="1" customWidth="1"/>
    <col min="1265" max="1266" width="11.140625" style="3" bestFit="1" customWidth="1"/>
    <col min="1267" max="1268" width="9.85546875" style="3" bestFit="1" customWidth="1"/>
    <col min="1269" max="1270" width="9.140625" style="3"/>
    <col min="1271" max="1271" width="10.5703125" style="3" bestFit="1" customWidth="1"/>
    <col min="1272" max="1273" width="10.5703125" style="3" customWidth="1"/>
    <col min="1274" max="1274" width="11.140625" style="3" bestFit="1" customWidth="1"/>
    <col min="1275" max="1276" width="11.7109375" style="3" bestFit="1" customWidth="1"/>
    <col min="1277" max="1277" width="8" style="3" bestFit="1" customWidth="1"/>
    <col min="1278" max="1279" width="8" style="3" customWidth="1"/>
    <col min="1280" max="1280" width="12" style="3" bestFit="1" customWidth="1"/>
    <col min="1281" max="1281" width="10.28515625" style="3" customWidth="1"/>
    <col min="1282" max="1282" width="9.5703125" style="3" bestFit="1" customWidth="1"/>
    <col min="1283" max="1283" width="9.85546875" style="3" bestFit="1" customWidth="1"/>
    <col min="1284" max="1285" width="9.140625" style="3"/>
    <col min="1286" max="1287" width="10.42578125" style="3" bestFit="1" customWidth="1"/>
    <col min="1288" max="1517" width="9.140625" style="3"/>
    <col min="1518" max="1518" width="13.7109375" style="3" bestFit="1" customWidth="1"/>
    <col min="1519" max="1519" width="10.140625" style="3" bestFit="1" customWidth="1"/>
    <col min="1520" max="1520" width="10.5703125" style="3" bestFit="1" customWidth="1"/>
    <col min="1521" max="1522" width="11.140625" style="3" bestFit="1" customWidth="1"/>
    <col min="1523" max="1524" width="9.85546875" style="3" bestFit="1" customWidth="1"/>
    <col min="1525" max="1526" width="9.140625" style="3"/>
    <col min="1527" max="1527" width="10.5703125" style="3" bestFit="1" customWidth="1"/>
    <col min="1528" max="1529" width="10.5703125" style="3" customWidth="1"/>
    <col min="1530" max="1530" width="11.140625" style="3" bestFit="1" customWidth="1"/>
    <col min="1531" max="1532" width="11.7109375" style="3" bestFit="1" customWidth="1"/>
    <col min="1533" max="1533" width="8" style="3" bestFit="1" customWidth="1"/>
    <col min="1534" max="1535" width="8" style="3" customWidth="1"/>
    <col min="1536" max="1536" width="12" style="3" bestFit="1" customWidth="1"/>
    <col min="1537" max="1537" width="10.28515625" style="3" customWidth="1"/>
    <col min="1538" max="1538" width="9.5703125" style="3" bestFit="1" customWidth="1"/>
    <col min="1539" max="1539" width="9.85546875" style="3" bestFit="1" customWidth="1"/>
    <col min="1540" max="1541" width="9.140625" style="3"/>
    <col min="1542" max="1543" width="10.42578125" style="3" bestFit="1" customWidth="1"/>
    <col min="1544" max="1773" width="9.140625" style="3"/>
    <col min="1774" max="1774" width="13.7109375" style="3" bestFit="1" customWidth="1"/>
    <col min="1775" max="1775" width="10.140625" style="3" bestFit="1" customWidth="1"/>
    <col min="1776" max="1776" width="10.5703125" style="3" bestFit="1" customWidth="1"/>
    <col min="1777" max="1778" width="11.140625" style="3" bestFit="1" customWidth="1"/>
    <col min="1779" max="1780" width="9.85546875" style="3" bestFit="1" customWidth="1"/>
    <col min="1781" max="1782" width="9.140625" style="3"/>
    <col min="1783" max="1783" width="10.5703125" style="3" bestFit="1" customWidth="1"/>
    <col min="1784" max="1785" width="10.5703125" style="3" customWidth="1"/>
    <col min="1786" max="1786" width="11.140625" style="3" bestFit="1" customWidth="1"/>
    <col min="1787" max="1788" width="11.7109375" style="3" bestFit="1" customWidth="1"/>
    <col min="1789" max="1789" width="8" style="3" bestFit="1" customWidth="1"/>
    <col min="1790" max="1791" width="8" style="3" customWidth="1"/>
    <col min="1792" max="1792" width="12" style="3" bestFit="1" customWidth="1"/>
    <col min="1793" max="1793" width="10.28515625" style="3" customWidth="1"/>
    <col min="1794" max="1794" width="9.5703125" style="3" bestFit="1" customWidth="1"/>
    <col min="1795" max="1795" width="9.85546875" style="3" bestFit="1" customWidth="1"/>
    <col min="1796" max="1797" width="9.140625" style="3"/>
    <col min="1798" max="1799" width="10.42578125" style="3" bestFit="1" customWidth="1"/>
    <col min="1800" max="2029" width="9.140625" style="3"/>
    <col min="2030" max="2030" width="13.7109375" style="3" bestFit="1" customWidth="1"/>
    <col min="2031" max="2031" width="10.140625" style="3" bestFit="1" customWidth="1"/>
    <col min="2032" max="2032" width="10.5703125" style="3" bestFit="1" customWidth="1"/>
    <col min="2033" max="2034" width="11.140625" style="3" bestFit="1" customWidth="1"/>
    <col min="2035" max="2036" width="9.85546875" style="3" bestFit="1" customWidth="1"/>
    <col min="2037" max="2038" width="9.140625" style="3"/>
    <col min="2039" max="2039" width="10.5703125" style="3" bestFit="1" customWidth="1"/>
    <col min="2040" max="2041" width="10.5703125" style="3" customWidth="1"/>
    <col min="2042" max="2042" width="11.140625" style="3" bestFit="1" customWidth="1"/>
    <col min="2043" max="2044" width="11.7109375" style="3" bestFit="1" customWidth="1"/>
    <col min="2045" max="2045" width="8" style="3" bestFit="1" customWidth="1"/>
    <col min="2046" max="2047" width="8" style="3" customWidth="1"/>
    <col min="2048" max="2048" width="12" style="3" bestFit="1" customWidth="1"/>
    <col min="2049" max="2049" width="10.28515625" style="3" customWidth="1"/>
    <col min="2050" max="2050" width="9.5703125" style="3" bestFit="1" customWidth="1"/>
    <col min="2051" max="2051" width="9.85546875" style="3" bestFit="1" customWidth="1"/>
    <col min="2052" max="2053" width="9.140625" style="3"/>
    <col min="2054" max="2055" width="10.42578125" style="3" bestFit="1" customWidth="1"/>
    <col min="2056" max="2285" width="9.140625" style="3"/>
    <col min="2286" max="2286" width="13.7109375" style="3" bestFit="1" customWidth="1"/>
    <col min="2287" max="2287" width="10.140625" style="3" bestFit="1" customWidth="1"/>
    <col min="2288" max="2288" width="10.5703125" style="3" bestFit="1" customWidth="1"/>
    <col min="2289" max="2290" width="11.140625" style="3" bestFit="1" customWidth="1"/>
    <col min="2291" max="2292" width="9.85546875" style="3" bestFit="1" customWidth="1"/>
    <col min="2293" max="2294" width="9.140625" style="3"/>
    <col min="2295" max="2295" width="10.5703125" style="3" bestFit="1" customWidth="1"/>
    <col min="2296" max="2297" width="10.5703125" style="3" customWidth="1"/>
    <col min="2298" max="2298" width="11.140625" style="3" bestFit="1" customWidth="1"/>
    <col min="2299" max="2300" width="11.7109375" style="3" bestFit="1" customWidth="1"/>
    <col min="2301" max="2301" width="8" style="3" bestFit="1" customWidth="1"/>
    <col min="2302" max="2303" width="8" style="3" customWidth="1"/>
    <col min="2304" max="2304" width="12" style="3" bestFit="1" customWidth="1"/>
    <col min="2305" max="2305" width="10.28515625" style="3" customWidth="1"/>
    <col min="2306" max="2306" width="9.5703125" style="3" bestFit="1" customWidth="1"/>
    <col min="2307" max="2307" width="9.85546875" style="3" bestFit="1" customWidth="1"/>
    <col min="2308" max="2309" width="9.140625" style="3"/>
    <col min="2310" max="2311" width="10.42578125" style="3" bestFit="1" customWidth="1"/>
    <col min="2312" max="2541" width="9.140625" style="3"/>
    <col min="2542" max="2542" width="13.7109375" style="3" bestFit="1" customWidth="1"/>
    <col min="2543" max="2543" width="10.140625" style="3" bestFit="1" customWidth="1"/>
    <col min="2544" max="2544" width="10.5703125" style="3" bestFit="1" customWidth="1"/>
    <col min="2545" max="2546" width="11.140625" style="3" bestFit="1" customWidth="1"/>
    <col min="2547" max="2548" width="9.85546875" style="3" bestFit="1" customWidth="1"/>
    <col min="2549" max="2550" width="9.140625" style="3"/>
    <col min="2551" max="2551" width="10.5703125" style="3" bestFit="1" customWidth="1"/>
    <col min="2552" max="2553" width="10.5703125" style="3" customWidth="1"/>
    <col min="2554" max="2554" width="11.140625" style="3" bestFit="1" customWidth="1"/>
    <col min="2555" max="2556" width="11.7109375" style="3" bestFit="1" customWidth="1"/>
    <col min="2557" max="2557" width="8" style="3" bestFit="1" customWidth="1"/>
    <col min="2558" max="2559" width="8" style="3" customWidth="1"/>
    <col min="2560" max="2560" width="12" style="3" bestFit="1" customWidth="1"/>
    <col min="2561" max="2561" width="10.28515625" style="3" customWidth="1"/>
    <col min="2562" max="2562" width="9.5703125" style="3" bestFit="1" customWidth="1"/>
    <col min="2563" max="2563" width="9.85546875" style="3" bestFit="1" customWidth="1"/>
    <col min="2564" max="2565" width="9.140625" style="3"/>
    <col min="2566" max="2567" width="10.42578125" style="3" bestFit="1" customWidth="1"/>
    <col min="2568" max="2797" width="9.140625" style="3"/>
    <col min="2798" max="2798" width="13.7109375" style="3" bestFit="1" customWidth="1"/>
    <col min="2799" max="2799" width="10.140625" style="3" bestFit="1" customWidth="1"/>
    <col min="2800" max="2800" width="10.5703125" style="3" bestFit="1" customWidth="1"/>
    <col min="2801" max="2802" width="11.140625" style="3" bestFit="1" customWidth="1"/>
    <col min="2803" max="2804" width="9.85546875" style="3" bestFit="1" customWidth="1"/>
    <col min="2805" max="2806" width="9.140625" style="3"/>
    <col min="2807" max="2807" width="10.5703125" style="3" bestFit="1" customWidth="1"/>
    <col min="2808" max="2809" width="10.5703125" style="3" customWidth="1"/>
    <col min="2810" max="2810" width="11.140625" style="3" bestFit="1" customWidth="1"/>
    <col min="2811" max="2812" width="11.7109375" style="3" bestFit="1" customWidth="1"/>
    <col min="2813" max="2813" width="8" style="3" bestFit="1" customWidth="1"/>
    <col min="2814" max="2815" width="8" style="3" customWidth="1"/>
    <col min="2816" max="2816" width="12" style="3" bestFit="1" customWidth="1"/>
    <col min="2817" max="2817" width="10.28515625" style="3" customWidth="1"/>
    <col min="2818" max="2818" width="9.5703125" style="3" bestFit="1" customWidth="1"/>
    <col min="2819" max="2819" width="9.85546875" style="3" bestFit="1" customWidth="1"/>
    <col min="2820" max="2821" width="9.140625" style="3"/>
    <col min="2822" max="2823" width="10.42578125" style="3" bestFit="1" customWidth="1"/>
    <col min="2824" max="3053" width="9.140625" style="3"/>
    <col min="3054" max="3054" width="13.7109375" style="3" bestFit="1" customWidth="1"/>
    <col min="3055" max="3055" width="10.140625" style="3" bestFit="1" customWidth="1"/>
    <col min="3056" max="3056" width="10.5703125" style="3" bestFit="1" customWidth="1"/>
    <col min="3057" max="3058" width="11.140625" style="3" bestFit="1" customWidth="1"/>
    <col min="3059" max="3060" width="9.85546875" style="3" bestFit="1" customWidth="1"/>
    <col min="3061" max="3062" width="9.140625" style="3"/>
    <col min="3063" max="3063" width="10.5703125" style="3" bestFit="1" customWidth="1"/>
    <col min="3064" max="3065" width="10.5703125" style="3" customWidth="1"/>
    <col min="3066" max="3066" width="11.140625" style="3" bestFit="1" customWidth="1"/>
    <col min="3067" max="3068" width="11.7109375" style="3" bestFit="1" customWidth="1"/>
    <col min="3069" max="3069" width="8" style="3" bestFit="1" customWidth="1"/>
    <col min="3070" max="3071" width="8" style="3" customWidth="1"/>
    <col min="3072" max="3072" width="12" style="3" bestFit="1" customWidth="1"/>
    <col min="3073" max="3073" width="10.28515625" style="3" customWidth="1"/>
    <col min="3074" max="3074" width="9.5703125" style="3" bestFit="1" customWidth="1"/>
    <col min="3075" max="3075" width="9.85546875" style="3" bestFit="1" customWidth="1"/>
    <col min="3076" max="3077" width="9.140625" style="3"/>
    <col min="3078" max="3079" width="10.42578125" style="3" bestFit="1" customWidth="1"/>
    <col min="3080" max="3309" width="9.140625" style="3"/>
    <col min="3310" max="3310" width="13.7109375" style="3" bestFit="1" customWidth="1"/>
    <col min="3311" max="3311" width="10.140625" style="3" bestFit="1" customWidth="1"/>
    <col min="3312" max="3312" width="10.5703125" style="3" bestFit="1" customWidth="1"/>
    <col min="3313" max="3314" width="11.140625" style="3" bestFit="1" customWidth="1"/>
    <col min="3315" max="3316" width="9.85546875" style="3" bestFit="1" customWidth="1"/>
    <col min="3317" max="3318" width="9.140625" style="3"/>
    <col min="3319" max="3319" width="10.5703125" style="3" bestFit="1" customWidth="1"/>
    <col min="3320" max="3321" width="10.5703125" style="3" customWidth="1"/>
    <col min="3322" max="3322" width="11.140625" style="3" bestFit="1" customWidth="1"/>
    <col min="3323" max="3324" width="11.7109375" style="3" bestFit="1" customWidth="1"/>
    <col min="3325" max="3325" width="8" style="3" bestFit="1" customWidth="1"/>
    <col min="3326" max="3327" width="8" style="3" customWidth="1"/>
    <col min="3328" max="3328" width="12" style="3" bestFit="1" customWidth="1"/>
    <col min="3329" max="3329" width="10.28515625" style="3" customWidth="1"/>
    <col min="3330" max="3330" width="9.5703125" style="3" bestFit="1" customWidth="1"/>
    <col min="3331" max="3331" width="9.85546875" style="3" bestFit="1" customWidth="1"/>
    <col min="3332" max="3333" width="9.140625" style="3"/>
    <col min="3334" max="3335" width="10.42578125" style="3" bestFit="1" customWidth="1"/>
    <col min="3336" max="3565" width="9.140625" style="3"/>
    <col min="3566" max="3566" width="13.7109375" style="3" bestFit="1" customWidth="1"/>
    <col min="3567" max="3567" width="10.140625" style="3" bestFit="1" customWidth="1"/>
    <col min="3568" max="3568" width="10.5703125" style="3" bestFit="1" customWidth="1"/>
    <col min="3569" max="3570" width="11.140625" style="3" bestFit="1" customWidth="1"/>
    <col min="3571" max="3572" width="9.85546875" style="3" bestFit="1" customWidth="1"/>
    <col min="3573" max="3574" width="9.140625" style="3"/>
    <col min="3575" max="3575" width="10.5703125" style="3" bestFit="1" customWidth="1"/>
    <col min="3576" max="3577" width="10.5703125" style="3" customWidth="1"/>
    <col min="3578" max="3578" width="11.140625" style="3" bestFit="1" customWidth="1"/>
    <col min="3579" max="3580" width="11.7109375" style="3" bestFit="1" customWidth="1"/>
    <col min="3581" max="3581" width="8" style="3" bestFit="1" customWidth="1"/>
    <col min="3582" max="3583" width="8" style="3" customWidth="1"/>
    <col min="3584" max="3584" width="12" style="3" bestFit="1" customWidth="1"/>
    <col min="3585" max="3585" width="10.28515625" style="3" customWidth="1"/>
    <col min="3586" max="3586" width="9.5703125" style="3" bestFit="1" customWidth="1"/>
    <col min="3587" max="3587" width="9.85546875" style="3" bestFit="1" customWidth="1"/>
    <col min="3588" max="3589" width="9.140625" style="3"/>
    <col min="3590" max="3591" width="10.42578125" style="3" bestFit="1" customWidth="1"/>
    <col min="3592" max="3821" width="9.140625" style="3"/>
    <col min="3822" max="3822" width="13.7109375" style="3" bestFit="1" customWidth="1"/>
    <col min="3823" max="3823" width="10.140625" style="3" bestFit="1" customWidth="1"/>
    <col min="3824" max="3824" width="10.5703125" style="3" bestFit="1" customWidth="1"/>
    <col min="3825" max="3826" width="11.140625" style="3" bestFit="1" customWidth="1"/>
    <col min="3827" max="3828" width="9.85546875" style="3" bestFit="1" customWidth="1"/>
    <col min="3829" max="3830" width="9.140625" style="3"/>
    <col min="3831" max="3831" width="10.5703125" style="3" bestFit="1" customWidth="1"/>
    <col min="3832" max="3833" width="10.5703125" style="3" customWidth="1"/>
    <col min="3834" max="3834" width="11.140625" style="3" bestFit="1" customWidth="1"/>
    <col min="3835" max="3836" width="11.7109375" style="3" bestFit="1" customWidth="1"/>
    <col min="3837" max="3837" width="8" style="3" bestFit="1" customWidth="1"/>
    <col min="3838" max="3839" width="8" style="3" customWidth="1"/>
    <col min="3840" max="3840" width="12" style="3" bestFit="1" customWidth="1"/>
    <col min="3841" max="3841" width="10.28515625" style="3" customWidth="1"/>
    <col min="3842" max="3842" width="9.5703125" style="3" bestFit="1" customWidth="1"/>
    <col min="3843" max="3843" width="9.85546875" style="3" bestFit="1" customWidth="1"/>
    <col min="3844" max="3845" width="9.140625" style="3"/>
    <col min="3846" max="3847" width="10.42578125" style="3" bestFit="1" customWidth="1"/>
    <col min="3848" max="4077" width="9.140625" style="3"/>
    <col min="4078" max="4078" width="13.7109375" style="3" bestFit="1" customWidth="1"/>
    <col min="4079" max="4079" width="10.140625" style="3" bestFit="1" customWidth="1"/>
    <col min="4080" max="4080" width="10.5703125" style="3" bestFit="1" customWidth="1"/>
    <col min="4081" max="4082" width="11.140625" style="3" bestFit="1" customWidth="1"/>
    <col min="4083" max="4084" width="9.85546875" style="3" bestFit="1" customWidth="1"/>
    <col min="4085" max="4086" width="9.140625" style="3"/>
    <col min="4087" max="4087" width="10.5703125" style="3" bestFit="1" customWidth="1"/>
    <col min="4088" max="4089" width="10.5703125" style="3" customWidth="1"/>
    <col min="4090" max="4090" width="11.140625" style="3" bestFit="1" customWidth="1"/>
    <col min="4091" max="4092" width="11.7109375" style="3" bestFit="1" customWidth="1"/>
    <col min="4093" max="4093" width="8" style="3" bestFit="1" customWidth="1"/>
    <col min="4094" max="4095" width="8" style="3" customWidth="1"/>
    <col min="4096" max="4096" width="12" style="3" bestFit="1" customWidth="1"/>
    <col min="4097" max="4097" width="10.28515625" style="3" customWidth="1"/>
    <col min="4098" max="4098" width="9.5703125" style="3" bestFit="1" customWidth="1"/>
    <col min="4099" max="4099" width="9.85546875" style="3" bestFit="1" customWidth="1"/>
    <col min="4100" max="4101" width="9.140625" style="3"/>
    <col min="4102" max="4103" width="10.42578125" style="3" bestFit="1" customWidth="1"/>
    <col min="4104" max="4333" width="9.140625" style="3"/>
    <col min="4334" max="4334" width="13.7109375" style="3" bestFit="1" customWidth="1"/>
    <col min="4335" max="4335" width="10.140625" style="3" bestFit="1" customWidth="1"/>
    <col min="4336" max="4336" width="10.5703125" style="3" bestFit="1" customWidth="1"/>
    <col min="4337" max="4338" width="11.140625" style="3" bestFit="1" customWidth="1"/>
    <col min="4339" max="4340" width="9.85546875" style="3" bestFit="1" customWidth="1"/>
    <col min="4341" max="4342" width="9.140625" style="3"/>
    <col min="4343" max="4343" width="10.5703125" style="3" bestFit="1" customWidth="1"/>
    <col min="4344" max="4345" width="10.5703125" style="3" customWidth="1"/>
    <col min="4346" max="4346" width="11.140625" style="3" bestFit="1" customWidth="1"/>
    <col min="4347" max="4348" width="11.7109375" style="3" bestFit="1" customWidth="1"/>
    <col min="4349" max="4349" width="8" style="3" bestFit="1" customWidth="1"/>
    <col min="4350" max="4351" width="8" style="3" customWidth="1"/>
    <col min="4352" max="4352" width="12" style="3" bestFit="1" customWidth="1"/>
    <col min="4353" max="4353" width="10.28515625" style="3" customWidth="1"/>
    <col min="4354" max="4354" width="9.5703125" style="3" bestFit="1" customWidth="1"/>
    <col min="4355" max="4355" width="9.85546875" style="3" bestFit="1" customWidth="1"/>
    <col min="4356" max="4357" width="9.140625" style="3"/>
    <col min="4358" max="4359" width="10.42578125" style="3" bestFit="1" customWidth="1"/>
    <col min="4360" max="4589" width="9.140625" style="3"/>
    <col min="4590" max="4590" width="13.7109375" style="3" bestFit="1" customWidth="1"/>
    <col min="4591" max="4591" width="10.140625" style="3" bestFit="1" customWidth="1"/>
    <col min="4592" max="4592" width="10.5703125" style="3" bestFit="1" customWidth="1"/>
    <col min="4593" max="4594" width="11.140625" style="3" bestFit="1" customWidth="1"/>
    <col min="4595" max="4596" width="9.85546875" style="3" bestFit="1" customWidth="1"/>
    <col min="4597" max="4598" width="9.140625" style="3"/>
    <col min="4599" max="4599" width="10.5703125" style="3" bestFit="1" customWidth="1"/>
    <col min="4600" max="4601" width="10.5703125" style="3" customWidth="1"/>
    <col min="4602" max="4602" width="11.140625" style="3" bestFit="1" customWidth="1"/>
    <col min="4603" max="4604" width="11.7109375" style="3" bestFit="1" customWidth="1"/>
    <col min="4605" max="4605" width="8" style="3" bestFit="1" customWidth="1"/>
    <col min="4606" max="4607" width="8" style="3" customWidth="1"/>
    <col min="4608" max="4608" width="12" style="3" bestFit="1" customWidth="1"/>
    <col min="4609" max="4609" width="10.28515625" style="3" customWidth="1"/>
    <col min="4610" max="4610" width="9.5703125" style="3" bestFit="1" customWidth="1"/>
    <col min="4611" max="4611" width="9.85546875" style="3" bestFit="1" customWidth="1"/>
    <col min="4612" max="4613" width="9.140625" style="3"/>
    <col min="4614" max="4615" width="10.42578125" style="3" bestFit="1" customWidth="1"/>
    <col min="4616" max="4845" width="9.140625" style="3"/>
    <col min="4846" max="4846" width="13.7109375" style="3" bestFit="1" customWidth="1"/>
    <col min="4847" max="4847" width="10.140625" style="3" bestFit="1" customWidth="1"/>
    <col min="4848" max="4848" width="10.5703125" style="3" bestFit="1" customWidth="1"/>
    <col min="4849" max="4850" width="11.140625" style="3" bestFit="1" customWidth="1"/>
    <col min="4851" max="4852" width="9.85546875" style="3" bestFit="1" customWidth="1"/>
    <col min="4853" max="4854" width="9.140625" style="3"/>
    <col min="4855" max="4855" width="10.5703125" style="3" bestFit="1" customWidth="1"/>
    <col min="4856" max="4857" width="10.5703125" style="3" customWidth="1"/>
    <col min="4858" max="4858" width="11.140625" style="3" bestFit="1" customWidth="1"/>
    <col min="4859" max="4860" width="11.7109375" style="3" bestFit="1" customWidth="1"/>
    <col min="4861" max="4861" width="8" style="3" bestFit="1" customWidth="1"/>
    <col min="4862" max="4863" width="8" style="3" customWidth="1"/>
    <col min="4864" max="4864" width="12" style="3" bestFit="1" customWidth="1"/>
    <col min="4865" max="4865" width="10.28515625" style="3" customWidth="1"/>
    <col min="4866" max="4866" width="9.5703125" style="3" bestFit="1" customWidth="1"/>
    <col min="4867" max="4867" width="9.85546875" style="3" bestFit="1" customWidth="1"/>
    <col min="4868" max="4869" width="9.140625" style="3"/>
    <col min="4870" max="4871" width="10.42578125" style="3" bestFit="1" customWidth="1"/>
    <col min="4872" max="5101" width="9.140625" style="3"/>
    <col min="5102" max="5102" width="13.7109375" style="3" bestFit="1" customWidth="1"/>
    <col min="5103" max="5103" width="10.140625" style="3" bestFit="1" customWidth="1"/>
    <col min="5104" max="5104" width="10.5703125" style="3" bestFit="1" customWidth="1"/>
    <col min="5105" max="5106" width="11.140625" style="3" bestFit="1" customWidth="1"/>
    <col min="5107" max="5108" width="9.85546875" style="3" bestFit="1" customWidth="1"/>
    <col min="5109" max="5110" width="9.140625" style="3"/>
    <col min="5111" max="5111" width="10.5703125" style="3" bestFit="1" customWidth="1"/>
    <col min="5112" max="5113" width="10.5703125" style="3" customWidth="1"/>
    <col min="5114" max="5114" width="11.140625" style="3" bestFit="1" customWidth="1"/>
    <col min="5115" max="5116" width="11.7109375" style="3" bestFit="1" customWidth="1"/>
    <col min="5117" max="5117" width="8" style="3" bestFit="1" customWidth="1"/>
    <col min="5118" max="5119" width="8" style="3" customWidth="1"/>
    <col min="5120" max="5120" width="12" style="3" bestFit="1" customWidth="1"/>
    <col min="5121" max="5121" width="10.28515625" style="3" customWidth="1"/>
    <col min="5122" max="5122" width="9.5703125" style="3" bestFit="1" customWidth="1"/>
    <col min="5123" max="5123" width="9.85546875" style="3" bestFit="1" customWidth="1"/>
    <col min="5124" max="5125" width="9.140625" style="3"/>
    <col min="5126" max="5127" width="10.42578125" style="3" bestFit="1" customWidth="1"/>
    <col min="5128" max="5357" width="9.140625" style="3"/>
    <col min="5358" max="5358" width="13.7109375" style="3" bestFit="1" customWidth="1"/>
    <col min="5359" max="5359" width="10.140625" style="3" bestFit="1" customWidth="1"/>
    <col min="5360" max="5360" width="10.5703125" style="3" bestFit="1" customWidth="1"/>
    <col min="5361" max="5362" width="11.140625" style="3" bestFit="1" customWidth="1"/>
    <col min="5363" max="5364" width="9.85546875" style="3" bestFit="1" customWidth="1"/>
    <col min="5365" max="5366" width="9.140625" style="3"/>
    <col min="5367" max="5367" width="10.5703125" style="3" bestFit="1" customWidth="1"/>
    <col min="5368" max="5369" width="10.5703125" style="3" customWidth="1"/>
    <col min="5370" max="5370" width="11.140625" style="3" bestFit="1" customWidth="1"/>
    <col min="5371" max="5372" width="11.7109375" style="3" bestFit="1" customWidth="1"/>
    <col min="5373" max="5373" width="8" style="3" bestFit="1" customWidth="1"/>
    <col min="5374" max="5375" width="8" style="3" customWidth="1"/>
    <col min="5376" max="5376" width="12" style="3" bestFit="1" customWidth="1"/>
    <col min="5377" max="5377" width="10.28515625" style="3" customWidth="1"/>
    <col min="5378" max="5378" width="9.5703125" style="3" bestFit="1" customWidth="1"/>
    <col min="5379" max="5379" width="9.85546875" style="3" bestFit="1" customWidth="1"/>
    <col min="5380" max="5381" width="9.140625" style="3"/>
    <col min="5382" max="5383" width="10.42578125" style="3" bestFit="1" customWidth="1"/>
    <col min="5384" max="5613" width="9.140625" style="3"/>
    <col min="5614" max="5614" width="13.7109375" style="3" bestFit="1" customWidth="1"/>
    <col min="5615" max="5615" width="10.140625" style="3" bestFit="1" customWidth="1"/>
    <col min="5616" max="5616" width="10.5703125" style="3" bestFit="1" customWidth="1"/>
    <col min="5617" max="5618" width="11.140625" style="3" bestFit="1" customWidth="1"/>
    <col min="5619" max="5620" width="9.85546875" style="3" bestFit="1" customWidth="1"/>
    <col min="5621" max="5622" width="9.140625" style="3"/>
    <col min="5623" max="5623" width="10.5703125" style="3" bestFit="1" customWidth="1"/>
    <col min="5624" max="5625" width="10.5703125" style="3" customWidth="1"/>
    <col min="5626" max="5626" width="11.140625" style="3" bestFit="1" customWidth="1"/>
    <col min="5627" max="5628" width="11.7109375" style="3" bestFit="1" customWidth="1"/>
    <col min="5629" max="5629" width="8" style="3" bestFit="1" customWidth="1"/>
    <col min="5630" max="5631" width="8" style="3" customWidth="1"/>
    <col min="5632" max="5632" width="12" style="3" bestFit="1" customWidth="1"/>
    <col min="5633" max="5633" width="10.28515625" style="3" customWidth="1"/>
    <col min="5634" max="5634" width="9.5703125" style="3" bestFit="1" customWidth="1"/>
    <col min="5635" max="5635" width="9.85546875" style="3" bestFit="1" customWidth="1"/>
    <col min="5636" max="5637" width="9.140625" style="3"/>
    <col min="5638" max="5639" width="10.42578125" style="3" bestFit="1" customWidth="1"/>
    <col min="5640" max="5869" width="9.140625" style="3"/>
    <col min="5870" max="5870" width="13.7109375" style="3" bestFit="1" customWidth="1"/>
    <col min="5871" max="5871" width="10.140625" style="3" bestFit="1" customWidth="1"/>
    <col min="5872" max="5872" width="10.5703125" style="3" bestFit="1" customWidth="1"/>
    <col min="5873" max="5874" width="11.140625" style="3" bestFit="1" customWidth="1"/>
    <col min="5875" max="5876" width="9.85546875" style="3" bestFit="1" customWidth="1"/>
    <col min="5877" max="5878" width="9.140625" style="3"/>
    <col min="5879" max="5879" width="10.5703125" style="3" bestFit="1" customWidth="1"/>
    <col min="5880" max="5881" width="10.5703125" style="3" customWidth="1"/>
    <col min="5882" max="5882" width="11.140625" style="3" bestFit="1" customWidth="1"/>
    <col min="5883" max="5884" width="11.7109375" style="3" bestFit="1" customWidth="1"/>
    <col min="5885" max="5885" width="8" style="3" bestFit="1" customWidth="1"/>
    <col min="5886" max="5887" width="8" style="3" customWidth="1"/>
    <col min="5888" max="5888" width="12" style="3" bestFit="1" customWidth="1"/>
    <col min="5889" max="5889" width="10.28515625" style="3" customWidth="1"/>
    <col min="5890" max="5890" width="9.5703125" style="3" bestFit="1" customWidth="1"/>
    <col min="5891" max="5891" width="9.85546875" style="3" bestFit="1" customWidth="1"/>
    <col min="5892" max="5893" width="9.140625" style="3"/>
    <col min="5894" max="5895" width="10.42578125" style="3" bestFit="1" customWidth="1"/>
    <col min="5896" max="6125" width="9.140625" style="3"/>
    <col min="6126" max="6126" width="13.7109375" style="3" bestFit="1" customWidth="1"/>
    <col min="6127" max="6127" width="10.140625" style="3" bestFit="1" customWidth="1"/>
    <col min="6128" max="6128" width="10.5703125" style="3" bestFit="1" customWidth="1"/>
    <col min="6129" max="6130" width="11.140625" style="3" bestFit="1" customWidth="1"/>
    <col min="6131" max="6132" width="9.85546875" style="3" bestFit="1" customWidth="1"/>
    <col min="6133" max="6134" width="9.140625" style="3"/>
    <col min="6135" max="6135" width="10.5703125" style="3" bestFit="1" customWidth="1"/>
    <col min="6136" max="6137" width="10.5703125" style="3" customWidth="1"/>
    <col min="6138" max="6138" width="11.140625" style="3" bestFit="1" customWidth="1"/>
    <col min="6139" max="6140" width="11.7109375" style="3" bestFit="1" customWidth="1"/>
    <col min="6141" max="6141" width="8" style="3" bestFit="1" customWidth="1"/>
    <col min="6142" max="6143" width="8" style="3" customWidth="1"/>
    <col min="6144" max="6144" width="12" style="3" bestFit="1" customWidth="1"/>
    <col min="6145" max="6145" width="10.28515625" style="3" customWidth="1"/>
    <col min="6146" max="6146" width="9.5703125" style="3" bestFit="1" customWidth="1"/>
    <col min="6147" max="6147" width="9.85546875" style="3" bestFit="1" customWidth="1"/>
    <col min="6148" max="6149" width="9.140625" style="3"/>
    <col min="6150" max="6151" width="10.42578125" style="3" bestFit="1" customWidth="1"/>
    <col min="6152" max="6381" width="9.140625" style="3"/>
    <col min="6382" max="6382" width="13.7109375" style="3" bestFit="1" customWidth="1"/>
    <col min="6383" max="6383" width="10.140625" style="3" bestFit="1" customWidth="1"/>
    <col min="6384" max="6384" width="10.5703125" style="3" bestFit="1" customWidth="1"/>
    <col min="6385" max="6386" width="11.140625" style="3" bestFit="1" customWidth="1"/>
    <col min="6387" max="6388" width="9.85546875" style="3" bestFit="1" customWidth="1"/>
    <col min="6389" max="6390" width="9.140625" style="3"/>
    <col min="6391" max="6391" width="10.5703125" style="3" bestFit="1" customWidth="1"/>
    <col min="6392" max="6393" width="10.5703125" style="3" customWidth="1"/>
    <col min="6394" max="6394" width="11.140625" style="3" bestFit="1" customWidth="1"/>
    <col min="6395" max="6396" width="11.7109375" style="3" bestFit="1" customWidth="1"/>
    <col min="6397" max="6397" width="8" style="3" bestFit="1" customWidth="1"/>
    <col min="6398" max="6399" width="8" style="3" customWidth="1"/>
    <col min="6400" max="6400" width="12" style="3" bestFit="1" customWidth="1"/>
    <col min="6401" max="6401" width="10.28515625" style="3" customWidth="1"/>
    <col min="6402" max="6402" width="9.5703125" style="3" bestFit="1" customWidth="1"/>
    <col min="6403" max="6403" width="9.85546875" style="3" bestFit="1" customWidth="1"/>
    <col min="6404" max="6405" width="9.140625" style="3"/>
    <col min="6406" max="6407" width="10.42578125" style="3" bestFit="1" customWidth="1"/>
    <col min="6408" max="6637" width="9.140625" style="3"/>
    <col min="6638" max="6638" width="13.7109375" style="3" bestFit="1" customWidth="1"/>
    <col min="6639" max="6639" width="10.140625" style="3" bestFit="1" customWidth="1"/>
    <col min="6640" max="6640" width="10.5703125" style="3" bestFit="1" customWidth="1"/>
    <col min="6641" max="6642" width="11.140625" style="3" bestFit="1" customWidth="1"/>
    <col min="6643" max="6644" width="9.85546875" style="3" bestFit="1" customWidth="1"/>
    <col min="6645" max="6646" width="9.140625" style="3"/>
    <col min="6647" max="6647" width="10.5703125" style="3" bestFit="1" customWidth="1"/>
    <col min="6648" max="6649" width="10.5703125" style="3" customWidth="1"/>
    <col min="6650" max="6650" width="11.140625" style="3" bestFit="1" customWidth="1"/>
    <col min="6651" max="6652" width="11.7109375" style="3" bestFit="1" customWidth="1"/>
    <col min="6653" max="6653" width="8" style="3" bestFit="1" customWidth="1"/>
    <col min="6654" max="6655" width="8" style="3" customWidth="1"/>
    <col min="6656" max="6656" width="12" style="3" bestFit="1" customWidth="1"/>
    <col min="6657" max="6657" width="10.28515625" style="3" customWidth="1"/>
    <col min="6658" max="6658" width="9.5703125" style="3" bestFit="1" customWidth="1"/>
    <col min="6659" max="6659" width="9.85546875" style="3" bestFit="1" customWidth="1"/>
    <col min="6660" max="6661" width="9.140625" style="3"/>
    <col min="6662" max="6663" width="10.42578125" style="3" bestFit="1" customWidth="1"/>
    <col min="6664" max="6893" width="9.140625" style="3"/>
    <col min="6894" max="6894" width="13.7109375" style="3" bestFit="1" customWidth="1"/>
    <col min="6895" max="6895" width="10.140625" style="3" bestFit="1" customWidth="1"/>
    <col min="6896" max="6896" width="10.5703125" style="3" bestFit="1" customWidth="1"/>
    <col min="6897" max="6898" width="11.140625" style="3" bestFit="1" customWidth="1"/>
    <col min="6899" max="6900" width="9.85546875" style="3" bestFit="1" customWidth="1"/>
    <col min="6901" max="6902" width="9.140625" style="3"/>
    <col min="6903" max="6903" width="10.5703125" style="3" bestFit="1" customWidth="1"/>
    <col min="6904" max="6905" width="10.5703125" style="3" customWidth="1"/>
    <col min="6906" max="6906" width="11.140625" style="3" bestFit="1" customWidth="1"/>
    <col min="6907" max="6908" width="11.7109375" style="3" bestFit="1" customWidth="1"/>
    <col min="6909" max="6909" width="8" style="3" bestFit="1" customWidth="1"/>
    <col min="6910" max="6911" width="8" style="3" customWidth="1"/>
    <col min="6912" max="6912" width="12" style="3" bestFit="1" customWidth="1"/>
    <col min="6913" max="6913" width="10.28515625" style="3" customWidth="1"/>
    <col min="6914" max="6914" width="9.5703125" style="3" bestFit="1" customWidth="1"/>
    <col min="6915" max="6915" width="9.85546875" style="3" bestFit="1" customWidth="1"/>
    <col min="6916" max="6917" width="9.140625" style="3"/>
    <col min="6918" max="6919" width="10.42578125" style="3" bestFit="1" customWidth="1"/>
    <col min="6920" max="7149" width="9.140625" style="3"/>
    <col min="7150" max="7150" width="13.7109375" style="3" bestFit="1" customWidth="1"/>
    <col min="7151" max="7151" width="10.140625" style="3" bestFit="1" customWidth="1"/>
    <col min="7152" max="7152" width="10.5703125" style="3" bestFit="1" customWidth="1"/>
    <col min="7153" max="7154" width="11.140625" style="3" bestFit="1" customWidth="1"/>
    <col min="7155" max="7156" width="9.85546875" style="3" bestFit="1" customWidth="1"/>
    <col min="7157" max="7158" width="9.140625" style="3"/>
    <col min="7159" max="7159" width="10.5703125" style="3" bestFit="1" customWidth="1"/>
    <col min="7160" max="7161" width="10.5703125" style="3" customWidth="1"/>
    <col min="7162" max="7162" width="11.140625" style="3" bestFit="1" customWidth="1"/>
    <col min="7163" max="7164" width="11.7109375" style="3" bestFit="1" customWidth="1"/>
    <col min="7165" max="7165" width="8" style="3" bestFit="1" customWidth="1"/>
    <col min="7166" max="7167" width="8" style="3" customWidth="1"/>
    <col min="7168" max="7168" width="12" style="3" bestFit="1" customWidth="1"/>
    <col min="7169" max="7169" width="10.28515625" style="3" customWidth="1"/>
    <col min="7170" max="7170" width="9.5703125" style="3" bestFit="1" customWidth="1"/>
    <col min="7171" max="7171" width="9.85546875" style="3" bestFit="1" customWidth="1"/>
    <col min="7172" max="7173" width="9.140625" style="3"/>
    <col min="7174" max="7175" width="10.42578125" style="3" bestFit="1" customWidth="1"/>
    <col min="7176" max="7405" width="9.140625" style="3"/>
    <col min="7406" max="7406" width="13.7109375" style="3" bestFit="1" customWidth="1"/>
    <col min="7407" max="7407" width="10.140625" style="3" bestFit="1" customWidth="1"/>
    <col min="7408" max="7408" width="10.5703125" style="3" bestFit="1" customWidth="1"/>
    <col min="7409" max="7410" width="11.140625" style="3" bestFit="1" customWidth="1"/>
    <col min="7411" max="7412" width="9.85546875" style="3" bestFit="1" customWidth="1"/>
    <col min="7413" max="7414" width="9.140625" style="3"/>
    <col min="7415" max="7415" width="10.5703125" style="3" bestFit="1" customWidth="1"/>
    <col min="7416" max="7417" width="10.5703125" style="3" customWidth="1"/>
    <col min="7418" max="7418" width="11.140625" style="3" bestFit="1" customWidth="1"/>
    <col min="7419" max="7420" width="11.7109375" style="3" bestFit="1" customWidth="1"/>
    <col min="7421" max="7421" width="8" style="3" bestFit="1" customWidth="1"/>
    <col min="7422" max="7423" width="8" style="3" customWidth="1"/>
    <col min="7424" max="7424" width="12" style="3" bestFit="1" customWidth="1"/>
    <col min="7425" max="7425" width="10.28515625" style="3" customWidth="1"/>
    <col min="7426" max="7426" width="9.5703125" style="3" bestFit="1" customWidth="1"/>
    <col min="7427" max="7427" width="9.85546875" style="3" bestFit="1" customWidth="1"/>
    <col min="7428" max="7429" width="9.140625" style="3"/>
    <col min="7430" max="7431" width="10.42578125" style="3" bestFit="1" customWidth="1"/>
    <col min="7432" max="7661" width="9.140625" style="3"/>
    <col min="7662" max="7662" width="13.7109375" style="3" bestFit="1" customWidth="1"/>
    <col min="7663" max="7663" width="10.140625" style="3" bestFit="1" customWidth="1"/>
    <col min="7664" max="7664" width="10.5703125" style="3" bestFit="1" customWidth="1"/>
    <col min="7665" max="7666" width="11.140625" style="3" bestFit="1" customWidth="1"/>
    <col min="7667" max="7668" width="9.85546875" style="3" bestFit="1" customWidth="1"/>
    <col min="7669" max="7670" width="9.140625" style="3"/>
    <col min="7671" max="7671" width="10.5703125" style="3" bestFit="1" customWidth="1"/>
    <col min="7672" max="7673" width="10.5703125" style="3" customWidth="1"/>
    <col min="7674" max="7674" width="11.140625" style="3" bestFit="1" customWidth="1"/>
    <col min="7675" max="7676" width="11.7109375" style="3" bestFit="1" customWidth="1"/>
    <col min="7677" max="7677" width="8" style="3" bestFit="1" customWidth="1"/>
    <col min="7678" max="7679" width="8" style="3" customWidth="1"/>
    <col min="7680" max="7680" width="12" style="3" bestFit="1" customWidth="1"/>
    <col min="7681" max="7681" width="10.28515625" style="3" customWidth="1"/>
    <col min="7682" max="7682" width="9.5703125" style="3" bestFit="1" customWidth="1"/>
    <col min="7683" max="7683" width="9.85546875" style="3" bestFit="1" customWidth="1"/>
    <col min="7684" max="7685" width="9.140625" style="3"/>
    <col min="7686" max="7687" width="10.42578125" style="3" bestFit="1" customWidth="1"/>
    <col min="7688" max="7917" width="9.140625" style="3"/>
    <col min="7918" max="7918" width="13.7109375" style="3" bestFit="1" customWidth="1"/>
    <col min="7919" max="7919" width="10.140625" style="3" bestFit="1" customWidth="1"/>
    <col min="7920" max="7920" width="10.5703125" style="3" bestFit="1" customWidth="1"/>
    <col min="7921" max="7922" width="11.140625" style="3" bestFit="1" customWidth="1"/>
    <col min="7923" max="7924" width="9.85546875" style="3" bestFit="1" customWidth="1"/>
    <col min="7925" max="7926" width="9.140625" style="3"/>
    <col min="7927" max="7927" width="10.5703125" style="3" bestFit="1" customWidth="1"/>
    <col min="7928" max="7929" width="10.5703125" style="3" customWidth="1"/>
    <col min="7930" max="7930" width="11.140625" style="3" bestFit="1" customWidth="1"/>
    <col min="7931" max="7932" width="11.7109375" style="3" bestFit="1" customWidth="1"/>
    <col min="7933" max="7933" width="8" style="3" bestFit="1" customWidth="1"/>
    <col min="7934" max="7935" width="8" style="3" customWidth="1"/>
    <col min="7936" max="7936" width="12" style="3" bestFit="1" customWidth="1"/>
    <col min="7937" max="7937" width="10.28515625" style="3" customWidth="1"/>
    <col min="7938" max="7938" width="9.5703125" style="3" bestFit="1" customWidth="1"/>
    <col min="7939" max="7939" width="9.85546875" style="3" bestFit="1" customWidth="1"/>
    <col min="7940" max="7941" width="9.140625" style="3"/>
    <col min="7942" max="7943" width="10.42578125" style="3" bestFit="1" customWidth="1"/>
    <col min="7944" max="8173" width="9.140625" style="3"/>
    <col min="8174" max="8174" width="13.7109375" style="3" bestFit="1" customWidth="1"/>
    <col min="8175" max="8175" width="10.140625" style="3" bestFit="1" customWidth="1"/>
    <col min="8176" max="8176" width="10.5703125" style="3" bestFit="1" customWidth="1"/>
    <col min="8177" max="8178" width="11.140625" style="3" bestFit="1" customWidth="1"/>
    <col min="8179" max="8180" width="9.85546875" style="3" bestFit="1" customWidth="1"/>
    <col min="8181" max="8182" width="9.140625" style="3"/>
    <col min="8183" max="8183" width="10.5703125" style="3" bestFit="1" customWidth="1"/>
    <col min="8184" max="8185" width="10.5703125" style="3" customWidth="1"/>
    <col min="8186" max="8186" width="11.140625" style="3" bestFit="1" customWidth="1"/>
    <col min="8187" max="8188" width="11.7109375" style="3" bestFit="1" customWidth="1"/>
    <col min="8189" max="8189" width="8" style="3" bestFit="1" customWidth="1"/>
    <col min="8190" max="8191" width="8" style="3" customWidth="1"/>
    <col min="8192" max="8192" width="12" style="3" bestFit="1" customWidth="1"/>
    <col min="8193" max="8193" width="10.28515625" style="3" customWidth="1"/>
    <col min="8194" max="8194" width="9.5703125" style="3" bestFit="1" customWidth="1"/>
    <col min="8195" max="8195" width="9.85546875" style="3" bestFit="1" customWidth="1"/>
    <col min="8196" max="8197" width="9.140625" style="3"/>
    <col min="8198" max="8199" width="10.42578125" style="3" bestFit="1" customWidth="1"/>
    <col min="8200" max="8429" width="9.140625" style="3"/>
    <col min="8430" max="8430" width="13.7109375" style="3" bestFit="1" customWidth="1"/>
    <col min="8431" max="8431" width="10.140625" style="3" bestFit="1" customWidth="1"/>
    <col min="8432" max="8432" width="10.5703125" style="3" bestFit="1" customWidth="1"/>
    <col min="8433" max="8434" width="11.140625" style="3" bestFit="1" customWidth="1"/>
    <col min="8435" max="8436" width="9.85546875" style="3" bestFit="1" customWidth="1"/>
    <col min="8437" max="8438" width="9.140625" style="3"/>
    <col min="8439" max="8439" width="10.5703125" style="3" bestFit="1" customWidth="1"/>
    <col min="8440" max="8441" width="10.5703125" style="3" customWidth="1"/>
    <col min="8442" max="8442" width="11.140625" style="3" bestFit="1" customWidth="1"/>
    <col min="8443" max="8444" width="11.7109375" style="3" bestFit="1" customWidth="1"/>
    <col min="8445" max="8445" width="8" style="3" bestFit="1" customWidth="1"/>
    <col min="8446" max="8447" width="8" style="3" customWidth="1"/>
    <col min="8448" max="8448" width="12" style="3" bestFit="1" customWidth="1"/>
    <col min="8449" max="8449" width="10.28515625" style="3" customWidth="1"/>
    <col min="8450" max="8450" width="9.5703125" style="3" bestFit="1" customWidth="1"/>
    <col min="8451" max="8451" width="9.85546875" style="3" bestFit="1" customWidth="1"/>
    <col min="8452" max="8453" width="9.140625" style="3"/>
    <col min="8454" max="8455" width="10.42578125" style="3" bestFit="1" customWidth="1"/>
    <col min="8456" max="8685" width="9.140625" style="3"/>
    <col min="8686" max="8686" width="13.7109375" style="3" bestFit="1" customWidth="1"/>
    <col min="8687" max="8687" width="10.140625" style="3" bestFit="1" customWidth="1"/>
    <col min="8688" max="8688" width="10.5703125" style="3" bestFit="1" customWidth="1"/>
    <col min="8689" max="8690" width="11.140625" style="3" bestFit="1" customWidth="1"/>
    <col min="8691" max="8692" width="9.85546875" style="3" bestFit="1" customWidth="1"/>
    <col min="8693" max="8694" width="9.140625" style="3"/>
    <col min="8695" max="8695" width="10.5703125" style="3" bestFit="1" customWidth="1"/>
    <col min="8696" max="8697" width="10.5703125" style="3" customWidth="1"/>
    <col min="8698" max="8698" width="11.140625" style="3" bestFit="1" customWidth="1"/>
    <col min="8699" max="8700" width="11.7109375" style="3" bestFit="1" customWidth="1"/>
    <col min="8701" max="8701" width="8" style="3" bestFit="1" customWidth="1"/>
    <col min="8702" max="8703" width="8" style="3" customWidth="1"/>
    <col min="8704" max="8704" width="12" style="3" bestFit="1" customWidth="1"/>
    <col min="8705" max="8705" width="10.28515625" style="3" customWidth="1"/>
    <col min="8706" max="8706" width="9.5703125" style="3" bestFit="1" customWidth="1"/>
    <col min="8707" max="8707" width="9.85546875" style="3" bestFit="1" customWidth="1"/>
    <col min="8708" max="8709" width="9.140625" style="3"/>
    <col min="8710" max="8711" width="10.42578125" style="3" bestFit="1" customWidth="1"/>
    <col min="8712" max="8941" width="9.140625" style="3"/>
    <col min="8942" max="8942" width="13.7109375" style="3" bestFit="1" customWidth="1"/>
    <col min="8943" max="8943" width="10.140625" style="3" bestFit="1" customWidth="1"/>
    <col min="8944" max="8944" width="10.5703125" style="3" bestFit="1" customWidth="1"/>
    <col min="8945" max="8946" width="11.140625" style="3" bestFit="1" customWidth="1"/>
    <col min="8947" max="8948" width="9.85546875" style="3" bestFit="1" customWidth="1"/>
    <col min="8949" max="8950" width="9.140625" style="3"/>
    <col min="8951" max="8951" width="10.5703125" style="3" bestFit="1" customWidth="1"/>
    <col min="8952" max="8953" width="10.5703125" style="3" customWidth="1"/>
    <col min="8954" max="8954" width="11.140625" style="3" bestFit="1" customWidth="1"/>
    <col min="8955" max="8956" width="11.7109375" style="3" bestFit="1" customWidth="1"/>
    <col min="8957" max="8957" width="8" style="3" bestFit="1" customWidth="1"/>
    <col min="8958" max="8959" width="8" style="3" customWidth="1"/>
    <col min="8960" max="8960" width="12" style="3" bestFit="1" customWidth="1"/>
    <col min="8961" max="8961" width="10.28515625" style="3" customWidth="1"/>
    <col min="8962" max="8962" width="9.5703125" style="3" bestFit="1" customWidth="1"/>
    <col min="8963" max="8963" width="9.85546875" style="3" bestFit="1" customWidth="1"/>
    <col min="8964" max="8965" width="9.140625" style="3"/>
    <col min="8966" max="8967" width="10.42578125" style="3" bestFit="1" customWidth="1"/>
    <col min="8968" max="9197" width="9.140625" style="3"/>
    <col min="9198" max="9198" width="13.7109375" style="3" bestFit="1" customWidth="1"/>
    <col min="9199" max="9199" width="10.140625" style="3" bestFit="1" customWidth="1"/>
    <col min="9200" max="9200" width="10.5703125" style="3" bestFit="1" customWidth="1"/>
    <col min="9201" max="9202" width="11.140625" style="3" bestFit="1" customWidth="1"/>
    <col min="9203" max="9204" width="9.85546875" style="3" bestFit="1" customWidth="1"/>
    <col min="9205" max="9206" width="9.140625" style="3"/>
    <col min="9207" max="9207" width="10.5703125" style="3" bestFit="1" customWidth="1"/>
    <col min="9208" max="9209" width="10.5703125" style="3" customWidth="1"/>
    <col min="9210" max="9210" width="11.140625" style="3" bestFit="1" customWidth="1"/>
    <col min="9211" max="9212" width="11.7109375" style="3" bestFit="1" customWidth="1"/>
    <col min="9213" max="9213" width="8" style="3" bestFit="1" customWidth="1"/>
    <col min="9214" max="9215" width="8" style="3" customWidth="1"/>
    <col min="9216" max="9216" width="12" style="3" bestFit="1" customWidth="1"/>
    <col min="9217" max="9217" width="10.28515625" style="3" customWidth="1"/>
    <col min="9218" max="9218" width="9.5703125" style="3" bestFit="1" customWidth="1"/>
    <col min="9219" max="9219" width="9.85546875" style="3" bestFit="1" customWidth="1"/>
    <col min="9220" max="9221" width="9.140625" style="3"/>
    <col min="9222" max="9223" width="10.42578125" style="3" bestFit="1" customWidth="1"/>
    <col min="9224" max="9453" width="9.140625" style="3"/>
    <col min="9454" max="9454" width="13.7109375" style="3" bestFit="1" customWidth="1"/>
    <col min="9455" max="9455" width="10.140625" style="3" bestFit="1" customWidth="1"/>
    <col min="9456" max="9456" width="10.5703125" style="3" bestFit="1" customWidth="1"/>
    <col min="9457" max="9458" width="11.140625" style="3" bestFit="1" customWidth="1"/>
    <col min="9459" max="9460" width="9.85546875" style="3" bestFit="1" customWidth="1"/>
    <col min="9461" max="9462" width="9.140625" style="3"/>
    <col min="9463" max="9463" width="10.5703125" style="3" bestFit="1" customWidth="1"/>
    <col min="9464" max="9465" width="10.5703125" style="3" customWidth="1"/>
    <col min="9466" max="9466" width="11.140625" style="3" bestFit="1" customWidth="1"/>
    <col min="9467" max="9468" width="11.7109375" style="3" bestFit="1" customWidth="1"/>
    <col min="9469" max="9469" width="8" style="3" bestFit="1" customWidth="1"/>
    <col min="9470" max="9471" width="8" style="3" customWidth="1"/>
    <col min="9472" max="9472" width="12" style="3" bestFit="1" customWidth="1"/>
    <col min="9473" max="9473" width="10.28515625" style="3" customWidth="1"/>
    <col min="9474" max="9474" width="9.5703125" style="3" bestFit="1" customWidth="1"/>
    <col min="9475" max="9475" width="9.85546875" style="3" bestFit="1" customWidth="1"/>
    <col min="9476" max="9477" width="9.140625" style="3"/>
    <col min="9478" max="9479" width="10.42578125" style="3" bestFit="1" customWidth="1"/>
    <col min="9480" max="9709" width="9.140625" style="3"/>
    <col min="9710" max="9710" width="13.7109375" style="3" bestFit="1" customWidth="1"/>
    <col min="9711" max="9711" width="10.140625" style="3" bestFit="1" customWidth="1"/>
    <col min="9712" max="9712" width="10.5703125" style="3" bestFit="1" customWidth="1"/>
    <col min="9713" max="9714" width="11.140625" style="3" bestFit="1" customWidth="1"/>
    <col min="9715" max="9716" width="9.85546875" style="3" bestFit="1" customWidth="1"/>
    <col min="9717" max="9718" width="9.140625" style="3"/>
    <col min="9719" max="9719" width="10.5703125" style="3" bestFit="1" customWidth="1"/>
    <col min="9720" max="9721" width="10.5703125" style="3" customWidth="1"/>
    <col min="9722" max="9722" width="11.140625" style="3" bestFit="1" customWidth="1"/>
    <col min="9723" max="9724" width="11.7109375" style="3" bestFit="1" customWidth="1"/>
    <col min="9725" max="9725" width="8" style="3" bestFit="1" customWidth="1"/>
    <col min="9726" max="9727" width="8" style="3" customWidth="1"/>
    <col min="9728" max="9728" width="12" style="3" bestFit="1" customWidth="1"/>
    <col min="9729" max="9729" width="10.28515625" style="3" customWidth="1"/>
    <col min="9730" max="9730" width="9.5703125" style="3" bestFit="1" customWidth="1"/>
    <col min="9731" max="9731" width="9.85546875" style="3" bestFit="1" customWidth="1"/>
    <col min="9732" max="9733" width="9.140625" style="3"/>
    <col min="9734" max="9735" width="10.42578125" style="3" bestFit="1" customWidth="1"/>
    <col min="9736" max="9965" width="9.140625" style="3"/>
    <col min="9966" max="9966" width="13.7109375" style="3" bestFit="1" customWidth="1"/>
    <col min="9967" max="9967" width="10.140625" style="3" bestFit="1" customWidth="1"/>
    <col min="9968" max="9968" width="10.5703125" style="3" bestFit="1" customWidth="1"/>
    <col min="9969" max="9970" width="11.140625" style="3" bestFit="1" customWidth="1"/>
    <col min="9971" max="9972" width="9.85546875" style="3" bestFit="1" customWidth="1"/>
    <col min="9973" max="9974" width="9.140625" style="3"/>
    <col min="9975" max="9975" width="10.5703125" style="3" bestFit="1" customWidth="1"/>
    <col min="9976" max="9977" width="10.5703125" style="3" customWidth="1"/>
    <col min="9978" max="9978" width="11.140625" style="3" bestFit="1" customWidth="1"/>
    <col min="9979" max="9980" width="11.7109375" style="3" bestFit="1" customWidth="1"/>
    <col min="9981" max="9981" width="8" style="3" bestFit="1" customWidth="1"/>
    <col min="9982" max="9983" width="8" style="3" customWidth="1"/>
    <col min="9984" max="9984" width="12" style="3" bestFit="1" customWidth="1"/>
    <col min="9985" max="9985" width="10.28515625" style="3" customWidth="1"/>
    <col min="9986" max="9986" width="9.5703125" style="3" bestFit="1" customWidth="1"/>
    <col min="9987" max="9987" width="9.85546875" style="3" bestFit="1" customWidth="1"/>
    <col min="9988" max="9989" width="9.140625" style="3"/>
    <col min="9990" max="9991" width="10.42578125" style="3" bestFit="1" customWidth="1"/>
    <col min="9992" max="10221" width="9.140625" style="3"/>
    <col min="10222" max="10222" width="13.7109375" style="3" bestFit="1" customWidth="1"/>
    <col min="10223" max="10223" width="10.140625" style="3" bestFit="1" customWidth="1"/>
    <col min="10224" max="10224" width="10.5703125" style="3" bestFit="1" customWidth="1"/>
    <col min="10225" max="10226" width="11.140625" style="3" bestFit="1" customWidth="1"/>
    <col min="10227" max="10228" width="9.85546875" style="3" bestFit="1" customWidth="1"/>
    <col min="10229" max="10230" width="9.140625" style="3"/>
    <col min="10231" max="10231" width="10.5703125" style="3" bestFit="1" customWidth="1"/>
    <col min="10232" max="10233" width="10.5703125" style="3" customWidth="1"/>
    <col min="10234" max="10234" width="11.140625" style="3" bestFit="1" customWidth="1"/>
    <col min="10235" max="10236" width="11.7109375" style="3" bestFit="1" customWidth="1"/>
    <col min="10237" max="10237" width="8" style="3" bestFit="1" customWidth="1"/>
    <col min="10238" max="10239" width="8" style="3" customWidth="1"/>
    <col min="10240" max="10240" width="12" style="3" bestFit="1" customWidth="1"/>
    <col min="10241" max="10241" width="10.28515625" style="3" customWidth="1"/>
    <col min="10242" max="10242" width="9.5703125" style="3" bestFit="1" customWidth="1"/>
    <col min="10243" max="10243" width="9.85546875" style="3" bestFit="1" customWidth="1"/>
    <col min="10244" max="10245" width="9.140625" style="3"/>
    <col min="10246" max="10247" width="10.42578125" style="3" bestFit="1" customWidth="1"/>
    <col min="10248" max="10477" width="9.140625" style="3"/>
    <col min="10478" max="10478" width="13.7109375" style="3" bestFit="1" customWidth="1"/>
    <col min="10479" max="10479" width="10.140625" style="3" bestFit="1" customWidth="1"/>
    <col min="10480" max="10480" width="10.5703125" style="3" bestFit="1" customWidth="1"/>
    <col min="10481" max="10482" width="11.140625" style="3" bestFit="1" customWidth="1"/>
    <col min="10483" max="10484" width="9.85546875" style="3" bestFit="1" customWidth="1"/>
    <col min="10485" max="10486" width="9.140625" style="3"/>
    <col min="10487" max="10487" width="10.5703125" style="3" bestFit="1" customWidth="1"/>
    <col min="10488" max="10489" width="10.5703125" style="3" customWidth="1"/>
    <col min="10490" max="10490" width="11.140625" style="3" bestFit="1" customWidth="1"/>
    <col min="10491" max="10492" width="11.7109375" style="3" bestFit="1" customWidth="1"/>
    <col min="10493" max="10493" width="8" style="3" bestFit="1" customWidth="1"/>
    <col min="10494" max="10495" width="8" style="3" customWidth="1"/>
    <col min="10496" max="10496" width="12" style="3" bestFit="1" customWidth="1"/>
    <col min="10497" max="10497" width="10.28515625" style="3" customWidth="1"/>
    <col min="10498" max="10498" width="9.5703125" style="3" bestFit="1" customWidth="1"/>
    <col min="10499" max="10499" width="9.85546875" style="3" bestFit="1" customWidth="1"/>
    <col min="10500" max="10501" width="9.140625" style="3"/>
    <col min="10502" max="10503" width="10.42578125" style="3" bestFit="1" customWidth="1"/>
    <col min="10504" max="10733" width="9.140625" style="3"/>
    <col min="10734" max="10734" width="13.7109375" style="3" bestFit="1" customWidth="1"/>
    <col min="10735" max="10735" width="10.140625" style="3" bestFit="1" customWidth="1"/>
    <col min="10736" max="10736" width="10.5703125" style="3" bestFit="1" customWidth="1"/>
    <col min="10737" max="10738" width="11.140625" style="3" bestFit="1" customWidth="1"/>
    <col min="10739" max="10740" width="9.85546875" style="3" bestFit="1" customWidth="1"/>
    <col min="10741" max="10742" width="9.140625" style="3"/>
    <col min="10743" max="10743" width="10.5703125" style="3" bestFit="1" customWidth="1"/>
    <col min="10744" max="10745" width="10.5703125" style="3" customWidth="1"/>
    <col min="10746" max="10746" width="11.140625" style="3" bestFit="1" customWidth="1"/>
    <col min="10747" max="10748" width="11.7109375" style="3" bestFit="1" customWidth="1"/>
    <col min="10749" max="10749" width="8" style="3" bestFit="1" customWidth="1"/>
    <col min="10750" max="10751" width="8" style="3" customWidth="1"/>
    <col min="10752" max="10752" width="12" style="3" bestFit="1" customWidth="1"/>
    <col min="10753" max="10753" width="10.28515625" style="3" customWidth="1"/>
    <col min="10754" max="10754" width="9.5703125" style="3" bestFit="1" customWidth="1"/>
    <col min="10755" max="10755" width="9.85546875" style="3" bestFit="1" customWidth="1"/>
    <col min="10756" max="10757" width="9.140625" style="3"/>
    <col min="10758" max="10759" width="10.42578125" style="3" bestFit="1" customWidth="1"/>
    <col min="10760" max="10989" width="9.140625" style="3"/>
    <col min="10990" max="10990" width="13.7109375" style="3" bestFit="1" customWidth="1"/>
    <col min="10991" max="10991" width="10.140625" style="3" bestFit="1" customWidth="1"/>
    <col min="10992" max="10992" width="10.5703125" style="3" bestFit="1" customWidth="1"/>
    <col min="10993" max="10994" width="11.140625" style="3" bestFit="1" customWidth="1"/>
    <col min="10995" max="10996" width="9.85546875" style="3" bestFit="1" customWidth="1"/>
    <col min="10997" max="10998" width="9.140625" style="3"/>
    <col min="10999" max="10999" width="10.5703125" style="3" bestFit="1" customWidth="1"/>
    <col min="11000" max="11001" width="10.5703125" style="3" customWidth="1"/>
    <col min="11002" max="11002" width="11.140625" style="3" bestFit="1" customWidth="1"/>
    <col min="11003" max="11004" width="11.7109375" style="3" bestFit="1" customWidth="1"/>
    <col min="11005" max="11005" width="8" style="3" bestFit="1" customWidth="1"/>
    <col min="11006" max="11007" width="8" style="3" customWidth="1"/>
    <col min="11008" max="11008" width="12" style="3" bestFit="1" customWidth="1"/>
    <col min="11009" max="11009" width="10.28515625" style="3" customWidth="1"/>
    <col min="11010" max="11010" width="9.5703125" style="3" bestFit="1" customWidth="1"/>
    <col min="11011" max="11011" width="9.85546875" style="3" bestFit="1" customWidth="1"/>
    <col min="11012" max="11013" width="9.140625" style="3"/>
    <col min="11014" max="11015" width="10.42578125" style="3" bestFit="1" customWidth="1"/>
    <col min="11016" max="11245" width="9.140625" style="3"/>
    <col min="11246" max="11246" width="13.7109375" style="3" bestFit="1" customWidth="1"/>
    <col min="11247" max="11247" width="10.140625" style="3" bestFit="1" customWidth="1"/>
    <col min="11248" max="11248" width="10.5703125" style="3" bestFit="1" customWidth="1"/>
    <col min="11249" max="11250" width="11.140625" style="3" bestFit="1" customWidth="1"/>
    <col min="11251" max="11252" width="9.85546875" style="3" bestFit="1" customWidth="1"/>
    <col min="11253" max="11254" width="9.140625" style="3"/>
    <col min="11255" max="11255" width="10.5703125" style="3" bestFit="1" customWidth="1"/>
    <col min="11256" max="11257" width="10.5703125" style="3" customWidth="1"/>
    <col min="11258" max="11258" width="11.140625" style="3" bestFit="1" customWidth="1"/>
    <col min="11259" max="11260" width="11.7109375" style="3" bestFit="1" customWidth="1"/>
    <col min="11261" max="11261" width="8" style="3" bestFit="1" customWidth="1"/>
    <col min="11262" max="11263" width="8" style="3" customWidth="1"/>
    <col min="11264" max="11264" width="12" style="3" bestFit="1" customWidth="1"/>
    <col min="11265" max="11265" width="10.28515625" style="3" customWidth="1"/>
    <col min="11266" max="11266" width="9.5703125" style="3" bestFit="1" customWidth="1"/>
    <col min="11267" max="11267" width="9.85546875" style="3" bestFit="1" customWidth="1"/>
    <col min="11268" max="11269" width="9.140625" style="3"/>
    <col min="11270" max="11271" width="10.42578125" style="3" bestFit="1" customWidth="1"/>
    <col min="11272" max="11501" width="9.140625" style="3"/>
    <col min="11502" max="11502" width="13.7109375" style="3" bestFit="1" customWidth="1"/>
    <col min="11503" max="11503" width="10.140625" style="3" bestFit="1" customWidth="1"/>
    <col min="11504" max="11504" width="10.5703125" style="3" bestFit="1" customWidth="1"/>
    <col min="11505" max="11506" width="11.140625" style="3" bestFit="1" customWidth="1"/>
    <col min="11507" max="11508" width="9.85546875" style="3" bestFit="1" customWidth="1"/>
    <col min="11509" max="11510" width="9.140625" style="3"/>
    <col min="11511" max="11511" width="10.5703125" style="3" bestFit="1" customWidth="1"/>
    <col min="11512" max="11513" width="10.5703125" style="3" customWidth="1"/>
    <col min="11514" max="11514" width="11.140625" style="3" bestFit="1" customWidth="1"/>
    <col min="11515" max="11516" width="11.7109375" style="3" bestFit="1" customWidth="1"/>
    <col min="11517" max="11517" width="8" style="3" bestFit="1" customWidth="1"/>
    <col min="11518" max="11519" width="8" style="3" customWidth="1"/>
    <col min="11520" max="11520" width="12" style="3" bestFit="1" customWidth="1"/>
    <col min="11521" max="11521" width="10.28515625" style="3" customWidth="1"/>
    <col min="11522" max="11522" width="9.5703125" style="3" bestFit="1" customWidth="1"/>
    <col min="11523" max="11523" width="9.85546875" style="3" bestFit="1" customWidth="1"/>
    <col min="11524" max="11525" width="9.140625" style="3"/>
    <col min="11526" max="11527" width="10.42578125" style="3" bestFit="1" customWidth="1"/>
    <col min="11528" max="11757" width="9.140625" style="3"/>
    <col min="11758" max="11758" width="13.7109375" style="3" bestFit="1" customWidth="1"/>
    <col min="11759" max="11759" width="10.140625" style="3" bestFit="1" customWidth="1"/>
    <col min="11760" max="11760" width="10.5703125" style="3" bestFit="1" customWidth="1"/>
    <col min="11761" max="11762" width="11.140625" style="3" bestFit="1" customWidth="1"/>
    <col min="11763" max="11764" width="9.85546875" style="3" bestFit="1" customWidth="1"/>
    <col min="11765" max="11766" width="9.140625" style="3"/>
    <col min="11767" max="11767" width="10.5703125" style="3" bestFit="1" customWidth="1"/>
    <col min="11768" max="11769" width="10.5703125" style="3" customWidth="1"/>
    <col min="11770" max="11770" width="11.140625" style="3" bestFit="1" customWidth="1"/>
    <col min="11771" max="11772" width="11.7109375" style="3" bestFit="1" customWidth="1"/>
    <col min="11773" max="11773" width="8" style="3" bestFit="1" customWidth="1"/>
    <col min="11774" max="11775" width="8" style="3" customWidth="1"/>
    <col min="11776" max="11776" width="12" style="3" bestFit="1" customWidth="1"/>
    <col min="11777" max="11777" width="10.28515625" style="3" customWidth="1"/>
    <col min="11778" max="11778" width="9.5703125" style="3" bestFit="1" customWidth="1"/>
    <col min="11779" max="11779" width="9.85546875" style="3" bestFit="1" customWidth="1"/>
    <col min="11780" max="11781" width="9.140625" style="3"/>
    <col min="11782" max="11783" width="10.42578125" style="3" bestFit="1" customWidth="1"/>
    <col min="11784" max="12013" width="9.140625" style="3"/>
    <col min="12014" max="12014" width="13.7109375" style="3" bestFit="1" customWidth="1"/>
    <col min="12015" max="12015" width="10.140625" style="3" bestFit="1" customWidth="1"/>
    <col min="12016" max="12016" width="10.5703125" style="3" bestFit="1" customWidth="1"/>
    <col min="12017" max="12018" width="11.140625" style="3" bestFit="1" customWidth="1"/>
    <col min="12019" max="12020" width="9.85546875" style="3" bestFit="1" customWidth="1"/>
    <col min="12021" max="12022" width="9.140625" style="3"/>
    <col min="12023" max="12023" width="10.5703125" style="3" bestFit="1" customWidth="1"/>
    <col min="12024" max="12025" width="10.5703125" style="3" customWidth="1"/>
    <col min="12026" max="12026" width="11.140625" style="3" bestFit="1" customWidth="1"/>
    <col min="12027" max="12028" width="11.7109375" style="3" bestFit="1" customWidth="1"/>
    <col min="12029" max="12029" width="8" style="3" bestFit="1" customWidth="1"/>
    <col min="12030" max="12031" width="8" style="3" customWidth="1"/>
    <col min="12032" max="12032" width="12" style="3" bestFit="1" customWidth="1"/>
    <col min="12033" max="12033" width="10.28515625" style="3" customWidth="1"/>
    <col min="12034" max="12034" width="9.5703125" style="3" bestFit="1" customWidth="1"/>
    <col min="12035" max="12035" width="9.85546875" style="3" bestFit="1" customWidth="1"/>
    <col min="12036" max="12037" width="9.140625" style="3"/>
    <col min="12038" max="12039" width="10.42578125" style="3" bestFit="1" customWidth="1"/>
    <col min="12040" max="12269" width="9.140625" style="3"/>
    <col min="12270" max="12270" width="13.7109375" style="3" bestFit="1" customWidth="1"/>
    <col min="12271" max="12271" width="10.140625" style="3" bestFit="1" customWidth="1"/>
    <col min="12272" max="12272" width="10.5703125" style="3" bestFit="1" customWidth="1"/>
    <col min="12273" max="12274" width="11.140625" style="3" bestFit="1" customWidth="1"/>
    <col min="12275" max="12276" width="9.85546875" style="3" bestFit="1" customWidth="1"/>
    <col min="12277" max="12278" width="9.140625" style="3"/>
    <col min="12279" max="12279" width="10.5703125" style="3" bestFit="1" customWidth="1"/>
    <col min="12280" max="12281" width="10.5703125" style="3" customWidth="1"/>
    <col min="12282" max="12282" width="11.140625" style="3" bestFit="1" customWidth="1"/>
    <col min="12283" max="12284" width="11.7109375" style="3" bestFit="1" customWidth="1"/>
    <col min="12285" max="12285" width="8" style="3" bestFit="1" customWidth="1"/>
    <col min="12286" max="12287" width="8" style="3" customWidth="1"/>
    <col min="12288" max="12288" width="12" style="3" bestFit="1" customWidth="1"/>
    <col min="12289" max="12289" width="10.28515625" style="3" customWidth="1"/>
    <col min="12290" max="12290" width="9.5703125" style="3" bestFit="1" customWidth="1"/>
    <col min="12291" max="12291" width="9.85546875" style="3" bestFit="1" customWidth="1"/>
    <col min="12292" max="12293" width="9.140625" style="3"/>
    <col min="12294" max="12295" width="10.42578125" style="3" bestFit="1" customWidth="1"/>
    <col min="12296" max="12525" width="9.140625" style="3"/>
    <col min="12526" max="12526" width="13.7109375" style="3" bestFit="1" customWidth="1"/>
    <col min="12527" max="12527" width="10.140625" style="3" bestFit="1" customWidth="1"/>
    <col min="12528" max="12528" width="10.5703125" style="3" bestFit="1" customWidth="1"/>
    <col min="12529" max="12530" width="11.140625" style="3" bestFit="1" customWidth="1"/>
    <col min="12531" max="12532" width="9.85546875" style="3" bestFit="1" customWidth="1"/>
    <col min="12533" max="12534" width="9.140625" style="3"/>
    <col min="12535" max="12535" width="10.5703125" style="3" bestFit="1" customWidth="1"/>
    <col min="12536" max="12537" width="10.5703125" style="3" customWidth="1"/>
    <col min="12538" max="12538" width="11.140625" style="3" bestFit="1" customWidth="1"/>
    <col min="12539" max="12540" width="11.7109375" style="3" bestFit="1" customWidth="1"/>
    <col min="12541" max="12541" width="8" style="3" bestFit="1" customWidth="1"/>
    <col min="12542" max="12543" width="8" style="3" customWidth="1"/>
    <col min="12544" max="12544" width="12" style="3" bestFit="1" customWidth="1"/>
    <col min="12545" max="12545" width="10.28515625" style="3" customWidth="1"/>
    <col min="12546" max="12546" width="9.5703125" style="3" bestFit="1" customWidth="1"/>
    <col min="12547" max="12547" width="9.85546875" style="3" bestFit="1" customWidth="1"/>
    <col min="12548" max="12549" width="9.140625" style="3"/>
    <col min="12550" max="12551" width="10.42578125" style="3" bestFit="1" customWidth="1"/>
    <col min="12552" max="12781" width="9.140625" style="3"/>
    <col min="12782" max="12782" width="13.7109375" style="3" bestFit="1" customWidth="1"/>
    <col min="12783" max="12783" width="10.140625" style="3" bestFit="1" customWidth="1"/>
    <col min="12784" max="12784" width="10.5703125" style="3" bestFit="1" customWidth="1"/>
    <col min="12785" max="12786" width="11.140625" style="3" bestFit="1" customWidth="1"/>
    <col min="12787" max="12788" width="9.85546875" style="3" bestFit="1" customWidth="1"/>
    <col min="12789" max="12790" width="9.140625" style="3"/>
    <col min="12791" max="12791" width="10.5703125" style="3" bestFit="1" customWidth="1"/>
    <col min="12792" max="12793" width="10.5703125" style="3" customWidth="1"/>
    <col min="12794" max="12794" width="11.140625" style="3" bestFit="1" customWidth="1"/>
    <col min="12795" max="12796" width="11.7109375" style="3" bestFit="1" customWidth="1"/>
    <col min="12797" max="12797" width="8" style="3" bestFit="1" customWidth="1"/>
    <col min="12798" max="12799" width="8" style="3" customWidth="1"/>
    <col min="12800" max="12800" width="12" style="3" bestFit="1" customWidth="1"/>
    <col min="12801" max="12801" width="10.28515625" style="3" customWidth="1"/>
    <col min="12802" max="12802" width="9.5703125" style="3" bestFit="1" customWidth="1"/>
    <col min="12803" max="12803" width="9.85546875" style="3" bestFit="1" customWidth="1"/>
    <col min="12804" max="12805" width="9.140625" style="3"/>
    <col min="12806" max="12807" width="10.42578125" style="3" bestFit="1" customWidth="1"/>
    <col min="12808" max="13037" width="9.140625" style="3"/>
    <col min="13038" max="13038" width="13.7109375" style="3" bestFit="1" customWidth="1"/>
    <col min="13039" max="13039" width="10.140625" style="3" bestFit="1" customWidth="1"/>
    <col min="13040" max="13040" width="10.5703125" style="3" bestFit="1" customWidth="1"/>
    <col min="13041" max="13042" width="11.140625" style="3" bestFit="1" customWidth="1"/>
    <col min="13043" max="13044" width="9.85546875" style="3" bestFit="1" customWidth="1"/>
    <col min="13045" max="13046" width="9.140625" style="3"/>
    <col min="13047" max="13047" width="10.5703125" style="3" bestFit="1" customWidth="1"/>
    <col min="13048" max="13049" width="10.5703125" style="3" customWidth="1"/>
    <col min="13050" max="13050" width="11.140625" style="3" bestFit="1" customWidth="1"/>
    <col min="13051" max="13052" width="11.7109375" style="3" bestFit="1" customWidth="1"/>
    <col min="13053" max="13053" width="8" style="3" bestFit="1" customWidth="1"/>
    <col min="13054" max="13055" width="8" style="3" customWidth="1"/>
    <col min="13056" max="13056" width="12" style="3" bestFit="1" customWidth="1"/>
    <col min="13057" max="13057" width="10.28515625" style="3" customWidth="1"/>
    <col min="13058" max="13058" width="9.5703125" style="3" bestFit="1" customWidth="1"/>
    <col min="13059" max="13059" width="9.85546875" style="3" bestFit="1" customWidth="1"/>
    <col min="13060" max="13061" width="9.140625" style="3"/>
    <col min="13062" max="13063" width="10.42578125" style="3" bestFit="1" customWidth="1"/>
    <col min="13064" max="13293" width="9.140625" style="3"/>
    <col min="13294" max="13294" width="13.7109375" style="3" bestFit="1" customWidth="1"/>
    <col min="13295" max="13295" width="10.140625" style="3" bestFit="1" customWidth="1"/>
    <col min="13296" max="13296" width="10.5703125" style="3" bestFit="1" customWidth="1"/>
    <col min="13297" max="13298" width="11.140625" style="3" bestFit="1" customWidth="1"/>
    <col min="13299" max="13300" width="9.85546875" style="3" bestFit="1" customWidth="1"/>
    <col min="13301" max="13302" width="9.140625" style="3"/>
    <col min="13303" max="13303" width="10.5703125" style="3" bestFit="1" customWidth="1"/>
    <col min="13304" max="13305" width="10.5703125" style="3" customWidth="1"/>
    <col min="13306" max="13306" width="11.140625" style="3" bestFit="1" customWidth="1"/>
    <col min="13307" max="13308" width="11.7109375" style="3" bestFit="1" customWidth="1"/>
    <col min="13309" max="13309" width="8" style="3" bestFit="1" customWidth="1"/>
    <col min="13310" max="13311" width="8" style="3" customWidth="1"/>
    <col min="13312" max="13312" width="12" style="3" bestFit="1" customWidth="1"/>
    <col min="13313" max="13313" width="10.28515625" style="3" customWidth="1"/>
    <col min="13314" max="13314" width="9.5703125" style="3" bestFit="1" customWidth="1"/>
    <col min="13315" max="13315" width="9.85546875" style="3" bestFit="1" customWidth="1"/>
    <col min="13316" max="13317" width="9.140625" style="3"/>
    <col min="13318" max="13319" width="10.42578125" style="3" bestFit="1" customWidth="1"/>
    <col min="13320" max="13549" width="9.140625" style="3"/>
    <col min="13550" max="13550" width="13.7109375" style="3" bestFit="1" customWidth="1"/>
    <col min="13551" max="13551" width="10.140625" style="3" bestFit="1" customWidth="1"/>
    <col min="13552" max="13552" width="10.5703125" style="3" bestFit="1" customWidth="1"/>
    <col min="13553" max="13554" width="11.140625" style="3" bestFit="1" customWidth="1"/>
    <col min="13555" max="13556" width="9.85546875" style="3" bestFit="1" customWidth="1"/>
    <col min="13557" max="13558" width="9.140625" style="3"/>
    <col min="13559" max="13559" width="10.5703125" style="3" bestFit="1" customWidth="1"/>
    <col min="13560" max="13561" width="10.5703125" style="3" customWidth="1"/>
    <col min="13562" max="13562" width="11.140625" style="3" bestFit="1" customWidth="1"/>
    <col min="13563" max="13564" width="11.7109375" style="3" bestFit="1" customWidth="1"/>
    <col min="13565" max="13565" width="8" style="3" bestFit="1" customWidth="1"/>
    <col min="13566" max="13567" width="8" style="3" customWidth="1"/>
    <col min="13568" max="13568" width="12" style="3" bestFit="1" customWidth="1"/>
    <col min="13569" max="13569" width="10.28515625" style="3" customWidth="1"/>
    <col min="13570" max="13570" width="9.5703125" style="3" bestFit="1" customWidth="1"/>
    <col min="13571" max="13571" width="9.85546875" style="3" bestFit="1" customWidth="1"/>
    <col min="13572" max="13573" width="9.140625" style="3"/>
    <col min="13574" max="13575" width="10.42578125" style="3" bestFit="1" customWidth="1"/>
    <col min="13576" max="13805" width="9.140625" style="3"/>
    <col min="13806" max="13806" width="13.7109375" style="3" bestFit="1" customWidth="1"/>
    <col min="13807" max="13807" width="10.140625" style="3" bestFit="1" customWidth="1"/>
    <col min="13808" max="13808" width="10.5703125" style="3" bestFit="1" customWidth="1"/>
    <col min="13809" max="13810" width="11.140625" style="3" bestFit="1" customWidth="1"/>
    <col min="13811" max="13812" width="9.85546875" style="3" bestFit="1" customWidth="1"/>
    <col min="13813" max="13814" width="9.140625" style="3"/>
    <col min="13815" max="13815" width="10.5703125" style="3" bestFit="1" customWidth="1"/>
    <col min="13816" max="13817" width="10.5703125" style="3" customWidth="1"/>
    <col min="13818" max="13818" width="11.140625" style="3" bestFit="1" customWidth="1"/>
    <col min="13819" max="13820" width="11.7109375" style="3" bestFit="1" customWidth="1"/>
    <col min="13821" max="13821" width="8" style="3" bestFit="1" customWidth="1"/>
    <col min="13822" max="13823" width="8" style="3" customWidth="1"/>
    <col min="13824" max="13824" width="12" style="3" bestFit="1" customWidth="1"/>
    <col min="13825" max="13825" width="10.28515625" style="3" customWidth="1"/>
    <col min="13826" max="13826" width="9.5703125" style="3" bestFit="1" customWidth="1"/>
    <col min="13827" max="13827" width="9.85546875" style="3" bestFit="1" customWidth="1"/>
    <col min="13828" max="13829" width="9.140625" style="3"/>
    <col min="13830" max="13831" width="10.42578125" style="3" bestFit="1" customWidth="1"/>
    <col min="13832" max="14061" width="9.140625" style="3"/>
    <col min="14062" max="14062" width="13.7109375" style="3" bestFit="1" customWidth="1"/>
    <col min="14063" max="14063" width="10.140625" style="3" bestFit="1" customWidth="1"/>
    <col min="14064" max="14064" width="10.5703125" style="3" bestFit="1" customWidth="1"/>
    <col min="14065" max="14066" width="11.140625" style="3" bestFit="1" customWidth="1"/>
    <col min="14067" max="14068" width="9.85546875" style="3" bestFit="1" customWidth="1"/>
    <col min="14069" max="14070" width="9.140625" style="3"/>
    <col min="14071" max="14071" width="10.5703125" style="3" bestFit="1" customWidth="1"/>
    <col min="14072" max="14073" width="10.5703125" style="3" customWidth="1"/>
    <col min="14074" max="14074" width="11.140625" style="3" bestFit="1" customWidth="1"/>
    <col min="14075" max="14076" width="11.7109375" style="3" bestFit="1" customWidth="1"/>
    <col min="14077" max="14077" width="8" style="3" bestFit="1" customWidth="1"/>
    <col min="14078" max="14079" width="8" style="3" customWidth="1"/>
    <col min="14080" max="14080" width="12" style="3" bestFit="1" customWidth="1"/>
    <col min="14081" max="14081" width="10.28515625" style="3" customWidth="1"/>
    <col min="14082" max="14082" width="9.5703125" style="3" bestFit="1" customWidth="1"/>
    <col min="14083" max="14083" width="9.85546875" style="3" bestFit="1" customWidth="1"/>
    <col min="14084" max="14085" width="9.140625" style="3"/>
    <col min="14086" max="14087" width="10.42578125" style="3" bestFit="1" customWidth="1"/>
    <col min="14088" max="14317" width="9.140625" style="3"/>
    <col min="14318" max="14318" width="13.7109375" style="3" bestFit="1" customWidth="1"/>
    <col min="14319" max="14319" width="10.140625" style="3" bestFit="1" customWidth="1"/>
    <col min="14320" max="14320" width="10.5703125" style="3" bestFit="1" customWidth="1"/>
    <col min="14321" max="14322" width="11.140625" style="3" bestFit="1" customWidth="1"/>
    <col min="14323" max="14324" width="9.85546875" style="3" bestFit="1" customWidth="1"/>
    <col min="14325" max="14326" width="9.140625" style="3"/>
    <col min="14327" max="14327" width="10.5703125" style="3" bestFit="1" customWidth="1"/>
    <col min="14328" max="14329" width="10.5703125" style="3" customWidth="1"/>
    <col min="14330" max="14330" width="11.140625" style="3" bestFit="1" customWidth="1"/>
    <col min="14331" max="14332" width="11.7109375" style="3" bestFit="1" customWidth="1"/>
    <col min="14333" max="14333" width="8" style="3" bestFit="1" customWidth="1"/>
    <col min="14334" max="14335" width="8" style="3" customWidth="1"/>
    <col min="14336" max="14336" width="12" style="3" bestFit="1" customWidth="1"/>
    <col min="14337" max="14337" width="10.28515625" style="3" customWidth="1"/>
    <col min="14338" max="14338" width="9.5703125" style="3" bestFit="1" customWidth="1"/>
    <col min="14339" max="14339" width="9.85546875" style="3" bestFit="1" customWidth="1"/>
    <col min="14340" max="14341" width="9.140625" style="3"/>
    <col min="14342" max="14343" width="10.42578125" style="3" bestFit="1" customWidth="1"/>
    <col min="14344" max="14573" width="9.140625" style="3"/>
    <col min="14574" max="14574" width="13.7109375" style="3" bestFit="1" customWidth="1"/>
    <col min="14575" max="14575" width="10.140625" style="3" bestFit="1" customWidth="1"/>
    <col min="14576" max="14576" width="10.5703125" style="3" bestFit="1" customWidth="1"/>
    <col min="14577" max="14578" width="11.140625" style="3" bestFit="1" customWidth="1"/>
    <col min="14579" max="14580" width="9.85546875" style="3" bestFit="1" customWidth="1"/>
    <col min="14581" max="14582" width="9.140625" style="3"/>
    <col min="14583" max="14583" width="10.5703125" style="3" bestFit="1" customWidth="1"/>
    <col min="14584" max="14585" width="10.5703125" style="3" customWidth="1"/>
    <col min="14586" max="14586" width="11.140625" style="3" bestFit="1" customWidth="1"/>
    <col min="14587" max="14588" width="11.7109375" style="3" bestFit="1" customWidth="1"/>
    <col min="14589" max="14589" width="8" style="3" bestFit="1" customWidth="1"/>
    <col min="14590" max="14591" width="8" style="3" customWidth="1"/>
    <col min="14592" max="14592" width="12" style="3" bestFit="1" customWidth="1"/>
    <col min="14593" max="14593" width="10.28515625" style="3" customWidth="1"/>
    <col min="14594" max="14594" width="9.5703125" style="3" bestFit="1" customWidth="1"/>
    <col min="14595" max="14595" width="9.85546875" style="3" bestFit="1" customWidth="1"/>
    <col min="14596" max="14597" width="9.140625" style="3"/>
    <col min="14598" max="14599" width="10.42578125" style="3" bestFit="1" customWidth="1"/>
    <col min="14600" max="14829" width="9.140625" style="3"/>
    <col min="14830" max="14830" width="13.7109375" style="3" bestFit="1" customWidth="1"/>
    <col min="14831" max="14831" width="10.140625" style="3" bestFit="1" customWidth="1"/>
    <col min="14832" max="14832" width="10.5703125" style="3" bestFit="1" customWidth="1"/>
    <col min="14833" max="14834" width="11.140625" style="3" bestFit="1" customWidth="1"/>
    <col min="14835" max="14836" width="9.85546875" style="3" bestFit="1" customWidth="1"/>
    <col min="14837" max="14838" width="9.140625" style="3"/>
    <col min="14839" max="14839" width="10.5703125" style="3" bestFit="1" customWidth="1"/>
    <col min="14840" max="14841" width="10.5703125" style="3" customWidth="1"/>
    <col min="14842" max="14842" width="11.140625" style="3" bestFit="1" customWidth="1"/>
    <col min="14843" max="14844" width="11.7109375" style="3" bestFit="1" customWidth="1"/>
    <col min="14845" max="14845" width="8" style="3" bestFit="1" customWidth="1"/>
    <col min="14846" max="14847" width="8" style="3" customWidth="1"/>
    <col min="14848" max="14848" width="12" style="3" bestFit="1" customWidth="1"/>
    <col min="14849" max="14849" width="10.28515625" style="3" customWidth="1"/>
    <col min="14850" max="14850" width="9.5703125" style="3" bestFit="1" customWidth="1"/>
    <col min="14851" max="14851" width="9.85546875" style="3" bestFit="1" customWidth="1"/>
    <col min="14852" max="14853" width="9.140625" style="3"/>
    <col min="14854" max="14855" width="10.42578125" style="3" bestFit="1" customWidth="1"/>
    <col min="14856" max="15085" width="9.140625" style="3"/>
    <col min="15086" max="15086" width="13.7109375" style="3" bestFit="1" customWidth="1"/>
    <col min="15087" max="15087" width="10.140625" style="3" bestFit="1" customWidth="1"/>
    <col min="15088" max="15088" width="10.5703125" style="3" bestFit="1" customWidth="1"/>
    <col min="15089" max="15090" width="11.140625" style="3" bestFit="1" customWidth="1"/>
    <col min="15091" max="15092" width="9.85546875" style="3" bestFit="1" customWidth="1"/>
    <col min="15093" max="15094" width="9.140625" style="3"/>
    <col min="15095" max="15095" width="10.5703125" style="3" bestFit="1" customWidth="1"/>
    <col min="15096" max="15097" width="10.5703125" style="3" customWidth="1"/>
    <col min="15098" max="15098" width="11.140625" style="3" bestFit="1" customWidth="1"/>
    <col min="15099" max="15100" width="11.7109375" style="3" bestFit="1" customWidth="1"/>
    <col min="15101" max="15101" width="8" style="3" bestFit="1" customWidth="1"/>
    <col min="15102" max="15103" width="8" style="3" customWidth="1"/>
    <col min="15104" max="15104" width="12" style="3" bestFit="1" customWidth="1"/>
    <col min="15105" max="15105" width="10.28515625" style="3" customWidth="1"/>
    <col min="15106" max="15106" width="9.5703125" style="3" bestFit="1" customWidth="1"/>
    <col min="15107" max="15107" width="9.85546875" style="3" bestFit="1" customWidth="1"/>
    <col min="15108" max="15109" width="9.140625" style="3"/>
    <col min="15110" max="15111" width="10.42578125" style="3" bestFit="1" customWidth="1"/>
    <col min="15112" max="15341" width="9.140625" style="3"/>
    <col min="15342" max="15342" width="13.7109375" style="3" bestFit="1" customWidth="1"/>
    <col min="15343" max="15343" width="10.140625" style="3" bestFit="1" customWidth="1"/>
    <col min="15344" max="15344" width="10.5703125" style="3" bestFit="1" customWidth="1"/>
    <col min="15345" max="15346" width="11.140625" style="3" bestFit="1" customWidth="1"/>
    <col min="15347" max="15348" width="9.85546875" style="3" bestFit="1" customWidth="1"/>
    <col min="15349" max="15350" width="9.140625" style="3"/>
    <col min="15351" max="15351" width="10.5703125" style="3" bestFit="1" customWidth="1"/>
    <col min="15352" max="15353" width="10.5703125" style="3" customWidth="1"/>
    <col min="15354" max="15354" width="11.140625" style="3" bestFit="1" customWidth="1"/>
    <col min="15355" max="15356" width="11.7109375" style="3" bestFit="1" customWidth="1"/>
    <col min="15357" max="15357" width="8" style="3" bestFit="1" customWidth="1"/>
    <col min="15358" max="15359" width="8" style="3" customWidth="1"/>
    <col min="15360" max="15360" width="12" style="3" bestFit="1" customWidth="1"/>
    <col min="15361" max="15361" width="10.28515625" style="3" customWidth="1"/>
    <col min="15362" max="15362" width="9.5703125" style="3" bestFit="1" customWidth="1"/>
    <col min="15363" max="15363" width="9.85546875" style="3" bestFit="1" customWidth="1"/>
    <col min="15364" max="15365" width="9.140625" style="3"/>
    <col min="15366" max="15367" width="10.42578125" style="3" bestFit="1" customWidth="1"/>
    <col min="15368" max="15597" width="9.140625" style="3"/>
    <col min="15598" max="15598" width="13.7109375" style="3" bestFit="1" customWidth="1"/>
    <col min="15599" max="15599" width="10.140625" style="3" bestFit="1" customWidth="1"/>
    <col min="15600" max="15600" width="10.5703125" style="3" bestFit="1" customWidth="1"/>
    <col min="15601" max="15602" width="11.140625" style="3" bestFit="1" customWidth="1"/>
    <col min="15603" max="15604" width="9.85546875" style="3" bestFit="1" customWidth="1"/>
    <col min="15605" max="15606" width="9.140625" style="3"/>
    <col min="15607" max="15607" width="10.5703125" style="3" bestFit="1" customWidth="1"/>
    <col min="15608" max="15609" width="10.5703125" style="3" customWidth="1"/>
    <col min="15610" max="15610" width="11.140625" style="3" bestFit="1" customWidth="1"/>
    <col min="15611" max="15612" width="11.7109375" style="3" bestFit="1" customWidth="1"/>
    <col min="15613" max="15613" width="8" style="3" bestFit="1" customWidth="1"/>
    <col min="15614" max="15615" width="8" style="3" customWidth="1"/>
    <col min="15616" max="15616" width="12" style="3" bestFit="1" customWidth="1"/>
    <col min="15617" max="15617" width="10.28515625" style="3" customWidth="1"/>
    <col min="15618" max="15618" width="9.5703125" style="3" bestFit="1" customWidth="1"/>
    <col min="15619" max="15619" width="9.85546875" style="3" bestFit="1" customWidth="1"/>
    <col min="15620" max="15621" width="9.140625" style="3"/>
    <col min="15622" max="15623" width="10.42578125" style="3" bestFit="1" customWidth="1"/>
    <col min="15624" max="15853" width="9.140625" style="3"/>
    <col min="15854" max="15854" width="13.7109375" style="3" bestFit="1" customWidth="1"/>
    <col min="15855" max="15855" width="10.140625" style="3" bestFit="1" customWidth="1"/>
    <col min="15856" max="15856" width="10.5703125" style="3" bestFit="1" customWidth="1"/>
    <col min="15857" max="15858" width="11.140625" style="3" bestFit="1" customWidth="1"/>
    <col min="15859" max="15860" width="9.85546875" style="3" bestFit="1" customWidth="1"/>
    <col min="15861" max="15862" width="9.140625" style="3"/>
    <col min="15863" max="15863" width="10.5703125" style="3" bestFit="1" customWidth="1"/>
    <col min="15864" max="15865" width="10.5703125" style="3" customWidth="1"/>
    <col min="15866" max="15866" width="11.140625" style="3" bestFit="1" customWidth="1"/>
    <col min="15867" max="15868" width="11.7109375" style="3" bestFit="1" customWidth="1"/>
    <col min="15869" max="15869" width="8" style="3" bestFit="1" customWidth="1"/>
    <col min="15870" max="15871" width="8" style="3" customWidth="1"/>
    <col min="15872" max="15872" width="12" style="3" bestFit="1" customWidth="1"/>
    <col min="15873" max="15873" width="10.28515625" style="3" customWidth="1"/>
    <col min="15874" max="15874" width="9.5703125" style="3" bestFit="1" customWidth="1"/>
    <col min="15875" max="15875" width="9.85546875" style="3" bestFit="1" customWidth="1"/>
    <col min="15876" max="15877" width="9.140625" style="3"/>
    <col min="15878" max="15879" width="10.42578125" style="3" bestFit="1" customWidth="1"/>
    <col min="15880" max="16109" width="9.140625" style="3"/>
    <col min="16110" max="16110" width="13.7109375" style="3" bestFit="1" customWidth="1"/>
    <col min="16111" max="16111" width="10.140625" style="3" bestFit="1" customWidth="1"/>
    <col min="16112" max="16112" width="10.5703125" style="3" bestFit="1" customWidth="1"/>
    <col min="16113" max="16114" width="11.140625" style="3" bestFit="1" customWidth="1"/>
    <col min="16115" max="16116" width="9.85546875" style="3" bestFit="1" customWidth="1"/>
    <col min="16117" max="16118" width="9.140625" style="3"/>
    <col min="16119" max="16119" width="10.5703125" style="3" bestFit="1" customWidth="1"/>
    <col min="16120" max="16121" width="10.5703125" style="3" customWidth="1"/>
    <col min="16122" max="16122" width="11.140625" style="3" bestFit="1" customWidth="1"/>
    <col min="16123" max="16124" width="11.7109375" style="3" bestFit="1" customWidth="1"/>
    <col min="16125" max="16125" width="8" style="3" bestFit="1" customWidth="1"/>
    <col min="16126" max="16127" width="8" style="3" customWidth="1"/>
    <col min="16128" max="16128" width="12" style="3" bestFit="1" customWidth="1"/>
    <col min="16129" max="16129" width="10.28515625" style="3" customWidth="1"/>
    <col min="16130" max="16130" width="9.5703125" style="3" bestFit="1" customWidth="1"/>
    <col min="16131" max="16131" width="9.85546875" style="3" bestFit="1" customWidth="1"/>
    <col min="16132" max="16133" width="9.140625" style="3"/>
    <col min="16134" max="16135" width="10.42578125" style="3" bestFit="1" customWidth="1"/>
    <col min="16136" max="16384" width="9.140625" style="3"/>
  </cols>
  <sheetData>
    <row r="1" spans="1:7" x14ac:dyDescent="0.2">
      <c r="A1" s="1" t="s">
        <v>0</v>
      </c>
      <c r="B1" s="1" t="s">
        <v>8</v>
      </c>
      <c r="C1" s="1" t="s">
        <v>1</v>
      </c>
      <c r="D1" s="1" t="s">
        <v>2</v>
      </c>
      <c r="E1" s="1" t="s">
        <v>3</v>
      </c>
      <c r="F1" s="2" t="s">
        <v>4</v>
      </c>
      <c r="G1" s="2" t="s">
        <v>5</v>
      </c>
    </row>
    <row r="2" spans="1:7" ht="15" x14ac:dyDescent="0.25">
      <c r="A2" s="4">
        <v>37987</v>
      </c>
      <c r="B2" s="9">
        <f t="shared" ref="B2:B42" si="0">YEAR(A2)</f>
        <v>2004</v>
      </c>
      <c r="C2" s="5">
        <v>804383</v>
      </c>
      <c r="D2" s="5">
        <v>2064</v>
      </c>
      <c r="E2" s="5">
        <v>424969</v>
      </c>
      <c r="F2" s="6">
        <v>13721</v>
      </c>
      <c r="G2">
        <v>416</v>
      </c>
    </row>
    <row r="3" spans="1:7" ht="15" x14ac:dyDescent="0.25">
      <c r="A3" s="4">
        <v>38018</v>
      </c>
      <c r="B3" s="9">
        <f t="shared" si="0"/>
        <v>2004</v>
      </c>
      <c r="C3" s="5">
        <v>926358</v>
      </c>
      <c r="D3" s="5">
        <v>2051</v>
      </c>
      <c r="E3" s="5">
        <v>382638</v>
      </c>
      <c r="F3" s="6">
        <v>13799</v>
      </c>
      <c r="G3">
        <v>621</v>
      </c>
    </row>
    <row r="4" spans="1:7" ht="15" x14ac:dyDescent="0.25">
      <c r="A4" s="4">
        <v>38047</v>
      </c>
      <c r="B4" s="9">
        <f t="shared" si="0"/>
        <v>2004</v>
      </c>
      <c r="C4" s="5">
        <v>770099</v>
      </c>
      <c r="D4" s="5">
        <v>2064</v>
      </c>
      <c r="E4" s="5">
        <v>384411</v>
      </c>
      <c r="F4" s="6">
        <v>13799</v>
      </c>
      <c r="G4">
        <v>620</v>
      </c>
    </row>
    <row r="5" spans="1:7" ht="15" x14ac:dyDescent="0.25">
      <c r="A5" s="4">
        <v>38078</v>
      </c>
      <c r="B5" s="9">
        <f t="shared" si="0"/>
        <v>2004</v>
      </c>
      <c r="C5" s="5">
        <v>654473</v>
      </c>
      <c r="D5" s="5">
        <v>2068</v>
      </c>
      <c r="E5" s="5">
        <v>386321</v>
      </c>
      <c r="F5" s="6">
        <v>13799</v>
      </c>
      <c r="G5">
        <v>621</v>
      </c>
    </row>
    <row r="6" spans="1:7" ht="15" x14ac:dyDescent="0.25">
      <c r="A6" s="4">
        <v>38108</v>
      </c>
      <c r="B6" s="9">
        <f t="shared" si="0"/>
        <v>2004</v>
      </c>
      <c r="C6" s="5">
        <v>595822</v>
      </c>
      <c r="D6" s="5">
        <v>2068</v>
      </c>
      <c r="E6" s="5">
        <v>388490</v>
      </c>
      <c r="F6" s="6">
        <v>13835</v>
      </c>
      <c r="G6">
        <v>640</v>
      </c>
    </row>
    <row r="7" spans="1:7" ht="15" x14ac:dyDescent="0.25">
      <c r="A7" s="4">
        <v>38139</v>
      </c>
      <c r="B7" s="9">
        <f t="shared" si="0"/>
        <v>2004</v>
      </c>
      <c r="C7" s="5">
        <v>537671</v>
      </c>
      <c r="D7" s="5">
        <v>2068</v>
      </c>
      <c r="E7" s="5">
        <v>387397</v>
      </c>
      <c r="F7" s="6">
        <v>13835</v>
      </c>
      <c r="G7">
        <v>619</v>
      </c>
    </row>
    <row r="8" spans="1:7" ht="15" x14ac:dyDescent="0.25">
      <c r="A8" s="4">
        <v>38169</v>
      </c>
      <c r="B8" s="9">
        <f t="shared" si="0"/>
        <v>2004</v>
      </c>
      <c r="C8" s="5">
        <v>580374</v>
      </c>
      <c r="D8" s="5">
        <v>2082</v>
      </c>
      <c r="E8" s="5">
        <v>387796</v>
      </c>
      <c r="F8" s="6">
        <v>13835</v>
      </c>
      <c r="G8">
        <v>619</v>
      </c>
    </row>
    <row r="9" spans="1:7" ht="15" x14ac:dyDescent="0.25">
      <c r="A9" s="4">
        <v>38200</v>
      </c>
      <c r="B9" s="9">
        <f t="shared" si="0"/>
        <v>2004</v>
      </c>
      <c r="C9" s="5">
        <v>652571</v>
      </c>
      <c r="D9" s="5">
        <v>2085</v>
      </c>
      <c r="E9" s="5">
        <v>155142</v>
      </c>
      <c r="F9" s="6">
        <v>13887</v>
      </c>
      <c r="G9">
        <v>619</v>
      </c>
    </row>
    <row r="10" spans="1:7" ht="15" x14ac:dyDescent="0.25">
      <c r="A10" s="4">
        <v>38231</v>
      </c>
      <c r="B10" s="9">
        <f t="shared" si="0"/>
        <v>2004</v>
      </c>
      <c r="C10" s="5">
        <v>719369</v>
      </c>
      <c r="D10" s="5">
        <v>2085</v>
      </c>
      <c r="E10" s="5">
        <v>352286</v>
      </c>
      <c r="F10" s="6">
        <v>13907</v>
      </c>
      <c r="G10">
        <v>618</v>
      </c>
    </row>
    <row r="11" spans="1:7" ht="15" x14ac:dyDescent="0.25">
      <c r="A11" s="4">
        <v>38261</v>
      </c>
      <c r="B11" s="9">
        <f t="shared" si="0"/>
        <v>2004</v>
      </c>
      <c r="C11" s="5">
        <v>839811</v>
      </c>
      <c r="D11" s="5">
        <v>2085</v>
      </c>
      <c r="E11" s="5">
        <v>363044</v>
      </c>
      <c r="F11" s="6">
        <v>13907</v>
      </c>
      <c r="G11">
        <v>620</v>
      </c>
    </row>
    <row r="12" spans="1:7" ht="15" x14ac:dyDescent="0.25">
      <c r="A12" s="4">
        <v>38292</v>
      </c>
      <c r="B12" s="9">
        <f t="shared" si="0"/>
        <v>2004</v>
      </c>
      <c r="C12" s="5">
        <v>893853</v>
      </c>
      <c r="D12" s="5">
        <v>2085</v>
      </c>
      <c r="E12" s="5">
        <v>368546</v>
      </c>
      <c r="F12" s="6">
        <v>13907</v>
      </c>
      <c r="G12">
        <v>624</v>
      </c>
    </row>
    <row r="13" spans="1:7" ht="15" x14ac:dyDescent="0.25">
      <c r="A13" s="4">
        <v>38322</v>
      </c>
      <c r="B13" s="9">
        <f t="shared" si="0"/>
        <v>2004</v>
      </c>
      <c r="C13" s="5">
        <v>967079</v>
      </c>
      <c r="D13" s="5">
        <v>2085</v>
      </c>
      <c r="E13" s="5">
        <v>367222</v>
      </c>
      <c r="F13" s="6">
        <v>13907</v>
      </c>
      <c r="G13">
        <v>635</v>
      </c>
    </row>
    <row r="14" spans="1:7" ht="15" x14ac:dyDescent="0.25">
      <c r="A14" s="4">
        <v>38353</v>
      </c>
      <c r="B14" s="9">
        <f t="shared" si="0"/>
        <v>2005</v>
      </c>
      <c r="C14" s="5">
        <v>948398</v>
      </c>
      <c r="D14" s="5">
        <v>2103</v>
      </c>
      <c r="E14" s="5">
        <v>363976</v>
      </c>
      <c r="F14" s="6">
        <v>13907</v>
      </c>
      <c r="G14">
        <v>632</v>
      </c>
    </row>
    <row r="15" spans="1:7" ht="15" x14ac:dyDescent="0.25">
      <c r="A15" s="4">
        <v>38384</v>
      </c>
      <c r="B15" s="9">
        <f t="shared" si="0"/>
        <v>2005</v>
      </c>
      <c r="C15" s="5">
        <v>792539</v>
      </c>
      <c r="D15" s="5">
        <v>2103</v>
      </c>
      <c r="E15" s="5">
        <v>362812</v>
      </c>
      <c r="F15" s="6">
        <v>14058</v>
      </c>
      <c r="G15">
        <v>649</v>
      </c>
    </row>
    <row r="16" spans="1:7" ht="15" x14ac:dyDescent="0.25">
      <c r="A16" s="4">
        <v>38412</v>
      </c>
      <c r="B16" s="9">
        <f t="shared" si="0"/>
        <v>2005</v>
      </c>
      <c r="C16" s="5">
        <v>786708</v>
      </c>
      <c r="D16" s="5">
        <v>2110</v>
      </c>
      <c r="E16" s="5">
        <v>365415</v>
      </c>
      <c r="F16" s="6">
        <v>14065</v>
      </c>
      <c r="G16">
        <v>630</v>
      </c>
    </row>
    <row r="17" spans="1:7" ht="15" x14ac:dyDescent="0.25">
      <c r="A17" s="4">
        <v>38443</v>
      </c>
      <c r="B17" s="9">
        <f t="shared" si="0"/>
        <v>2005</v>
      </c>
      <c r="C17" s="5">
        <v>668233</v>
      </c>
      <c r="D17" s="5">
        <v>2110</v>
      </c>
      <c r="E17" s="5">
        <v>364005</v>
      </c>
      <c r="F17" s="6">
        <v>14088</v>
      </c>
      <c r="G17">
        <v>630</v>
      </c>
    </row>
    <row r="18" spans="1:7" ht="15" x14ac:dyDescent="0.25">
      <c r="A18" s="4">
        <v>38473</v>
      </c>
      <c r="B18" s="9">
        <f t="shared" si="0"/>
        <v>2005</v>
      </c>
      <c r="C18" s="5">
        <v>607565</v>
      </c>
      <c r="D18" s="5">
        <v>2110</v>
      </c>
      <c r="E18" s="5">
        <v>305738</v>
      </c>
      <c r="F18" s="6">
        <v>14088</v>
      </c>
      <c r="G18">
        <v>650</v>
      </c>
    </row>
    <row r="19" spans="1:7" ht="15" x14ac:dyDescent="0.25">
      <c r="A19" s="4">
        <v>38504</v>
      </c>
      <c r="B19" s="9">
        <f t="shared" si="0"/>
        <v>2005</v>
      </c>
      <c r="C19" s="5">
        <v>549744</v>
      </c>
      <c r="D19" s="5">
        <v>2118</v>
      </c>
      <c r="E19" s="5">
        <v>350749</v>
      </c>
      <c r="F19" s="6">
        <v>14091</v>
      </c>
      <c r="G19">
        <v>632</v>
      </c>
    </row>
    <row r="20" spans="1:7" ht="15" x14ac:dyDescent="0.25">
      <c r="A20" s="4">
        <v>38534</v>
      </c>
      <c r="B20" s="9">
        <f t="shared" si="0"/>
        <v>2005</v>
      </c>
      <c r="C20" s="5">
        <v>590009</v>
      </c>
      <c r="D20" s="5">
        <v>2118</v>
      </c>
      <c r="E20" s="5">
        <v>352858</v>
      </c>
      <c r="F20" s="6">
        <v>14145</v>
      </c>
      <c r="G20">
        <v>633</v>
      </c>
    </row>
    <row r="21" spans="1:7" ht="15" x14ac:dyDescent="0.25">
      <c r="A21" s="4">
        <v>38565</v>
      </c>
      <c r="B21" s="9">
        <f t="shared" si="0"/>
        <v>2005</v>
      </c>
      <c r="C21" s="5">
        <v>663368</v>
      </c>
      <c r="D21" s="5">
        <v>2118</v>
      </c>
      <c r="E21" s="5">
        <v>352854</v>
      </c>
      <c r="F21" s="6">
        <v>14145</v>
      </c>
      <c r="G21">
        <v>652</v>
      </c>
    </row>
    <row r="22" spans="1:7" ht="15" x14ac:dyDescent="0.25">
      <c r="A22" s="4">
        <v>38596</v>
      </c>
      <c r="B22" s="9">
        <f t="shared" si="0"/>
        <v>2005</v>
      </c>
      <c r="C22" s="5">
        <v>732349</v>
      </c>
      <c r="D22" s="5">
        <v>2118</v>
      </c>
      <c r="E22" s="5">
        <v>353121</v>
      </c>
      <c r="F22" s="6">
        <v>14145</v>
      </c>
      <c r="G22">
        <v>653</v>
      </c>
    </row>
    <row r="23" spans="1:7" ht="15" x14ac:dyDescent="0.25">
      <c r="A23" s="4">
        <v>38626</v>
      </c>
      <c r="B23" s="9">
        <f t="shared" si="0"/>
        <v>2005</v>
      </c>
      <c r="C23" s="5">
        <v>862788</v>
      </c>
      <c r="D23" s="5">
        <v>2143</v>
      </c>
      <c r="E23" s="5">
        <v>354703</v>
      </c>
      <c r="F23" s="6">
        <v>14145</v>
      </c>
      <c r="G23">
        <v>630</v>
      </c>
    </row>
    <row r="24" spans="1:7" ht="15" x14ac:dyDescent="0.25">
      <c r="A24" s="4">
        <v>38657</v>
      </c>
      <c r="B24" s="9">
        <f t="shared" si="0"/>
        <v>2005</v>
      </c>
      <c r="C24" s="5">
        <v>919243</v>
      </c>
      <c r="D24" s="5">
        <v>2143</v>
      </c>
      <c r="E24" s="5">
        <v>350219</v>
      </c>
      <c r="F24" s="6">
        <v>14145</v>
      </c>
      <c r="G24">
        <v>632</v>
      </c>
    </row>
    <row r="25" spans="1:7" ht="15" x14ac:dyDescent="0.25">
      <c r="A25" s="4">
        <v>38687</v>
      </c>
      <c r="B25" s="9">
        <f t="shared" si="0"/>
        <v>2005</v>
      </c>
      <c r="C25" s="5">
        <v>994659</v>
      </c>
      <c r="D25" s="5">
        <v>2143</v>
      </c>
      <c r="E25" s="5">
        <v>353596</v>
      </c>
      <c r="F25" s="6">
        <v>14145</v>
      </c>
      <c r="G25">
        <v>619</v>
      </c>
    </row>
    <row r="26" spans="1:7" ht="15" x14ac:dyDescent="0.25">
      <c r="A26" s="4">
        <v>38718</v>
      </c>
      <c r="B26" s="9">
        <f t="shared" si="0"/>
        <v>2006</v>
      </c>
      <c r="C26" s="5">
        <v>963887</v>
      </c>
      <c r="D26" s="5">
        <v>2131</v>
      </c>
      <c r="E26" s="5">
        <v>347972</v>
      </c>
      <c r="F26" s="6">
        <v>14199</v>
      </c>
      <c r="G26">
        <v>625</v>
      </c>
    </row>
    <row r="27" spans="1:7" ht="15" x14ac:dyDescent="0.25">
      <c r="A27" s="4">
        <v>38749</v>
      </c>
      <c r="B27" s="9">
        <f t="shared" si="0"/>
        <v>2006</v>
      </c>
      <c r="C27" s="5">
        <v>803208</v>
      </c>
      <c r="D27" s="5">
        <v>2131</v>
      </c>
      <c r="E27" s="5">
        <v>346455</v>
      </c>
      <c r="F27" s="6">
        <v>14199</v>
      </c>
      <c r="G27">
        <v>624</v>
      </c>
    </row>
    <row r="28" spans="1:7" ht="15" x14ac:dyDescent="0.25">
      <c r="A28" s="4">
        <v>38777</v>
      </c>
      <c r="B28" s="9">
        <f t="shared" si="0"/>
        <v>2006</v>
      </c>
      <c r="C28" s="5">
        <v>795468</v>
      </c>
      <c r="D28" s="5">
        <v>2131</v>
      </c>
      <c r="E28" s="5">
        <v>348885</v>
      </c>
      <c r="F28" s="6">
        <v>14205</v>
      </c>
      <c r="G28">
        <v>620</v>
      </c>
    </row>
    <row r="29" spans="1:7" ht="15" x14ac:dyDescent="0.25">
      <c r="A29" s="4">
        <v>38808</v>
      </c>
      <c r="B29" s="9">
        <f t="shared" si="0"/>
        <v>2006</v>
      </c>
      <c r="C29" s="5">
        <v>676678</v>
      </c>
      <c r="D29" s="5">
        <v>2142</v>
      </c>
      <c r="E29" s="5">
        <v>346438</v>
      </c>
      <c r="F29" s="6">
        <v>14205</v>
      </c>
      <c r="G29">
        <v>620</v>
      </c>
    </row>
    <row r="30" spans="1:7" ht="15" x14ac:dyDescent="0.25">
      <c r="A30" s="4">
        <v>38838</v>
      </c>
      <c r="B30" s="9">
        <f t="shared" si="0"/>
        <v>2006</v>
      </c>
      <c r="C30" s="5">
        <v>617263</v>
      </c>
      <c r="D30" s="5">
        <v>2142</v>
      </c>
      <c r="E30" s="5">
        <v>348273</v>
      </c>
      <c r="F30" s="6">
        <v>14276</v>
      </c>
      <c r="G30">
        <v>618</v>
      </c>
    </row>
    <row r="31" spans="1:7" ht="15" x14ac:dyDescent="0.25">
      <c r="A31" s="4">
        <v>38869</v>
      </c>
      <c r="B31" s="9">
        <f t="shared" si="0"/>
        <v>2006</v>
      </c>
      <c r="C31" s="5">
        <v>556390</v>
      </c>
      <c r="D31" s="5">
        <v>2142</v>
      </c>
      <c r="E31" s="5">
        <v>348004</v>
      </c>
      <c r="F31" s="6">
        <v>14276</v>
      </c>
      <c r="G31">
        <v>621</v>
      </c>
    </row>
    <row r="32" spans="1:7" ht="15" x14ac:dyDescent="0.25">
      <c r="A32" s="4">
        <v>38899</v>
      </c>
      <c r="B32" s="9">
        <f t="shared" si="0"/>
        <v>2006</v>
      </c>
      <c r="C32" s="5">
        <v>596433</v>
      </c>
      <c r="D32" s="5">
        <v>2142</v>
      </c>
      <c r="E32" s="5">
        <v>349170</v>
      </c>
      <c r="F32" s="6">
        <v>14276</v>
      </c>
      <c r="G32">
        <v>623</v>
      </c>
    </row>
    <row r="33" spans="1:7" ht="15" x14ac:dyDescent="0.25">
      <c r="A33" s="4">
        <v>38930</v>
      </c>
      <c r="B33" s="9">
        <f t="shared" si="0"/>
        <v>2006</v>
      </c>
      <c r="C33" s="5">
        <v>670396</v>
      </c>
      <c r="D33" s="5">
        <v>2142</v>
      </c>
      <c r="E33" s="5">
        <v>348807</v>
      </c>
      <c r="F33" s="6">
        <v>14276</v>
      </c>
      <c r="G33">
        <v>624</v>
      </c>
    </row>
    <row r="34" spans="1:7" ht="15" x14ac:dyDescent="0.25">
      <c r="A34" s="4">
        <v>38961</v>
      </c>
      <c r="B34" s="9">
        <f t="shared" si="0"/>
        <v>2006</v>
      </c>
      <c r="C34" s="5">
        <v>729987</v>
      </c>
      <c r="D34" s="5">
        <v>2113</v>
      </c>
      <c r="E34" s="5">
        <v>345336</v>
      </c>
      <c r="F34" s="6">
        <v>14276</v>
      </c>
      <c r="G34">
        <v>624</v>
      </c>
    </row>
    <row r="35" spans="1:7" ht="15" x14ac:dyDescent="0.25">
      <c r="A35" s="4">
        <v>38991</v>
      </c>
      <c r="B35" s="9">
        <f t="shared" si="0"/>
        <v>2006</v>
      </c>
      <c r="C35" s="5">
        <v>850809</v>
      </c>
      <c r="D35" s="5">
        <v>2113</v>
      </c>
      <c r="E35" s="5">
        <v>341238</v>
      </c>
      <c r="F35" s="6">
        <v>14175</v>
      </c>
      <c r="G35">
        <v>592</v>
      </c>
    </row>
    <row r="36" spans="1:7" ht="15" x14ac:dyDescent="0.25">
      <c r="A36" s="4">
        <v>39022</v>
      </c>
      <c r="B36" s="9">
        <f t="shared" si="0"/>
        <v>2006</v>
      </c>
      <c r="C36" s="5">
        <v>905503</v>
      </c>
      <c r="D36" s="5">
        <v>2109</v>
      </c>
      <c r="E36" s="5">
        <v>340338</v>
      </c>
      <c r="F36" s="6">
        <v>14175</v>
      </c>
      <c r="G36">
        <v>592</v>
      </c>
    </row>
    <row r="37" spans="1:7" ht="15" x14ac:dyDescent="0.25">
      <c r="A37" s="4">
        <v>39052</v>
      </c>
      <c r="B37" s="9">
        <f t="shared" si="0"/>
        <v>2006</v>
      </c>
      <c r="C37" s="5">
        <v>978493</v>
      </c>
      <c r="D37" s="5">
        <v>2109</v>
      </c>
      <c r="E37" s="5">
        <v>343819</v>
      </c>
      <c r="F37" s="6">
        <v>14151</v>
      </c>
      <c r="G37">
        <v>592</v>
      </c>
    </row>
    <row r="38" spans="1:7" ht="15" x14ac:dyDescent="0.25">
      <c r="A38" s="4">
        <v>39083</v>
      </c>
      <c r="B38" s="9">
        <f t="shared" si="0"/>
        <v>2007</v>
      </c>
      <c r="C38" s="5">
        <v>956114</v>
      </c>
      <c r="D38" s="5">
        <v>2112</v>
      </c>
      <c r="E38" s="5">
        <v>334790</v>
      </c>
      <c r="F38" s="6">
        <v>14151</v>
      </c>
      <c r="G38">
        <v>595</v>
      </c>
    </row>
    <row r="39" spans="1:7" ht="15" x14ac:dyDescent="0.25">
      <c r="A39" s="4">
        <v>39114</v>
      </c>
      <c r="B39" s="9">
        <f t="shared" si="0"/>
        <v>2007</v>
      </c>
      <c r="C39" s="5">
        <v>797244</v>
      </c>
      <c r="D39" s="5">
        <v>2112</v>
      </c>
      <c r="E39" s="5">
        <v>333205</v>
      </c>
      <c r="F39" s="6">
        <v>14134</v>
      </c>
      <c r="G39">
        <v>593</v>
      </c>
    </row>
    <row r="40" spans="1:7" ht="15" x14ac:dyDescent="0.25">
      <c r="A40" s="4">
        <v>39142</v>
      </c>
      <c r="B40" s="9">
        <f t="shared" si="0"/>
        <v>2007</v>
      </c>
      <c r="C40" s="5">
        <v>793196</v>
      </c>
      <c r="D40" s="5">
        <v>2129</v>
      </c>
      <c r="E40" s="5">
        <v>335343</v>
      </c>
      <c r="F40" s="6">
        <v>14131</v>
      </c>
      <c r="G40">
        <v>591</v>
      </c>
    </row>
    <row r="41" spans="1:7" ht="15" x14ac:dyDescent="0.25">
      <c r="A41" s="4">
        <v>39173</v>
      </c>
      <c r="B41" s="9">
        <f t="shared" si="0"/>
        <v>2007</v>
      </c>
      <c r="C41" s="5">
        <v>675600</v>
      </c>
      <c r="D41" s="5">
        <v>2129</v>
      </c>
      <c r="E41" s="5">
        <v>333223</v>
      </c>
      <c r="F41" s="6">
        <v>14222</v>
      </c>
      <c r="G41">
        <v>596</v>
      </c>
    </row>
    <row r="42" spans="1:7" ht="15" x14ac:dyDescent="0.25">
      <c r="A42" s="4">
        <v>39203</v>
      </c>
      <c r="B42" s="9">
        <f t="shared" si="0"/>
        <v>2007</v>
      </c>
      <c r="C42" s="5">
        <v>614460</v>
      </c>
      <c r="D42" s="5">
        <v>2129</v>
      </c>
      <c r="E42" s="5">
        <v>333917</v>
      </c>
      <c r="F42" s="6">
        <v>14222</v>
      </c>
      <c r="G42">
        <v>589</v>
      </c>
    </row>
    <row r="43" spans="1:7" ht="15" x14ac:dyDescent="0.25">
      <c r="A43" s="4">
        <v>39234</v>
      </c>
      <c r="B43" s="9">
        <f t="shared" ref="B43:B106" si="1">YEAR(A43)</f>
        <v>2007</v>
      </c>
      <c r="C43" s="5">
        <v>552976</v>
      </c>
      <c r="D43" s="5">
        <v>2129</v>
      </c>
      <c r="E43" s="5">
        <v>333196</v>
      </c>
      <c r="F43" s="6">
        <v>14222</v>
      </c>
      <c r="G43">
        <v>589</v>
      </c>
    </row>
    <row r="44" spans="1:7" ht="15" x14ac:dyDescent="0.25">
      <c r="A44" s="4">
        <v>39264</v>
      </c>
      <c r="B44" s="9">
        <f t="shared" si="1"/>
        <v>2007</v>
      </c>
      <c r="C44" s="5">
        <v>592432</v>
      </c>
      <c r="D44" s="5">
        <v>2128</v>
      </c>
      <c r="E44" s="5">
        <v>333751</v>
      </c>
      <c r="F44" s="6">
        <v>14222</v>
      </c>
      <c r="G44">
        <v>589</v>
      </c>
    </row>
    <row r="45" spans="1:7" ht="15" x14ac:dyDescent="0.25">
      <c r="A45" s="4">
        <v>39295</v>
      </c>
      <c r="B45" s="9">
        <f t="shared" si="1"/>
        <v>2007</v>
      </c>
      <c r="C45" s="5">
        <v>665293</v>
      </c>
      <c r="D45" s="5">
        <v>2128</v>
      </c>
      <c r="E45" s="5">
        <v>334381</v>
      </c>
      <c r="F45" s="6">
        <v>14222</v>
      </c>
      <c r="G45">
        <v>589</v>
      </c>
    </row>
    <row r="46" spans="1:7" ht="15" x14ac:dyDescent="0.25">
      <c r="A46" s="4">
        <v>39326</v>
      </c>
      <c r="B46" s="9">
        <f t="shared" si="1"/>
        <v>2007</v>
      </c>
      <c r="C46" s="5">
        <v>734407</v>
      </c>
      <c r="D46" s="5">
        <v>2129</v>
      </c>
      <c r="E46" s="5">
        <v>333655</v>
      </c>
      <c r="F46" s="6">
        <v>14220</v>
      </c>
      <c r="G46">
        <v>591</v>
      </c>
    </row>
    <row r="47" spans="1:7" ht="15" x14ac:dyDescent="0.25">
      <c r="A47" s="4">
        <v>39356</v>
      </c>
      <c r="B47" s="9">
        <f t="shared" si="1"/>
        <v>2007</v>
      </c>
      <c r="C47" s="5">
        <v>856539</v>
      </c>
      <c r="D47" s="5">
        <v>2129</v>
      </c>
      <c r="E47" s="5">
        <v>334363</v>
      </c>
      <c r="F47" s="6">
        <v>14225</v>
      </c>
      <c r="G47">
        <v>590</v>
      </c>
    </row>
    <row r="48" spans="1:7" ht="15" x14ac:dyDescent="0.25">
      <c r="A48" s="4">
        <v>39387</v>
      </c>
      <c r="B48" s="9">
        <f t="shared" si="1"/>
        <v>2007</v>
      </c>
      <c r="C48" s="5">
        <v>917226</v>
      </c>
      <c r="D48" s="5">
        <v>2109</v>
      </c>
      <c r="E48" s="5">
        <v>355665</v>
      </c>
      <c r="F48" s="6">
        <v>14225</v>
      </c>
      <c r="G48">
        <v>590</v>
      </c>
    </row>
    <row r="49" spans="1:7" ht="15" x14ac:dyDescent="0.25">
      <c r="A49" s="4">
        <v>39417</v>
      </c>
      <c r="B49" s="9">
        <f t="shared" si="1"/>
        <v>2007</v>
      </c>
      <c r="C49" s="5">
        <v>978621</v>
      </c>
      <c r="D49" s="5">
        <v>2109</v>
      </c>
      <c r="E49" s="5">
        <v>359916</v>
      </c>
      <c r="F49" s="6">
        <v>14319</v>
      </c>
      <c r="G49">
        <v>599</v>
      </c>
    </row>
    <row r="50" spans="1:7" ht="15" x14ac:dyDescent="0.25">
      <c r="A50" s="4">
        <v>39448</v>
      </c>
      <c r="B50" s="9">
        <f t="shared" si="1"/>
        <v>2008</v>
      </c>
      <c r="C50" s="5">
        <v>970514</v>
      </c>
      <c r="D50" s="5">
        <v>2144</v>
      </c>
      <c r="E50" s="5">
        <v>357842</v>
      </c>
      <c r="F50" s="6">
        <v>14319</v>
      </c>
      <c r="G50">
        <v>602</v>
      </c>
    </row>
    <row r="51" spans="1:7" ht="15" x14ac:dyDescent="0.25">
      <c r="A51" s="4">
        <v>39479</v>
      </c>
      <c r="B51" s="9">
        <f t="shared" si="1"/>
        <v>2008</v>
      </c>
      <c r="C51" s="5">
        <v>809218</v>
      </c>
      <c r="D51" s="5">
        <v>2144</v>
      </c>
      <c r="E51" s="5">
        <v>356818</v>
      </c>
      <c r="F51" s="6">
        <v>14096</v>
      </c>
      <c r="G51">
        <v>600</v>
      </c>
    </row>
    <row r="52" spans="1:7" ht="15" x14ac:dyDescent="0.25">
      <c r="A52" s="4">
        <v>39508</v>
      </c>
      <c r="B52" s="9">
        <f t="shared" si="1"/>
        <v>2008</v>
      </c>
      <c r="C52" s="5">
        <v>801637</v>
      </c>
      <c r="D52" s="5">
        <v>2144</v>
      </c>
      <c r="E52" s="5">
        <v>358413</v>
      </c>
      <c r="F52" s="6">
        <v>14096</v>
      </c>
      <c r="G52">
        <v>600</v>
      </c>
    </row>
    <row r="53" spans="1:7" ht="15" x14ac:dyDescent="0.25">
      <c r="A53" s="4">
        <v>39539</v>
      </c>
      <c r="B53" s="9">
        <f t="shared" si="1"/>
        <v>2008</v>
      </c>
      <c r="C53" s="5">
        <v>680394</v>
      </c>
      <c r="D53" s="5">
        <v>2144</v>
      </c>
      <c r="E53" s="5">
        <v>342011</v>
      </c>
      <c r="F53" s="6">
        <v>14924</v>
      </c>
      <c r="G53">
        <v>600</v>
      </c>
    </row>
    <row r="54" spans="1:7" ht="15" x14ac:dyDescent="0.25">
      <c r="A54" s="4">
        <v>39569</v>
      </c>
      <c r="B54" s="9">
        <f t="shared" si="1"/>
        <v>2008</v>
      </c>
      <c r="C54" s="5">
        <v>619185</v>
      </c>
      <c r="D54" s="5">
        <v>2146</v>
      </c>
      <c r="E54" s="5">
        <v>341683</v>
      </c>
      <c r="F54" s="6">
        <v>14372</v>
      </c>
      <c r="G54">
        <v>599</v>
      </c>
    </row>
    <row r="55" spans="1:7" ht="15" x14ac:dyDescent="0.25">
      <c r="A55" s="4">
        <v>39600</v>
      </c>
      <c r="B55" s="9">
        <f t="shared" si="1"/>
        <v>2008</v>
      </c>
      <c r="C55" s="5">
        <v>557419</v>
      </c>
      <c r="D55" s="5">
        <v>2146</v>
      </c>
      <c r="E55" s="5">
        <v>340946</v>
      </c>
      <c r="F55" s="6">
        <v>14380</v>
      </c>
      <c r="G55">
        <v>598</v>
      </c>
    </row>
    <row r="56" spans="1:7" ht="15" x14ac:dyDescent="0.25">
      <c r="A56" s="4">
        <v>39630</v>
      </c>
      <c r="B56" s="9">
        <f t="shared" si="1"/>
        <v>2008</v>
      </c>
      <c r="C56" s="5">
        <v>597219</v>
      </c>
      <c r="D56" s="5">
        <v>2146</v>
      </c>
      <c r="E56" s="5">
        <v>332874</v>
      </c>
      <c r="F56" s="6">
        <v>14380</v>
      </c>
      <c r="G56">
        <v>602</v>
      </c>
    </row>
    <row r="57" spans="1:7" ht="15" x14ac:dyDescent="0.25">
      <c r="A57" s="4">
        <v>39661</v>
      </c>
      <c r="B57" s="9">
        <f t="shared" si="1"/>
        <v>2008</v>
      </c>
      <c r="C57" s="5">
        <v>670800</v>
      </c>
      <c r="D57" s="5">
        <v>2146</v>
      </c>
      <c r="E57" s="5">
        <v>332211</v>
      </c>
      <c r="F57" s="6">
        <v>14380</v>
      </c>
      <c r="G57">
        <v>602</v>
      </c>
    </row>
    <row r="58" spans="1:7" ht="15" x14ac:dyDescent="0.25">
      <c r="A58" s="4">
        <v>39692</v>
      </c>
      <c r="B58" s="9">
        <f t="shared" si="1"/>
        <v>2008</v>
      </c>
      <c r="C58" s="5">
        <v>740546</v>
      </c>
      <c r="D58" s="5">
        <v>2147</v>
      </c>
      <c r="E58" s="5">
        <v>331767</v>
      </c>
      <c r="F58" s="6">
        <v>14380</v>
      </c>
      <c r="G58">
        <v>602</v>
      </c>
    </row>
    <row r="59" spans="1:7" ht="15" x14ac:dyDescent="0.25">
      <c r="A59" s="4">
        <v>39722</v>
      </c>
      <c r="B59" s="9">
        <f t="shared" si="1"/>
        <v>2008</v>
      </c>
      <c r="C59" s="5">
        <v>864321</v>
      </c>
      <c r="D59" s="5">
        <v>2150</v>
      </c>
      <c r="E59" s="5">
        <v>332482</v>
      </c>
      <c r="F59" s="6">
        <v>14394</v>
      </c>
      <c r="G59">
        <v>601</v>
      </c>
    </row>
    <row r="60" spans="1:7" ht="15" x14ac:dyDescent="0.25">
      <c r="A60" s="4">
        <v>39753</v>
      </c>
      <c r="B60" s="9">
        <f t="shared" si="1"/>
        <v>2008</v>
      </c>
      <c r="C60" s="5">
        <v>923045</v>
      </c>
      <c r="D60" s="5">
        <v>2155</v>
      </c>
      <c r="E60" s="5">
        <v>290924</v>
      </c>
      <c r="F60" s="6">
        <v>14408</v>
      </c>
      <c r="G60">
        <v>601</v>
      </c>
    </row>
    <row r="61" spans="1:7" ht="15" x14ac:dyDescent="0.25">
      <c r="A61" s="4">
        <v>39783</v>
      </c>
      <c r="B61" s="9">
        <f t="shared" si="1"/>
        <v>2008</v>
      </c>
      <c r="C61" s="5">
        <v>1000034</v>
      </c>
      <c r="D61" s="5">
        <v>2155</v>
      </c>
      <c r="E61" s="5">
        <v>292934</v>
      </c>
      <c r="F61" s="6">
        <v>14446</v>
      </c>
      <c r="G61">
        <v>585</v>
      </c>
    </row>
    <row r="62" spans="1:7" ht="15" x14ac:dyDescent="0.25">
      <c r="A62" s="4">
        <v>39814</v>
      </c>
      <c r="B62" s="9">
        <f t="shared" si="1"/>
        <v>2009</v>
      </c>
      <c r="C62" s="5">
        <v>975753</v>
      </c>
      <c r="D62" s="5">
        <v>2155</v>
      </c>
      <c r="E62" s="5">
        <v>290878</v>
      </c>
      <c r="F62" s="6">
        <v>14457</v>
      </c>
      <c r="G62">
        <v>588</v>
      </c>
    </row>
    <row r="63" spans="1:7" ht="15" x14ac:dyDescent="0.25">
      <c r="A63" s="4">
        <v>39845</v>
      </c>
      <c r="B63" s="9">
        <f t="shared" si="1"/>
        <v>2009</v>
      </c>
      <c r="C63" s="5">
        <v>813578</v>
      </c>
      <c r="D63" s="5">
        <v>2155</v>
      </c>
      <c r="E63" s="5">
        <v>289675</v>
      </c>
      <c r="F63" s="6">
        <v>14457</v>
      </c>
      <c r="G63">
        <v>588</v>
      </c>
    </row>
    <row r="64" spans="1:7" ht="15" x14ac:dyDescent="0.25">
      <c r="A64" s="4">
        <v>39873</v>
      </c>
      <c r="B64" s="9">
        <f t="shared" si="1"/>
        <v>2009</v>
      </c>
      <c r="C64" s="5">
        <v>805966</v>
      </c>
      <c r="D64" s="5">
        <v>2155</v>
      </c>
      <c r="E64" s="5">
        <v>291711</v>
      </c>
      <c r="F64" s="6">
        <v>14457</v>
      </c>
      <c r="G64">
        <v>586</v>
      </c>
    </row>
    <row r="65" spans="1:7" ht="15" x14ac:dyDescent="0.25">
      <c r="A65" s="4">
        <v>39904</v>
      </c>
      <c r="B65" s="9">
        <f t="shared" si="1"/>
        <v>2009</v>
      </c>
      <c r="C65" s="5">
        <v>805966</v>
      </c>
      <c r="D65" s="5">
        <v>2155</v>
      </c>
      <c r="E65" s="5">
        <v>289667</v>
      </c>
      <c r="F65" s="6">
        <v>14457</v>
      </c>
      <c r="G65">
        <v>586</v>
      </c>
    </row>
    <row r="66" spans="1:7" ht="15" x14ac:dyDescent="0.25">
      <c r="A66" s="4">
        <v>39934</v>
      </c>
      <c r="B66" s="9">
        <f t="shared" si="1"/>
        <v>2009</v>
      </c>
      <c r="C66" s="5">
        <v>622163</v>
      </c>
      <c r="D66" s="5">
        <v>2155</v>
      </c>
      <c r="E66" s="5">
        <v>290188</v>
      </c>
      <c r="F66" s="6">
        <v>14457</v>
      </c>
      <c r="G66">
        <v>585</v>
      </c>
    </row>
    <row r="67" spans="1:7" ht="15" x14ac:dyDescent="0.25">
      <c r="A67" s="4">
        <v>39965</v>
      </c>
      <c r="B67" s="9">
        <f t="shared" si="1"/>
        <v>2009</v>
      </c>
      <c r="C67" s="5">
        <v>559908</v>
      </c>
      <c r="D67" s="5">
        <v>2155</v>
      </c>
      <c r="E67" s="5">
        <v>289562</v>
      </c>
      <c r="F67" s="6">
        <v>14457</v>
      </c>
      <c r="G67">
        <v>585</v>
      </c>
    </row>
    <row r="68" spans="1:7" ht="15" x14ac:dyDescent="0.25">
      <c r="A68" s="4">
        <v>39995</v>
      </c>
      <c r="B68" s="9">
        <f t="shared" si="1"/>
        <v>2009</v>
      </c>
      <c r="C68" s="5">
        <v>599858</v>
      </c>
      <c r="D68" s="5">
        <v>2155</v>
      </c>
      <c r="E68" s="5">
        <v>290188</v>
      </c>
      <c r="F68" s="6">
        <v>14457</v>
      </c>
      <c r="G68">
        <v>585</v>
      </c>
    </row>
    <row r="69" spans="1:7" ht="15" x14ac:dyDescent="0.25">
      <c r="A69" s="4">
        <v>40026</v>
      </c>
      <c r="B69" s="9">
        <f t="shared" si="1"/>
        <v>2009</v>
      </c>
      <c r="C69" s="5">
        <v>673794</v>
      </c>
      <c r="D69" s="5">
        <v>2155</v>
      </c>
      <c r="E69" s="5">
        <v>289875</v>
      </c>
      <c r="F69" s="6">
        <v>14457</v>
      </c>
      <c r="G69">
        <v>585</v>
      </c>
    </row>
    <row r="70" spans="1:7" ht="15" x14ac:dyDescent="0.25">
      <c r="A70" s="4">
        <v>40057</v>
      </c>
      <c r="B70" s="9">
        <f t="shared" si="1"/>
        <v>2009</v>
      </c>
      <c r="C70" s="5">
        <v>743742</v>
      </c>
      <c r="D70" s="5">
        <v>2156</v>
      </c>
      <c r="E70" s="5">
        <v>289562</v>
      </c>
      <c r="F70" s="6">
        <v>14457</v>
      </c>
      <c r="G70">
        <v>585</v>
      </c>
    </row>
    <row r="71" spans="1:7" ht="15" x14ac:dyDescent="0.25">
      <c r="A71" s="4">
        <v>40087</v>
      </c>
      <c r="B71" s="9">
        <f t="shared" si="1"/>
        <v>2009</v>
      </c>
      <c r="C71" s="5">
        <v>867077</v>
      </c>
      <c r="D71" s="5">
        <v>2155</v>
      </c>
      <c r="E71" s="5">
        <v>290985</v>
      </c>
      <c r="F71" s="6">
        <v>14457</v>
      </c>
      <c r="G71">
        <v>585</v>
      </c>
    </row>
    <row r="72" spans="1:7" ht="15" x14ac:dyDescent="0.25">
      <c r="A72" s="4">
        <v>40118</v>
      </c>
      <c r="B72" s="9">
        <f t="shared" si="1"/>
        <v>2009</v>
      </c>
      <c r="C72" s="5">
        <v>923336</v>
      </c>
      <c r="D72" s="5">
        <v>2155</v>
      </c>
      <c r="E72" s="5">
        <v>290970</v>
      </c>
      <c r="F72" s="6">
        <v>14457</v>
      </c>
      <c r="G72">
        <v>587</v>
      </c>
    </row>
    <row r="73" spans="1:7" ht="15" x14ac:dyDescent="0.25">
      <c r="A73" s="4">
        <v>40148</v>
      </c>
      <c r="B73" s="9">
        <f t="shared" si="1"/>
        <v>2009</v>
      </c>
      <c r="C73" s="5">
        <v>1000038</v>
      </c>
      <c r="D73" s="5">
        <v>2155</v>
      </c>
      <c r="E73" s="5">
        <v>294364</v>
      </c>
      <c r="F73" s="6">
        <v>14457</v>
      </c>
      <c r="G73">
        <v>600</v>
      </c>
    </row>
    <row r="74" spans="1:7" ht="15" x14ac:dyDescent="0.25">
      <c r="A74" s="4">
        <v>40179</v>
      </c>
      <c r="B74" s="9">
        <f t="shared" si="1"/>
        <v>2010</v>
      </c>
      <c r="C74" s="5">
        <v>975753</v>
      </c>
      <c r="D74" s="5">
        <v>2155</v>
      </c>
      <c r="E74" s="5">
        <v>292706</v>
      </c>
      <c r="F74" s="6">
        <v>14457</v>
      </c>
      <c r="G74">
        <v>603</v>
      </c>
    </row>
    <row r="75" spans="1:7" ht="15" x14ac:dyDescent="0.25">
      <c r="A75" s="4">
        <v>40210</v>
      </c>
      <c r="B75" s="9">
        <f t="shared" si="1"/>
        <v>2010</v>
      </c>
      <c r="C75" s="5">
        <v>824273</v>
      </c>
      <c r="D75" s="5">
        <v>2184</v>
      </c>
      <c r="E75" s="5">
        <v>291806</v>
      </c>
      <c r="F75" s="6">
        <v>14457</v>
      </c>
      <c r="G75">
        <v>604</v>
      </c>
    </row>
    <row r="76" spans="1:7" ht="15" x14ac:dyDescent="0.25">
      <c r="A76" s="4">
        <v>40238</v>
      </c>
      <c r="B76" s="9">
        <f t="shared" si="1"/>
        <v>2010</v>
      </c>
      <c r="C76" s="5">
        <v>823304</v>
      </c>
      <c r="D76" s="5">
        <v>2202</v>
      </c>
      <c r="E76" s="5">
        <v>293979</v>
      </c>
      <c r="F76" s="6">
        <v>14599</v>
      </c>
      <c r="G76">
        <v>605</v>
      </c>
    </row>
    <row r="77" spans="1:7" ht="15" x14ac:dyDescent="0.25">
      <c r="A77" s="4">
        <v>40269</v>
      </c>
      <c r="B77" s="9">
        <f t="shared" si="1"/>
        <v>2010</v>
      </c>
      <c r="C77" s="5">
        <v>698785</v>
      </c>
      <c r="D77" s="5">
        <v>2202</v>
      </c>
      <c r="E77" s="5">
        <v>291851</v>
      </c>
      <c r="F77" s="6">
        <v>14701</v>
      </c>
      <c r="G77">
        <v>606</v>
      </c>
    </row>
    <row r="78" spans="1:7" ht="15" x14ac:dyDescent="0.25">
      <c r="A78" s="4">
        <v>40299</v>
      </c>
      <c r="B78" s="9">
        <f t="shared" si="1"/>
        <v>2010</v>
      </c>
      <c r="C78" s="5">
        <v>635554</v>
      </c>
      <c r="D78" s="5">
        <v>2202</v>
      </c>
      <c r="E78" s="5">
        <v>292854</v>
      </c>
      <c r="F78" s="6">
        <v>14701</v>
      </c>
      <c r="G78">
        <v>605</v>
      </c>
    </row>
    <row r="79" spans="1:7" ht="15" x14ac:dyDescent="0.25">
      <c r="A79" s="4">
        <v>40330</v>
      </c>
      <c r="B79" s="9">
        <f t="shared" si="1"/>
        <v>2010</v>
      </c>
      <c r="C79" s="5">
        <v>571953</v>
      </c>
      <c r="D79" s="5">
        <v>2202</v>
      </c>
      <c r="E79" s="5">
        <v>292127</v>
      </c>
      <c r="F79" s="6">
        <v>14701</v>
      </c>
      <c r="G79" s="7">
        <v>588</v>
      </c>
    </row>
    <row r="80" spans="1:7" ht="15" x14ac:dyDescent="0.25">
      <c r="A80" s="4">
        <v>40360</v>
      </c>
      <c r="B80" s="9">
        <f t="shared" si="1"/>
        <v>2010</v>
      </c>
      <c r="C80" s="5">
        <v>612762</v>
      </c>
      <c r="D80" s="5">
        <v>2202</v>
      </c>
      <c r="E80" s="5">
        <v>292850</v>
      </c>
      <c r="F80" s="6">
        <v>14701</v>
      </c>
      <c r="G80">
        <v>611</v>
      </c>
    </row>
    <row r="81" spans="1:7" ht="15" x14ac:dyDescent="0.25">
      <c r="A81" s="4">
        <v>40391</v>
      </c>
      <c r="B81" s="9">
        <f t="shared" si="1"/>
        <v>2010</v>
      </c>
      <c r="C81" s="5">
        <v>688288</v>
      </c>
      <c r="D81" s="5">
        <v>2202</v>
      </c>
      <c r="E81" s="5">
        <v>292538</v>
      </c>
      <c r="F81" s="6">
        <v>14701</v>
      </c>
      <c r="G81">
        <v>605</v>
      </c>
    </row>
    <row r="82" spans="1:7" ht="15" x14ac:dyDescent="0.25">
      <c r="A82" s="4">
        <v>40422</v>
      </c>
      <c r="B82" s="9">
        <f t="shared" si="1"/>
        <v>2010</v>
      </c>
      <c r="C82" s="5">
        <v>759741</v>
      </c>
      <c r="D82" s="5">
        <v>2202</v>
      </c>
      <c r="E82" s="5">
        <v>292222</v>
      </c>
      <c r="F82" s="6">
        <v>14701</v>
      </c>
      <c r="G82">
        <v>605</v>
      </c>
    </row>
    <row r="83" spans="1:7" ht="15" x14ac:dyDescent="0.25">
      <c r="A83" s="4">
        <v>40452</v>
      </c>
      <c r="B83" s="9">
        <f t="shared" si="1"/>
        <v>2010</v>
      </c>
      <c r="C83" s="5">
        <v>885728</v>
      </c>
      <c r="D83" s="5">
        <v>2202</v>
      </c>
      <c r="E83" s="5">
        <v>292554</v>
      </c>
      <c r="F83" s="6">
        <v>14701</v>
      </c>
      <c r="G83">
        <v>605</v>
      </c>
    </row>
    <row r="84" spans="1:7" ht="15" x14ac:dyDescent="0.25">
      <c r="A84" s="4">
        <v>40483</v>
      </c>
      <c r="B84" s="9">
        <f t="shared" si="1"/>
        <v>2010</v>
      </c>
      <c r="C84" s="5">
        <v>943199</v>
      </c>
      <c r="D84" s="5">
        <v>2202</v>
      </c>
      <c r="E84" s="5">
        <v>292222</v>
      </c>
      <c r="F84" s="6">
        <v>14701</v>
      </c>
      <c r="G84">
        <v>605</v>
      </c>
    </row>
    <row r="85" spans="1:7" ht="15" x14ac:dyDescent="0.25">
      <c r="A85" s="4">
        <v>40513</v>
      </c>
      <c r="B85" s="9">
        <f t="shared" si="1"/>
        <v>2010</v>
      </c>
      <c r="C85" s="5">
        <v>1048047</v>
      </c>
      <c r="D85" s="5">
        <v>2259</v>
      </c>
      <c r="E85" s="5">
        <v>294842</v>
      </c>
      <c r="F85" s="6">
        <v>14701</v>
      </c>
      <c r="G85">
        <v>601</v>
      </c>
    </row>
    <row r="86" spans="1:7" ht="15" x14ac:dyDescent="0.25">
      <c r="A86" s="4">
        <v>40544</v>
      </c>
      <c r="B86" s="9">
        <f t="shared" si="1"/>
        <v>2011</v>
      </c>
      <c r="C86" s="5">
        <v>1026582</v>
      </c>
      <c r="D86" s="5">
        <v>2268</v>
      </c>
      <c r="E86" s="5">
        <v>292859</v>
      </c>
      <c r="F86" s="6">
        <v>14927</v>
      </c>
      <c r="G86">
        <v>604</v>
      </c>
    </row>
    <row r="87" spans="1:7" ht="15" x14ac:dyDescent="0.25">
      <c r="A87" s="4">
        <v>40575</v>
      </c>
      <c r="B87" s="9">
        <f t="shared" si="1"/>
        <v>2011</v>
      </c>
      <c r="C87" s="5">
        <v>858134</v>
      </c>
      <c r="D87" s="5">
        <v>2277</v>
      </c>
      <c r="E87" s="5">
        <v>276643</v>
      </c>
      <c r="F87" s="6">
        <v>14976</v>
      </c>
      <c r="G87">
        <v>604</v>
      </c>
    </row>
    <row r="88" spans="1:7" ht="15" x14ac:dyDescent="0.25">
      <c r="A88" s="4">
        <v>40603</v>
      </c>
      <c r="B88" s="9">
        <f t="shared" si="1"/>
        <v>2011</v>
      </c>
      <c r="C88" s="5">
        <v>851260</v>
      </c>
      <c r="D88" s="5">
        <v>2277</v>
      </c>
      <c r="E88" s="5">
        <v>278717</v>
      </c>
      <c r="F88" s="6">
        <v>15036</v>
      </c>
      <c r="G88">
        <v>599</v>
      </c>
    </row>
    <row r="89" spans="1:7" ht="15" x14ac:dyDescent="0.25">
      <c r="A89" s="4">
        <v>40634</v>
      </c>
      <c r="B89" s="9">
        <f t="shared" si="1"/>
        <v>2011</v>
      </c>
      <c r="C89" s="5">
        <v>722513</v>
      </c>
      <c r="D89" s="5">
        <v>2277</v>
      </c>
      <c r="E89" s="5">
        <v>276431</v>
      </c>
      <c r="F89" s="6">
        <v>15036</v>
      </c>
      <c r="G89">
        <v>599</v>
      </c>
    </row>
    <row r="90" spans="1:7" ht="15" x14ac:dyDescent="0.25">
      <c r="A90" s="4">
        <v>40664</v>
      </c>
      <c r="B90" s="9">
        <f t="shared" si="1"/>
        <v>2011</v>
      </c>
      <c r="C90" s="5">
        <v>657139</v>
      </c>
      <c r="D90" s="5">
        <v>2277</v>
      </c>
      <c r="E90" s="5">
        <v>271003</v>
      </c>
      <c r="F90" s="6">
        <v>15036</v>
      </c>
      <c r="G90">
        <v>600</v>
      </c>
    </row>
    <row r="91" spans="1:7" ht="15" x14ac:dyDescent="0.25">
      <c r="A91" s="4">
        <v>40695</v>
      </c>
      <c r="B91" s="9">
        <f t="shared" si="1"/>
        <v>2011</v>
      </c>
      <c r="C91" s="5">
        <v>591348</v>
      </c>
      <c r="D91" s="5">
        <v>2277</v>
      </c>
      <c r="E91" s="5">
        <v>270213</v>
      </c>
      <c r="F91" s="6">
        <v>15036</v>
      </c>
      <c r="G91">
        <v>605</v>
      </c>
    </row>
    <row r="92" spans="1:7" ht="15" x14ac:dyDescent="0.25">
      <c r="A92" s="4">
        <v>40725</v>
      </c>
      <c r="B92" s="9">
        <f t="shared" si="1"/>
        <v>2011</v>
      </c>
      <c r="C92" s="5">
        <v>634718</v>
      </c>
      <c r="D92" s="5">
        <v>2277</v>
      </c>
      <c r="E92" s="5">
        <v>271583</v>
      </c>
      <c r="F92" s="6">
        <v>15036</v>
      </c>
      <c r="G92">
        <v>605</v>
      </c>
    </row>
    <row r="93" spans="1:7" ht="15" x14ac:dyDescent="0.25">
      <c r="A93" s="4">
        <v>40756</v>
      </c>
      <c r="B93" s="9">
        <f t="shared" si="1"/>
        <v>2011</v>
      </c>
      <c r="C93" s="5">
        <v>758824</v>
      </c>
      <c r="D93" s="5">
        <v>2276</v>
      </c>
      <c r="E93" s="5">
        <v>271317</v>
      </c>
      <c r="F93" s="6">
        <v>15041</v>
      </c>
      <c r="G93">
        <v>606</v>
      </c>
    </row>
    <row r="94" spans="1:7" ht="15" x14ac:dyDescent="0.25">
      <c r="A94" s="4">
        <v>40787</v>
      </c>
      <c r="B94" s="9">
        <f t="shared" si="1"/>
        <v>2011</v>
      </c>
      <c r="C94" s="5">
        <v>788049</v>
      </c>
      <c r="D94" s="5">
        <v>2277</v>
      </c>
      <c r="E94" s="5">
        <v>271024</v>
      </c>
      <c r="F94" s="6">
        <v>15041</v>
      </c>
      <c r="G94">
        <v>606</v>
      </c>
    </row>
    <row r="95" spans="1:7" ht="15" x14ac:dyDescent="0.25">
      <c r="A95" s="4">
        <v>40817</v>
      </c>
      <c r="B95" s="9">
        <f t="shared" si="1"/>
        <v>2011</v>
      </c>
      <c r="C95" s="5">
        <v>918269</v>
      </c>
      <c r="D95" s="5">
        <v>2277</v>
      </c>
      <c r="E95" s="5">
        <v>271610</v>
      </c>
      <c r="F95" s="6">
        <v>15041</v>
      </c>
      <c r="G95">
        <v>606</v>
      </c>
    </row>
    <row r="96" spans="1:7" ht="15" x14ac:dyDescent="0.25">
      <c r="A96" s="4">
        <v>40848</v>
      </c>
      <c r="B96" s="9">
        <f t="shared" si="1"/>
        <v>2011</v>
      </c>
      <c r="C96" s="5">
        <v>981306</v>
      </c>
      <c r="D96" s="5">
        <v>2287</v>
      </c>
      <c r="E96" s="5">
        <v>271024</v>
      </c>
      <c r="F96" s="6">
        <v>15041</v>
      </c>
      <c r="G96">
        <v>606</v>
      </c>
    </row>
    <row r="97" spans="1:7" ht="15" x14ac:dyDescent="0.25">
      <c r="A97" s="4">
        <v>40878</v>
      </c>
      <c r="B97" s="9">
        <f t="shared" si="1"/>
        <v>2011</v>
      </c>
      <c r="C97" s="5">
        <v>1059138</v>
      </c>
      <c r="D97" s="5">
        <v>2287</v>
      </c>
      <c r="E97" s="5">
        <v>274355</v>
      </c>
      <c r="F97" s="6">
        <v>15041</v>
      </c>
      <c r="G97">
        <v>606</v>
      </c>
    </row>
    <row r="98" spans="1:7" ht="15" x14ac:dyDescent="0.25">
      <c r="A98" s="4">
        <v>40909</v>
      </c>
      <c r="B98" s="9">
        <f t="shared" si="1"/>
        <v>2012</v>
      </c>
      <c r="C98" s="5">
        <v>1035847</v>
      </c>
      <c r="D98" s="5">
        <v>2287</v>
      </c>
      <c r="E98" s="5">
        <v>372128</v>
      </c>
      <c r="F98" s="6">
        <v>15041</v>
      </c>
      <c r="G98">
        <v>609</v>
      </c>
    </row>
    <row r="99" spans="1:7" ht="15" x14ac:dyDescent="0.25">
      <c r="A99" s="4">
        <v>40940</v>
      </c>
      <c r="B99" s="9">
        <f t="shared" si="1"/>
        <v>2012</v>
      </c>
      <c r="C99" s="5">
        <v>893228</v>
      </c>
      <c r="D99" s="5">
        <v>2287</v>
      </c>
      <c r="E99" s="5">
        <v>271088</v>
      </c>
      <c r="F99" s="6">
        <v>15041</v>
      </c>
      <c r="G99">
        <v>607</v>
      </c>
    </row>
    <row r="100" spans="1:7" ht="15" x14ac:dyDescent="0.25">
      <c r="A100" s="4">
        <v>40969</v>
      </c>
      <c r="B100" s="9">
        <f t="shared" si="1"/>
        <v>2012</v>
      </c>
      <c r="C100" s="5">
        <v>852724</v>
      </c>
      <c r="D100" s="5">
        <v>2287</v>
      </c>
      <c r="E100" s="5">
        <v>272285</v>
      </c>
      <c r="F100" s="6">
        <v>15041</v>
      </c>
      <c r="G100">
        <v>605</v>
      </c>
    </row>
    <row r="101" spans="1:7" ht="15" x14ac:dyDescent="0.25">
      <c r="A101" s="4">
        <v>41000</v>
      </c>
      <c r="B101" s="9">
        <f t="shared" si="1"/>
        <v>2012</v>
      </c>
      <c r="C101" s="5">
        <v>723442</v>
      </c>
      <c r="D101" s="5">
        <v>2287</v>
      </c>
      <c r="E101" s="5">
        <v>270583</v>
      </c>
      <c r="F101" s="6">
        <v>15095</v>
      </c>
      <c r="G101">
        <v>605</v>
      </c>
    </row>
    <row r="102" spans="1:7" ht="15" x14ac:dyDescent="0.25">
      <c r="A102" s="4">
        <v>41030</v>
      </c>
      <c r="B102" s="9">
        <f t="shared" si="1"/>
        <v>2012</v>
      </c>
      <c r="C102" s="5">
        <v>658589</v>
      </c>
      <c r="D102" s="5">
        <v>2287</v>
      </c>
      <c r="E102" s="5">
        <v>271142</v>
      </c>
      <c r="F102" s="6">
        <v>15095</v>
      </c>
      <c r="G102">
        <v>604</v>
      </c>
    </row>
    <row r="103" spans="1:7" ht="15" x14ac:dyDescent="0.25">
      <c r="A103" s="4">
        <v>41061</v>
      </c>
      <c r="B103" s="9">
        <f t="shared" si="1"/>
        <v>2012</v>
      </c>
      <c r="C103" s="5">
        <v>593850</v>
      </c>
      <c r="D103" s="5">
        <v>2287</v>
      </c>
      <c r="E103" s="5">
        <v>270556</v>
      </c>
      <c r="F103" s="6">
        <v>15095</v>
      </c>
      <c r="G103">
        <v>604</v>
      </c>
    </row>
    <row r="104" spans="1:7" ht="15" x14ac:dyDescent="0.25">
      <c r="A104" s="4">
        <v>41091</v>
      </c>
      <c r="B104" s="9">
        <f t="shared" si="1"/>
        <v>2012</v>
      </c>
      <c r="C104" s="5">
        <v>638139</v>
      </c>
      <c r="D104" s="5">
        <v>2289</v>
      </c>
      <c r="E104" s="5">
        <v>271142</v>
      </c>
      <c r="F104" s="6">
        <v>15095</v>
      </c>
      <c r="G104">
        <v>604</v>
      </c>
    </row>
    <row r="105" spans="1:7" ht="15" x14ac:dyDescent="0.25">
      <c r="A105" s="4">
        <v>41122</v>
      </c>
      <c r="B105" s="9">
        <f t="shared" si="1"/>
        <v>2012</v>
      </c>
      <c r="C105" s="5">
        <v>717791</v>
      </c>
      <c r="D105" s="5">
        <v>2289</v>
      </c>
      <c r="E105" s="5">
        <v>270450</v>
      </c>
      <c r="F105" s="6">
        <v>15096</v>
      </c>
      <c r="G105">
        <v>604</v>
      </c>
    </row>
    <row r="106" spans="1:7" ht="15" x14ac:dyDescent="0.25">
      <c r="A106" s="4">
        <v>41153</v>
      </c>
      <c r="B106" s="9">
        <f t="shared" si="1"/>
        <v>2012</v>
      </c>
      <c r="C106" s="5">
        <v>792296</v>
      </c>
      <c r="D106" s="5">
        <v>2289</v>
      </c>
      <c r="E106" s="5">
        <v>270145</v>
      </c>
      <c r="F106" s="6">
        <v>15096</v>
      </c>
      <c r="G106">
        <v>603</v>
      </c>
    </row>
    <row r="107" spans="1:7" ht="15" x14ac:dyDescent="0.25">
      <c r="A107" s="8">
        <v>41183</v>
      </c>
      <c r="B107" s="9">
        <f t="shared" ref="B107:B121" si="2">YEAR(A107)</f>
        <v>2012</v>
      </c>
      <c r="C107" s="5">
        <v>919844</v>
      </c>
      <c r="D107" s="5">
        <v>2289</v>
      </c>
      <c r="E107" s="5">
        <v>270729</v>
      </c>
      <c r="F107" s="6">
        <v>15096</v>
      </c>
      <c r="G107">
        <v>603</v>
      </c>
    </row>
    <row r="108" spans="1:7" ht="15" x14ac:dyDescent="0.25">
      <c r="A108" s="8">
        <v>41214</v>
      </c>
      <c r="B108" s="9">
        <f t="shared" si="2"/>
        <v>2012</v>
      </c>
      <c r="C108" s="5">
        <v>979610</v>
      </c>
      <c r="D108" s="5">
        <v>2289</v>
      </c>
      <c r="E108" s="5">
        <v>270145</v>
      </c>
      <c r="F108" s="6">
        <v>15096</v>
      </c>
      <c r="G108">
        <v>603</v>
      </c>
    </row>
    <row r="109" spans="1:7" ht="15" x14ac:dyDescent="0.25">
      <c r="A109" s="8">
        <v>41244</v>
      </c>
      <c r="B109" s="9">
        <f t="shared" si="2"/>
        <v>2012</v>
      </c>
      <c r="C109" s="5">
        <v>1061020</v>
      </c>
      <c r="D109" s="5">
        <v>2290</v>
      </c>
      <c r="E109" s="5">
        <v>273475</v>
      </c>
      <c r="F109" s="6">
        <v>15105</v>
      </c>
      <c r="G109">
        <v>603</v>
      </c>
    </row>
    <row r="110" spans="1:7" ht="15" x14ac:dyDescent="0.25">
      <c r="A110" s="8">
        <v>41275</v>
      </c>
      <c r="B110" s="9">
        <f t="shared" si="2"/>
        <v>2013</v>
      </c>
      <c r="C110" s="5">
        <v>1062548</v>
      </c>
      <c r="D110" s="5">
        <v>2290</v>
      </c>
      <c r="E110" s="5">
        <v>273440</v>
      </c>
      <c r="F110" s="6">
        <v>15105</v>
      </c>
      <c r="G110">
        <v>603</v>
      </c>
    </row>
    <row r="111" spans="1:7" ht="15" x14ac:dyDescent="0.25">
      <c r="A111" s="8">
        <v>41306</v>
      </c>
      <c r="B111" s="9">
        <f t="shared" si="2"/>
        <v>2013</v>
      </c>
      <c r="C111" s="5">
        <v>1037207</v>
      </c>
      <c r="D111" s="5">
        <v>2290</v>
      </c>
      <c r="E111" s="5">
        <v>271270</v>
      </c>
      <c r="F111" s="6">
        <v>15105</v>
      </c>
      <c r="G111">
        <v>603</v>
      </c>
    </row>
    <row r="112" spans="1:7" ht="15" x14ac:dyDescent="0.25">
      <c r="A112" s="8">
        <v>41334</v>
      </c>
      <c r="B112" s="9">
        <f t="shared" si="2"/>
        <v>2013</v>
      </c>
      <c r="C112" s="5">
        <v>964937</v>
      </c>
      <c r="D112" s="5">
        <v>2290</v>
      </c>
      <c r="E112" s="5">
        <v>271270</v>
      </c>
      <c r="F112" s="6">
        <v>15105</v>
      </c>
      <c r="G112">
        <v>603</v>
      </c>
    </row>
    <row r="113" spans="1:7" ht="15" x14ac:dyDescent="0.25">
      <c r="A113" s="8">
        <v>41365</v>
      </c>
      <c r="B113" s="9">
        <f t="shared" si="2"/>
        <v>2013</v>
      </c>
      <c r="C113" s="5">
        <v>853565</v>
      </c>
      <c r="D113" s="5">
        <v>2290</v>
      </c>
      <c r="E113" s="5">
        <v>271270</v>
      </c>
      <c r="F113" s="6">
        <v>15105</v>
      </c>
      <c r="G113">
        <v>603</v>
      </c>
    </row>
    <row r="114" spans="1:7" ht="15" x14ac:dyDescent="0.25">
      <c r="A114" s="8">
        <v>41395</v>
      </c>
      <c r="B114" s="9">
        <f t="shared" si="2"/>
        <v>2013</v>
      </c>
      <c r="C114" s="5">
        <v>724151</v>
      </c>
      <c r="D114" s="5">
        <v>2290</v>
      </c>
      <c r="E114" s="5">
        <v>269866</v>
      </c>
      <c r="F114" s="6">
        <v>15105</v>
      </c>
      <c r="G114">
        <v>603</v>
      </c>
    </row>
    <row r="115" spans="1:7" ht="15" x14ac:dyDescent="0.25">
      <c r="A115" s="8">
        <v>41426</v>
      </c>
      <c r="B115" s="9">
        <f t="shared" si="2"/>
        <v>2013</v>
      </c>
      <c r="C115" s="5">
        <v>659236</v>
      </c>
      <c r="D115" s="5">
        <v>2290</v>
      </c>
      <c r="E115" s="5">
        <v>259556</v>
      </c>
      <c r="F115" s="6">
        <v>15106</v>
      </c>
      <c r="G115">
        <v>603</v>
      </c>
    </row>
    <row r="116" spans="1:7" ht="15" x14ac:dyDescent="0.25">
      <c r="A116" s="8">
        <v>41456</v>
      </c>
      <c r="B116" s="9">
        <f t="shared" si="2"/>
        <v>2013</v>
      </c>
      <c r="C116" s="5">
        <v>594434</v>
      </c>
      <c r="D116" s="5">
        <v>2290</v>
      </c>
      <c r="E116" s="5">
        <v>259556</v>
      </c>
      <c r="F116" s="6">
        <v>15106</v>
      </c>
      <c r="G116">
        <v>603</v>
      </c>
    </row>
    <row r="117" spans="1:7" ht="15" x14ac:dyDescent="0.25">
      <c r="A117" s="8">
        <v>41487</v>
      </c>
      <c r="B117" s="9">
        <f t="shared" si="2"/>
        <v>2013</v>
      </c>
      <c r="C117" s="5">
        <v>638674</v>
      </c>
      <c r="D117" s="5">
        <v>2291</v>
      </c>
      <c r="E117" s="5">
        <v>258732</v>
      </c>
      <c r="F117" s="6">
        <v>15123</v>
      </c>
      <c r="G117">
        <v>603</v>
      </c>
    </row>
    <row r="118" spans="1:7" ht="15" x14ac:dyDescent="0.25">
      <c r="A118" s="8">
        <v>41518</v>
      </c>
      <c r="B118" s="9">
        <f t="shared" si="2"/>
        <v>2013</v>
      </c>
      <c r="C118" s="5">
        <v>719317</v>
      </c>
      <c r="D118" s="5">
        <v>2294</v>
      </c>
      <c r="E118" s="5">
        <v>258732</v>
      </c>
      <c r="F118" s="6">
        <v>15123</v>
      </c>
      <c r="G118">
        <v>603</v>
      </c>
    </row>
    <row r="119" spans="1:7" ht="15" x14ac:dyDescent="0.25">
      <c r="A119" s="8">
        <v>41548</v>
      </c>
      <c r="B119" s="9">
        <f t="shared" si="2"/>
        <v>2013</v>
      </c>
      <c r="C119" s="5">
        <v>794622</v>
      </c>
      <c r="D119" s="5">
        <v>2295</v>
      </c>
      <c r="E119" s="5">
        <v>258732</v>
      </c>
      <c r="F119" s="6">
        <v>15130</v>
      </c>
      <c r="G119">
        <v>603</v>
      </c>
    </row>
    <row r="120" spans="1:7" ht="15" x14ac:dyDescent="0.25">
      <c r="A120" s="8">
        <v>41579</v>
      </c>
      <c r="B120" s="9">
        <f t="shared" si="2"/>
        <v>2013</v>
      </c>
      <c r="C120" s="5">
        <v>925896</v>
      </c>
      <c r="D120" s="5">
        <v>2295</v>
      </c>
      <c r="E120" s="5">
        <v>258732</v>
      </c>
      <c r="F120" s="6">
        <v>15130</v>
      </c>
      <c r="G120">
        <v>603</v>
      </c>
    </row>
    <row r="121" spans="1:7" ht="15" x14ac:dyDescent="0.25">
      <c r="A121" s="8">
        <v>41609</v>
      </c>
      <c r="B121" s="9">
        <f t="shared" si="2"/>
        <v>2013</v>
      </c>
      <c r="C121" s="5">
        <v>1912324</v>
      </c>
      <c r="D121" s="5">
        <v>2620</v>
      </c>
      <c r="E121" s="5">
        <v>249726</v>
      </c>
      <c r="F121" s="6">
        <v>15130</v>
      </c>
      <c r="G121">
        <v>603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3:R41"/>
  <sheetViews>
    <sheetView topLeftCell="F1" workbookViewId="0">
      <selection activeCell="Q19" sqref="Q19:Q28"/>
    </sheetView>
  </sheetViews>
  <sheetFormatPr defaultRowHeight="15" x14ac:dyDescent="0.25"/>
  <cols>
    <col min="1" max="1" width="13.140625" bestFit="1" customWidth="1"/>
    <col min="2" max="2" width="17.42578125" customWidth="1"/>
    <col min="3" max="3" width="17.28515625" customWidth="1"/>
    <col min="4" max="4" width="20.5703125" bestFit="1" customWidth="1"/>
    <col min="5" max="5" width="15.140625" customWidth="1"/>
    <col min="6" max="6" width="18.42578125" bestFit="1" customWidth="1"/>
    <col min="7" max="7" width="10.85546875" customWidth="1"/>
    <col min="8" max="8" width="9.140625" style="12"/>
    <col min="9" max="9" width="11.140625" style="12" bestFit="1" customWidth="1"/>
    <col min="10" max="12" width="9.140625" style="12"/>
    <col min="15" max="15" width="11.140625" bestFit="1" customWidth="1"/>
  </cols>
  <sheetData>
    <row r="3" spans="1:18" x14ac:dyDescent="0.25">
      <c r="A3" s="10" t="s">
        <v>9</v>
      </c>
      <c r="B3" t="s">
        <v>14</v>
      </c>
      <c r="C3" t="s">
        <v>15</v>
      </c>
      <c r="D3" t="s">
        <v>11</v>
      </c>
      <c r="E3" t="s">
        <v>16</v>
      </c>
      <c r="F3" t="s">
        <v>12</v>
      </c>
      <c r="H3" s="17" t="s">
        <v>8</v>
      </c>
      <c r="I3" s="17" t="s">
        <v>13</v>
      </c>
      <c r="J3" s="17" t="s">
        <v>18</v>
      </c>
      <c r="K3" s="17" t="s">
        <v>17</v>
      </c>
      <c r="L3" s="17" t="s">
        <v>18</v>
      </c>
      <c r="N3" s="17" t="s">
        <v>8</v>
      </c>
      <c r="O3" s="17" t="s">
        <v>13</v>
      </c>
      <c r="P3" s="17" t="s">
        <v>18</v>
      </c>
      <c r="Q3" s="17" t="s">
        <v>17</v>
      </c>
      <c r="R3" s="17" t="s">
        <v>18</v>
      </c>
    </row>
    <row r="4" spans="1:18" x14ac:dyDescent="0.25">
      <c r="A4" s="11">
        <v>2004</v>
      </c>
      <c r="B4" s="6">
        <v>8941863</v>
      </c>
      <c r="C4" s="6">
        <v>24890</v>
      </c>
      <c r="D4" s="6">
        <v>13844.833333333334</v>
      </c>
      <c r="E4" s="6">
        <v>4348262</v>
      </c>
      <c r="F4" s="6">
        <v>606</v>
      </c>
      <c r="G4" s="6"/>
      <c r="H4" s="12">
        <f>A4</f>
        <v>2004</v>
      </c>
      <c r="I4" s="15">
        <f>D4</f>
        <v>13844.833333333334</v>
      </c>
      <c r="K4" s="15">
        <f>F4</f>
        <v>606</v>
      </c>
      <c r="N4" s="12">
        <v>2004</v>
      </c>
      <c r="O4" s="15">
        <f>B4/D4</f>
        <v>645.86281284233587</v>
      </c>
      <c r="Q4" s="15">
        <f>E4/F4</f>
        <v>7175.3498349834981</v>
      </c>
    </row>
    <row r="5" spans="1:18" x14ac:dyDescent="0.25">
      <c r="A5" s="11">
        <v>2005</v>
      </c>
      <c r="B5" s="6">
        <v>9115603</v>
      </c>
      <c r="C5" s="6">
        <v>25437</v>
      </c>
      <c r="D5" s="6">
        <v>14097.25</v>
      </c>
      <c r="E5" s="6">
        <v>4230046</v>
      </c>
      <c r="F5" s="6">
        <v>636.83333333333337</v>
      </c>
      <c r="G5" s="6"/>
      <c r="H5" s="12">
        <f t="shared" ref="H5:H12" si="0">A5</f>
        <v>2005</v>
      </c>
      <c r="I5" s="15">
        <f t="shared" ref="I5:I12" si="1">D5</f>
        <v>14097.25</v>
      </c>
      <c r="J5" s="13">
        <f>I5/I4-1</f>
        <v>1.823183136910278E-2</v>
      </c>
      <c r="K5" s="15">
        <f t="shared" ref="K5:K12" si="2">F5</f>
        <v>636.83333333333337</v>
      </c>
      <c r="L5" s="13">
        <f>K5/K4-1</f>
        <v>5.088008800880095E-2</v>
      </c>
      <c r="N5" s="12">
        <v>2005</v>
      </c>
      <c r="O5" s="15">
        <f t="shared" ref="O5:O12" si="3">B5/D5</f>
        <v>646.62278103885512</v>
      </c>
      <c r="P5" s="13">
        <f>O5/O4-1</f>
        <v>1.1766712394769563E-3</v>
      </c>
      <c r="Q5" s="15">
        <f t="shared" ref="Q5:Q12" si="4">E5/F5</f>
        <v>6642.3124836430252</v>
      </c>
      <c r="R5" s="13">
        <f t="shared" ref="R5:R12" si="5">Q5/Q4-1</f>
        <v>-7.4287297985339062E-2</v>
      </c>
    </row>
    <row r="6" spans="1:18" x14ac:dyDescent="0.25">
      <c r="A6" s="11">
        <v>2006</v>
      </c>
      <c r="B6" s="6">
        <v>9144515</v>
      </c>
      <c r="C6" s="6">
        <v>25547</v>
      </c>
      <c r="D6" s="6">
        <v>14224.083333333334</v>
      </c>
      <c r="E6" s="6">
        <v>4154735</v>
      </c>
      <c r="F6" s="6">
        <v>614.58333333333337</v>
      </c>
      <c r="G6" s="6"/>
      <c r="H6" s="12">
        <f t="shared" si="0"/>
        <v>2006</v>
      </c>
      <c r="I6" s="15">
        <f t="shared" si="1"/>
        <v>14224.083333333334</v>
      </c>
      <c r="J6" s="13">
        <f t="shared" ref="J6:J12" si="6">I6/I5-1</f>
        <v>8.9970266068442051E-3</v>
      </c>
      <c r="K6" s="15">
        <f t="shared" si="2"/>
        <v>614.58333333333337</v>
      </c>
      <c r="L6" s="13">
        <f t="shared" ref="L6:L12" si="7">K6/K5-1</f>
        <v>-3.4938497775451438E-2</v>
      </c>
      <c r="N6" s="12">
        <v>2006</v>
      </c>
      <c r="O6" s="15">
        <f t="shared" si="3"/>
        <v>642.88958280849965</v>
      </c>
      <c r="P6" s="13">
        <f t="shared" ref="P6:P13" si="8">O6/O5-1</f>
        <v>-5.7733787608871268E-3</v>
      </c>
      <c r="Q6" s="15">
        <f t="shared" si="4"/>
        <v>6760.2467796610163</v>
      </c>
      <c r="R6" s="13">
        <f t="shared" si="5"/>
        <v>1.7755005701464599E-2</v>
      </c>
    </row>
    <row r="7" spans="1:18" x14ac:dyDescent="0.25">
      <c r="A7" s="11">
        <v>2007</v>
      </c>
      <c r="B7" s="6">
        <v>9134108</v>
      </c>
      <c r="C7" s="6">
        <v>25472</v>
      </c>
      <c r="D7" s="6">
        <v>14209.583333333334</v>
      </c>
      <c r="E7" s="6">
        <v>4055405</v>
      </c>
      <c r="F7" s="6">
        <v>591.75</v>
      </c>
      <c r="G7" s="6"/>
      <c r="H7" s="12">
        <f t="shared" si="0"/>
        <v>2007</v>
      </c>
      <c r="I7" s="15">
        <f t="shared" si="1"/>
        <v>14209.583333333334</v>
      </c>
      <c r="J7" s="13">
        <f t="shared" si="6"/>
        <v>-1.0193978522341496E-3</v>
      </c>
      <c r="K7" s="15">
        <f t="shared" si="2"/>
        <v>591.75</v>
      </c>
      <c r="L7" s="13">
        <f t="shared" si="7"/>
        <v>-3.7152542372881459E-2</v>
      </c>
      <c r="N7" s="12">
        <v>2007</v>
      </c>
      <c r="O7" s="15">
        <f t="shared" si="3"/>
        <v>642.81321877840651</v>
      </c>
      <c r="P7" s="13">
        <f t="shared" si="8"/>
        <v>-1.1878249723618062E-4</v>
      </c>
      <c r="Q7" s="15">
        <f t="shared" si="4"/>
        <v>6853.240388677651</v>
      </c>
      <c r="R7" s="13">
        <f t="shared" si="5"/>
        <v>1.3755948865123768E-2</v>
      </c>
    </row>
    <row r="8" spans="1:18" x14ac:dyDescent="0.25">
      <c r="A8" s="11">
        <v>2008</v>
      </c>
      <c r="B8" s="6">
        <v>9234332</v>
      </c>
      <c r="C8" s="6">
        <v>25767</v>
      </c>
      <c r="D8" s="6">
        <v>14381.25</v>
      </c>
      <c r="E8" s="6">
        <v>4010905</v>
      </c>
      <c r="F8" s="6">
        <v>599.33333333333337</v>
      </c>
      <c r="G8" s="6"/>
      <c r="H8" s="12">
        <f t="shared" si="0"/>
        <v>2008</v>
      </c>
      <c r="I8" s="15">
        <f t="shared" si="1"/>
        <v>14381.25</v>
      </c>
      <c r="J8" s="13">
        <f t="shared" si="6"/>
        <v>1.2081048588100662E-2</v>
      </c>
      <c r="K8" s="15">
        <f t="shared" si="2"/>
        <v>599.33333333333337</v>
      </c>
      <c r="L8" s="13">
        <f t="shared" si="7"/>
        <v>1.2815096465286668E-2</v>
      </c>
      <c r="N8" s="12">
        <v>2008</v>
      </c>
      <c r="O8" s="15">
        <f t="shared" si="3"/>
        <v>642.10913515862671</v>
      </c>
      <c r="P8" s="13">
        <f t="shared" si="8"/>
        <v>-1.09531602526447E-3</v>
      </c>
      <c r="Q8" s="15">
        <f t="shared" si="4"/>
        <v>6692.2775305895439</v>
      </c>
      <c r="R8" s="13">
        <f t="shared" si="5"/>
        <v>-2.3487116890578696E-2</v>
      </c>
    </row>
    <row r="9" spans="1:18" x14ac:dyDescent="0.25">
      <c r="A9" s="11">
        <v>2009</v>
      </c>
      <c r="B9" s="6">
        <v>9391179</v>
      </c>
      <c r="C9" s="6">
        <v>25861</v>
      </c>
      <c r="D9" s="6">
        <v>14457</v>
      </c>
      <c r="E9" s="6">
        <v>3487625</v>
      </c>
      <c r="F9" s="6">
        <v>587.08333333333337</v>
      </c>
      <c r="G9" s="6"/>
      <c r="H9" s="12">
        <f t="shared" si="0"/>
        <v>2009</v>
      </c>
      <c r="I9" s="15">
        <f t="shared" si="1"/>
        <v>14457</v>
      </c>
      <c r="J9" s="13">
        <f t="shared" si="6"/>
        <v>5.2672750977835747E-3</v>
      </c>
      <c r="K9" s="15">
        <f t="shared" si="2"/>
        <v>587.08333333333337</v>
      </c>
      <c r="L9" s="13">
        <f t="shared" si="7"/>
        <v>-2.043937708565069E-2</v>
      </c>
      <c r="N9" s="12">
        <v>2009</v>
      </c>
      <c r="O9" s="15">
        <f t="shared" si="3"/>
        <v>649.59389914920109</v>
      </c>
      <c r="P9" s="13">
        <f t="shared" si="8"/>
        <v>1.1656529366655732E-2</v>
      </c>
      <c r="Q9" s="15">
        <f t="shared" si="4"/>
        <v>5940.5961674946766</v>
      </c>
      <c r="R9" s="13">
        <f t="shared" si="5"/>
        <v>-0.1123207099016782</v>
      </c>
    </row>
    <row r="10" spans="1:18" x14ac:dyDescent="0.25">
      <c r="A10" s="11">
        <v>2010</v>
      </c>
      <c r="B10" s="6">
        <v>9467387</v>
      </c>
      <c r="C10" s="6">
        <v>26416</v>
      </c>
      <c r="D10" s="6">
        <v>14651.833333333334</v>
      </c>
      <c r="E10" s="6">
        <v>3512551</v>
      </c>
      <c r="F10" s="6">
        <v>603.58333333333337</v>
      </c>
      <c r="G10" s="6"/>
      <c r="H10" s="12">
        <f t="shared" si="0"/>
        <v>2010</v>
      </c>
      <c r="I10" s="15">
        <f t="shared" si="1"/>
        <v>14651.833333333334</v>
      </c>
      <c r="J10" s="13">
        <f t="shared" si="6"/>
        <v>1.3476747135182432E-2</v>
      </c>
      <c r="K10" s="15">
        <f t="shared" si="2"/>
        <v>603.58333333333337</v>
      </c>
      <c r="L10" s="13">
        <f t="shared" si="7"/>
        <v>2.8105039034776347E-2</v>
      </c>
      <c r="N10" s="12">
        <v>2010</v>
      </c>
      <c r="O10" s="15">
        <f t="shared" si="3"/>
        <v>646.15715894484197</v>
      </c>
      <c r="P10" s="13">
        <f t="shared" si="8"/>
        <v>-5.2905980318785906E-3</v>
      </c>
      <c r="Q10" s="15">
        <f t="shared" si="4"/>
        <v>5819.4963412950428</v>
      </c>
      <c r="R10" s="13">
        <f t="shared" si="5"/>
        <v>-2.0385130176371669E-2</v>
      </c>
    </row>
    <row r="11" spans="1:18" x14ac:dyDescent="0.25">
      <c r="A11" s="11">
        <v>2011</v>
      </c>
      <c r="B11" s="6">
        <v>9847280</v>
      </c>
      <c r="C11" s="6">
        <v>27334</v>
      </c>
      <c r="D11" s="6">
        <v>15024</v>
      </c>
      <c r="E11" s="6">
        <v>3296779</v>
      </c>
      <c r="F11" s="6">
        <v>603.83333333333337</v>
      </c>
      <c r="G11" s="6"/>
      <c r="H11" s="12">
        <f t="shared" si="0"/>
        <v>2011</v>
      </c>
      <c r="I11" s="15">
        <f t="shared" si="1"/>
        <v>15024</v>
      </c>
      <c r="J11" s="13">
        <f t="shared" si="6"/>
        <v>2.5400689333530568E-2</v>
      </c>
      <c r="K11" s="15">
        <f t="shared" si="2"/>
        <v>603.83333333333337</v>
      </c>
      <c r="L11" s="13">
        <f t="shared" si="7"/>
        <v>4.1419301394451935E-4</v>
      </c>
      <c r="N11" s="12">
        <v>2011</v>
      </c>
      <c r="O11" s="15">
        <f t="shared" si="3"/>
        <v>655.43663471778484</v>
      </c>
      <c r="P11" s="13">
        <f t="shared" si="8"/>
        <v>1.4361019830061217E-2</v>
      </c>
      <c r="Q11" s="15">
        <f t="shared" si="4"/>
        <v>5459.7499309964114</v>
      </c>
      <c r="R11" s="13">
        <f t="shared" si="5"/>
        <v>-6.1817447627877553E-2</v>
      </c>
    </row>
    <row r="12" spans="1:18" x14ac:dyDescent="0.25">
      <c r="A12" s="11">
        <v>2012</v>
      </c>
      <c r="B12" s="6">
        <v>9866380</v>
      </c>
      <c r="C12" s="6">
        <v>27457</v>
      </c>
      <c r="D12" s="6">
        <v>15082.666666666666</v>
      </c>
      <c r="E12" s="6">
        <v>3353868</v>
      </c>
      <c r="F12" s="6">
        <v>604.5</v>
      </c>
      <c r="G12" s="6"/>
      <c r="H12" s="12">
        <f t="shared" si="0"/>
        <v>2012</v>
      </c>
      <c r="I12" s="15">
        <f t="shared" si="1"/>
        <v>15082.666666666666</v>
      </c>
      <c r="J12" s="13">
        <f t="shared" si="6"/>
        <v>3.9048633297833479E-3</v>
      </c>
      <c r="K12" s="15">
        <f t="shared" si="2"/>
        <v>604.5</v>
      </c>
      <c r="L12" s="13">
        <f t="shared" si="7"/>
        <v>1.104057410985293E-3</v>
      </c>
      <c r="N12" s="12">
        <v>2012</v>
      </c>
      <c r="O12" s="15">
        <f t="shared" si="3"/>
        <v>654.15355374823196</v>
      </c>
      <c r="P12" s="13">
        <f t="shared" si="8"/>
        <v>-1.9575972742282843E-3</v>
      </c>
      <c r="Q12" s="15">
        <f t="shared" si="4"/>
        <v>5548.1687344913153</v>
      </c>
      <c r="R12" s="13">
        <f t="shared" si="5"/>
        <v>1.6194661772497509E-2</v>
      </c>
    </row>
    <row r="13" spans="1:18" x14ac:dyDescent="0.25">
      <c r="A13" s="11">
        <v>2013</v>
      </c>
      <c r="B13" s="6">
        <v>10886911</v>
      </c>
      <c r="C13" s="6">
        <v>27825</v>
      </c>
      <c r="D13" s="6">
        <v>15114.416666666666</v>
      </c>
      <c r="E13" s="6">
        <v>3160882</v>
      </c>
      <c r="F13" s="6">
        <v>603</v>
      </c>
      <c r="H13" s="14">
        <v>2013</v>
      </c>
      <c r="I13" s="15">
        <f t="shared" ref="I13" si="9">D13</f>
        <v>15114.416666666666</v>
      </c>
      <c r="J13" s="13">
        <f t="shared" ref="J13" si="10">I13/I12-1</f>
        <v>2.1050654172560801E-3</v>
      </c>
      <c r="K13" s="15">
        <f t="shared" ref="K13" si="11">F13</f>
        <v>603</v>
      </c>
      <c r="L13" s="13">
        <f t="shared" ref="L13" si="12">K13/K12-1</f>
        <v>-2.4813895781637951E-3</v>
      </c>
      <c r="N13" s="12">
        <v>2013</v>
      </c>
      <c r="O13" s="15">
        <f t="shared" ref="O13" si="13">B13/D13</f>
        <v>720.29978001135783</v>
      </c>
      <c r="P13" s="13">
        <f t="shared" si="8"/>
        <v>0.10111727725717423</v>
      </c>
      <c r="Q13" s="15">
        <f t="shared" ref="Q13" si="14">E13/F13</f>
        <v>5241.9270315091208</v>
      </c>
      <c r="R13" s="13">
        <f t="shared" ref="R13" si="15">Q13/Q12-1</f>
        <v>-5.5196897866205963E-2</v>
      </c>
    </row>
    <row r="14" spans="1:18" x14ac:dyDescent="0.25">
      <c r="A14" s="11" t="s">
        <v>10</v>
      </c>
      <c r="B14" s="6">
        <v>95029558</v>
      </c>
      <c r="C14" s="6">
        <v>262006</v>
      </c>
      <c r="D14" s="6">
        <v>14508.691666666668</v>
      </c>
      <c r="E14" s="6">
        <v>37611058</v>
      </c>
      <c r="F14" s="6">
        <v>605.04999999999995</v>
      </c>
      <c r="H14" s="12">
        <v>2014</v>
      </c>
      <c r="I14" s="15">
        <f>(I13*J14)+I13</f>
        <v>15271.834089962293</v>
      </c>
      <c r="J14" s="16">
        <f>J15</f>
        <v>1.041505119035091E-2</v>
      </c>
      <c r="K14" s="15">
        <f>(K13*L14)+K13</f>
        <v>603</v>
      </c>
      <c r="L14" s="16">
        <v>0</v>
      </c>
      <c r="N14" s="12">
        <v>2014</v>
      </c>
      <c r="O14" s="15">
        <f>O13</f>
        <v>720.29978001135783</v>
      </c>
      <c r="Q14" s="15">
        <f>Q13</f>
        <v>5241.9270315091208</v>
      </c>
    </row>
    <row r="15" spans="1:18" x14ac:dyDescent="0.25">
      <c r="H15" s="13"/>
      <c r="J15" s="13">
        <f>(I13/I10)^(1/3)-1</f>
        <v>1.041505119035091E-2</v>
      </c>
      <c r="L15" s="13">
        <v>0</v>
      </c>
    </row>
    <row r="17" spans="14:18" x14ac:dyDescent="0.25">
      <c r="N17" s="17" t="s">
        <v>8</v>
      </c>
      <c r="O17" s="17" t="s">
        <v>13</v>
      </c>
      <c r="P17" s="17" t="s">
        <v>18</v>
      </c>
      <c r="Q17" s="17" t="s">
        <v>17</v>
      </c>
      <c r="R17" s="17" t="s">
        <v>18</v>
      </c>
    </row>
    <row r="18" spans="14:18" x14ac:dyDescent="0.25">
      <c r="N18" s="12">
        <v>2004</v>
      </c>
      <c r="O18" s="15">
        <f>I4*O4</f>
        <v>8941863</v>
      </c>
      <c r="Q18" s="15">
        <f>K4*Q4</f>
        <v>4348262</v>
      </c>
    </row>
    <row r="19" spans="14:18" x14ac:dyDescent="0.25">
      <c r="N19" s="12">
        <v>2005</v>
      </c>
      <c r="O19" s="15">
        <f t="shared" ref="O19:Q28" si="16">I5*O5</f>
        <v>9115603</v>
      </c>
      <c r="P19" s="13">
        <f t="shared" ref="P19:R28" si="17">O19/O18-1</f>
        <v>1.9429955480194661E-2</v>
      </c>
      <c r="Q19" s="15">
        <f t="shared" si="16"/>
        <v>4230046</v>
      </c>
      <c r="R19" s="13">
        <f t="shared" si="17"/>
        <v>-2.7186954235968286E-2</v>
      </c>
    </row>
    <row r="20" spans="14:18" x14ac:dyDescent="0.25">
      <c r="N20" s="12">
        <v>2006</v>
      </c>
      <c r="O20" s="15">
        <f t="shared" si="16"/>
        <v>9144515</v>
      </c>
      <c r="P20" s="13">
        <f t="shared" si="17"/>
        <v>3.171704603633918E-3</v>
      </c>
      <c r="Q20" s="15">
        <f t="shared" si="16"/>
        <v>4154735</v>
      </c>
      <c r="R20" s="13">
        <f t="shared" si="17"/>
        <v>-1.7803825301190623E-2</v>
      </c>
    </row>
    <row r="21" spans="14:18" x14ac:dyDescent="0.25">
      <c r="N21" s="12">
        <v>2007</v>
      </c>
      <c r="O21" s="15">
        <f t="shared" si="16"/>
        <v>9134108</v>
      </c>
      <c r="P21" s="13">
        <f t="shared" si="17"/>
        <v>-1.1380592628477126E-3</v>
      </c>
      <c r="Q21" s="15">
        <f t="shared" si="16"/>
        <v>4055405</v>
      </c>
      <c r="R21" s="13">
        <f t="shared" si="17"/>
        <v>-2.3907661980848371E-2</v>
      </c>
    </row>
    <row r="22" spans="14:18" x14ac:dyDescent="0.25">
      <c r="N22" s="12">
        <v>2008</v>
      </c>
      <c r="O22" s="15">
        <f t="shared" si="16"/>
        <v>9234332</v>
      </c>
      <c r="P22" s="13">
        <f t="shared" si="17"/>
        <v>1.0972499996715568E-2</v>
      </c>
      <c r="Q22" s="15">
        <f t="shared" si="16"/>
        <v>4010905</v>
      </c>
      <c r="R22" s="13">
        <f t="shared" si="17"/>
        <v>-1.0973010093936364E-2</v>
      </c>
    </row>
    <row r="23" spans="14:18" x14ac:dyDescent="0.25">
      <c r="N23" s="12">
        <v>2009</v>
      </c>
      <c r="O23" s="15">
        <f t="shared" si="16"/>
        <v>9391179</v>
      </c>
      <c r="P23" s="13">
        <f t="shared" si="17"/>
        <v>1.6985202611298877E-2</v>
      </c>
      <c r="Q23" s="15">
        <f t="shared" si="16"/>
        <v>3487625</v>
      </c>
      <c r="R23" s="13">
        <f t="shared" si="17"/>
        <v>-0.1304643216431205</v>
      </c>
    </row>
    <row r="24" spans="14:18" x14ac:dyDescent="0.25">
      <c r="N24" s="12">
        <v>2010</v>
      </c>
      <c r="O24" s="15">
        <f t="shared" si="16"/>
        <v>9467387</v>
      </c>
      <c r="P24" s="13">
        <f t="shared" si="17"/>
        <v>8.1148490514342253E-3</v>
      </c>
      <c r="Q24" s="15">
        <f t="shared" si="16"/>
        <v>3512551</v>
      </c>
      <c r="R24" s="13">
        <f t="shared" si="17"/>
        <v>7.1469839790687661E-3</v>
      </c>
    </row>
    <row r="25" spans="14:18" x14ac:dyDescent="0.25">
      <c r="N25" s="12">
        <v>2011</v>
      </c>
      <c r="O25" s="15">
        <f t="shared" si="16"/>
        <v>9847280</v>
      </c>
      <c r="P25" s="13">
        <f t="shared" si="17"/>
        <v>4.0126488966807816E-2</v>
      </c>
      <c r="Q25" s="15">
        <f t="shared" si="16"/>
        <v>3296779</v>
      </c>
      <c r="R25" s="13">
        <f t="shared" si="17"/>
        <v>-6.1428858968880506E-2</v>
      </c>
    </row>
    <row r="26" spans="14:18" x14ac:dyDescent="0.25">
      <c r="N26" s="12">
        <v>2012</v>
      </c>
      <c r="O26" s="15">
        <f t="shared" si="16"/>
        <v>9866380</v>
      </c>
      <c r="P26" s="13">
        <f t="shared" si="17"/>
        <v>1.9396219057445929E-3</v>
      </c>
      <c r="Q26" s="15">
        <f t="shared" si="16"/>
        <v>3353868</v>
      </c>
      <c r="R26" s="13">
        <f t="shared" si="17"/>
        <v>1.731659901983118E-2</v>
      </c>
    </row>
    <row r="27" spans="14:18" x14ac:dyDescent="0.25">
      <c r="N27" s="12">
        <v>2013</v>
      </c>
      <c r="O27" s="15">
        <f t="shared" si="16"/>
        <v>10886911</v>
      </c>
      <c r="P27" s="13">
        <f t="shared" si="17"/>
        <v>0.10343520115787141</v>
      </c>
      <c r="Q27" s="15">
        <f t="shared" si="16"/>
        <v>3160882</v>
      </c>
      <c r="R27" s="13">
        <f t="shared" si="17"/>
        <v>-5.7541322437257514E-2</v>
      </c>
    </row>
    <row r="28" spans="14:18" x14ac:dyDescent="0.25">
      <c r="N28" s="12">
        <v>2014</v>
      </c>
      <c r="O28" s="15">
        <f t="shared" si="16"/>
        <v>11000298.735369794</v>
      </c>
      <c r="P28" s="13">
        <f t="shared" si="17"/>
        <v>1.041505119035091E-2</v>
      </c>
      <c r="Q28" s="15">
        <f t="shared" si="16"/>
        <v>3160882</v>
      </c>
      <c r="R28" s="13">
        <f t="shared" si="17"/>
        <v>0</v>
      </c>
    </row>
    <row r="30" spans="14:18" x14ac:dyDescent="0.25">
      <c r="N30" s="17" t="s">
        <v>8</v>
      </c>
      <c r="O30" s="17" t="s">
        <v>13</v>
      </c>
      <c r="P30" s="17" t="s">
        <v>18</v>
      </c>
      <c r="Q30" s="17" t="s">
        <v>19</v>
      </c>
      <c r="R30" s="18"/>
    </row>
    <row r="31" spans="14:18" x14ac:dyDescent="0.25">
      <c r="N31" s="12">
        <v>2004</v>
      </c>
      <c r="O31" s="6">
        <f>C4</f>
        <v>24890</v>
      </c>
      <c r="Q31" s="19">
        <f>O31/O18</f>
        <v>2.7835362720274289E-3</v>
      </c>
    </row>
    <row r="32" spans="14:18" x14ac:dyDescent="0.25">
      <c r="N32" s="12">
        <v>2005</v>
      </c>
      <c r="O32" s="6">
        <f t="shared" ref="O32:O39" si="18">C5</f>
        <v>25437</v>
      </c>
      <c r="P32" s="13">
        <f t="shared" ref="P32" si="19">O32/O31-1</f>
        <v>2.1976697468863104E-2</v>
      </c>
      <c r="Q32" s="19">
        <f t="shared" ref="Q32:Q41" si="20">O32/O19</f>
        <v>2.7904901080049228E-3</v>
      </c>
    </row>
    <row r="33" spans="14:17" x14ac:dyDescent="0.25">
      <c r="N33" s="12">
        <v>2006</v>
      </c>
      <c r="O33" s="6">
        <f t="shared" si="18"/>
        <v>25547</v>
      </c>
      <c r="P33" s="13">
        <f t="shared" ref="P33" si="21">O33/O32-1</f>
        <v>4.3244093249990012E-3</v>
      </c>
      <c r="Q33" s="19">
        <f t="shared" si="20"/>
        <v>2.7936965492429068E-3</v>
      </c>
    </row>
    <row r="34" spans="14:17" x14ac:dyDescent="0.25">
      <c r="N34" s="12">
        <v>2007</v>
      </c>
      <c r="O34" s="6">
        <f t="shared" si="18"/>
        <v>25472</v>
      </c>
      <c r="P34" s="13">
        <f t="shared" ref="P34" si="22">O34/O33-1</f>
        <v>-2.9357654519122089E-3</v>
      </c>
      <c r="Q34" s="19">
        <f t="shared" si="20"/>
        <v>2.7886685815407481E-3</v>
      </c>
    </row>
    <row r="35" spans="14:17" x14ac:dyDescent="0.25">
      <c r="N35" s="12">
        <v>2008</v>
      </c>
      <c r="O35" s="6">
        <f t="shared" si="18"/>
        <v>25767</v>
      </c>
      <c r="P35" s="13">
        <f t="shared" ref="P35" si="23">O35/O34-1</f>
        <v>1.1581344221105461E-2</v>
      </c>
      <c r="Q35" s="19">
        <f t="shared" si="20"/>
        <v>2.7903480186763914E-3</v>
      </c>
    </row>
    <row r="36" spans="14:17" x14ac:dyDescent="0.25">
      <c r="N36" s="12">
        <v>2009</v>
      </c>
      <c r="O36" s="6">
        <f t="shared" si="18"/>
        <v>25861</v>
      </c>
      <c r="P36" s="13">
        <f t="shared" ref="P36" si="24">O36/O35-1</f>
        <v>3.6480769977103034E-3</v>
      </c>
      <c r="Q36" s="19">
        <f t="shared" si="20"/>
        <v>2.7537543475638152E-3</v>
      </c>
    </row>
    <row r="37" spans="14:17" x14ac:dyDescent="0.25">
      <c r="N37" s="12">
        <v>2010</v>
      </c>
      <c r="O37" s="6">
        <f t="shared" si="18"/>
        <v>26416</v>
      </c>
      <c r="P37" s="13">
        <f t="shared" ref="P37" si="25">O37/O36-1</f>
        <v>2.1460887049998156E-2</v>
      </c>
      <c r="Q37" s="19">
        <f t="shared" si="20"/>
        <v>2.7902102237924785E-3</v>
      </c>
    </row>
    <row r="38" spans="14:17" x14ac:dyDescent="0.25">
      <c r="N38" s="12">
        <v>2011</v>
      </c>
      <c r="O38" s="6">
        <f t="shared" si="18"/>
        <v>27334</v>
      </c>
      <c r="P38" s="13">
        <f t="shared" ref="P38" si="26">O38/O37-1</f>
        <v>3.4751665657177577E-2</v>
      </c>
      <c r="Q38" s="19">
        <f t="shared" si="20"/>
        <v>2.7757918938021466E-3</v>
      </c>
    </row>
    <row r="39" spans="14:17" x14ac:dyDescent="0.25">
      <c r="N39" s="12">
        <v>2012</v>
      </c>
      <c r="O39" s="6">
        <f t="shared" si="18"/>
        <v>27457</v>
      </c>
      <c r="P39" s="13">
        <f t="shared" ref="P39:P41" si="27">O39/O38-1</f>
        <v>4.4998902465793744E-3</v>
      </c>
      <c r="Q39" s="19">
        <f t="shared" si="20"/>
        <v>2.7828849081426013E-3</v>
      </c>
    </row>
    <row r="40" spans="14:17" x14ac:dyDescent="0.25">
      <c r="N40" s="12">
        <v>2013</v>
      </c>
      <c r="O40" s="6">
        <f>O39*P27+O39</f>
        <v>30297.020318191677</v>
      </c>
      <c r="P40" s="13">
        <f t="shared" si="27"/>
        <v>0.10343520115787141</v>
      </c>
      <c r="Q40" s="19">
        <f t="shared" si="20"/>
        <v>2.7828849081426013E-3</v>
      </c>
    </row>
    <row r="41" spans="14:17" x14ac:dyDescent="0.25">
      <c r="N41" s="12">
        <v>2014</v>
      </c>
      <c r="O41" s="6">
        <f>O40*P28+O40</f>
        <v>30612.565335720745</v>
      </c>
      <c r="P41" s="13">
        <f t="shared" si="27"/>
        <v>1.041505119035091E-2</v>
      </c>
      <c r="Q41" s="19">
        <f t="shared" si="20"/>
        <v>2.7828849081426017E-3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Raw Data (2)</vt:lpstr>
      <vt:lpstr>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2014-01-02T18:37:34Z</dcterms:created>
  <dcterms:modified xsi:type="dcterms:W3CDTF">2014-03-17T14:13:45Z</dcterms:modified>
</cp:coreProperties>
</file>