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" windowWidth="15600" windowHeight="9000" activeTab="1"/>
  </bookViews>
  <sheets>
    <sheet name="ANetCDM" sheetId="3" r:id="rId1"/>
    <sheet name="NetCDMImpacts" sheetId="4" r:id="rId2"/>
  </sheets>
  <definedNames>
    <definedName name="_xlnm.Print_Titles" localSheetId="1">NetCDMImpacts!$1:$2</definedName>
  </definedNames>
  <calcPr calcId="145621"/>
</workbook>
</file>

<file path=xl/calcChain.xml><?xml version="1.0" encoding="utf-8"?>
<calcChain xmlns="http://schemas.openxmlformats.org/spreadsheetml/2006/main">
  <c r="P9" i="3" l="1"/>
  <c r="P8" i="3"/>
  <c r="P7" i="3"/>
  <c r="P6" i="3"/>
  <c r="P5" i="3"/>
  <c r="P4" i="3"/>
  <c r="O14" i="3"/>
  <c r="N14" i="3"/>
  <c r="M14" i="3"/>
  <c r="P14" i="3" s="1"/>
  <c r="F9" i="3" l="1"/>
  <c r="D9" i="3"/>
  <c r="F8" i="3"/>
  <c r="D8" i="3"/>
  <c r="F7" i="3"/>
  <c r="D18" i="3" s="1"/>
  <c r="D7" i="3"/>
  <c r="F6" i="3"/>
  <c r="D6" i="3"/>
  <c r="F5" i="3"/>
  <c r="D5" i="3"/>
  <c r="B9" i="3"/>
  <c r="B8" i="3"/>
  <c r="B7" i="3"/>
  <c r="B6" i="3"/>
  <c r="B5" i="3"/>
  <c r="H9" i="3" l="1"/>
  <c r="H5" i="3"/>
  <c r="H6" i="3"/>
  <c r="H7" i="3"/>
  <c r="H8" i="3"/>
  <c r="D19" i="3"/>
  <c r="C19" i="3"/>
  <c r="B19" i="3"/>
  <c r="C18" i="3"/>
  <c r="B18" i="3"/>
  <c r="D17" i="3"/>
  <c r="C17" i="3"/>
  <c r="B17" i="3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F4" i="3" l="1"/>
  <c r="G4" i="3" s="1"/>
  <c r="D4" i="3"/>
  <c r="E4" i="3" s="1"/>
  <c r="B4" i="3"/>
  <c r="N35" i="3"/>
  <c r="N34" i="3"/>
  <c r="N33" i="3"/>
  <c r="M36" i="3"/>
  <c r="M37" i="3" s="1"/>
  <c r="C4" i="3" l="1"/>
  <c r="H4" i="3"/>
  <c r="I4" i="3" s="1"/>
  <c r="N36" i="3"/>
  <c r="O35" i="3" s="1"/>
  <c r="D15" i="3"/>
  <c r="C15" i="3"/>
  <c r="B15" i="3"/>
  <c r="A14" i="3"/>
  <c r="A25" i="3" s="1"/>
  <c r="L5" i="3"/>
  <c r="L6" i="3" s="1"/>
  <c r="L7" i="3" s="1"/>
  <c r="L8" i="3" s="1"/>
  <c r="L9" i="3" s="1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  <c r="E6" i="4"/>
  <c r="C6" i="4"/>
  <c r="G5" i="4"/>
  <c r="E5" i="4"/>
  <c r="C5" i="4"/>
  <c r="G4" i="4"/>
  <c r="E4" i="4"/>
  <c r="C4" i="4"/>
  <c r="G3" i="4"/>
  <c r="E3" i="4"/>
  <c r="C3" i="4"/>
  <c r="G2" i="4"/>
  <c r="H2" i="4" s="1"/>
  <c r="E2" i="4"/>
  <c r="F2" i="4" s="1"/>
  <c r="C2" i="4"/>
  <c r="D2" i="4" s="1"/>
  <c r="O33" i="3" l="1"/>
  <c r="O34" i="3"/>
  <c r="O15" i="3"/>
  <c r="O16" i="3" s="1"/>
  <c r="O17" i="3" s="1"/>
  <c r="O18" i="3" s="1"/>
  <c r="O19" i="3" s="1"/>
  <c r="M15" i="3" l="1"/>
  <c r="O36" i="3"/>
  <c r="M16" i="3" l="1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N15" i="3"/>
  <c r="N16" i="3" s="1"/>
  <c r="P15" i="3" l="1"/>
  <c r="M17" i="3"/>
  <c r="P16" i="3"/>
  <c r="N17" i="3"/>
  <c r="D26" i="3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P17" i="3" l="1"/>
  <c r="M18" i="3"/>
  <c r="N18" i="3"/>
  <c r="B26" i="3"/>
  <c r="C26" i="3"/>
  <c r="P18" i="3" l="1"/>
  <c r="M19" i="3"/>
  <c r="N19" i="3"/>
  <c r="P19" i="3" l="1"/>
  <c r="D16" i="3"/>
  <c r="C16" i="3"/>
  <c r="B16" i="3"/>
  <c r="C5" i="3"/>
  <c r="C6" i="3" s="1"/>
  <c r="C7" i="3" s="1"/>
  <c r="C8" i="3" s="1"/>
  <c r="C9" i="3" s="1"/>
  <c r="G5" i="3"/>
  <c r="G6" i="3" s="1"/>
  <c r="G7" i="3" s="1"/>
  <c r="G8" i="3" s="1"/>
  <c r="G9" i="3" s="1"/>
  <c r="E5" i="3"/>
  <c r="E6" i="3" s="1"/>
  <c r="E7" i="3" s="1"/>
  <c r="E8" i="3" s="1"/>
  <c r="E9" i="3" s="1"/>
  <c r="D20" i="3" l="1"/>
  <c r="C25" i="4"/>
  <c r="C21" i="4"/>
  <c r="C17" i="4"/>
  <c r="C24" i="4"/>
  <c r="C20" i="4"/>
  <c r="C16" i="4"/>
  <c r="C23" i="4"/>
  <c r="C19" i="4"/>
  <c r="C15" i="4"/>
  <c r="C22" i="4"/>
  <c r="C18" i="4"/>
  <c r="C14" i="4"/>
  <c r="D14" i="4" s="1"/>
  <c r="G23" i="4"/>
  <c r="G19" i="4"/>
  <c r="G15" i="4"/>
  <c r="G22" i="4"/>
  <c r="G18" i="4"/>
  <c r="G14" i="4"/>
  <c r="H14" i="4" s="1"/>
  <c r="G25" i="4"/>
  <c r="G21" i="4"/>
  <c r="G17" i="4"/>
  <c r="G24" i="4"/>
  <c r="G20" i="4"/>
  <c r="G16" i="4"/>
  <c r="E22" i="4"/>
  <c r="E18" i="4"/>
  <c r="E14" i="4"/>
  <c r="F14" i="4" s="1"/>
  <c r="E25" i="4"/>
  <c r="E21" i="4"/>
  <c r="E17" i="4"/>
  <c r="E24" i="4"/>
  <c r="E20" i="4"/>
  <c r="E16" i="4"/>
  <c r="E23" i="4"/>
  <c r="E19" i="4"/>
  <c r="E15" i="4"/>
  <c r="C57" i="4" l="1"/>
  <c r="C65" i="4"/>
  <c r="C73" i="4"/>
  <c r="C53" i="4"/>
  <c r="C42" i="4"/>
  <c r="C46" i="4"/>
  <c r="C50" i="4"/>
  <c r="C54" i="4"/>
  <c r="C62" i="4"/>
  <c r="C70" i="4"/>
  <c r="C72" i="4"/>
  <c r="C59" i="4"/>
  <c r="C67" i="4"/>
  <c r="C41" i="4"/>
  <c r="C45" i="4"/>
  <c r="C49" i="4"/>
  <c r="C56" i="4"/>
  <c r="C64" i="4"/>
  <c r="C48" i="4"/>
  <c r="C66" i="4"/>
  <c r="C38" i="4"/>
  <c r="C39" i="4"/>
  <c r="C55" i="4"/>
  <c r="C63" i="4"/>
  <c r="C71" i="4"/>
  <c r="C43" i="4"/>
  <c r="C47" i="4"/>
  <c r="C51" i="4"/>
  <c r="C60" i="4"/>
  <c r="C68" i="4"/>
  <c r="C61" i="4"/>
  <c r="C69" i="4"/>
  <c r="C40" i="4"/>
  <c r="C44" i="4"/>
  <c r="C52" i="4"/>
  <c r="C58" i="4"/>
  <c r="C20" i="3"/>
  <c r="E38" i="4"/>
  <c r="E39" i="4"/>
  <c r="E55" i="4"/>
  <c r="E63" i="4"/>
  <c r="E71" i="4"/>
  <c r="E43" i="4"/>
  <c r="E47" i="4"/>
  <c r="E51" i="4"/>
  <c r="E60" i="4"/>
  <c r="E68" i="4"/>
  <c r="E54" i="4"/>
  <c r="E62" i="4"/>
  <c r="E67" i="4"/>
  <c r="E49" i="4"/>
  <c r="E56" i="4"/>
  <c r="E57" i="4"/>
  <c r="E65" i="4"/>
  <c r="E73" i="4"/>
  <c r="E42" i="4"/>
  <c r="E46" i="4"/>
  <c r="E45" i="4"/>
  <c r="E53" i="4"/>
  <c r="E61" i="4"/>
  <c r="E69" i="4"/>
  <c r="E40" i="4"/>
  <c r="E44" i="4"/>
  <c r="E48" i="4"/>
  <c r="E52" i="4"/>
  <c r="E58" i="4"/>
  <c r="E66" i="4"/>
  <c r="E50" i="4"/>
  <c r="E70" i="4"/>
  <c r="E59" i="4"/>
  <c r="E41" i="4"/>
  <c r="E64" i="4"/>
  <c r="E72" i="4"/>
  <c r="G35" i="4"/>
  <c r="G33" i="4"/>
  <c r="G31" i="4"/>
  <c r="G29" i="4"/>
  <c r="G37" i="4"/>
  <c r="G26" i="4"/>
  <c r="G36" i="4"/>
  <c r="G30" i="4"/>
  <c r="A5" i="3"/>
  <c r="A6" i="3" s="1"/>
  <c r="A15" i="3"/>
  <c r="A26" i="3" s="1"/>
  <c r="G28" i="4"/>
  <c r="G34" i="4"/>
  <c r="B20" i="3"/>
  <c r="G32" i="4"/>
  <c r="G27" i="4"/>
  <c r="F15" i="4"/>
  <c r="D15" i="4"/>
  <c r="C37" i="4"/>
  <c r="C33" i="4"/>
  <c r="C29" i="4"/>
  <c r="C36" i="4"/>
  <c r="C32" i="4"/>
  <c r="C28" i="4"/>
  <c r="C35" i="4"/>
  <c r="C31" i="4"/>
  <c r="C27" i="4"/>
  <c r="C34" i="4"/>
  <c r="C30" i="4"/>
  <c r="C26" i="4"/>
  <c r="E34" i="4"/>
  <c r="E30" i="4"/>
  <c r="E26" i="4"/>
  <c r="E37" i="4"/>
  <c r="E33" i="4"/>
  <c r="E29" i="4"/>
  <c r="E36" i="4"/>
  <c r="E32" i="4"/>
  <c r="E28" i="4"/>
  <c r="E35" i="4"/>
  <c r="E31" i="4"/>
  <c r="E27" i="4"/>
  <c r="I5" i="3"/>
  <c r="I6" i="3" s="1"/>
  <c r="I7" i="3" s="1"/>
  <c r="I8" i="3" s="1"/>
  <c r="H15" i="4"/>
  <c r="I9" i="3" l="1"/>
  <c r="H16" i="4"/>
  <c r="F16" i="4"/>
  <c r="D16" i="4"/>
  <c r="A7" i="3"/>
  <c r="A17" i="3"/>
  <c r="A28" i="3" s="1"/>
  <c r="A16" i="3"/>
  <c r="A27" i="3" s="1"/>
  <c r="D17" i="4" l="1"/>
  <c r="F17" i="4"/>
  <c r="H17" i="4"/>
  <c r="A8" i="3"/>
  <c r="A18" i="3"/>
  <c r="A29" i="3" s="1"/>
  <c r="H18" i="4" l="1"/>
  <c r="D18" i="4"/>
  <c r="F18" i="4"/>
  <c r="A9" i="3"/>
  <c r="A20" i="3" s="1"/>
  <c r="A31" i="3" s="1"/>
  <c r="A19" i="3"/>
  <c r="A30" i="3" s="1"/>
  <c r="D19" i="4" l="1"/>
  <c r="F19" i="4"/>
  <c r="H19" i="4"/>
  <c r="F20" i="4" l="1"/>
  <c r="F21" i="4" s="1"/>
  <c r="F22" i="4" s="1"/>
  <c r="F23" i="4" s="1"/>
  <c r="F24" i="4" s="1"/>
  <c r="F25" i="4" s="1"/>
  <c r="F26" i="4" s="1"/>
  <c r="H20" i="4"/>
  <c r="D20" i="4"/>
  <c r="C27" i="3" l="1"/>
  <c r="C28" i="3"/>
  <c r="H21" i="4"/>
  <c r="D21" i="4"/>
  <c r="F27" i="4"/>
  <c r="D22" i="4" l="1"/>
  <c r="D23" i="4" s="1"/>
  <c r="D24" i="4" s="1"/>
  <c r="D25" i="4" s="1"/>
  <c r="D26" i="4" s="1"/>
  <c r="F28" i="4"/>
  <c r="C29" i="3"/>
  <c r="H22" i="4"/>
  <c r="B27" i="3" l="1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D27" i="4"/>
  <c r="B28" i="3"/>
  <c r="H23" i="4"/>
  <c r="C30" i="3"/>
  <c r="C31" i="3" l="1"/>
  <c r="H24" i="4"/>
  <c r="D28" i="4"/>
  <c r="B30" i="3" s="1"/>
  <c r="B29" i="3"/>
  <c r="D29" i="4" l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H25" i="4"/>
  <c r="H26" i="4" l="1"/>
  <c r="D27" i="3"/>
  <c r="B31" i="3"/>
  <c r="H27" i="4" l="1"/>
  <c r="D28" i="3"/>
  <c r="H28" i="4" l="1"/>
  <c r="D29" i="3"/>
  <c r="H29" i="4" l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D30" i="3"/>
  <c r="D31" i="3" l="1"/>
</calcChain>
</file>

<file path=xl/sharedStrings.xml><?xml version="1.0" encoding="utf-8"?>
<sst xmlns="http://schemas.openxmlformats.org/spreadsheetml/2006/main" count="44" uniqueCount="27">
  <si>
    <t>Year</t>
  </si>
  <si>
    <t>ResAnnual</t>
  </si>
  <si>
    <t>ResCum</t>
  </si>
  <si>
    <t>SmlGSAnnual</t>
  </si>
  <si>
    <t>SmlGSCum</t>
  </si>
  <si>
    <t>LrgGSAnnual</t>
  </si>
  <si>
    <t>LrgGSCum</t>
  </si>
  <si>
    <t>TtlAnnual</t>
  </si>
  <si>
    <t>TtlCum</t>
  </si>
  <si>
    <t>* Assumed CDM is on an annualized basis:  total annual measures installed * total annual savings per measure</t>
  </si>
  <si>
    <t>Annual CDM Savings</t>
  </si>
  <si>
    <t>Month</t>
  </si>
  <si>
    <t>ResMo</t>
  </si>
  <si>
    <t>SmlGSMo</t>
  </si>
  <si>
    <t>LrgGSMo</t>
  </si>
  <si>
    <t>Residential</t>
  </si>
  <si>
    <t>Small GS</t>
  </si>
  <si>
    <t>Large GS</t>
  </si>
  <si>
    <t>Total</t>
  </si>
  <si>
    <t>Projected Annual CDM Savings</t>
  </si>
  <si>
    <t>Cumulative Annual CDM Savings</t>
  </si>
  <si>
    <t>Cumulative Realized Savings</t>
  </si>
  <si>
    <t>Annualized Savings Estimate</t>
  </si>
  <si>
    <t>CDM Savings</t>
  </si>
  <si>
    <t>GS &lt; 50</t>
  </si>
  <si>
    <t>GS &gt; 50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</si>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</sst>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/>
    <xf numFmtId="166" fontId="0" fillId="0" borderId="0" xfId="1" applyNumberFormat="1" applyFont="1"/>
    <xf numFmtId="0" fontId="0" fillId="0" borderId="0" xfId="0" applyBorder="1"/>
    <xf numFmtId="0" fontId="2" fillId="0" borderId="0" xfId="0" applyFont="1"/>
    <xf numFmtId="43" fontId="4" fillId="0" borderId="0" xfId="2" applyNumberFormat="1" applyFont="1" applyFill="1" applyBorder="1"/>
    <xf numFmtId="43" fontId="0" fillId="0" borderId="0" xfId="0" applyNumberFormat="1" applyBorder="1"/>
    <xf numFmtId="167" fontId="0" fillId="0" borderId="0" xfId="0" applyNumberFormat="1"/>
    <xf numFmtId="0" fontId="0" fillId="2" borderId="4" xfId="0" applyFill="1" applyBorder="1"/>
    <xf numFmtId="165" fontId="0" fillId="2" borderId="0" xfId="1" applyNumberFormat="1" applyFont="1" applyFill="1" applyBorder="1"/>
    <xf numFmtId="166" fontId="0" fillId="2" borderId="0" xfId="1" applyNumberFormat="1" applyFont="1" applyFill="1" applyBorder="1"/>
    <xf numFmtId="0" fontId="0" fillId="2" borderId="6" xfId="0" applyFill="1" applyBorder="1"/>
    <xf numFmtId="166" fontId="0" fillId="2" borderId="7" xfId="1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6" fillId="2" borderId="4" xfId="0" applyFont="1" applyFill="1" applyBorder="1"/>
    <xf numFmtId="166" fontId="6" fillId="2" borderId="0" xfId="1" applyNumberFormat="1" applyFont="1" applyFill="1" applyBorder="1"/>
    <xf numFmtId="166" fontId="6" fillId="2" borderId="5" xfId="1" applyNumberFormat="1" applyFont="1" applyFill="1" applyBorder="1"/>
    <xf numFmtId="0" fontId="2" fillId="2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66" fontId="0" fillId="2" borderId="5" xfId="1" applyNumberFormat="1" applyFont="1" applyFill="1" applyBorder="1"/>
    <xf numFmtId="0" fontId="0" fillId="2" borderId="6" xfId="0" applyFill="1" applyBorder="1" applyAlignment="1">
      <alignment horizontal="right"/>
    </xf>
    <xf numFmtId="166" fontId="0" fillId="2" borderId="8" xfId="1" applyNumberFormat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7" fillId="2" borderId="4" xfId="0" applyFont="1" applyFill="1" applyBorder="1"/>
    <xf numFmtId="166" fontId="7" fillId="2" borderId="0" xfId="1" applyNumberFormat="1" applyFont="1" applyFill="1" applyBorder="1"/>
    <xf numFmtId="166" fontId="7" fillId="2" borderId="0" xfId="1" applyNumberFormat="1" applyFont="1" applyFill="1" applyBorder="1" applyAlignment="1">
      <alignment horizontal="right"/>
    </xf>
    <xf numFmtId="166" fontId="7" fillId="2" borderId="5" xfId="1" applyNumberFormat="1" applyFont="1" applyFill="1" applyBorder="1"/>
    <xf numFmtId="0" fontId="7" fillId="2" borderId="6" xfId="0" applyFont="1" applyFill="1" applyBorder="1"/>
    <xf numFmtId="166" fontId="7" fillId="2" borderId="7" xfId="1" applyNumberFormat="1" applyFont="1" applyFill="1" applyBorder="1"/>
    <xf numFmtId="166" fontId="7" fillId="2" borderId="7" xfId="1" applyNumberFormat="1" applyFont="1" applyFill="1" applyBorder="1" applyAlignment="1">
      <alignment horizontal="right"/>
    </xf>
    <xf numFmtId="166" fontId="7" fillId="2" borderId="8" xfId="1" applyNumberFormat="1" applyFont="1" applyFill="1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H19" sqref="H19"/>
    </sheetView>
  </sheetViews>
  <sheetFormatPr defaultRowHeight="14.4" x14ac:dyDescent="0.3"/>
  <cols>
    <col min="1" max="1" width="11" customWidth="1"/>
    <col min="2" max="2" width="14.44140625" customWidth="1"/>
    <col min="3" max="3" width="13.5546875" customWidth="1"/>
    <col min="4" max="4" width="12.109375" customWidth="1"/>
    <col min="5" max="5" width="19" bestFit="1" customWidth="1"/>
    <col min="6" max="8" width="13.33203125" bestFit="1" customWidth="1"/>
    <col min="9" max="9" width="14.33203125" bestFit="1" customWidth="1"/>
    <col min="11" max="11" width="11.5546875" bestFit="1" customWidth="1"/>
    <col min="12" max="12" width="13.33203125" customWidth="1"/>
    <col min="13" max="13" width="12.6640625" customWidth="1"/>
    <col min="14" max="14" width="15.88671875" customWidth="1"/>
    <col min="15" max="15" width="16.6640625" customWidth="1"/>
    <col min="16" max="16" width="15.33203125" customWidth="1"/>
  </cols>
  <sheetData>
    <row r="1" spans="1:16" x14ac:dyDescent="0.3">
      <c r="A1" t="s">
        <v>10</v>
      </c>
      <c r="M1" t="s">
        <v>19</v>
      </c>
    </row>
    <row r="2" spans="1:16" ht="15" thickBot="1" x14ac:dyDescent="0.35"/>
    <row r="3" spans="1:16" ht="15.6" x14ac:dyDescent="0.3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6" t="s">
        <v>8</v>
      </c>
      <c r="L3" s="33" t="s">
        <v>0</v>
      </c>
      <c r="M3" s="34" t="s">
        <v>15</v>
      </c>
      <c r="N3" s="34" t="s">
        <v>16</v>
      </c>
      <c r="O3" s="34" t="s">
        <v>17</v>
      </c>
      <c r="P3" s="35" t="s">
        <v>18</v>
      </c>
    </row>
    <row r="4" spans="1:16" ht="15.6" x14ac:dyDescent="0.3">
      <c r="A4" s="9">
        <v>2014</v>
      </c>
      <c r="B4" s="11">
        <f t="shared" ref="B4:B9" si="0">+M4</f>
        <v>12575666</v>
      </c>
      <c r="C4" s="11">
        <f>B4</f>
        <v>12575666</v>
      </c>
      <c r="D4" s="11">
        <f>+N4</f>
        <v>4393315</v>
      </c>
      <c r="E4" s="11">
        <f>D4</f>
        <v>4393315</v>
      </c>
      <c r="F4" s="11">
        <f>+O4</f>
        <v>11173019</v>
      </c>
      <c r="G4" s="11">
        <f>F4</f>
        <v>11173019</v>
      </c>
      <c r="H4" s="11">
        <f t="shared" ref="H4:H9" si="1">B4+D4+F4</f>
        <v>28142000</v>
      </c>
      <c r="I4" s="28">
        <f>H4</f>
        <v>28142000</v>
      </c>
      <c r="L4" s="20">
        <v>2014</v>
      </c>
      <c r="M4" s="21">
        <v>12575666</v>
      </c>
      <c r="N4" s="21">
        <v>4393315</v>
      </c>
      <c r="O4" s="21">
        <v>11173019</v>
      </c>
      <c r="P4" s="22">
        <f>M4+N4+O4</f>
        <v>28142000</v>
      </c>
    </row>
    <row r="5" spans="1:16" ht="15.6" x14ac:dyDescent="0.3">
      <c r="A5" s="9">
        <f t="shared" ref="A5:A9" si="2">A4+1</f>
        <v>2015</v>
      </c>
      <c r="B5" s="11">
        <f t="shared" si="0"/>
        <v>3350520</v>
      </c>
      <c r="C5" s="11">
        <f t="shared" ref="C5:C9" si="3">C4+B5</f>
        <v>15926186</v>
      </c>
      <c r="D5" s="11">
        <f t="shared" ref="D5:D9" si="4">+N5</f>
        <v>928649</v>
      </c>
      <c r="E5" s="11">
        <f t="shared" ref="E5:E9" si="5">E4+D5</f>
        <v>5321964</v>
      </c>
      <c r="F5" s="11">
        <f t="shared" ref="F5:F9" si="6">+O5</f>
        <v>15255036</v>
      </c>
      <c r="G5" s="11">
        <f t="shared" ref="G5:G9" si="7">G4+F5</f>
        <v>26428055</v>
      </c>
      <c r="H5" s="11">
        <f t="shared" si="1"/>
        <v>19534205</v>
      </c>
      <c r="I5" s="28">
        <f t="shared" ref="I5:I9" si="8">I4+H5</f>
        <v>47676205</v>
      </c>
      <c r="L5" s="37">
        <f t="shared" ref="L5:L9" si="9">L4+1</f>
        <v>2015</v>
      </c>
      <c r="M5" s="38">
        <v>3350520</v>
      </c>
      <c r="N5" s="38">
        <v>928649</v>
      </c>
      <c r="O5" s="39">
        <v>15255036</v>
      </c>
      <c r="P5" s="40">
        <f t="shared" ref="P5:P9" si="10">M5+N5+O5</f>
        <v>19534205</v>
      </c>
    </row>
    <row r="6" spans="1:16" ht="15.6" x14ac:dyDescent="0.3">
      <c r="A6" s="9">
        <f t="shared" si="2"/>
        <v>2016</v>
      </c>
      <c r="B6" s="11">
        <f t="shared" si="0"/>
        <v>3103523</v>
      </c>
      <c r="C6" s="11">
        <f t="shared" si="3"/>
        <v>19029709</v>
      </c>
      <c r="D6" s="11">
        <f t="shared" si="4"/>
        <v>846487</v>
      </c>
      <c r="E6" s="11">
        <f t="shared" si="5"/>
        <v>6168451</v>
      </c>
      <c r="F6" s="11">
        <f t="shared" si="6"/>
        <v>15255036</v>
      </c>
      <c r="G6" s="11">
        <f t="shared" si="7"/>
        <v>41683091</v>
      </c>
      <c r="H6" s="11">
        <f t="shared" si="1"/>
        <v>19205046</v>
      </c>
      <c r="I6" s="28">
        <f t="shared" si="8"/>
        <v>66881251</v>
      </c>
      <c r="L6" s="37">
        <f t="shared" si="9"/>
        <v>2016</v>
      </c>
      <c r="M6" s="38">
        <v>3103523</v>
      </c>
      <c r="N6" s="38">
        <v>846487</v>
      </c>
      <c r="O6" s="39">
        <v>15255036</v>
      </c>
      <c r="P6" s="40">
        <f t="shared" si="10"/>
        <v>19205046</v>
      </c>
    </row>
    <row r="7" spans="1:16" ht="15.6" x14ac:dyDescent="0.3">
      <c r="A7" s="9">
        <f t="shared" si="2"/>
        <v>2017</v>
      </c>
      <c r="B7" s="11">
        <f t="shared" si="0"/>
        <v>3027867</v>
      </c>
      <c r="C7" s="11">
        <f t="shared" si="3"/>
        <v>22057576</v>
      </c>
      <c r="D7" s="11">
        <f t="shared" si="4"/>
        <v>846487</v>
      </c>
      <c r="E7" s="11">
        <f t="shared" si="5"/>
        <v>7014938</v>
      </c>
      <c r="F7" s="11">
        <f t="shared" si="6"/>
        <v>15255036</v>
      </c>
      <c r="G7" s="11">
        <f t="shared" si="7"/>
        <v>56938127</v>
      </c>
      <c r="H7" s="11">
        <f t="shared" si="1"/>
        <v>19129390</v>
      </c>
      <c r="I7" s="28">
        <f t="shared" si="8"/>
        <v>86010641</v>
      </c>
      <c r="L7" s="37">
        <f t="shared" si="9"/>
        <v>2017</v>
      </c>
      <c r="M7" s="38">
        <v>3027867</v>
      </c>
      <c r="N7" s="38">
        <v>846487</v>
      </c>
      <c r="O7" s="39">
        <v>15255036</v>
      </c>
      <c r="P7" s="40">
        <f t="shared" si="10"/>
        <v>19129390</v>
      </c>
    </row>
    <row r="8" spans="1:16" ht="15.6" x14ac:dyDescent="0.3">
      <c r="A8" s="9">
        <f t="shared" si="2"/>
        <v>2018</v>
      </c>
      <c r="B8" s="11">
        <f t="shared" si="0"/>
        <v>3027867</v>
      </c>
      <c r="C8" s="11">
        <f t="shared" si="3"/>
        <v>25085443</v>
      </c>
      <c r="D8" s="11">
        <f t="shared" si="4"/>
        <v>846487</v>
      </c>
      <c r="E8" s="11">
        <f t="shared" si="5"/>
        <v>7861425</v>
      </c>
      <c r="F8" s="11">
        <f t="shared" si="6"/>
        <v>15255036</v>
      </c>
      <c r="G8" s="11">
        <f t="shared" si="7"/>
        <v>72193163</v>
      </c>
      <c r="H8" s="11">
        <f t="shared" si="1"/>
        <v>19129390</v>
      </c>
      <c r="I8" s="28">
        <f t="shared" si="8"/>
        <v>105140031</v>
      </c>
      <c r="L8" s="37">
        <f t="shared" si="9"/>
        <v>2018</v>
      </c>
      <c r="M8" s="38">
        <v>3027867</v>
      </c>
      <c r="N8" s="38">
        <v>846487</v>
      </c>
      <c r="O8" s="39">
        <v>15255036</v>
      </c>
      <c r="P8" s="40">
        <f t="shared" si="10"/>
        <v>19129390</v>
      </c>
    </row>
    <row r="9" spans="1:16" ht="16.2" thickBot="1" x14ac:dyDescent="0.35">
      <c r="A9" s="12">
        <f t="shared" si="2"/>
        <v>2019</v>
      </c>
      <c r="B9" s="13">
        <f t="shared" si="0"/>
        <v>3027867</v>
      </c>
      <c r="C9" s="13">
        <f t="shared" si="3"/>
        <v>28113310</v>
      </c>
      <c r="D9" s="13">
        <f t="shared" si="4"/>
        <v>846487</v>
      </c>
      <c r="E9" s="13">
        <f t="shared" si="5"/>
        <v>8707912</v>
      </c>
      <c r="F9" s="13">
        <f t="shared" si="6"/>
        <v>15255036</v>
      </c>
      <c r="G9" s="13">
        <f t="shared" si="7"/>
        <v>87448199</v>
      </c>
      <c r="H9" s="13">
        <f t="shared" si="1"/>
        <v>19129390</v>
      </c>
      <c r="I9" s="30">
        <f t="shared" si="8"/>
        <v>124269421</v>
      </c>
      <c r="L9" s="41">
        <f t="shared" si="9"/>
        <v>2019</v>
      </c>
      <c r="M9" s="42">
        <v>3027867</v>
      </c>
      <c r="N9" s="42">
        <v>846487</v>
      </c>
      <c r="O9" s="43">
        <v>15255036</v>
      </c>
      <c r="P9" s="44">
        <f t="shared" si="10"/>
        <v>19129390</v>
      </c>
    </row>
    <row r="10" spans="1:16" x14ac:dyDescent="0.3">
      <c r="D10" s="4"/>
      <c r="E10" s="4"/>
      <c r="F10" s="4"/>
      <c r="J10" s="4"/>
    </row>
    <row r="11" spans="1:16" ht="15.6" x14ac:dyDescent="0.3">
      <c r="A11" s="5" t="s">
        <v>9</v>
      </c>
      <c r="D11" s="6"/>
      <c r="E11" s="6"/>
      <c r="F11" s="6"/>
      <c r="J11" s="4"/>
      <c r="L11" t="s">
        <v>20</v>
      </c>
    </row>
    <row r="12" spans="1:16" ht="15" thickBot="1" x14ac:dyDescent="0.35">
      <c r="A12" s="4"/>
      <c r="B12" s="4"/>
      <c r="C12" s="4"/>
      <c r="D12" s="7"/>
      <c r="E12" s="7"/>
      <c r="F12" s="7"/>
      <c r="G12" s="4"/>
      <c r="H12" s="4"/>
      <c r="I12" s="4"/>
      <c r="J12" s="4"/>
    </row>
    <row r="13" spans="1:16" ht="16.2" thickBot="1" x14ac:dyDescent="0.35">
      <c r="A13" s="4" t="s">
        <v>22</v>
      </c>
      <c r="B13" s="4"/>
      <c r="C13" s="4"/>
      <c r="D13" s="4"/>
      <c r="E13" s="4"/>
      <c r="F13" s="4"/>
      <c r="G13" s="4"/>
      <c r="H13" s="4"/>
      <c r="I13" s="4"/>
      <c r="J13" s="4"/>
      <c r="L13" s="17" t="s">
        <v>0</v>
      </c>
      <c r="M13" s="18" t="s">
        <v>15</v>
      </c>
      <c r="N13" s="18" t="s">
        <v>16</v>
      </c>
      <c r="O13" s="18" t="s">
        <v>17</v>
      </c>
      <c r="P13" s="19" t="s">
        <v>18</v>
      </c>
    </row>
    <row r="14" spans="1:16" ht="15.6" x14ac:dyDescent="0.3">
      <c r="A14" s="24" t="str">
        <f t="shared" ref="A14:A20" si="11">A3</f>
        <v>Year</v>
      </c>
      <c r="B14" s="25" t="s">
        <v>15</v>
      </c>
      <c r="C14" s="25" t="s">
        <v>16</v>
      </c>
      <c r="D14" s="26" t="s">
        <v>17</v>
      </c>
      <c r="E14" s="4"/>
      <c r="F14" s="4"/>
      <c r="G14" s="4"/>
      <c r="H14" s="23"/>
      <c r="I14" s="4"/>
      <c r="L14" s="20">
        <v>2014</v>
      </c>
      <c r="M14" s="21">
        <f>+M4</f>
        <v>12575666</v>
      </c>
      <c r="N14" s="21">
        <f>+N4</f>
        <v>4393315</v>
      </c>
      <c r="O14" s="21">
        <f>+O4</f>
        <v>11173019</v>
      </c>
      <c r="P14" s="22">
        <f>M14+N14+O14</f>
        <v>28142000</v>
      </c>
    </row>
    <row r="15" spans="1:16" ht="15.6" x14ac:dyDescent="0.3">
      <c r="A15" s="27">
        <f t="shared" si="11"/>
        <v>2014</v>
      </c>
      <c r="B15" s="11">
        <f t="shared" ref="B15:B20" si="12">B4</f>
        <v>12575666</v>
      </c>
      <c r="C15" s="11">
        <f t="shared" ref="C15:C20" si="13">D4</f>
        <v>4393315</v>
      </c>
      <c r="D15" s="28">
        <f t="shared" ref="D15:D20" si="14">F4</f>
        <v>11173019</v>
      </c>
      <c r="E15" s="4"/>
      <c r="F15" s="4"/>
      <c r="G15" s="4"/>
      <c r="H15" s="10"/>
      <c r="I15" s="4"/>
      <c r="J15" s="36"/>
      <c r="K15" s="36"/>
      <c r="L15" s="37">
        <v>2015</v>
      </c>
      <c r="M15" s="38">
        <f t="shared" ref="M15:O19" si="15">M14+M5</f>
        <v>15926186</v>
      </c>
      <c r="N15" s="38">
        <f t="shared" si="15"/>
        <v>5321964</v>
      </c>
      <c r="O15" s="38">
        <f t="shared" si="15"/>
        <v>26428055</v>
      </c>
      <c r="P15" s="40">
        <f t="shared" ref="P15:P19" si="16">M15+N15+O15</f>
        <v>47676205</v>
      </c>
    </row>
    <row r="16" spans="1:16" ht="15.6" x14ac:dyDescent="0.3">
      <c r="A16" s="27">
        <f t="shared" si="11"/>
        <v>2015</v>
      </c>
      <c r="B16" s="11">
        <f t="shared" si="12"/>
        <v>3350520</v>
      </c>
      <c r="C16" s="11">
        <f t="shared" si="13"/>
        <v>928649</v>
      </c>
      <c r="D16" s="28">
        <f t="shared" si="14"/>
        <v>15255036</v>
      </c>
      <c r="E16" s="4"/>
      <c r="F16" s="4"/>
      <c r="G16" s="4"/>
      <c r="H16" s="10"/>
      <c r="I16" s="4"/>
      <c r="L16" s="37">
        <v>2016</v>
      </c>
      <c r="M16" s="38">
        <f t="shared" si="15"/>
        <v>19029709</v>
      </c>
      <c r="N16" s="38">
        <f t="shared" si="15"/>
        <v>6168451</v>
      </c>
      <c r="O16" s="38">
        <f t="shared" si="15"/>
        <v>41683091</v>
      </c>
      <c r="P16" s="40">
        <f t="shared" si="16"/>
        <v>66881251</v>
      </c>
    </row>
    <row r="17" spans="1:16" ht="15.6" x14ac:dyDescent="0.3">
      <c r="A17" s="27">
        <f t="shared" si="11"/>
        <v>2016</v>
      </c>
      <c r="B17" s="11">
        <f t="shared" si="12"/>
        <v>3103523</v>
      </c>
      <c r="C17" s="11">
        <f t="shared" si="13"/>
        <v>846487</v>
      </c>
      <c r="D17" s="28">
        <f t="shared" si="14"/>
        <v>15255036</v>
      </c>
      <c r="E17" s="4"/>
      <c r="F17" s="4"/>
      <c r="G17" s="4"/>
      <c r="H17" s="10"/>
      <c r="I17" s="4"/>
      <c r="L17" s="37">
        <v>2017</v>
      </c>
      <c r="M17" s="38">
        <f t="shared" si="15"/>
        <v>22057576</v>
      </c>
      <c r="N17" s="38">
        <f t="shared" si="15"/>
        <v>7014938</v>
      </c>
      <c r="O17" s="38">
        <f t="shared" si="15"/>
        <v>56938127</v>
      </c>
      <c r="P17" s="40">
        <f t="shared" si="16"/>
        <v>86010641</v>
      </c>
    </row>
    <row r="18" spans="1:16" ht="15.6" x14ac:dyDescent="0.3">
      <c r="A18" s="27">
        <f t="shared" si="11"/>
        <v>2017</v>
      </c>
      <c r="B18" s="11">
        <f t="shared" si="12"/>
        <v>3027867</v>
      </c>
      <c r="C18" s="11">
        <f t="shared" si="13"/>
        <v>846487</v>
      </c>
      <c r="D18" s="28">
        <f t="shared" si="14"/>
        <v>15255036</v>
      </c>
      <c r="E18" s="4"/>
      <c r="F18" s="4"/>
      <c r="G18" s="4"/>
      <c r="H18" s="10"/>
      <c r="I18" s="4"/>
      <c r="L18" s="37">
        <v>2018</v>
      </c>
      <c r="M18" s="38">
        <f t="shared" si="15"/>
        <v>25085443</v>
      </c>
      <c r="N18" s="38">
        <f t="shared" si="15"/>
        <v>7861425</v>
      </c>
      <c r="O18" s="38">
        <f t="shared" si="15"/>
        <v>72193163</v>
      </c>
      <c r="P18" s="40">
        <f t="shared" si="16"/>
        <v>105140031</v>
      </c>
    </row>
    <row r="19" spans="1:16" ht="16.2" thickBot="1" x14ac:dyDescent="0.35">
      <c r="A19" s="27">
        <f t="shared" si="11"/>
        <v>2018</v>
      </c>
      <c r="B19" s="11">
        <f t="shared" si="12"/>
        <v>3027867</v>
      </c>
      <c r="C19" s="11">
        <f t="shared" si="13"/>
        <v>846487</v>
      </c>
      <c r="D19" s="28">
        <f t="shared" si="14"/>
        <v>15255036</v>
      </c>
      <c r="E19" s="4"/>
      <c r="F19" s="4"/>
      <c r="G19" s="4"/>
      <c r="H19" s="10"/>
      <c r="L19" s="41">
        <v>2019</v>
      </c>
      <c r="M19" s="42">
        <f t="shared" si="15"/>
        <v>28113310</v>
      </c>
      <c r="N19" s="42">
        <f t="shared" si="15"/>
        <v>8707912</v>
      </c>
      <c r="O19" s="42">
        <f t="shared" si="15"/>
        <v>87448199</v>
      </c>
      <c r="P19" s="44">
        <f t="shared" si="16"/>
        <v>124269421</v>
      </c>
    </row>
    <row r="20" spans="1:16" ht="15" thickBot="1" x14ac:dyDescent="0.35">
      <c r="A20" s="29">
        <f t="shared" si="11"/>
        <v>2019</v>
      </c>
      <c r="B20" s="13">
        <f t="shared" si="12"/>
        <v>3027867</v>
      </c>
      <c r="C20" s="13">
        <f t="shared" si="13"/>
        <v>846487</v>
      </c>
      <c r="D20" s="30">
        <f t="shared" si="14"/>
        <v>15255036</v>
      </c>
      <c r="F20" s="4"/>
      <c r="G20" s="4"/>
      <c r="H20" s="4"/>
    </row>
    <row r="21" spans="1:16" x14ac:dyDescent="0.3">
      <c r="A21" s="4"/>
      <c r="B21" s="4"/>
      <c r="C21" s="4"/>
      <c r="D21" s="4"/>
    </row>
    <row r="23" spans="1:16" x14ac:dyDescent="0.3">
      <c r="A23" t="s">
        <v>21</v>
      </c>
    </row>
    <row r="24" spans="1:16" ht="15" thickBot="1" x14ac:dyDescent="0.35"/>
    <row r="25" spans="1:16" x14ac:dyDescent="0.3">
      <c r="A25" s="24" t="str">
        <f t="shared" ref="A25:A31" si="17">A14</f>
        <v>Year</v>
      </c>
      <c r="B25" s="25" t="s">
        <v>15</v>
      </c>
      <c r="C25" s="25" t="s">
        <v>16</v>
      </c>
      <c r="D25" s="26" t="s">
        <v>17</v>
      </c>
    </row>
    <row r="26" spans="1:16" x14ac:dyDescent="0.3">
      <c r="A26" s="27">
        <f t="shared" si="17"/>
        <v>2014</v>
      </c>
      <c r="B26" s="11">
        <f>SUM(NetCDMImpacts!D2:D13)</f>
        <v>6811819.083333334</v>
      </c>
      <c r="C26" s="11">
        <f>SUM(NetCDMImpacts!F2:F13)</f>
        <v>2379712.291666667</v>
      </c>
      <c r="D26" s="28">
        <f>SUM(NetCDMImpacts!H2:H13)</f>
        <v>6052051.9583333349</v>
      </c>
    </row>
    <row r="27" spans="1:16" x14ac:dyDescent="0.3">
      <c r="A27" s="27">
        <f t="shared" si="17"/>
        <v>2015</v>
      </c>
      <c r="B27" s="11">
        <f>SUM(NetCDMImpacts!D14:D25)</f>
        <v>14390530.999999994</v>
      </c>
      <c r="C27" s="11">
        <f>SUM(NetCDMImpacts!F14:F25)</f>
        <v>4896333.2083333321</v>
      </c>
      <c r="D27" s="28">
        <f>SUM(NetCDMImpacts!H14:H25)</f>
        <v>19436163.500000007</v>
      </c>
    </row>
    <row r="28" spans="1:16" x14ac:dyDescent="0.3">
      <c r="A28" s="27">
        <f t="shared" si="17"/>
        <v>2016</v>
      </c>
      <c r="B28" s="11">
        <f>SUM(NetCDMImpacts!D15:D26)</f>
        <v>14667500.354166662</v>
      </c>
      <c r="C28" s="11">
        <f>SUM(NetCDMImpacts!F15:F26)</f>
        <v>4973150.0555555541</v>
      </c>
      <c r="D28" s="28">
        <f>SUM(NetCDMImpacts!H15:H26)</f>
        <v>20707416.500000007</v>
      </c>
    </row>
    <row r="29" spans="1:16" x14ac:dyDescent="0.3">
      <c r="A29" s="27">
        <f t="shared" si="17"/>
        <v>2017</v>
      </c>
      <c r="B29" s="11">
        <f>SUM(NetCDMImpacts!D16:D27)</f>
        <v>14942229.062499996</v>
      </c>
      <c r="C29" s="11">
        <f>SUM(NetCDMImpacts!F16:F27)</f>
        <v>5049396.3333333321</v>
      </c>
      <c r="D29" s="28">
        <f>SUM(NetCDMImpacts!H16:H27)</f>
        <v>21978669.500000007</v>
      </c>
    </row>
    <row r="30" spans="1:16" x14ac:dyDescent="0.3">
      <c r="A30" s="27">
        <f t="shared" si="17"/>
        <v>2018</v>
      </c>
      <c r="B30" s="11">
        <f>SUM(NetCDMImpacts!D17:D28)</f>
        <v>15214717.124999996</v>
      </c>
      <c r="C30" s="11">
        <f>SUM(NetCDMImpacts!F17:F28)</f>
        <v>5125072.0416666651</v>
      </c>
      <c r="D30" s="28">
        <f>SUM(NetCDMImpacts!H17:H28)</f>
        <v>23249922.500000007</v>
      </c>
    </row>
    <row r="31" spans="1:16" ht="15" thickBot="1" x14ac:dyDescent="0.35">
      <c r="A31" s="29">
        <f t="shared" si="17"/>
        <v>2019</v>
      </c>
      <c r="B31" s="13">
        <f>SUM(NetCDMImpacts!D26:D37)</f>
        <v>17566280.625000004</v>
      </c>
      <c r="C31" s="13">
        <f>SUM(NetCDMImpacts!F26:F37)</f>
        <v>5780477.7916666642</v>
      </c>
      <c r="D31" s="30">
        <f>SUM(NetCDMImpacts!H26:H37)</f>
        <v>34691199.500000007</v>
      </c>
    </row>
    <row r="32" spans="1:16" x14ac:dyDescent="0.3">
      <c r="L32" s="32" t="s">
        <v>23</v>
      </c>
      <c r="M32" s="32" t="s">
        <v>26</v>
      </c>
    </row>
    <row r="33" spans="12:15" x14ac:dyDescent="0.3">
      <c r="L33" t="s">
        <v>15</v>
      </c>
      <c r="M33" s="3">
        <v>12575666</v>
      </c>
      <c r="N33" s="3">
        <f>+M33/1000</f>
        <v>12575.665999999999</v>
      </c>
      <c r="O33" s="31">
        <f>+N33/$N$36</f>
        <v>0.44686468623409847</v>
      </c>
    </row>
    <row r="34" spans="12:15" x14ac:dyDescent="0.3">
      <c r="L34" t="s">
        <v>24</v>
      </c>
      <c r="M34" s="3">
        <v>4393315</v>
      </c>
      <c r="N34" s="3">
        <f>+M34/1000</f>
        <v>4393.3149999999996</v>
      </c>
      <c r="O34" s="31">
        <f t="shared" ref="O34:O35" si="18">+N34/$N$36</f>
        <v>0.15611239428612037</v>
      </c>
    </row>
    <row r="35" spans="12:15" x14ac:dyDescent="0.3">
      <c r="L35" t="s">
        <v>25</v>
      </c>
      <c r="M35" s="3">
        <v>11173019</v>
      </c>
      <c r="N35" s="3">
        <f>+M35/1000</f>
        <v>11173.019</v>
      </c>
      <c r="O35" s="31">
        <f t="shared" si="18"/>
        <v>0.39702291947978113</v>
      </c>
    </row>
    <row r="36" spans="12:15" x14ac:dyDescent="0.3">
      <c r="M36" s="3">
        <f>SUM(M33:M35)</f>
        <v>28142000</v>
      </c>
      <c r="N36" s="3">
        <f>SUM(N33:N35)</f>
        <v>28142</v>
      </c>
      <c r="O36" s="31">
        <f>SUM(O33:O35)</f>
        <v>1</v>
      </c>
    </row>
    <row r="37" spans="12:15" x14ac:dyDescent="0.3">
      <c r="M37" s="3">
        <f>M36*4</f>
        <v>112568000</v>
      </c>
    </row>
  </sheetData>
  <pageMargins left="0.7" right="0.7" top="0.75" bottom="0.75" header="0.3" footer="0.3"/>
  <pageSetup orientation="portrait" r:id="rId1"/>
  <ignoredErrors>
    <ignoredError sqref="F5:G9 D4:D9 F4 H4: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Normal="100" workbookViewId="0">
      <selection activeCell="J12" sqref="J1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8" bestFit="1" customWidth="1"/>
    <col min="4" max="4" width="10.5546875" bestFit="1" customWidth="1"/>
    <col min="5" max="5" width="9.44140625" bestFit="1" customWidth="1"/>
    <col min="6" max="6" width="10.5546875" bestFit="1" customWidth="1"/>
    <col min="7" max="7" width="9" bestFit="1" customWidth="1"/>
    <col min="8" max="8" width="10.5546875" bestFit="1" customWidth="1"/>
    <col min="9" max="9" width="6.6640625" bestFit="1" customWidth="1"/>
    <col min="10" max="10" width="7.88671875" bestFit="1" customWidth="1"/>
    <col min="13" max="13" width="10.109375" bestFit="1" customWidth="1"/>
    <col min="14" max="14" width="9.109375" bestFit="1" customWidth="1"/>
    <col min="15" max="15" width="11.109375" bestFit="1" customWidth="1"/>
    <col min="16" max="16" width="10.109375" bestFit="1" customWidth="1"/>
  </cols>
  <sheetData>
    <row r="1" spans="1:10" x14ac:dyDescent="0.3">
      <c r="A1" s="1" t="s">
        <v>0</v>
      </c>
      <c r="B1" s="1" t="s">
        <v>11</v>
      </c>
      <c r="C1" s="1" t="s">
        <v>12</v>
      </c>
      <c r="D1" s="1" t="s">
        <v>2</v>
      </c>
      <c r="E1" s="1" t="s">
        <v>13</v>
      </c>
      <c r="F1" s="1" t="s">
        <v>4</v>
      </c>
      <c r="G1" s="1" t="s">
        <v>14</v>
      </c>
      <c r="H1" s="1" t="s">
        <v>6</v>
      </c>
      <c r="I1" s="1"/>
      <c r="J1" s="1"/>
    </row>
    <row r="2" spans="1:10" x14ac:dyDescent="0.3">
      <c r="A2">
        <v>2014</v>
      </c>
      <c r="B2">
        <v>1</v>
      </c>
      <c r="C2" s="3">
        <f>ANetCDM!B$4/12/12</f>
        <v>87331.013888888891</v>
      </c>
      <c r="D2" s="3">
        <f>+C2</f>
        <v>87331.013888888891</v>
      </c>
      <c r="E2" s="3">
        <f>ANetCDM!D$4/12/12</f>
        <v>30509.131944444442</v>
      </c>
      <c r="F2" s="3">
        <f>+E2</f>
        <v>30509.131944444442</v>
      </c>
      <c r="G2" s="3">
        <f>ANetCDM!F$4/12/12</f>
        <v>77590.409722222219</v>
      </c>
      <c r="H2" s="3">
        <f>+G2</f>
        <v>77590.409722222219</v>
      </c>
      <c r="I2" s="8"/>
      <c r="J2" s="2"/>
    </row>
    <row r="3" spans="1:10" x14ac:dyDescent="0.3">
      <c r="A3">
        <v>2014</v>
      </c>
      <c r="B3">
        <v>2</v>
      </c>
      <c r="C3" s="3">
        <f>ANetCDM!B$4/12/12</f>
        <v>87331.013888888891</v>
      </c>
      <c r="D3" s="3">
        <f t="shared" ref="D3:D37" si="0">D2+C3</f>
        <v>174662.02777777778</v>
      </c>
      <c r="E3" s="3">
        <f>ANetCDM!D$4/12/12</f>
        <v>30509.131944444442</v>
      </c>
      <c r="F3" s="3">
        <f t="shared" ref="F3:F37" si="1">F2+E3</f>
        <v>61018.263888888883</v>
      </c>
      <c r="G3" s="3">
        <f>ANetCDM!F$4/12/12</f>
        <v>77590.409722222219</v>
      </c>
      <c r="H3" s="3">
        <f t="shared" ref="H3:H37" si="2">H2+G3</f>
        <v>155180.81944444444</v>
      </c>
      <c r="I3" s="8"/>
      <c r="J3" s="2"/>
    </row>
    <row r="4" spans="1:10" x14ac:dyDescent="0.3">
      <c r="A4">
        <v>2014</v>
      </c>
      <c r="B4">
        <v>3</v>
      </c>
      <c r="C4" s="3">
        <f>ANetCDM!B$4/12/12</f>
        <v>87331.013888888891</v>
      </c>
      <c r="D4" s="3">
        <f t="shared" si="0"/>
        <v>261993.04166666669</v>
      </c>
      <c r="E4" s="3">
        <f>ANetCDM!D$4/12/12</f>
        <v>30509.131944444442</v>
      </c>
      <c r="F4" s="3">
        <f t="shared" si="1"/>
        <v>91527.395833333328</v>
      </c>
      <c r="G4" s="3">
        <f>ANetCDM!F$4/12/12</f>
        <v>77590.409722222219</v>
      </c>
      <c r="H4" s="3">
        <f t="shared" si="2"/>
        <v>232771.22916666666</v>
      </c>
      <c r="I4" s="8"/>
      <c r="J4" s="2"/>
    </row>
    <row r="5" spans="1:10" x14ac:dyDescent="0.3">
      <c r="A5">
        <v>2014</v>
      </c>
      <c r="B5">
        <v>4</v>
      </c>
      <c r="C5" s="3">
        <f>ANetCDM!B$4/12/12</f>
        <v>87331.013888888891</v>
      </c>
      <c r="D5" s="3">
        <f t="shared" si="0"/>
        <v>349324.05555555556</v>
      </c>
      <c r="E5" s="3">
        <f>ANetCDM!D$4/12/12</f>
        <v>30509.131944444442</v>
      </c>
      <c r="F5" s="3">
        <f t="shared" si="1"/>
        <v>122036.52777777777</v>
      </c>
      <c r="G5" s="3">
        <f>ANetCDM!F$4/12/12</f>
        <v>77590.409722222219</v>
      </c>
      <c r="H5" s="3">
        <f t="shared" si="2"/>
        <v>310361.63888888888</v>
      </c>
      <c r="I5" s="8"/>
      <c r="J5" s="2"/>
    </row>
    <row r="6" spans="1:10" x14ac:dyDescent="0.3">
      <c r="A6">
        <v>2014</v>
      </c>
      <c r="B6">
        <v>5</v>
      </c>
      <c r="C6" s="3">
        <f>ANetCDM!B$4/12/12</f>
        <v>87331.013888888891</v>
      </c>
      <c r="D6" s="3">
        <f t="shared" si="0"/>
        <v>436655.06944444444</v>
      </c>
      <c r="E6" s="3">
        <f>ANetCDM!D$4/12/12</f>
        <v>30509.131944444442</v>
      </c>
      <c r="F6" s="3">
        <f t="shared" si="1"/>
        <v>152545.65972222222</v>
      </c>
      <c r="G6" s="3">
        <f>ANetCDM!F$4/12/12</f>
        <v>77590.409722222219</v>
      </c>
      <c r="H6" s="3">
        <f t="shared" si="2"/>
        <v>387952.04861111112</v>
      </c>
      <c r="I6" s="8"/>
      <c r="J6" s="2"/>
    </row>
    <row r="7" spans="1:10" x14ac:dyDescent="0.3">
      <c r="A7">
        <v>2014</v>
      </c>
      <c r="B7">
        <v>6</v>
      </c>
      <c r="C7" s="3">
        <f>ANetCDM!B$4/12/12</f>
        <v>87331.013888888891</v>
      </c>
      <c r="D7" s="3">
        <f t="shared" si="0"/>
        <v>523986.08333333331</v>
      </c>
      <c r="E7" s="3">
        <f>ANetCDM!D$4/12/12</f>
        <v>30509.131944444442</v>
      </c>
      <c r="F7" s="3">
        <f t="shared" si="1"/>
        <v>183054.79166666666</v>
      </c>
      <c r="G7" s="3">
        <f>ANetCDM!F$4/12/12</f>
        <v>77590.409722222219</v>
      </c>
      <c r="H7" s="3">
        <f t="shared" si="2"/>
        <v>465542.45833333337</v>
      </c>
      <c r="I7" s="8"/>
      <c r="J7" s="2"/>
    </row>
    <row r="8" spans="1:10" x14ac:dyDescent="0.3">
      <c r="A8">
        <v>2014</v>
      </c>
      <c r="B8">
        <v>7</v>
      </c>
      <c r="C8" s="3">
        <f>ANetCDM!B$4/12/12</f>
        <v>87331.013888888891</v>
      </c>
      <c r="D8" s="3">
        <f t="shared" si="0"/>
        <v>611317.09722222225</v>
      </c>
      <c r="E8" s="3">
        <f>ANetCDM!D$4/12/12</f>
        <v>30509.131944444442</v>
      </c>
      <c r="F8" s="3">
        <f t="shared" si="1"/>
        <v>213563.92361111109</v>
      </c>
      <c r="G8" s="3">
        <f>ANetCDM!F$4/12/12</f>
        <v>77590.409722222219</v>
      </c>
      <c r="H8" s="3">
        <f t="shared" si="2"/>
        <v>543132.86805555562</v>
      </c>
      <c r="I8" s="8"/>
      <c r="J8" s="2"/>
    </row>
    <row r="9" spans="1:10" x14ac:dyDescent="0.3">
      <c r="A9">
        <v>2014</v>
      </c>
      <c r="B9">
        <v>8</v>
      </c>
      <c r="C9" s="3">
        <f>ANetCDM!B$4/12/12</f>
        <v>87331.013888888891</v>
      </c>
      <c r="D9" s="3">
        <f t="shared" si="0"/>
        <v>698648.11111111112</v>
      </c>
      <c r="E9" s="3">
        <f>ANetCDM!D$4/12/12</f>
        <v>30509.131944444442</v>
      </c>
      <c r="F9" s="3">
        <f t="shared" si="1"/>
        <v>244073.05555555553</v>
      </c>
      <c r="G9" s="3">
        <f>ANetCDM!F$4/12/12</f>
        <v>77590.409722222219</v>
      </c>
      <c r="H9" s="3">
        <f t="shared" si="2"/>
        <v>620723.27777777787</v>
      </c>
      <c r="I9" s="8"/>
      <c r="J9" s="2"/>
    </row>
    <row r="10" spans="1:10" x14ac:dyDescent="0.3">
      <c r="A10">
        <v>2014</v>
      </c>
      <c r="B10">
        <v>9</v>
      </c>
      <c r="C10" s="3">
        <f>ANetCDM!B$4/12/12</f>
        <v>87331.013888888891</v>
      </c>
      <c r="D10" s="3">
        <f t="shared" si="0"/>
        <v>785979.125</v>
      </c>
      <c r="E10" s="3">
        <f>ANetCDM!D$4/12/12</f>
        <v>30509.131944444442</v>
      </c>
      <c r="F10" s="3">
        <f t="shared" si="1"/>
        <v>274582.1875</v>
      </c>
      <c r="G10" s="3">
        <f>ANetCDM!F$4/12/12</f>
        <v>77590.409722222219</v>
      </c>
      <c r="H10" s="3">
        <f t="shared" si="2"/>
        <v>698313.68750000012</v>
      </c>
      <c r="I10" s="8"/>
      <c r="J10" s="2"/>
    </row>
    <row r="11" spans="1:10" x14ac:dyDescent="0.3">
      <c r="A11">
        <v>2014</v>
      </c>
      <c r="B11">
        <v>10</v>
      </c>
      <c r="C11" s="3">
        <f>ANetCDM!B$4/12/12</f>
        <v>87331.013888888891</v>
      </c>
      <c r="D11" s="3">
        <f t="shared" si="0"/>
        <v>873310.13888888888</v>
      </c>
      <c r="E11" s="3">
        <f>ANetCDM!D$4/12/12</f>
        <v>30509.131944444442</v>
      </c>
      <c r="F11" s="3">
        <f t="shared" si="1"/>
        <v>305091.31944444444</v>
      </c>
      <c r="G11" s="3">
        <f>ANetCDM!F$4/12/12</f>
        <v>77590.409722222219</v>
      </c>
      <c r="H11" s="3">
        <f t="shared" si="2"/>
        <v>775904.09722222236</v>
      </c>
      <c r="I11" s="8"/>
      <c r="J11" s="2"/>
    </row>
    <row r="12" spans="1:10" x14ac:dyDescent="0.3">
      <c r="A12">
        <v>2014</v>
      </c>
      <c r="B12">
        <v>11</v>
      </c>
      <c r="C12" s="3">
        <f>ANetCDM!B$4/12/12</f>
        <v>87331.013888888891</v>
      </c>
      <c r="D12" s="3">
        <f t="shared" si="0"/>
        <v>960641.15277777775</v>
      </c>
      <c r="E12" s="3">
        <f>ANetCDM!D$4/12/12</f>
        <v>30509.131944444442</v>
      </c>
      <c r="F12" s="3">
        <f t="shared" si="1"/>
        <v>335600.45138888888</v>
      </c>
      <c r="G12" s="3">
        <f>ANetCDM!F$4/12/12</f>
        <v>77590.409722222219</v>
      </c>
      <c r="H12" s="3">
        <f t="shared" si="2"/>
        <v>853494.50694444461</v>
      </c>
      <c r="I12" s="8"/>
      <c r="J12" s="2"/>
    </row>
    <row r="13" spans="1:10" x14ac:dyDescent="0.3">
      <c r="A13">
        <v>2014</v>
      </c>
      <c r="B13">
        <v>12</v>
      </c>
      <c r="C13" s="3">
        <f>ANetCDM!B$4/12/12</f>
        <v>87331.013888888891</v>
      </c>
      <c r="D13" s="3">
        <f t="shared" si="0"/>
        <v>1047972.1666666666</v>
      </c>
      <c r="E13" s="3">
        <f>ANetCDM!D$4/12/12</f>
        <v>30509.131944444442</v>
      </c>
      <c r="F13" s="3">
        <f t="shared" si="1"/>
        <v>366109.58333333331</v>
      </c>
      <c r="G13" s="3">
        <f>ANetCDM!F$4/12/12</f>
        <v>77590.409722222219</v>
      </c>
      <c r="H13" s="3">
        <f t="shared" si="2"/>
        <v>931084.91666666686</v>
      </c>
      <c r="I13" s="8"/>
      <c r="J13" s="2"/>
    </row>
    <row r="14" spans="1:10" x14ac:dyDescent="0.3">
      <c r="A14">
        <v>2015</v>
      </c>
      <c r="B14">
        <v>1</v>
      </c>
      <c r="C14" s="3">
        <f>ANetCDM!B$5/12/12</f>
        <v>23267.5</v>
      </c>
      <c r="D14" s="3">
        <f t="shared" si="0"/>
        <v>1071239.6666666665</v>
      </c>
      <c r="E14" s="3">
        <f>ANetCDM!D$5/12/12</f>
        <v>6448.9513888888896</v>
      </c>
      <c r="F14" s="3">
        <f t="shared" si="1"/>
        <v>372558.53472222219</v>
      </c>
      <c r="G14" s="3">
        <f>ANetCDM!F$5/12/12</f>
        <v>105937.75</v>
      </c>
      <c r="H14" s="3">
        <f t="shared" si="2"/>
        <v>1037022.6666666669</v>
      </c>
      <c r="I14" s="8"/>
      <c r="J14" s="2"/>
    </row>
    <row r="15" spans="1:10" x14ac:dyDescent="0.3">
      <c r="A15">
        <v>2015</v>
      </c>
      <c r="B15">
        <v>2</v>
      </c>
      <c r="C15" s="3">
        <f>ANetCDM!B$5/12/12</f>
        <v>23267.5</v>
      </c>
      <c r="D15" s="3">
        <f t="shared" si="0"/>
        <v>1094507.1666666665</v>
      </c>
      <c r="E15" s="3">
        <f>ANetCDM!D$5/12/12</f>
        <v>6448.9513888888896</v>
      </c>
      <c r="F15" s="3">
        <f t="shared" si="1"/>
        <v>379007.48611111107</v>
      </c>
      <c r="G15" s="3">
        <f>ANetCDM!F$5/12/12</f>
        <v>105937.75</v>
      </c>
      <c r="H15" s="3">
        <f t="shared" si="2"/>
        <v>1142960.416666667</v>
      </c>
      <c r="I15" s="8"/>
      <c r="J15" s="2"/>
    </row>
    <row r="16" spans="1:10" x14ac:dyDescent="0.3">
      <c r="A16">
        <v>2015</v>
      </c>
      <c r="B16">
        <v>3</v>
      </c>
      <c r="C16" s="3">
        <f>ANetCDM!B$5/12/12</f>
        <v>23267.5</v>
      </c>
      <c r="D16" s="3">
        <f t="shared" si="0"/>
        <v>1117774.6666666665</v>
      </c>
      <c r="E16" s="3">
        <f>ANetCDM!D$5/12/12</f>
        <v>6448.9513888888896</v>
      </c>
      <c r="F16" s="3">
        <f t="shared" si="1"/>
        <v>385456.43749999994</v>
      </c>
      <c r="G16" s="3">
        <f>ANetCDM!F$5/12/12</f>
        <v>105937.75</v>
      </c>
      <c r="H16" s="3">
        <f t="shared" si="2"/>
        <v>1248898.166666667</v>
      </c>
      <c r="I16" s="8"/>
      <c r="J16" s="2"/>
    </row>
    <row r="17" spans="1:10" x14ac:dyDescent="0.3">
      <c r="A17">
        <v>2015</v>
      </c>
      <c r="B17">
        <v>4</v>
      </c>
      <c r="C17" s="3">
        <f>ANetCDM!B$5/12/12</f>
        <v>23267.5</v>
      </c>
      <c r="D17" s="3">
        <f t="shared" si="0"/>
        <v>1141042.1666666665</v>
      </c>
      <c r="E17" s="3">
        <f>ANetCDM!D$5/12/12</f>
        <v>6448.9513888888896</v>
      </c>
      <c r="F17" s="3">
        <f t="shared" si="1"/>
        <v>391905.38888888882</v>
      </c>
      <c r="G17" s="3">
        <f>ANetCDM!F$5/12/12</f>
        <v>105937.75</v>
      </c>
      <c r="H17" s="3">
        <f t="shared" si="2"/>
        <v>1354835.916666667</v>
      </c>
      <c r="I17" s="8"/>
      <c r="J17" s="2"/>
    </row>
    <row r="18" spans="1:10" x14ac:dyDescent="0.3">
      <c r="A18">
        <v>2015</v>
      </c>
      <c r="B18">
        <v>5</v>
      </c>
      <c r="C18" s="3">
        <f>ANetCDM!B$5/12/12</f>
        <v>23267.5</v>
      </c>
      <c r="D18" s="3">
        <f t="shared" si="0"/>
        <v>1164309.6666666665</v>
      </c>
      <c r="E18" s="3">
        <f>ANetCDM!D$5/12/12</f>
        <v>6448.9513888888896</v>
      </c>
      <c r="F18" s="3">
        <f t="shared" si="1"/>
        <v>398354.34027777769</v>
      </c>
      <c r="G18" s="3">
        <f>ANetCDM!F$5/12/12</f>
        <v>105937.75</v>
      </c>
      <c r="H18" s="3">
        <f t="shared" si="2"/>
        <v>1460773.666666667</v>
      </c>
      <c r="I18" s="8"/>
      <c r="J18" s="2"/>
    </row>
    <row r="19" spans="1:10" x14ac:dyDescent="0.3">
      <c r="A19">
        <v>2015</v>
      </c>
      <c r="B19">
        <v>6</v>
      </c>
      <c r="C19" s="3">
        <f>ANetCDM!B$5/12/12</f>
        <v>23267.5</v>
      </c>
      <c r="D19" s="3">
        <f t="shared" si="0"/>
        <v>1187577.1666666665</v>
      </c>
      <c r="E19" s="3">
        <f>ANetCDM!D$5/12/12</f>
        <v>6448.9513888888896</v>
      </c>
      <c r="F19" s="3">
        <f t="shared" si="1"/>
        <v>404803.29166666657</v>
      </c>
      <c r="G19" s="3">
        <f>ANetCDM!F$5/12/12</f>
        <v>105937.75</v>
      </c>
      <c r="H19" s="3">
        <f t="shared" si="2"/>
        <v>1566711.416666667</v>
      </c>
      <c r="I19" s="8"/>
      <c r="J19" s="2"/>
    </row>
    <row r="20" spans="1:10" x14ac:dyDescent="0.3">
      <c r="A20">
        <v>2015</v>
      </c>
      <c r="B20">
        <v>7</v>
      </c>
      <c r="C20" s="3">
        <f>ANetCDM!B$5/12/12</f>
        <v>23267.5</v>
      </c>
      <c r="D20" s="3">
        <f t="shared" si="0"/>
        <v>1210844.6666666665</v>
      </c>
      <c r="E20" s="3">
        <f>ANetCDM!D$5/12/12</f>
        <v>6448.9513888888896</v>
      </c>
      <c r="F20" s="3">
        <f t="shared" si="1"/>
        <v>411252.24305555545</v>
      </c>
      <c r="G20" s="3">
        <f>ANetCDM!F$5/12/12</f>
        <v>105937.75</v>
      </c>
      <c r="H20" s="3">
        <f t="shared" si="2"/>
        <v>1672649.166666667</v>
      </c>
      <c r="I20" s="8"/>
      <c r="J20" s="2"/>
    </row>
    <row r="21" spans="1:10" x14ac:dyDescent="0.3">
      <c r="A21">
        <v>2015</v>
      </c>
      <c r="B21">
        <v>8</v>
      </c>
      <c r="C21" s="3">
        <f>ANetCDM!B$5/12/12</f>
        <v>23267.5</v>
      </c>
      <c r="D21" s="3">
        <f t="shared" si="0"/>
        <v>1234112.1666666665</v>
      </c>
      <c r="E21" s="3">
        <f>ANetCDM!D$5/12/12</f>
        <v>6448.9513888888896</v>
      </c>
      <c r="F21" s="3">
        <f t="shared" si="1"/>
        <v>417701.19444444432</v>
      </c>
      <c r="G21" s="3">
        <f>ANetCDM!F$5/12/12</f>
        <v>105937.75</v>
      </c>
      <c r="H21" s="3">
        <f t="shared" si="2"/>
        <v>1778586.916666667</v>
      </c>
      <c r="I21" s="8"/>
      <c r="J21" s="2"/>
    </row>
    <row r="22" spans="1:10" x14ac:dyDescent="0.3">
      <c r="A22">
        <v>2015</v>
      </c>
      <c r="B22">
        <v>9</v>
      </c>
      <c r="C22" s="3">
        <f>ANetCDM!B$5/12/12</f>
        <v>23267.5</v>
      </c>
      <c r="D22" s="3">
        <f t="shared" si="0"/>
        <v>1257379.6666666665</v>
      </c>
      <c r="E22" s="3">
        <f>ANetCDM!D$5/12/12</f>
        <v>6448.9513888888896</v>
      </c>
      <c r="F22" s="3">
        <f t="shared" si="1"/>
        <v>424150.1458333332</v>
      </c>
      <c r="G22" s="3">
        <f>ANetCDM!F$5/12/12</f>
        <v>105937.75</v>
      </c>
      <c r="H22" s="3">
        <f t="shared" si="2"/>
        <v>1884524.666666667</v>
      </c>
      <c r="I22" s="8"/>
      <c r="J22" s="2"/>
    </row>
    <row r="23" spans="1:10" x14ac:dyDescent="0.3">
      <c r="A23">
        <v>2015</v>
      </c>
      <c r="B23">
        <v>10</v>
      </c>
      <c r="C23" s="3">
        <f>ANetCDM!B$5/12/12</f>
        <v>23267.5</v>
      </c>
      <c r="D23" s="3">
        <f t="shared" si="0"/>
        <v>1280647.1666666665</v>
      </c>
      <c r="E23" s="3">
        <f>ANetCDM!D$5/12/12</f>
        <v>6448.9513888888896</v>
      </c>
      <c r="F23" s="3">
        <f t="shared" si="1"/>
        <v>430599.09722222207</v>
      </c>
      <c r="G23" s="3">
        <f>ANetCDM!F$5/12/12</f>
        <v>105937.75</v>
      </c>
      <c r="H23" s="3">
        <f t="shared" si="2"/>
        <v>1990462.416666667</v>
      </c>
      <c r="I23" s="8"/>
      <c r="J23" s="2"/>
    </row>
    <row r="24" spans="1:10" x14ac:dyDescent="0.3">
      <c r="A24">
        <v>2015</v>
      </c>
      <c r="B24">
        <v>11</v>
      </c>
      <c r="C24" s="3">
        <f>ANetCDM!B$5/12/12</f>
        <v>23267.5</v>
      </c>
      <c r="D24" s="3">
        <f t="shared" si="0"/>
        <v>1303914.6666666665</v>
      </c>
      <c r="E24" s="3">
        <f>ANetCDM!D$5/12/12</f>
        <v>6448.9513888888896</v>
      </c>
      <c r="F24" s="3">
        <f t="shared" si="1"/>
        <v>437048.04861111095</v>
      </c>
      <c r="G24" s="3">
        <f>ANetCDM!F$5/12/12</f>
        <v>105937.75</v>
      </c>
      <c r="H24" s="3">
        <f t="shared" si="2"/>
        <v>2096400.166666667</v>
      </c>
      <c r="I24" s="8"/>
      <c r="J24" s="2"/>
    </row>
    <row r="25" spans="1:10" x14ac:dyDescent="0.3">
      <c r="A25">
        <v>2015</v>
      </c>
      <c r="B25">
        <v>12</v>
      </c>
      <c r="C25" s="3">
        <f>ANetCDM!B$5/12/12</f>
        <v>23267.5</v>
      </c>
      <c r="D25" s="3">
        <f t="shared" si="0"/>
        <v>1327182.1666666665</v>
      </c>
      <c r="E25" s="3">
        <f>ANetCDM!D$5/12/12</f>
        <v>6448.9513888888896</v>
      </c>
      <c r="F25" s="3">
        <f t="shared" si="1"/>
        <v>443496.99999999983</v>
      </c>
      <c r="G25" s="3">
        <f>ANetCDM!F$5/12/12</f>
        <v>105937.75</v>
      </c>
      <c r="H25" s="3">
        <f t="shared" si="2"/>
        <v>2202337.916666667</v>
      </c>
      <c r="I25" s="8"/>
      <c r="J25" s="2"/>
    </row>
    <row r="26" spans="1:10" x14ac:dyDescent="0.3">
      <c r="A26">
        <v>2016</v>
      </c>
      <c r="B26">
        <v>1</v>
      </c>
      <c r="C26" s="3">
        <f>ANetCDM!B$9/12/12</f>
        <v>21026.854166666668</v>
      </c>
      <c r="D26" s="3">
        <f t="shared" si="0"/>
        <v>1348209.0208333333</v>
      </c>
      <c r="E26" s="3">
        <f>ANetCDM!D$9/12/12</f>
        <v>5878.3819444444443</v>
      </c>
      <c r="F26" s="3">
        <f t="shared" si="1"/>
        <v>449375.38194444426</v>
      </c>
      <c r="G26" s="3">
        <f>ANetCDM!F$9/12/12</f>
        <v>105937.75</v>
      </c>
      <c r="H26" s="3">
        <f t="shared" si="2"/>
        <v>2308275.666666667</v>
      </c>
      <c r="I26" s="8"/>
      <c r="J26" s="2"/>
    </row>
    <row r="27" spans="1:10" x14ac:dyDescent="0.3">
      <c r="A27">
        <v>2016</v>
      </c>
      <c r="B27">
        <v>2</v>
      </c>
      <c r="C27" s="3">
        <f>ANetCDM!B$9/12/12</f>
        <v>21026.854166666668</v>
      </c>
      <c r="D27" s="3">
        <f t="shared" si="0"/>
        <v>1369235.875</v>
      </c>
      <c r="E27" s="3">
        <f>ANetCDM!D$9/12/12</f>
        <v>5878.3819444444443</v>
      </c>
      <c r="F27" s="3">
        <f t="shared" si="1"/>
        <v>455253.7638888887</v>
      </c>
      <c r="G27" s="3">
        <f>ANetCDM!F$9/12/12</f>
        <v>105937.75</v>
      </c>
      <c r="H27" s="3">
        <f t="shared" si="2"/>
        <v>2414213.416666667</v>
      </c>
      <c r="I27" s="8"/>
      <c r="J27" s="2"/>
    </row>
    <row r="28" spans="1:10" x14ac:dyDescent="0.3">
      <c r="A28">
        <v>2016</v>
      </c>
      <c r="B28">
        <v>3</v>
      </c>
      <c r="C28" s="3">
        <f>ANetCDM!B$9/12/12</f>
        <v>21026.854166666668</v>
      </c>
      <c r="D28" s="3">
        <f t="shared" si="0"/>
        <v>1390262.7291666667</v>
      </c>
      <c r="E28" s="3">
        <f>ANetCDM!D$9/12/12</f>
        <v>5878.3819444444443</v>
      </c>
      <c r="F28" s="3">
        <f t="shared" si="1"/>
        <v>461132.14583333314</v>
      </c>
      <c r="G28" s="3">
        <f>ANetCDM!F$9/12/12</f>
        <v>105937.75</v>
      </c>
      <c r="H28" s="3">
        <f t="shared" si="2"/>
        <v>2520151.166666667</v>
      </c>
      <c r="I28" s="8"/>
      <c r="J28" s="2"/>
    </row>
    <row r="29" spans="1:10" x14ac:dyDescent="0.3">
      <c r="A29">
        <v>2016</v>
      </c>
      <c r="B29">
        <v>4</v>
      </c>
      <c r="C29" s="3">
        <f>ANetCDM!B$9/12/12</f>
        <v>21026.854166666668</v>
      </c>
      <c r="D29" s="3">
        <f t="shared" si="0"/>
        <v>1411289.5833333335</v>
      </c>
      <c r="E29" s="3">
        <f>ANetCDM!D$9/12/12</f>
        <v>5878.3819444444443</v>
      </c>
      <c r="F29" s="3">
        <f t="shared" si="1"/>
        <v>467010.52777777758</v>
      </c>
      <c r="G29" s="3">
        <f>ANetCDM!F$9/12/12</f>
        <v>105937.75</v>
      </c>
      <c r="H29" s="3">
        <f t="shared" si="2"/>
        <v>2626088.916666667</v>
      </c>
      <c r="I29" s="8"/>
      <c r="J29" s="2"/>
    </row>
    <row r="30" spans="1:10" x14ac:dyDescent="0.3">
      <c r="A30">
        <v>2016</v>
      </c>
      <c r="B30">
        <v>5</v>
      </c>
      <c r="C30" s="3">
        <f>ANetCDM!B$9/12/12</f>
        <v>21026.854166666668</v>
      </c>
      <c r="D30" s="3">
        <f t="shared" si="0"/>
        <v>1432316.4375000002</v>
      </c>
      <c r="E30" s="3">
        <f>ANetCDM!D$9/12/12</f>
        <v>5878.3819444444443</v>
      </c>
      <c r="F30" s="3">
        <f t="shared" si="1"/>
        <v>472888.90972222202</v>
      </c>
      <c r="G30" s="3">
        <f>ANetCDM!F$9/12/12</f>
        <v>105937.75</v>
      </c>
      <c r="H30" s="3">
        <f t="shared" si="2"/>
        <v>2732026.666666667</v>
      </c>
      <c r="I30" s="8"/>
      <c r="J30" s="2"/>
    </row>
    <row r="31" spans="1:10" x14ac:dyDescent="0.3">
      <c r="A31">
        <v>2016</v>
      </c>
      <c r="B31">
        <v>6</v>
      </c>
      <c r="C31" s="3">
        <f>ANetCDM!B$9/12/12</f>
        <v>21026.854166666668</v>
      </c>
      <c r="D31" s="3">
        <f t="shared" si="0"/>
        <v>1453343.291666667</v>
      </c>
      <c r="E31" s="3">
        <f>ANetCDM!D$9/12/12</f>
        <v>5878.3819444444443</v>
      </c>
      <c r="F31" s="3">
        <f t="shared" si="1"/>
        <v>478767.29166666645</v>
      </c>
      <c r="G31" s="3">
        <f>ANetCDM!F$9/12/12</f>
        <v>105937.75</v>
      </c>
      <c r="H31" s="3">
        <f t="shared" si="2"/>
        <v>2837964.416666667</v>
      </c>
      <c r="I31" s="8"/>
      <c r="J31" s="2"/>
    </row>
    <row r="32" spans="1:10" x14ac:dyDescent="0.3">
      <c r="A32">
        <v>2016</v>
      </c>
      <c r="B32">
        <v>7</v>
      </c>
      <c r="C32" s="3">
        <f>ANetCDM!B$9/12/12</f>
        <v>21026.854166666668</v>
      </c>
      <c r="D32" s="3">
        <f t="shared" si="0"/>
        <v>1474370.1458333337</v>
      </c>
      <c r="E32" s="3">
        <f>ANetCDM!D$9/12/12</f>
        <v>5878.3819444444443</v>
      </c>
      <c r="F32" s="3">
        <f t="shared" si="1"/>
        <v>484645.67361111089</v>
      </c>
      <c r="G32" s="3">
        <f>ANetCDM!F$9/12/12</f>
        <v>105937.75</v>
      </c>
      <c r="H32" s="3">
        <f t="shared" si="2"/>
        <v>2943902.166666667</v>
      </c>
      <c r="I32" s="8"/>
      <c r="J32" s="2"/>
    </row>
    <row r="33" spans="1:10" x14ac:dyDescent="0.3">
      <c r="A33">
        <v>2016</v>
      </c>
      <c r="B33">
        <v>8</v>
      </c>
      <c r="C33" s="3">
        <f>ANetCDM!B$9/12/12</f>
        <v>21026.854166666668</v>
      </c>
      <c r="D33" s="3">
        <f t="shared" si="0"/>
        <v>1495397.0000000005</v>
      </c>
      <c r="E33" s="3">
        <f>ANetCDM!D$9/12/12</f>
        <v>5878.3819444444443</v>
      </c>
      <c r="F33" s="3">
        <f t="shared" si="1"/>
        <v>490524.05555555533</v>
      </c>
      <c r="G33" s="3">
        <f>ANetCDM!F$9/12/12</f>
        <v>105937.75</v>
      </c>
      <c r="H33" s="3">
        <f t="shared" si="2"/>
        <v>3049839.916666667</v>
      </c>
      <c r="I33" s="8"/>
      <c r="J33" s="2"/>
    </row>
    <row r="34" spans="1:10" x14ac:dyDescent="0.3">
      <c r="A34">
        <v>2016</v>
      </c>
      <c r="B34">
        <v>9</v>
      </c>
      <c r="C34" s="3">
        <f>ANetCDM!B$9/12/12</f>
        <v>21026.854166666668</v>
      </c>
      <c r="D34" s="3">
        <f t="shared" si="0"/>
        <v>1516423.8541666672</v>
      </c>
      <c r="E34" s="3">
        <f>ANetCDM!D$9/12/12</f>
        <v>5878.3819444444443</v>
      </c>
      <c r="F34" s="3">
        <f t="shared" si="1"/>
        <v>496402.43749999977</v>
      </c>
      <c r="G34" s="3">
        <f>ANetCDM!F$9/12/12</f>
        <v>105937.75</v>
      </c>
      <c r="H34" s="3">
        <f t="shared" si="2"/>
        <v>3155777.666666667</v>
      </c>
      <c r="I34" s="8"/>
      <c r="J34" s="2"/>
    </row>
    <row r="35" spans="1:10" x14ac:dyDescent="0.3">
      <c r="A35">
        <v>2016</v>
      </c>
      <c r="B35">
        <v>10</v>
      </c>
      <c r="C35" s="3">
        <f>ANetCDM!B$9/12/12</f>
        <v>21026.854166666668</v>
      </c>
      <c r="D35" s="3">
        <f t="shared" si="0"/>
        <v>1537450.708333334</v>
      </c>
      <c r="E35" s="3">
        <f>ANetCDM!D$9/12/12</f>
        <v>5878.3819444444443</v>
      </c>
      <c r="F35" s="3">
        <f t="shared" si="1"/>
        <v>502280.81944444421</v>
      </c>
      <c r="G35" s="3">
        <f>ANetCDM!F$9/12/12</f>
        <v>105937.75</v>
      </c>
      <c r="H35" s="3">
        <f t="shared" si="2"/>
        <v>3261715.416666667</v>
      </c>
      <c r="I35" s="8"/>
      <c r="J35" s="2"/>
    </row>
    <row r="36" spans="1:10" x14ac:dyDescent="0.3">
      <c r="A36">
        <v>2016</v>
      </c>
      <c r="B36">
        <v>11</v>
      </c>
      <c r="C36" s="3">
        <f>ANetCDM!B$9/12/12</f>
        <v>21026.854166666668</v>
      </c>
      <c r="D36" s="3">
        <f t="shared" si="0"/>
        <v>1558477.5625000007</v>
      </c>
      <c r="E36" s="3">
        <f>ANetCDM!D$9/12/12</f>
        <v>5878.3819444444443</v>
      </c>
      <c r="F36" s="3">
        <f t="shared" si="1"/>
        <v>508159.20138888864</v>
      </c>
      <c r="G36" s="3">
        <f>ANetCDM!F$9/12/12</f>
        <v>105937.75</v>
      </c>
      <c r="H36" s="3">
        <f t="shared" si="2"/>
        <v>3367653.166666667</v>
      </c>
      <c r="I36" s="8"/>
      <c r="J36" s="2"/>
    </row>
    <row r="37" spans="1:10" x14ac:dyDescent="0.3">
      <c r="A37">
        <v>2016</v>
      </c>
      <c r="B37">
        <v>12</v>
      </c>
      <c r="C37" s="3">
        <f>ANetCDM!B$9/12/12</f>
        <v>21026.854166666668</v>
      </c>
      <c r="D37" s="3">
        <f t="shared" si="0"/>
        <v>1579504.4166666674</v>
      </c>
      <c r="E37" s="3">
        <f>ANetCDM!D$9/12/12</f>
        <v>5878.3819444444443</v>
      </c>
      <c r="F37" s="3">
        <f t="shared" si="1"/>
        <v>514037.58333333308</v>
      </c>
      <c r="G37" s="3">
        <f>ANetCDM!F$9/12/12</f>
        <v>105937.75</v>
      </c>
      <c r="H37" s="3">
        <f t="shared" si="2"/>
        <v>3473590.916666667</v>
      </c>
      <c r="I37" s="8"/>
      <c r="J37" s="2"/>
    </row>
    <row r="38" spans="1:10" x14ac:dyDescent="0.3">
      <c r="A38">
        <v>2017</v>
      </c>
      <c r="B38">
        <v>1</v>
      </c>
      <c r="C38" s="3">
        <f>ANetCDM!B$9/12/12</f>
        <v>21026.854166666668</v>
      </c>
      <c r="D38" s="3">
        <f t="shared" ref="D38:D73" si="3">D37+C38</f>
        <v>1600531.2708333342</v>
      </c>
      <c r="E38" s="3">
        <f>ANetCDM!D$9/12/12</f>
        <v>5878.3819444444443</v>
      </c>
      <c r="F38" s="3">
        <f t="shared" ref="F38:F73" si="4">F37+E38</f>
        <v>519915.96527777752</v>
      </c>
      <c r="G38" s="3">
        <f>ANetCDM!F$9/12/12</f>
        <v>105937.75</v>
      </c>
      <c r="H38" s="3">
        <f t="shared" ref="H38:H73" si="5">H37+G38</f>
        <v>3579528.666666667</v>
      </c>
      <c r="I38" s="8"/>
      <c r="J38" s="2"/>
    </row>
    <row r="39" spans="1:10" x14ac:dyDescent="0.3">
      <c r="A39">
        <v>2017</v>
      </c>
      <c r="B39">
        <v>2</v>
      </c>
      <c r="C39" s="3">
        <f>ANetCDM!B$9/12/12</f>
        <v>21026.854166666668</v>
      </c>
      <c r="D39" s="3">
        <f t="shared" si="3"/>
        <v>1621558.1250000009</v>
      </c>
      <c r="E39" s="3">
        <f>ANetCDM!D$9/12/12</f>
        <v>5878.3819444444443</v>
      </c>
      <c r="F39" s="3">
        <f t="shared" si="4"/>
        <v>525794.34722222202</v>
      </c>
      <c r="G39" s="3">
        <f>ANetCDM!F$9/12/12</f>
        <v>105937.75</v>
      </c>
      <c r="H39" s="3">
        <f t="shared" si="5"/>
        <v>3685466.416666667</v>
      </c>
      <c r="I39" s="8"/>
      <c r="J39" s="2"/>
    </row>
    <row r="40" spans="1:10" x14ac:dyDescent="0.3">
      <c r="A40">
        <v>2017</v>
      </c>
      <c r="B40">
        <v>3</v>
      </c>
      <c r="C40" s="3">
        <f>ANetCDM!B$9/12/12</f>
        <v>21026.854166666668</v>
      </c>
      <c r="D40" s="3">
        <f t="shared" si="3"/>
        <v>1642584.9791666677</v>
      </c>
      <c r="E40" s="3">
        <f>ANetCDM!D$9/12/12</f>
        <v>5878.3819444444443</v>
      </c>
      <c r="F40" s="3">
        <f t="shared" si="4"/>
        <v>531672.72916666651</v>
      </c>
      <c r="G40" s="3">
        <f>ANetCDM!F$9/12/12</f>
        <v>105937.75</v>
      </c>
      <c r="H40" s="3">
        <f t="shared" si="5"/>
        <v>3791404.166666667</v>
      </c>
      <c r="I40" s="8"/>
      <c r="J40" s="2"/>
    </row>
    <row r="41" spans="1:10" x14ac:dyDescent="0.3">
      <c r="A41">
        <v>2017</v>
      </c>
      <c r="B41">
        <v>4</v>
      </c>
      <c r="C41" s="3">
        <f>ANetCDM!B$9/12/12</f>
        <v>21026.854166666668</v>
      </c>
      <c r="D41" s="3">
        <f t="shared" si="3"/>
        <v>1663611.8333333344</v>
      </c>
      <c r="E41" s="3">
        <f>ANetCDM!D$9/12/12</f>
        <v>5878.3819444444443</v>
      </c>
      <c r="F41" s="3">
        <f t="shared" si="4"/>
        <v>537551.11111111101</v>
      </c>
      <c r="G41" s="3">
        <f>ANetCDM!F$9/12/12</f>
        <v>105937.75</v>
      </c>
      <c r="H41" s="3">
        <f t="shared" si="5"/>
        <v>3897341.916666667</v>
      </c>
      <c r="I41" s="8"/>
      <c r="J41" s="2"/>
    </row>
    <row r="42" spans="1:10" x14ac:dyDescent="0.3">
      <c r="A42">
        <v>2017</v>
      </c>
      <c r="B42">
        <v>5</v>
      </c>
      <c r="C42" s="3">
        <f>ANetCDM!B$9/12/12</f>
        <v>21026.854166666668</v>
      </c>
      <c r="D42" s="3">
        <f t="shared" si="3"/>
        <v>1684638.6875000012</v>
      </c>
      <c r="E42" s="3">
        <f>ANetCDM!D$9/12/12</f>
        <v>5878.3819444444443</v>
      </c>
      <c r="F42" s="3">
        <f t="shared" si="4"/>
        <v>543429.4930555555</v>
      </c>
      <c r="G42" s="3">
        <f>ANetCDM!F$9/12/12</f>
        <v>105937.75</v>
      </c>
      <c r="H42" s="3">
        <f t="shared" si="5"/>
        <v>4003279.666666667</v>
      </c>
      <c r="I42" s="8"/>
      <c r="J42" s="2"/>
    </row>
    <row r="43" spans="1:10" x14ac:dyDescent="0.3">
      <c r="A43">
        <v>2017</v>
      </c>
      <c r="B43">
        <v>6</v>
      </c>
      <c r="C43" s="3">
        <f>ANetCDM!B$9/12/12</f>
        <v>21026.854166666668</v>
      </c>
      <c r="D43" s="3">
        <f t="shared" si="3"/>
        <v>1705665.5416666679</v>
      </c>
      <c r="E43" s="3">
        <f>ANetCDM!D$9/12/12</f>
        <v>5878.3819444444443</v>
      </c>
      <c r="F43" s="3">
        <f t="shared" si="4"/>
        <v>549307.875</v>
      </c>
      <c r="G43" s="3">
        <f>ANetCDM!F$9/12/12</f>
        <v>105937.75</v>
      </c>
      <c r="H43" s="3">
        <f t="shared" si="5"/>
        <v>4109217.416666667</v>
      </c>
      <c r="I43" s="8"/>
      <c r="J43" s="2"/>
    </row>
    <row r="44" spans="1:10" x14ac:dyDescent="0.3">
      <c r="A44">
        <v>2017</v>
      </c>
      <c r="B44">
        <v>7</v>
      </c>
      <c r="C44" s="3">
        <f>ANetCDM!B$9/12/12</f>
        <v>21026.854166666668</v>
      </c>
      <c r="D44" s="3">
        <f t="shared" si="3"/>
        <v>1726692.3958333347</v>
      </c>
      <c r="E44" s="3">
        <f>ANetCDM!D$9/12/12</f>
        <v>5878.3819444444443</v>
      </c>
      <c r="F44" s="3">
        <f t="shared" si="4"/>
        <v>555186.2569444445</v>
      </c>
      <c r="G44" s="3">
        <f>ANetCDM!F$9/12/12</f>
        <v>105937.75</v>
      </c>
      <c r="H44" s="3">
        <f t="shared" si="5"/>
        <v>4215155.166666667</v>
      </c>
      <c r="I44" s="8"/>
      <c r="J44" s="2"/>
    </row>
    <row r="45" spans="1:10" x14ac:dyDescent="0.3">
      <c r="A45">
        <v>2017</v>
      </c>
      <c r="B45">
        <v>8</v>
      </c>
      <c r="C45" s="3">
        <f>ANetCDM!B$9/12/12</f>
        <v>21026.854166666668</v>
      </c>
      <c r="D45" s="3">
        <f t="shared" si="3"/>
        <v>1747719.2500000014</v>
      </c>
      <c r="E45" s="3">
        <f>ANetCDM!D$9/12/12</f>
        <v>5878.3819444444443</v>
      </c>
      <c r="F45" s="3">
        <f t="shared" si="4"/>
        <v>561064.63888888899</v>
      </c>
      <c r="G45" s="3">
        <f>ANetCDM!F$9/12/12</f>
        <v>105937.75</v>
      </c>
      <c r="H45" s="3">
        <f t="shared" si="5"/>
        <v>4321092.916666667</v>
      </c>
      <c r="I45" s="8"/>
      <c r="J45" s="2"/>
    </row>
    <row r="46" spans="1:10" x14ac:dyDescent="0.3">
      <c r="A46">
        <v>2017</v>
      </c>
      <c r="B46">
        <v>9</v>
      </c>
      <c r="C46" s="3">
        <f>ANetCDM!B$9/12/12</f>
        <v>21026.854166666668</v>
      </c>
      <c r="D46" s="3">
        <f t="shared" si="3"/>
        <v>1768746.1041666681</v>
      </c>
      <c r="E46" s="3">
        <f>ANetCDM!D$9/12/12</f>
        <v>5878.3819444444443</v>
      </c>
      <c r="F46" s="3">
        <f t="shared" si="4"/>
        <v>566943.02083333349</v>
      </c>
      <c r="G46" s="3">
        <f>ANetCDM!F$9/12/12</f>
        <v>105937.75</v>
      </c>
      <c r="H46" s="3">
        <f t="shared" si="5"/>
        <v>4427030.666666667</v>
      </c>
      <c r="I46" s="8"/>
      <c r="J46" s="2"/>
    </row>
    <row r="47" spans="1:10" x14ac:dyDescent="0.3">
      <c r="A47">
        <v>2017</v>
      </c>
      <c r="B47">
        <v>10</v>
      </c>
      <c r="C47" s="3">
        <f>ANetCDM!B$9/12/12</f>
        <v>21026.854166666668</v>
      </c>
      <c r="D47" s="3">
        <f t="shared" si="3"/>
        <v>1789772.9583333349</v>
      </c>
      <c r="E47" s="3">
        <f>ANetCDM!D$9/12/12</f>
        <v>5878.3819444444443</v>
      </c>
      <c r="F47" s="3">
        <f t="shared" si="4"/>
        <v>572821.40277777798</v>
      </c>
      <c r="G47" s="3">
        <f>ANetCDM!F$9/12/12</f>
        <v>105937.75</v>
      </c>
      <c r="H47" s="3">
        <f t="shared" si="5"/>
        <v>4532968.416666667</v>
      </c>
      <c r="I47" s="8"/>
      <c r="J47" s="2"/>
    </row>
    <row r="48" spans="1:10" x14ac:dyDescent="0.3">
      <c r="A48">
        <v>2017</v>
      </c>
      <c r="B48">
        <v>11</v>
      </c>
      <c r="C48" s="3">
        <f>ANetCDM!B$9/12/12</f>
        <v>21026.854166666668</v>
      </c>
      <c r="D48" s="3">
        <f t="shared" si="3"/>
        <v>1810799.8125000016</v>
      </c>
      <c r="E48" s="3">
        <f>ANetCDM!D$9/12/12</f>
        <v>5878.3819444444443</v>
      </c>
      <c r="F48" s="3">
        <f t="shared" si="4"/>
        <v>578699.78472222248</v>
      </c>
      <c r="G48" s="3">
        <f>ANetCDM!F$9/12/12</f>
        <v>105937.75</v>
      </c>
      <c r="H48" s="3">
        <f t="shared" si="5"/>
        <v>4638906.166666667</v>
      </c>
      <c r="I48" s="8"/>
      <c r="J48" s="2"/>
    </row>
    <row r="49" spans="1:10" x14ac:dyDescent="0.3">
      <c r="A49">
        <v>2017</v>
      </c>
      <c r="B49">
        <v>12</v>
      </c>
      <c r="C49" s="3">
        <f>ANetCDM!B$9/12/12</f>
        <v>21026.854166666668</v>
      </c>
      <c r="D49" s="3">
        <f t="shared" si="3"/>
        <v>1831826.6666666684</v>
      </c>
      <c r="E49" s="3">
        <f>ANetCDM!D$9/12/12</f>
        <v>5878.3819444444443</v>
      </c>
      <c r="F49" s="3">
        <f t="shared" si="4"/>
        <v>584578.16666666698</v>
      </c>
      <c r="G49" s="3">
        <f>ANetCDM!F$9/12/12</f>
        <v>105937.75</v>
      </c>
      <c r="H49" s="3">
        <f t="shared" si="5"/>
        <v>4744843.916666667</v>
      </c>
      <c r="I49" s="8"/>
      <c r="J49" s="2"/>
    </row>
    <row r="50" spans="1:10" x14ac:dyDescent="0.3">
      <c r="A50">
        <v>2018</v>
      </c>
      <c r="B50">
        <v>1</v>
      </c>
      <c r="C50" s="3">
        <f>ANetCDM!B$9/12/12</f>
        <v>21026.854166666668</v>
      </c>
      <c r="D50" s="3">
        <f t="shared" si="3"/>
        <v>1852853.5208333351</v>
      </c>
      <c r="E50" s="3">
        <f>ANetCDM!D$9/12/12</f>
        <v>5878.3819444444443</v>
      </c>
      <c r="F50" s="3">
        <f t="shared" si="4"/>
        <v>590456.54861111147</v>
      </c>
      <c r="G50" s="3">
        <f>ANetCDM!F$9/12/12</f>
        <v>105937.75</v>
      </c>
      <c r="H50" s="3">
        <f t="shared" si="5"/>
        <v>4850781.666666667</v>
      </c>
      <c r="I50" s="8"/>
      <c r="J50" s="2"/>
    </row>
    <row r="51" spans="1:10" x14ac:dyDescent="0.3">
      <c r="A51">
        <v>2018</v>
      </c>
      <c r="B51">
        <v>2</v>
      </c>
      <c r="C51" s="3">
        <f>ANetCDM!B$9/12/12</f>
        <v>21026.854166666668</v>
      </c>
      <c r="D51" s="3">
        <f t="shared" si="3"/>
        <v>1873880.3750000019</v>
      </c>
      <c r="E51" s="3">
        <f>ANetCDM!D$9/12/12</f>
        <v>5878.3819444444443</v>
      </c>
      <c r="F51" s="3">
        <f t="shared" si="4"/>
        <v>596334.93055555597</v>
      </c>
      <c r="G51" s="3">
        <f>ANetCDM!F$9/12/12</f>
        <v>105937.75</v>
      </c>
      <c r="H51" s="3">
        <f t="shared" si="5"/>
        <v>4956719.416666667</v>
      </c>
      <c r="I51" s="8"/>
      <c r="J51" s="2"/>
    </row>
    <row r="52" spans="1:10" x14ac:dyDescent="0.3">
      <c r="A52">
        <v>2018</v>
      </c>
      <c r="B52">
        <v>3</v>
      </c>
      <c r="C52" s="3">
        <f>ANetCDM!B$9/12/12</f>
        <v>21026.854166666668</v>
      </c>
      <c r="D52" s="3">
        <f t="shared" si="3"/>
        <v>1894907.2291666686</v>
      </c>
      <c r="E52" s="3">
        <f>ANetCDM!D$9/12/12</f>
        <v>5878.3819444444443</v>
      </c>
      <c r="F52" s="3">
        <f t="shared" si="4"/>
        <v>602213.31250000047</v>
      </c>
      <c r="G52" s="3">
        <f>ANetCDM!F$9/12/12</f>
        <v>105937.75</v>
      </c>
      <c r="H52" s="3">
        <f t="shared" si="5"/>
        <v>5062657.166666667</v>
      </c>
      <c r="I52" s="8"/>
      <c r="J52" s="2"/>
    </row>
    <row r="53" spans="1:10" x14ac:dyDescent="0.3">
      <c r="A53">
        <v>2018</v>
      </c>
      <c r="B53">
        <v>4</v>
      </c>
      <c r="C53" s="3">
        <f>ANetCDM!B$9/12/12</f>
        <v>21026.854166666668</v>
      </c>
      <c r="D53" s="3">
        <f t="shared" si="3"/>
        <v>1915934.0833333354</v>
      </c>
      <c r="E53" s="3">
        <f>ANetCDM!D$9/12/12</f>
        <v>5878.3819444444443</v>
      </c>
      <c r="F53" s="3">
        <f t="shared" si="4"/>
        <v>608091.69444444496</v>
      </c>
      <c r="G53" s="3">
        <f>ANetCDM!F$9/12/12</f>
        <v>105937.75</v>
      </c>
      <c r="H53" s="3">
        <f t="shared" si="5"/>
        <v>5168594.916666667</v>
      </c>
      <c r="I53" s="8"/>
      <c r="J53" s="2"/>
    </row>
    <row r="54" spans="1:10" x14ac:dyDescent="0.3">
      <c r="A54">
        <v>2018</v>
      </c>
      <c r="B54">
        <v>5</v>
      </c>
      <c r="C54" s="3">
        <f>ANetCDM!B$9/12/12</f>
        <v>21026.854166666668</v>
      </c>
      <c r="D54" s="3">
        <f t="shared" si="3"/>
        <v>1936960.9375000021</v>
      </c>
      <c r="E54" s="3">
        <f>ANetCDM!D$9/12/12</f>
        <v>5878.3819444444443</v>
      </c>
      <c r="F54" s="3">
        <f t="shared" si="4"/>
        <v>613970.07638888946</v>
      </c>
      <c r="G54" s="3">
        <f>ANetCDM!F$9/12/12</f>
        <v>105937.75</v>
      </c>
      <c r="H54" s="3">
        <f t="shared" si="5"/>
        <v>5274532.666666667</v>
      </c>
      <c r="I54" s="8"/>
      <c r="J54" s="2"/>
    </row>
    <row r="55" spans="1:10" x14ac:dyDescent="0.3">
      <c r="A55">
        <v>2018</v>
      </c>
      <c r="B55">
        <v>6</v>
      </c>
      <c r="C55" s="3">
        <f>ANetCDM!B$9/12/12</f>
        <v>21026.854166666668</v>
      </c>
      <c r="D55" s="3">
        <f t="shared" si="3"/>
        <v>1957987.7916666688</v>
      </c>
      <c r="E55" s="3">
        <f>ANetCDM!D$9/12/12</f>
        <v>5878.3819444444443</v>
      </c>
      <c r="F55" s="3">
        <f t="shared" si="4"/>
        <v>619848.45833333395</v>
      </c>
      <c r="G55" s="3">
        <f>ANetCDM!F$9/12/12</f>
        <v>105937.75</v>
      </c>
      <c r="H55" s="3">
        <f t="shared" si="5"/>
        <v>5380470.416666667</v>
      </c>
      <c r="I55" s="8"/>
      <c r="J55" s="2"/>
    </row>
    <row r="56" spans="1:10" x14ac:dyDescent="0.3">
      <c r="A56">
        <v>2018</v>
      </c>
      <c r="B56">
        <v>7</v>
      </c>
      <c r="C56" s="3">
        <f>ANetCDM!B$9/12/12</f>
        <v>21026.854166666668</v>
      </c>
      <c r="D56" s="3">
        <f t="shared" si="3"/>
        <v>1979014.6458333356</v>
      </c>
      <c r="E56" s="3">
        <f>ANetCDM!D$9/12/12</f>
        <v>5878.3819444444443</v>
      </c>
      <c r="F56" s="3">
        <f t="shared" si="4"/>
        <v>625726.84027777845</v>
      </c>
      <c r="G56" s="3">
        <f>ANetCDM!F$9/12/12</f>
        <v>105937.75</v>
      </c>
      <c r="H56" s="3">
        <f t="shared" si="5"/>
        <v>5486408.166666667</v>
      </c>
      <c r="I56" s="8"/>
      <c r="J56" s="2"/>
    </row>
    <row r="57" spans="1:10" x14ac:dyDescent="0.3">
      <c r="A57">
        <v>2018</v>
      </c>
      <c r="B57">
        <v>8</v>
      </c>
      <c r="C57" s="3">
        <f>ANetCDM!B$9/12/12</f>
        <v>21026.854166666668</v>
      </c>
      <c r="D57" s="3">
        <f t="shared" si="3"/>
        <v>2000041.5000000023</v>
      </c>
      <c r="E57" s="3">
        <f>ANetCDM!D$9/12/12</f>
        <v>5878.3819444444443</v>
      </c>
      <c r="F57" s="3">
        <f t="shared" si="4"/>
        <v>631605.22222222295</v>
      </c>
      <c r="G57" s="3">
        <f>ANetCDM!F$9/12/12</f>
        <v>105937.75</v>
      </c>
      <c r="H57" s="3">
        <f t="shared" si="5"/>
        <v>5592345.916666667</v>
      </c>
      <c r="I57" s="8"/>
      <c r="J57" s="2"/>
    </row>
    <row r="58" spans="1:10" x14ac:dyDescent="0.3">
      <c r="A58">
        <v>2018</v>
      </c>
      <c r="B58">
        <v>9</v>
      </c>
      <c r="C58" s="3">
        <f>ANetCDM!B$9/12/12</f>
        <v>21026.854166666668</v>
      </c>
      <c r="D58" s="3">
        <f t="shared" si="3"/>
        <v>2021068.3541666691</v>
      </c>
      <c r="E58" s="3">
        <f>ANetCDM!D$9/12/12</f>
        <v>5878.3819444444443</v>
      </c>
      <c r="F58" s="3">
        <f t="shared" si="4"/>
        <v>637483.60416666744</v>
      </c>
      <c r="G58" s="3">
        <f>ANetCDM!F$9/12/12</f>
        <v>105937.75</v>
      </c>
      <c r="H58" s="3">
        <f t="shared" si="5"/>
        <v>5698283.666666667</v>
      </c>
      <c r="I58" s="8"/>
      <c r="J58" s="2"/>
    </row>
    <row r="59" spans="1:10" x14ac:dyDescent="0.3">
      <c r="A59">
        <v>2018</v>
      </c>
      <c r="B59">
        <v>10</v>
      </c>
      <c r="C59" s="3">
        <f>ANetCDM!B$9/12/12</f>
        <v>21026.854166666668</v>
      </c>
      <c r="D59" s="3">
        <f t="shared" si="3"/>
        <v>2042095.2083333358</v>
      </c>
      <c r="E59" s="3">
        <f>ANetCDM!D$9/12/12</f>
        <v>5878.3819444444443</v>
      </c>
      <c r="F59" s="3">
        <f t="shared" si="4"/>
        <v>643361.98611111194</v>
      </c>
      <c r="G59" s="3">
        <f>ANetCDM!F$9/12/12</f>
        <v>105937.75</v>
      </c>
      <c r="H59" s="3">
        <f t="shared" si="5"/>
        <v>5804221.416666667</v>
      </c>
      <c r="I59" s="8"/>
      <c r="J59" s="2"/>
    </row>
    <row r="60" spans="1:10" x14ac:dyDescent="0.3">
      <c r="A60">
        <v>2018</v>
      </c>
      <c r="B60">
        <v>11</v>
      </c>
      <c r="C60" s="3">
        <f>ANetCDM!B$9/12/12</f>
        <v>21026.854166666668</v>
      </c>
      <c r="D60" s="3">
        <f t="shared" si="3"/>
        <v>2063122.0625000026</v>
      </c>
      <c r="E60" s="3">
        <f>ANetCDM!D$9/12/12</f>
        <v>5878.3819444444443</v>
      </c>
      <c r="F60" s="3">
        <f t="shared" si="4"/>
        <v>649240.36805555644</v>
      </c>
      <c r="G60" s="3">
        <f>ANetCDM!F$9/12/12</f>
        <v>105937.75</v>
      </c>
      <c r="H60" s="3">
        <f t="shared" si="5"/>
        <v>5910159.166666667</v>
      </c>
      <c r="I60" s="8"/>
      <c r="J60" s="2"/>
    </row>
    <row r="61" spans="1:10" x14ac:dyDescent="0.3">
      <c r="A61">
        <v>2018</v>
      </c>
      <c r="B61">
        <v>12</v>
      </c>
      <c r="C61" s="3">
        <f>ANetCDM!B$9/12/12</f>
        <v>21026.854166666668</v>
      </c>
      <c r="D61" s="3">
        <f t="shared" si="3"/>
        <v>2084148.9166666693</v>
      </c>
      <c r="E61" s="3">
        <f>ANetCDM!D$9/12/12</f>
        <v>5878.3819444444443</v>
      </c>
      <c r="F61" s="3">
        <f t="shared" si="4"/>
        <v>655118.75000000093</v>
      </c>
      <c r="G61" s="3">
        <f>ANetCDM!F$9/12/12</f>
        <v>105937.75</v>
      </c>
      <c r="H61" s="3">
        <f t="shared" si="5"/>
        <v>6016096.916666667</v>
      </c>
      <c r="I61" s="8"/>
      <c r="J61" s="2"/>
    </row>
    <row r="62" spans="1:10" x14ac:dyDescent="0.3">
      <c r="A62">
        <v>2019</v>
      </c>
      <c r="B62">
        <v>1</v>
      </c>
      <c r="C62" s="3">
        <f>ANetCDM!B$9/12/12</f>
        <v>21026.854166666668</v>
      </c>
      <c r="D62" s="3">
        <f t="shared" si="3"/>
        <v>2105175.7708333358</v>
      </c>
      <c r="E62" s="3">
        <f>ANetCDM!D$9/12/12</f>
        <v>5878.3819444444443</v>
      </c>
      <c r="F62" s="3">
        <f t="shared" si="4"/>
        <v>660997.13194444543</v>
      </c>
      <c r="G62" s="3">
        <f>ANetCDM!F$9/12/12</f>
        <v>105937.75</v>
      </c>
      <c r="H62" s="3">
        <f t="shared" si="5"/>
        <v>6122034.666666667</v>
      </c>
      <c r="I62" s="8"/>
      <c r="J62" s="2"/>
    </row>
    <row r="63" spans="1:10" x14ac:dyDescent="0.3">
      <c r="A63">
        <v>2019</v>
      </c>
      <c r="B63">
        <v>2</v>
      </c>
      <c r="C63" s="3">
        <f>ANetCDM!B$9/12/12</f>
        <v>21026.854166666668</v>
      </c>
      <c r="D63" s="3">
        <f t="shared" si="3"/>
        <v>2126202.6250000023</v>
      </c>
      <c r="E63" s="3">
        <f>ANetCDM!D$9/12/12</f>
        <v>5878.3819444444443</v>
      </c>
      <c r="F63" s="3">
        <f t="shared" si="4"/>
        <v>666875.51388888992</v>
      </c>
      <c r="G63" s="3">
        <f>ANetCDM!F$9/12/12</f>
        <v>105937.75</v>
      </c>
      <c r="H63" s="3">
        <f t="shared" si="5"/>
        <v>6227972.416666667</v>
      </c>
      <c r="I63" s="8"/>
      <c r="J63" s="2"/>
    </row>
    <row r="64" spans="1:10" x14ac:dyDescent="0.3">
      <c r="A64">
        <v>2019</v>
      </c>
      <c r="B64">
        <v>3</v>
      </c>
      <c r="C64" s="3">
        <f>ANetCDM!B$9/12/12</f>
        <v>21026.854166666668</v>
      </c>
      <c r="D64" s="3">
        <f t="shared" si="3"/>
        <v>2147229.4791666688</v>
      </c>
      <c r="E64" s="3">
        <f>ANetCDM!D$9/12/12</f>
        <v>5878.3819444444443</v>
      </c>
      <c r="F64" s="3">
        <f t="shared" si="4"/>
        <v>672753.89583333442</v>
      </c>
      <c r="G64" s="3">
        <f>ANetCDM!F$9/12/12</f>
        <v>105937.75</v>
      </c>
      <c r="H64" s="3">
        <f t="shared" si="5"/>
        <v>6333910.166666667</v>
      </c>
      <c r="I64" s="8"/>
      <c r="J64" s="2"/>
    </row>
    <row r="65" spans="1:10" x14ac:dyDescent="0.3">
      <c r="A65">
        <v>2019</v>
      </c>
      <c r="B65">
        <v>4</v>
      </c>
      <c r="C65" s="3">
        <f>ANetCDM!B$9/12/12</f>
        <v>21026.854166666668</v>
      </c>
      <c r="D65" s="3">
        <f t="shared" si="3"/>
        <v>2168256.3333333354</v>
      </c>
      <c r="E65" s="3">
        <f>ANetCDM!D$9/12/12</f>
        <v>5878.3819444444443</v>
      </c>
      <c r="F65" s="3">
        <f t="shared" si="4"/>
        <v>678632.27777777892</v>
      </c>
      <c r="G65" s="3">
        <f>ANetCDM!F$9/12/12</f>
        <v>105937.75</v>
      </c>
      <c r="H65" s="3">
        <f t="shared" si="5"/>
        <v>6439847.916666667</v>
      </c>
      <c r="I65" s="8"/>
      <c r="J65" s="2"/>
    </row>
    <row r="66" spans="1:10" x14ac:dyDescent="0.3">
      <c r="A66">
        <v>2019</v>
      </c>
      <c r="B66">
        <v>5</v>
      </c>
      <c r="C66" s="3">
        <f>ANetCDM!B$9/12/12</f>
        <v>21026.854166666668</v>
      </c>
      <c r="D66" s="3">
        <f t="shared" si="3"/>
        <v>2189283.1875000019</v>
      </c>
      <c r="E66" s="3">
        <f>ANetCDM!D$9/12/12</f>
        <v>5878.3819444444443</v>
      </c>
      <c r="F66" s="3">
        <f t="shared" si="4"/>
        <v>684510.65972222341</v>
      </c>
      <c r="G66" s="3">
        <f>ANetCDM!F$9/12/12</f>
        <v>105937.75</v>
      </c>
      <c r="H66" s="3">
        <f t="shared" si="5"/>
        <v>6545785.666666667</v>
      </c>
      <c r="I66" s="8"/>
      <c r="J66" s="2"/>
    </row>
    <row r="67" spans="1:10" x14ac:dyDescent="0.3">
      <c r="A67">
        <v>2019</v>
      </c>
      <c r="B67">
        <v>6</v>
      </c>
      <c r="C67" s="3">
        <f>ANetCDM!B$9/12/12</f>
        <v>21026.854166666668</v>
      </c>
      <c r="D67" s="3">
        <f t="shared" si="3"/>
        <v>2210310.0416666684</v>
      </c>
      <c r="E67" s="3">
        <f>ANetCDM!D$9/12/12</f>
        <v>5878.3819444444443</v>
      </c>
      <c r="F67" s="3">
        <f t="shared" si="4"/>
        <v>690389.04166666791</v>
      </c>
      <c r="G67" s="3">
        <f>ANetCDM!F$9/12/12</f>
        <v>105937.75</v>
      </c>
      <c r="H67" s="3">
        <f t="shared" si="5"/>
        <v>6651723.416666667</v>
      </c>
      <c r="I67" s="8"/>
      <c r="J67" s="2"/>
    </row>
    <row r="68" spans="1:10" x14ac:dyDescent="0.3">
      <c r="A68">
        <v>2019</v>
      </c>
      <c r="B68">
        <v>7</v>
      </c>
      <c r="C68" s="3">
        <f>ANetCDM!B$9/12/12</f>
        <v>21026.854166666668</v>
      </c>
      <c r="D68" s="3">
        <f t="shared" si="3"/>
        <v>2231336.8958333349</v>
      </c>
      <c r="E68" s="3">
        <f>ANetCDM!D$9/12/12</f>
        <v>5878.3819444444443</v>
      </c>
      <c r="F68" s="3">
        <f t="shared" si="4"/>
        <v>696267.4236111124</v>
      </c>
      <c r="G68" s="3">
        <f>ANetCDM!F$9/12/12</f>
        <v>105937.75</v>
      </c>
      <c r="H68" s="3">
        <f t="shared" si="5"/>
        <v>6757661.166666667</v>
      </c>
      <c r="I68" s="8"/>
      <c r="J68" s="2"/>
    </row>
    <row r="69" spans="1:10" x14ac:dyDescent="0.3">
      <c r="A69">
        <v>2019</v>
      </c>
      <c r="B69">
        <v>8</v>
      </c>
      <c r="C69" s="3">
        <f>ANetCDM!B$9/12/12</f>
        <v>21026.854166666668</v>
      </c>
      <c r="D69" s="3">
        <f t="shared" si="3"/>
        <v>2252363.7500000014</v>
      </c>
      <c r="E69" s="3">
        <f>ANetCDM!D$9/12/12</f>
        <v>5878.3819444444443</v>
      </c>
      <c r="F69" s="3">
        <f t="shared" si="4"/>
        <v>702145.8055555569</v>
      </c>
      <c r="G69" s="3">
        <f>ANetCDM!F$9/12/12</f>
        <v>105937.75</v>
      </c>
      <c r="H69" s="3">
        <f t="shared" si="5"/>
        <v>6863598.916666667</v>
      </c>
      <c r="I69" s="8"/>
      <c r="J69" s="2"/>
    </row>
    <row r="70" spans="1:10" x14ac:dyDescent="0.3">
      <c r="A70">
        <v>2019</v>
      </c>
      <c r="B70">
        <v>9</v>
      </c>
      <c r="C70" s="3">
        <f>ANetCDM!B$9/12/12</f>
        <v>21026.854166666668</v>
      </c>
      <c r="D70" s="3">
        <f t="shared" si="3"/>
        <v>2273390.6041666679</v>
      </c>
      <c r="E70" s="3">
        <f>ANetCDM!D$9/12/12</f>
        <v>5878.3819444444443</v>
      </c>
      <c r="F70" s="3">
        <f t="shared" si="4"/>
        <v>708024.1875000014</v>
      </c>
      <c r="G70" s="3">
        <f>ANetCDM!F$9/12/12</f>
        <v>105937.75</v>
      </c>
      <c r="H70" s="3">
        <f t="shared" si="5"/>
        <v>6969536.666666667</v>
      </c>
      <c r="I70" s="8"/>
      <c r="J70" s="2"/>
    </row>
    <row r="71" spans="1:10" x14ac:dyDescent="0.3">
      <c r="A71">
        <v>2019</v>
      </c>
      <c r="B71">
        <v>10</v>
      </c>
      <c r="C71" s="3">
        <f>ANetCDM!B$9/12/12</f>
        <v>21026.854166666668</v>
      </c>
      <c r="D71" s="3">
        <f t="shared" si="3"/>
        <v>2294417.4583333344</v>
      </c>
      <c r="E71" s="3">
        <f>ANetCDM!D$9/12/12</f>
        <v>5878.3819444444443</v>
      </c>
      <c r="F71" s="3">
        <f t="shared" si="4"/>
        <v>713902.56944444589</v>
      </c>
      <c r="G71" s="3">
        <f>ANetCDM!F$9/12/12</f>
        <v>105937.75</v>
      </c>
      <c r="H71" s="3">
        <f t="shared" si="5"/>
        <v>7075474.416666667</v>
      </c>
      <c r="I71" s="8"/>
      <c r="J71" s="2"/>
    </row>
    <row r="72" spans="1:10" x14ac:dyDescent="0.3">
      <c r="A72">
        <v>2019</v>
      </c>
      <c r="B72">
        <v>11</v>
      </c>
      <c r="C72" s="3">
        <f>ANetCDM!B$9/12/12</f>
        <v>21026.854166666668</v>
      </c>
      <c r="D72" s="3">
        <f t="shared" si="3"/>
        <v>2315444.3125000009</v>
      </c>
      <c r="E72" s="3">
        <f>ANetCDM!D$9/12/12</f>
        <v>5878.3819444444443</v>
      </c>
      <c r="F72" s="3">
        <f t="shared" si="4"/>
        <v>719780.95138889039</v>
      </c>
      <c r="G72" s="3">
        <f>ANetCDM!F$9/12/12</f>
        <v>105937.75</v>
      </c>
      <c r="H72" s="3">
        <f t="shared" si="5"/>
        <v>7181412.166666667</v>
      </c>
      <c r="I72" s="8"/>
      <c r="J72" s="2"/>
    </row>
    <row r="73" spans="1:10" x14ac:dyDescent="0.3">
      <c r="A73">
        <v>2019</v>
      </c>
      <c r="B73">
        <v>12</v>
      </c>
      <c r="C73" s="3">
        <f>ANetCDM!B$9/12/12</f>
        <v>21026.854166666668</v>
      </c>
      <c r="D73" s="3">
        <f t="shared" si="3"/>
        <v>2336471.1666666674</v>
      </c>
      <c r="E73" s="3">
        <f>ANetCDM!D$9/12/12</f>
        <v>5878.3819444444443</v>
      </c>
      <c r="F73" s="3">
        <f t="shared" si="4"/>
        <v>725659.33333333489</v>
      </c>
      <c r="G73" s="3">
        <f>ANetCDM!F$9/12/12</f>
        <v>105937.75</v>
      </c>
      <c r="H73" s="3">
        <f t="shared" si="5"/>
        <v>7287349.916666667</v>
      </c>
      <c r="I73" s="8"/>
      <c r="J73" s="2"/>
    </row>
  </sheetData>
  <pageMargins left="0.7" right="0.7" top="0.75" bottom="0.75" header="0.3" footer="0.3"/>
  <pageSetup orientation="portrait" r:id="rId1"/>
  <headerFooter>
    <oddHeader>&amp;C&amp;"Arial,Bold"Appendix 3-2: Incremental CDM</oddHeader>
  </headerFooter>
  <ignoredErrors>
    <ignoredError sqref="E2:E73 G2:G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ANetCDM</vt:lpstr>
      <vt:lpstr>NetCDMImpacts</vt:lpstr>
      <vt:lpstr>NetCDMImpacts!Print_Titles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Fox</dc:creator>
  <cp:lastModifiedBy>Arseneau, Lindsey</cp:lastModifiedBy>
  <cp:lastPrinted>2014-03-06T21:05:56Z</cp:lastPrinted>
  <dcterms:created xsi:type="dcterms:W3CDTF">2012-07-16T14:54:15Z</dcterms:created>
  <dcterms:modified xsi:type="dcterms:W3CDTF">2014-04-04T14:47:37Z</dcterms:modified>
</cp:coreProperties>
</file>