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92" windowHeight="7932" tabRatio="964"/>
  </bookViews>
  <sheets>
    <sheet name="Residential" sheetId="38" r:id="rId1"/>
    <sheet name="GS&lt;50kW" sheetId="39" r:id="rId2"/>
    <sheet name="GS&gt;50kW" sheetId="41" r:id="rId3"/>
    <sheet name="GS&gt;700kW" sheetId="42" r:id="rId4"/>
    <sheet name="Large User" sheetId="43" r:id="rId5"/>
    <sheet name="Sheet2" sheetId="40" r:id="rId6"/>
  </sheets>
  <externalReferences>
    <externalReference r:id="rId7"/>
  </externalReferences>
  <definedNames>
    <definedName name="_Order1" hidden="1">255</definedName>
    <definedName name="_Sort" hidden="1">[1]Sheet1!$G$40:$K$40</definedName>
    <definedName name="_xlnm.Print_Area" localSheetId="1">'GS&lt;50kW'!$A$1:$N$196</definedName>
    <definedName name="_xlnm.Print_Area" localSheetId="2">'GS&gt;50kW'!$A$1:$O$196</definedName>
    <definedName name="_xlnm.Print_Area" localSheetId="3">'GS&gt;700kW'!$A$1:$O$196</definedName>
    <definedName name="_xlnm.Print_Area" localSheetId="4">'Large User'!$A$2:$O$196</definedName>
    <definedName name="_xlnm.Print_Area" localSheetId="0">Residential!$A$1:$N$196</definedName>
    <definedName name="_xlnm.Print_Titles" localSheetId="1">'GS&lt;50kW'!$1:$2</definedName>
    <definedName name="_xlnm.Print_Titles" localSheetId="2">'GS&gt;50kW'!$1:$2</definedName>
    <definedName name="_xlnm.Print_Titles" localSheetId="3">'GS&gt;700kW'!$1:$2</definedName>
    <definedName name="_xlnm.Print_Titles" localSheetId="4">'Large User'!$1:$2</definedName>
    <definedName name="_xlnm.Print_Titles" localSheetId="0">Residential!$1:$2</definedName>
  </definedNames>
  <calcPr calcId="125725" iterate="1"/>
</workbook>
</file>

<file path=xl/calcChain.xml><?xml version="1.0" encoding="utf-8"?>
<calcChain xmlns="http://schemas.openxmlformats.org/spreadsheetml/2006/main">
  <c r="C162" i="43"/>
  <c r="C154"/>
  <c r="C156" i="42"/>
  <c r="C161" i="41"/>
  <c r="C168"/>
  <c r="C153" i="39"/>
  <c r="C153" i="42"/>
  <c r="A146" i="43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46" i="42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46" i="41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46" i="39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46" i="38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C155" i="39" l="1"/>
  <c r="C161" i="38"/>
  <c r="C157" i="41"/>
  <c r="C158" i="43"/>
  <c r="C168"/>
  <c r="C157"/>
  <c r="C161"/>
  <c r="C157" i="38"/>
  <c r="C159" i="39"/>
  <c r="C156" i="43"/>
  <c r="C160"/>
  <c r="C153" i="38"/>
  <c r="C155"/>
  <c r="C156"/>
  <c r="C159"/>
  <c r="C160"/>
  <c r="C154" i="39"/>
  <c r="C157"/>
  <c r="C158"/>
  <c r="C161"/>
  <c r="C162"/>
  <c r="C153" i="41"/>
  <c r="C155"/>
  <c r="C156"/>
  <c r="C159"/>
  <c r="C160"/>
  <c r="C154" i="42"/>
  <c r="C155"/>
  <c r="C158"/>
  <c r="C159"/>
  <c r="C154" i="38"/>
  <c r="C158"/>
  <c r="C162"/>
  <c r="C168" i="39"/>
  <c r="C156"/>
  <c r="C160"/>
  <c r="C154" i="41"/>
  <c r="C158"/>
  <c r="C162"/>
  <c r="C157" i="42"/>
  <c r="C153" i="43"/>
  <c r="C155"/>
  <c r="C159"/>
  <c r="C168" i="38"/>
  <c r="C160" i="42" l="1"/>
  <c r="C161"/>
  <c r="L6"/>
  <c r="M6" s="1"/>
  <c r="N6" s="1"/>
  <c r="L6" i="39"/>
  <c r="M6" s="1"/>
  <c r="N6" s="1"/>
  <c r="L8"/>
  <c r="M8" s="1"/>
  <c r="N8" s="1"/>
  <c r="L10" i="42"/>
  <c r="M10" s="1"/>
  <c r="N10" s="1"/>
  <c r="L10" i="39"/>
  <c r="M10" s="1"/>
  <c r="N10" s="1"/>
  <c r="L14" i="42"/>
  <c r="M14" s="1"/>
  <c r="N14" s="1"/>
  <c r="L14" i="39"/>
  <c r="M14" s="1"/>
  <c r="N14" s="1"/>
  <c r="L17" i="43"/>
  <c r="M17" s="1"/>
  <c r="N17" s="1"/>
  <c r="L17" i="41"/>
  <c r="M17" s="1"/>
  <c r="N17" s="1"/>
  <c r="L17" i="42"/>
  <c r="M17" s="1"/>
  <c r="N17" s="1"/>
  <c r="L19" i="39"/>
  <c r="M19" s="1"/>
  <c r="N19" s="1"/>
  <c r="L19" i="41"/>
  <c r="M19" s="1"/>
  <c r="N19" s="1"/>
  <c r="L21" i="38"/>
  <c r="M21" s="1"/>
  <c r="N21" s="1"/>
  <c r="L21" i="42"/>
  <c r="M21" s="1"/>
  <c r="N21" s="1"/>
  <c r="L23" i="39"/>
  <c r="M23" s="1"/>
  <c r="N23" s="1"/>
  <c r="L23" i="43"/>
  <c r="M23" s="1"/>
  <c r="N23" s="1"/>
  <c r="L23" i="38"/>
  <c r="M23" s="1"/>
  <c r="N23" s="1"/>
  <c r="L15"/>
  <c r="L5" i="42"/>
  <c r="M5" s="1"/>
  <c r="N5" s="1"/>
  <c r="L7" i="38"/>
  <c r="M7" s="1"/>
  <c r="N7" s="1"/>
  <c r="L9" i="42"/>
  <c r="M9" s="1"/>
  <c r="N9" s="1"/>
  <c r="L9" i="39"/>
  <c r="M9" s="1"/>
  <c r="N9" s="1"/>
  <c r="L11" i="38"/>
  <c r="M11" s="1"/>
  <c r="N11" s="1"/>
  <c r="L13" i="42"/>
  <c r="M13" s="1"/>
  <c r="N13" s="1"/>
  <c r="L3" i="39"/>
  <c r="L3" i="41"/>
  <c r="L27" i="38"/>
  <c r="L27" i="39"/>
  <c r="L25" i="42"/>
  <c r="M25" s="1"/>
  <c r="N25" s="1"/>
  <c r="L25" i="43"/>
  <c r="M25" s="1"/>
  <c r="N25" s="1"/>
  <c r="L25" i="41"/>
  <c r="M25" s="1"/>
  <c r="N25" s="1"/>
  <c r="L37" i="38"/>
  <c r="M37" s="1"/>
  <c r="N37" s="1"/>
  <c r="L37" i="39"/>
  <c r="M37" s="1"/>
  <c r="N37" s="1"/>
  <c r="L35" i="42"/>
  <c r="M35" s="1"/>
  <c r="N35" s="1"/>
  <c r="L35" i="43"/>
  <c r="M35" s="1"/>
  <c r="N35" s="1"/>
  <c r="L35" i="38"/>
  <c r="M35" s="1"/>
  <c r="N35" s="1"/>
  <c r="L33" i="41"/>
  <c r="M33" s="1"/>
  <c r="N33" s="1"/>
  <c r="L33" i="38"/>
  <c r="M33" s="1"/>
  <c r="N33" s="1"/>
  <c r="L31" i="42"/>
  <c r="M31" s="1"/>
  <c r="N31" s="1"/>
  <c r="L31" i="39"/>
  <c r="M31" s="1"/>
  <c r="N31" s="1"/>
  <c r="L29" i="38"/>
  <c r="M29" s="1"/>
  <c r="N29" s="1"/>
  <c r="L29" i="39"/>
  <c r="M29" s="1"/>
  <c r="N29" s="1"/>
  <c r="L39" i="42"/>
  <c r="L39" i="43"/>
  <c r="L39" i="38"/>
  <c r="L49" i="41"/>
  <c r="M49" s="1"/>
  <c r="N49" s="1"/>
  <c r="L49" i="38"/>
  <c r="M49" s="1"/>
  <c r="N49" s="1"/>
  <c r="L47" i="42"/>
  <c r="M47" s="1"/>
  <c r="N47" s="1"/>
  <c r="L47" i="39"/>
  <c r="M47" s="1"/>
  <c r="N47" s="1"/>
  <c r="L45" i="38"/>
  <c r="M45" s="1"/>
  <c r="N45" s="1"/>
  <c r="L45" i="39"/>
  <c r="M45" s="1"/>
  <c r="N45" s="1"/>
  <c r="L43" i="42"/>
  <c r="M43" s="1"/>
  <c r="N43" s="1"/>
  <c r="L43" i="43"/>
  <c r="M43" s="1"/>
  <c r="N43" s="1"/>
  <c r="L43" i="38"/>
  <c r="M43" s="1"/>
  <c r="N43" s="1"/>
  <c r="L41" i="41"/>
  <c r="M41" s="1"/>
  <c r="N41" s="1"/>
  <c r="L41" i="38"/>
  <c r="M41" s="1"/>
  <c r="N41" s="1"/>
  <c r="L51" i="42"/>
  <c r="L51" i="39"/>
  <c r="L61" i="38"/>
  <c r="M61" s="1"/>
  <c r="N61" s="1"/>
  <c r="L61" i="39"/>
  <c r="M61" s="1"/>
  <c r="N61" s="1"/>
  <c r="L59" i="42"/>
  <c r="M59" s="1"/>
  <c r="N59" s="1"/>
  <c r="L59" i="43"/>
  <c r="M59" s="1"/>
  <c r="N59" s="1"/>
  <c r="L59" i="38"/>
  <c r="M59" s="1"/>
  <c r="N59" s="1"/>
  <c r="L57" i="41"/>
  <c r="M57" s="1"/>
  <c r="N57" s="1"/>
  <c r="L57" i="38"/>
  <c r="M57" s="1"/>
  <c r="N57" s="1"/>
  <c r="L55" i="41"/>
  <c r="M55" s="1"/>
  <c r="N55" s="1"/>
  <c r="L55" i="39"/>
  <c r="M55" s="1"/>
  <c r="N55" s="1"/>
  <c r="L53" i="42"/>
  <c r="M53" s="1"/>
  <c r="N53" s="1"/>
  <c r="L53" i="39"/>
  <c r="M53" s="1"/>
  <c r="N53" s="1"/>
  <c r="L53" i="38"/>
  <c r="M53" s="1"/>
  <c r="N53" s="1"/>
  <c r="L63" i="43"/>
  <c r="L63" i="38"/>
  <c r="L63" i="42"/>
  <c r="L73" i="39"/>
  <c r="M73" s="1"/>
  <c r="N73" s="1"/>
  <c r="L73" i="43"/>
  <c r="M73" s="1"/>
  <c r="N73" s="1"/>
  <c r="L73" i="41"/>
  <c r="M73" s="1"/>
  <c r="N73" s="1"/>
  <c r="L71"/>
  <c r="M71" s="1"/>
  <c r="N71" s="1"/>
  <c r="L71" i="39"/>
  <c r="M71" s="1"/>
  <c r="N71" s="1"/>
  <c r="L69" i="42"/>
  <c r="M69" s="1"/>
  <c r="N69" s="1"/>
  <c r="L69" i="39"/>
  <c r="M69" s="1"/>
  <c r="N69" s="1"/>
  <c r="L69" i="38"/>
  <c r="M69" s="1"/>
  <c r="N69" s="1"/>
  <c r="L67" i="43"/>
  <c r="M67" s="1"/>
  <c r="N67" s="1"/>
  <c r="L67" i="38"/>
  <c r="M67" s="1"/>
  <c r="N67" s="1"/>
  <c r="L67" i="42"/>
  <c r="M67" s="1"/>
  <c r="N67" s="1"/>
  <c r="L65" i="39"/>
  <c r="M65" s="1"/>
  <c r="N65" s="1"/>
  <c r="L65" i="43"/>
  <c r="M65" s="1"/>
  <c r="N65" s="1"/>
  <c r="L65" i="41"/>
  <c r="M65" s="1"/>
  <c r="N65" s="1"/>
  <c r="L91" i="42"/>
  <c r="M91" s="1"/>
  <c r="N91" s="1"/>
  <c r="L120" i="38"/>
  <c r="M120" s="1"/>
  <c r="N120" s="1"/>
  <c r="L112"/>
  <c r="M112" s="1"/>
  <c r="N112" s="1"/>
  <c r="L112" i="41" l="1"/>
  <c r="M112" s="1"/>
  <c r="N112" s="1"/>
  <c r="L114" i="39"/>
  <c r="M114" s="1"/>
  <c r="N114" s="1"/>
  <c r="L116" i="41"/>
  <c r="M116" s="1"/>
  <c r="N116" s="1"/>
  <c r="L118" i="39"/>
  <c r="M118" s="1"/>
  <c r="N118" s="1"/>
  <c r="L120" i="41"/>
  <c r="M120" s="1"/>
  <c r="N120" s="1"/>
  <c r="L122" i="39"/>
  <c r="M122" s="1"/>
  <c r="N122" s="1"/>
  <c r="L101" i="41"/>
  <c r="M101" s="1"/>
  <c r="N101" s="1"/>
  <c r="L103" i="39"/>
  <c r="M103" s="1"/>
  <c r="N103" s="1"/>
  <c r="L103" i="43"/>
  <c r="M103" s="1"/>
  <c r="N103" s="1"/>
  <c r="L105" i="39"/>
  <c r="M105" s="1"/>
  <c r="N105" s="1"/>
  <c r="L107" i="38"/>
  <c r="M107" s="1"/>
  <c r="N107" s="1"/>
  <c r="L109" i="41"/>
  <c r="M109" s="1"/>
  <c r="N109" s="1"/>
  <c r="L89" i="39"/>
  <c r="M89" s="1"/>
  <c r="N89" s="1"/>
  <c r="L91" i="38"/>
  <c r="M91" s="1"/>
  <c r="N91" s="1"/>
  <c r="L93" i="41"/>
  <c r="M93" s="1"/>
  <c r="N93" s="1"/>
  <c r="L95" i="39"/>
  <c r="M95" s="1"/>
  <c r="N95" s="1"/>
  <c r="L95" i="43"/>
  <c r="M95" s="1"/>
  <c r="N95" s="1"/>
  <c r="L97" i="39"/>
  <c r="M97" s="1"/>
  <c r="N97" s="1"/>
  <c r="L87" i="38"/>
  <c r="L69" i="41"/>
  <c r="M69" s="1"/>
  <c r="N69" s="1"/>
  <c r="L71" i="43"/>
  <c r="M71" s="1"/>
  <c r="N71" s="1"/>
  <c r="L53" i="41"/>
  <c r="M53" s="1"/>
  <c r="N53" s="1"/>
  <c r="L55" i="43"/>
  <c r="M55" s="1"/>
  <c r="N55" s="1"/>
  <c r="L61" i="42"/>
  <c r="M61" s="1"/>
  <c r="N61" s="1"/>
  <c r="L51" i="38"/>
  <c r="M51" s="1"/>
  <c r="N51" s="1"/>
  <c r="L45" i="42"/>
  <c r="M45" s="1"/>
  <c r="N45" s="1"/>
  <c r="L47" i="38"/>
  <c r="M47" s="1"/>
  <c r="N47" s="1"/>
  <c r="L29" i="42"/>
  <c r="M29" s="1"/>
  <c r="N29" s="1"/>
  <c r="L31" i="38"/>
  <c r="M31" s="1"/>
  <c r="N31" s="1"/>
  <c r="L35" i="39"/>
  <c r="M35" s="1"/>
  <c r="N35" s="1"/>
  <c r="L37" i="42"/>
  <c r="M37" s="1"/>
  <c r="N37" s="1"/>
  <c r="L25" i="38"/>
  <c r="M25" s="1"/>
  <c r="N25" s="1"/>
  <c r="L27" i="41"/>
  <c r="M27" s="1"/>
  <c r="N27" s="1"/>
  <c r="L11" i="42"/>
  <c r="M11" s="1"/>
  <c r="N11" s="1"/>
  <c r="L15"/>
  <c r="L23"/>
  <c r="M23" s="1"/>
  <c r="N23" s="1"/>
  <c r="L21" i="41"/>
  <c r="M21" s="1"/>
  <c r="N21" s="1"/>
  <c r="L19" i="43"/>
  <c r="M19" s="1"/>
  <c r="N19" s="1"/>
  <c r="L8" i="42"/>
  <c r="M8" s="1"/>
  <c r="N8" s="1"/>
  <c r="L57" i="43"/>
  <c r="M57" s="1"/>
  <c r="N57" s="1"/>
  <c r="L51" i="41"/>
  <c r="L41" i="43"/>
  <c r="M41" s="1"/>
  <c r="N41" s="1"/>
  <c r="L47" i="41"/>
  <c r="M47" s="1"/>
  <c r="N47" s="1"/>
  <c r="L49" i="43"/>
  <c r="M49" s="1"/>
  <c r="N49" s="1"/>
  <c r="L31" i="41"/>
  <c r="M31" s="1"/>
  <c r="N31" s="1"/>
  <c r="L33" i="43"/>
  <c r="M33" s="1"/>
  <c r="N33" s="1"/>
  <c r="L21" i="39"/>
  <c r="M21" s="1"/>
  <c r="N21" s="1"/>
  <c r="L114" i="43"/>
  <c r="M114" s="1"/>
  <c r="N114" s="1"/>
  <c r="L116" i="42"/>
  <c r="M116" s="1"/>
  <c r="N116" s="1"/>
  <c r="L118" i="43"/>
  <c r="M118" s="1"/>
  <c r="N118" s="1"/>
  <c r="L120" i="42"/>
  <c r="M120" s="1"/>
  <c r="N120" s="1"/>
  <c r="L101"/>
  <c r="M101" s="1"/>
  <c r="N101" s="1"/>
  <c r="L105" i="43"/>
  <c r="M105" s="1"/>
  <c r="N105" s="1"/>
  <c r="L107" i="42"/>
  <c r="M107" s="1"/>
  <c r="N107" s="1"/>
  <c r="L109"/>
  <c r="M109" s="1"/>
  <c r="N109" s="1"/>
  <c r="L89" i="43"/>
  <c r="M89" s="1"/>
  <c r="N89" s="1"/>
  <c r="L93" i="38"/>
  <c r="M93" s="1"/>
  <c r="N93" s="1"/>
  <c r="L95" i="41"/>
  <c r="M95" s="1"/>
  <c r="N95" s="1"/>
  <c r="L59"/>
  <c r="M59" s="1"/>
  <c r="N59" s="1"/>
  <c r="L61" i="43"/>
  <c r="M61" s="1"/>
  <c r="N61" s="1"/>
  <c r="L43" i="41"/>
  <c r="M43" s="1"/>
  <c r="N43" s="1"/>
  <c r="L25" i="39"/>
  <c r="M25" s="1"/>
  <c r="N25" s="1"/>
  <c r="L17"/>
  <c r="M17" s="1"/>
  <c r="N17" s="1"/>
  <c r="L112"/>
  <c r="M112" s="1"/>
  <c r="N112" s="1"/>
  <c r="L114" i="41"/>
  <c r="M114" s="1"/>
  <c r="N114" s="1"/>
  <c r="L116" i="39"/>
  <c r="M116" s="1"/>
  <c r="N116" s="1"/>
  <c r="L118" i="41"/>
  <c r="M118" s="1"/>
  <c r="N118" s="1"/>
  <c r="L120" i="39"/>
  <c r="M120" s="1"/>
  <c r="N120" s="1"/>
  <c r="L122" i="41"/>
  <c r="M122" s="1"/>
  <c r="N122" s="1"/>
  <c r="L101" i="39"/>
  <c r="M101" s="1"/>
  <c r="N101" s="1"/>
  <c r="L103" i="38"/>
  <c r="M103" s="1"/>
  <c r="N103" s="1"/>
  <c r="L105" i="41"/>
  <c r="M105" s="1"/>
  <c r="N105" s="1"/>
  <c r="L107" i="39"/>
  <c r="M107" s="1"/>
  <c r="N107" s="1"/>
  <c r="L107" i="43"/>
  <c r="M107" s="1"/>
  <c r="N107" s="1"/>
  <c r="L109" i="39"/>
  <c r="M109" s="1"/>
  <c r="N109" s="1"/>
  <c r="L89" i="41"/>
  <c r="M89" s="1"/>
  <c r="N89" s="1"/>
  <c r="L91" i="39"/>
  <c r="M91" s="1"/>
  <c r="N91" s="1"/>
  <c r="L91" i="43"/>
  <c r="M91" s="1"/>
  <c r="N91" s="1"/>
  <c r="L93" i="39"/>
  <c r="M93" s="1"/>
  <c r="N93" s="1"/>
  <c r="L95" i="38"/>
  <c r="M95" s="1"/>
  <c r="N95" s="1"/>
  <c r="L97" i="41"/>
  <c r="M97" s="1"/>
  <c r="N97" s="1"/>
  <c r="L87" i="39"/>
  <c r="L87" i="43"/>
  <c r="L67" i="39"/>
  <c r="M67" s="1"/>
  <c r="N67" s="1"/>
  <c r="L71" i="38"/>
  <c r="M71" s="1"/>
  <c r="N71" s="1"/>
  <c r="L63" i="39"/>
  <c r="M63" s="1"/>
  <c r="N63" s="1"/>
  <c r="L55" i="38"/>
  <c r="M55" s="1"/>
  <c r="N55" s="1"/>
  <c r="L57" i="42"/>
  <c r="M57" s="1"/>
  <c r="N57" s="1"/>
  <c r="L61" i="41"/>
  <c r="M61" s="1"/>
  <c r="N61" s="1"/>
  <c r="L51" i="43"/>
  <c r="M51" s="1"/>
  <c r="N51" s="1"/>
  <c r="L41" i="42"/>
  <c r="M41" s="1"/>
  <c r="N41" s="1"/>
  <c r="L45" i="41"/>
  <c r="M45" s="1"/>
  <c r="N45" s="1"/>
  <c r="L47" i="43"/>
  <c r="M47" s="1"/>
  <c r="N47" s="1"/>
  <c r="L49" i="42"/>
  <c r="M49" s="1"/>
  <c r="N49" s="1"/>
  <c r="L29" i="41"/>
  <c r="M29" s="1"/>
  <c r="N29" s="1"/>
  <c r="L31" i="43"/>
  <c r="M31" s="1"/>
  <c r="N31" s="1"/>
  <c r="L33" i="42"/>
  <c r="M33" s="1"/>
  <c r="N33" s="1"/>
  <c r="L37" i="41"/>
  <c r="M37" s="1"/>
  <c r="N37" s="1"/>
  <c r="L27" i="42"/>
  <c r="L3"/>
  <c r="M3" s="1"/>
  <c r="N3" s="1"/>
  <c r="L7"/>
  <c r="M7" s="1"/>
  <c r="N7" s="1"/>
  <c r="L19" i="38"/>
  <c r="M19" s="1"/>
  <c r="N19" s="1"/>
  <c r="L19" i="42"/>
  <c r="M19" s="1"/>
  <c r="N19" s="1"/>
  <c r="L12"/>
  <c r="M12" s="1"/>
  <c r="N12" s="1"/>
  <c r="L4"/>
  <c r="M4" s="1"/>
  <c r="N4" s="1"/>
  <c r="L112"/>
  <c r="M112" s="1"/>
  <c r="N112" s="1"/>
  <c r="L116" i="38"/>
  <c r="M116" s="1"/>
  <c r="N116" s="1"/>
  <c r="L122" i="43"/>
  <c r="M122" s="1"/>
  <c r="N122" s="1"/>
  <c r="L101" i="38"/>
  <c r="M101" s="1"/>
  <c r="N101" s="1"/>
  <c r="L103" i="41"/>
  <c r="M103" s="1"/>
  <c r="N103" s="1"/>
  <c r="L109" i="38"/>
  <c r="M109" s="1"/>
  <c r="N109" s="1"/>
  <c r="L93" i="42"/>
  <c r="M93" s="1"/>
  <c r="N93" s="1"/>
  <c r="L97" i="43"/>
  <c r="M97" s="1"/>
  <c r="N97" s="1"/>
  <c r="L45"/>
  <c r="M45" s="1"/>
  <c r="N45" s="1"/>
  <c r="L39" i="41"/>
  <c r="L29" i="43"/>
  <c r="M29" s="1"/>
  <c r="N29" s="1"/>
  <c r="L35" i="41"/>
  <c r="M35" s="1"/>
  <c r="N35" s="1"/>
  <c r="L37" i="43"/>
  <c r="M37" s="1"/>
  <c r="N37" s="1"/>
  <c r="L112"/>
  <c r="M112" s="1"/>
  <c r="N112" s="1"/>
  <c r="L114" i="38"/>
  <c r="M114" s="1"/>
  <c r="N114" s="1"/>
  <c r="L114" i="42"/>
  <c r="M114" s="1"/>
  <c r="N114" s="1"/>
  <c r="L116" i="43"/>
  <c r="M116" s="1"/>
  <c r="N116" s="1"/>
  <c r="L118" i="38"/>
  <c r="M118" s="1"/>
  <c r="N118" s="1"/>
  <c r="L118" i="42"/>
  <c r="M118" s="1"/>
  <c r="N118" s="1"/>
  <c r="L120" i="43"/>
  <c r="M120" s="1"/>
  <c r="N120" s="1"/>
  <c r="L122" i="38"/>
  <c r="M122" s="1"/>
  <c r="N122" s="1"/>
  <c r="L122" i="42"/>
  <c r="M122" s="1"/>
  <c r="N122" s="1"/>
  <c r="L101" i="43"/>
  <c r="M101" s="1"/>
  <c r="N101" s="1"/>
  <c r="L103" i="42"/>
  <c r="M103" s="1"/>
  <c r="N103" s="1"/>
  <c r="L105" i="38"/>
  <c r="M105" s="1"/>
  <c r="N105" s="1"/>
  <c r="L105" i="42"/>
  <c r="M105" s="1"/>
  <c r="N105" s="1"/>
  <c r="L107" i="41"/>
  <c r="M107" s="1"/>
  <c r="N107" s="1"/>
  <c r="L109" i="43"/>
  <c r="M109" s="1"/>
  <c r="N109" s="1"/>
  <c r="L89" i="38"/>
  <c r="M89" s="1"/>
  <c r="N89" s="1"/>
  <c r="L89" i="42"/>
  <c r="M89" s="1"/>
  <c r="N89" s="1"/>
  <c r="L91" i="41"/>
  <c r="M91" s="1"/>
  <c r="N91" s="1"/>
  <c r="L93" i="43"/>
  <c r="M93" s="1"/>
  <c r="N93" s="1"/>
  <c r="L95" i="42"/>
  <c r="M95" s="1"/>
  <c r="N95" s="1"/>
  <c r="L97" i="38"/>
  <c r="M97" s="1"/>
  <c r="N97" s="1"/>
  <c r="L97" i="42"/>
  <c r="M97" s="1"/>
  <c r="N97" s="1"/>
  <c r="L87" i="41"/>
  <c r="M87" s="1"/>
  <c r="N87" s="1"/>
  <c r="L65" i="38"/>
  <c r="M65" s="1"/>
  <c r="N65" s="1"/>
  <c r="L65" i="42"/>
  <c r="M65" s="1"/>
  <c r="N65" s="1"/>
  <c r="L67" i="41"/>
  <c r="M67" s="1"/>
  <c r="N67" s="1"/>
  <c r="L69" i="43"/>
  <c r="M69" s="1"/>
  <c r="N69" s="1"/>
  <c r="L71" i="42"/>
  <c r="M71" s="1"/>
  <c r="N71" s="1"/>
  <c r="L73" i="38"/>
  <c r="M73" s="1"/>
  <c r="N73" s="1"/>
  <c r="L73" i="42"/>
  <c r="M73" s="1"/>
  <c r="N73" s="1"/>
  <c r="L63" i="41"/>
  <c r="M63" s="1"/>
  <c r="N63" s="1"/>
  <c r="L53" i="43"/>
  <c r="M53" s="1"/>
  <c r="N53" s="1"/>
  <c r="L55" i="42"/>
  <c r="M55" s="1"/>
  <c r="N55" s="1"/>
  <c r="L57" i="39"/>
  <c r="M57" s="1"/>
  <c r="N57" s="1"/>
  <c r="L59"/>
  <c r="M59" s="1"/>
  <c r="N59" s="1"/>
  <c r="L41"/>
  <c r="M41" s="1"/>
  <c r="N41" s="1"/>
  <c r="L43"/>
  <c r="M43" s="1"/>
  <c r="N43" s="1"/>
  <c r="L49"/>
  <c r="M49" s="1"/>
  <c r="N49" s="1"/>
  <c r="L39"/>
  <c r="M39" s="1"/>
  <c r="N39" s="1"/>
  <c r="L33"/>
  <c r="M33" s="1"/>
  <c r="N33" s="1"/>
  <c r="L27" i="43"/>
  <c r="L3" i="38"/>
  <c r="M3" s="1"/>
  <c r="N3" s="1"/>
  <c r="L13" i="39"/>
  <c r="M13" s="1"/>
  <c r="N13" s="1"/>
  <c r="L5"/>
  <c r="M5" s="1"/>
  <c r="N5" s="1"/>
  <c r="L23" i="41"/>
  <c r="M23" s="1"/>
  <c r="N23" s="1"/>
  <c r="L21" i="43"/>
  <c r="M21" s="1"/>
  <c r="N21" s="1"/>
  <c r="L17" i="38"/>
  <c r="M17" s="1"/>
  <c r="N17" s="1"/>
  <c r="L12" i="39"/>
  <c r="M12" s="1"/>
  <c r="N12" s="1"/>
  <c r="L4"/>
  <c r="M4" s="1"/>
  <c r="N4" s="1"/>
  <c r="C168" i="42"/>
  <c r="C162"/>
  <c r="L87"/>
  <c r="L3" i="43"/>
  <c r="L13" i="41"/>
  <c r="M13" s="1"/>
  <c r="N13" s="1"/>
  <c r="L11" i="39"/>
  <c r="M11" s="1"/>
  <c r="N11" s="1"/>
  <c r="L14" i="41"/>
  <c r="M14" s="1"/>
  <c r="N14" s="1"/>
  <c r="L12" i="38"/>
  <c r="M12" s="1"/>
  <c r="N12" s="1"/>
  <c r="L12" i="43"/>
  <c r="M12" s="1"/>
  <c r="N12" s="1"/>
  <c r="L10" i="41"/>
  <c r="M10" s="1"/>
  <c r="N10" s="1"/>
  <c r="L113"/>
  <c r="M113" s="1"/>
  <c r="N113" s="1"/>
  <c r="L117"/>
  <c r="M117" s="1"/>
  <c r="N117" s="1"/>
  <c r="L121"/>
  <c r="M121" s="1"/>
  <c r="N121" s="1"/>
  <c r="L11" i="43"/>
  <c r="M11" s="1"/>
  <c r="N11" s="1"/>
  <c r="L9" i="41"/>
  <c r="M9" s="1"/>
  <c r="N9" s="1"/>
  <c r="L7" i="39"/>
  <c r="M7" s="1"/>
  <c r="N7" s="1"/>
  <c r="L7" i="43"/>
  <c r="M7" s="1"/>
  <c r="N7" s="1"/>
  <c r="L5" i="41"/>
  <c r="M5" s="1"/>
  <c r="N5" s="1"/>
  <c r="L15" i="39"/>
  <c r="L15" i="43"/>
  <c r="L14" i="38"/>
  <c r="M14" s="1"/>
  <c r="N14" s="1"/>
  <c r="L14" i="43"/>
  <c r="M14" s="1"/>
  <c r="N14" s="1"/>
  <c r="L12" i="41"/>
  <c r="M12" s="1"/>
  <c r="N12" s="1"/>
  <c r="L10" i="38"/>
  <c r="M10" s="1"/>
  <c r="N10" s="1"/>
  <c r="L10" i="43"/>
  <c r="M10" s="1"/>
  <c r="N10" s="1"/>
  <c r="L8" i="41"/>
  <c r="M8" s="1"/>
  <c r="N8" s="1"/>
  <c r="L6" i="38"/>
  <c r="M6" s="1"/>
  <c r="N6" s="1"/>
  <c r="L6" i="43"/>
  <c r="M6" s="1"/>
  <c r="N6" s="1"/>
  <c r="L4" i="41"/>
  <c r="M4" s="1"/>
  <c r="N4" s="1"/>
  <c r="M87" i="39"/>
  <c r="N87" s="1"/>
  <c r="M87" i="38"/>
  <c r="N87" s="1"/>
  <c r="M87" i="43"/>
  <c r="N87" s="1"/>
  <c r="M63" i="38"/>
  <c r="N63" s="1"/>
  <c r="M63" i="43"/>
  <c r="N63" s="1"/>
  <c r="M51" i="42"/>
  <c r="N51" s="1"/>
  <c r="M39" i="38"/>
  <c r="N39" s="1"/>
  <c r="M39" i="43"/>
  <c r="N39" s="1"/>
  <c r="M39" i="42"/>
  <c r="N39" s="1"/>
  <c r="M27"/>
  <c r="N27" s="1"/>
  <c r="M3" i="39"/>
  <c r="N3" s="1"/>
  <c r="M15" i="42"/>
  <c r="N15" s="1"/>
  <c r="D135"/>
  <c r="D135" i="41"/>
  <c r="E146" i="43"/>
  <c r="E146" i="38"/>
  <c r="E146" i="42"/>
  <c r="E146" i="39"/>
  <c r="E146" i="41"/>
  <c r="D146"/>
  <c r="D146" i="39"/>
  <c r="L146" s="1"/>
  <c r="M146" s="1"/>
  <c r="L113"/>
  <c r="M113" s="1"/>
  <c r="N113" s="1"/>
  <c r="L113" i="38"/>
  <c r="M113" s="1"/>
  <c r="N113" s="1"/>
  <c r="L113" i="43"/>
  <c r="M113" s="1"/>
  <c r="N113" s="1"/>
  <c r="L115" i="39"/>
  <c r="M115" s="1"/>
  <c r="N115" s="1"/>
  <c r="L115" i="38"/>
  <c r="M115" s="1"/>
  <c r="N115" s="1"/>
  <c r="L115" i="43"/>
  <c r="M115" s="1"/>
  <c r="N115" s="1"/>
  <c r="L117" i="39"/>
  <c r="M117" s="1"/>
  <c r="N117" s="1"/>
  <c r="L117" i="38"/>
  <c r="M117" s="1"/>
  <c r="N117" s="1"/>
  <c r="L117" i="43"/>
  <c r="M117" s="1"/>
  <c r="N117" s="1"/>
  <c r="L119" i="39"/>
  <c r="M119" s="1"/>
  <c r="N119" s="1"/>
  <c r="L119" i="38"/>
  <c r="M119" s="1"/>
  <c r="N119" s="1"/>
  <c r="L119" i="43"/>
  <c r="M119" s="1"/>
  <c r="N119" s="1"/>
  <c r="L121" i="39"/>
  <c r="M121" s="1"/>
  <c r="N121" s="1"/>
  <c r="L121" i="38"/>
  <c r="M121" s="1"/>
  <c r="N121" s="1"/>
  <c r="L121" i="43"/>
  <c r="M121" s="1"/>
  <c r="N121" s="1"/>
  <c r="L111" i="39"/>
  <c r="L111" i="38"/>
  <c r="L111" i="43"/>
  <c r="L99" i="39"/>
  <c r="L99" i="38"/>
  <c r="L99" i="43"/>
  <c r="L77" i="41"/>
  <c r="M77" s="1"/>
  <c r="N77" s="1"/>
  <c r="L77" i="39"/>
  <c r="M77" s="1"/>
  <c r="N77" s="1"/>
  <c r="L79"/>
  <c r="M79" s="1"/>
  <c r="N79" s="1"/>
  <c r="L79" i="38"/>
  <c r="M79" s="1"/>
  <c r="N79" s="1"/>
  <c r="L79" i="43"/>
  <c r="M79" s="1"/>
  <c r="N79" s="1"/>
  <c r="L81" i="41"/>
  <c r="M81" s="1"/>
  <c r="N81" s="1"/>
  <c r="L81" i="39"/>
  <c r="M81" s="1"/>
  <c r="N81" s="1"/>
  <c r="L83"/>
  <c r="M83" s="1"/>
  <c r="N83" s="1"/>
  <c r="L83" i="38"/>
  <c r="M83" s="1"/>
  <c r="N83" s="1"/>
  <c r="L83" i="43"/>
  <c r="M83" s="1"/>
  <c r="N83" s="1"/>
  <c r="L85" i="41"/>
  <c r="M85" s="1"/>
  <c r="N85" s="1"/>
  <c r="L85" i="39"/>
  <c r="M85" s="1"/>
  <c r="N85" s="1"/>
  <c r="L75"/>
  <c r="L75" i="38"/>
  <c r="L75" i="43"/>
  <c r="L13" i="38"/>
  <c r="M13" s="1"/>
  <c r="N13" s="1"/>
  <c r="L13" i="43"/>
  <c r="M13" s="1"/>
  <c r="N13" s="1"/>
  <c r="L11" i="41"/>
  <c r="M11" s="1"/>
  <c r="N11" s="1"/>
  <c r="L9" i="38"/>
  <c r="M9" s="1"/>
  <c r="N9" s="1"/>
  <c r="L9" i="43"/>
  <c r="M9" s="1"/>
  <c r="N9" s="1"/>
  <c r="L7" i="41"/>
  <c r="M7" s="1"/>
  <c r="N7" s="1"/>
  <c r="L5" i="38"/>
  <c r="M5" s="1"/>
  <c r="N5" s="1"/>
  <c r="L5" i="43"/>
  <c r="M5" s="1"/>
  <c r="N5" s="1"/>
  <c r="L15" i="41"/>
  <c r="L100" i="39"/>
  <c r="M100" s="1"/>
  <c r="N100" s="1"/>
  <c r="L100" i="38"/>
  <c r="M100" s="1"/>
  <c r="N100" s="1"/>
  <c r="L100" i="43"/>
  <c r="M100" s="1"/>
  <c r="N100" s="1"/>
  <c r="L102" i="41"/>
  <c r="M102" s="1"/>
  <c r="N102" s="1"/>
  <c r="L102" i="39"/>
  <c r="M102" s="1"/>
  <c r="N102" s="1"/>
  <c r="L104"/>
  <c r="M104" s="1"/>
  <c r="N104" s="1"/>
  <c r="L104" i="38"/>
  <c r="M104" s="1"/>
  <c r="N104" s="1"/>
  <c r="L104" i="43"/>
  <c r="M104" s="1"/>
  <c r="N104" s="1"/>
  <c r="L106" i="41"/>
  <c r="M106" s="1"/>
  <c r="N106" s="1"/>
  <c r="L106" i="39"/>
  <c r="M106" s="1"/>
  <c r="N106" s="1"/>
  <c r="L108"/>
  <c r="M108" s="1"/>
  <c r="N108" s="1"/>
  <c r="L108" i="38"/>
  <c r="M108" s="1"/>
  <c r="N108" s="1"/>
  <c r="L108" i="43"/>
  <c r="M108" s="1"/>
  <c r="N108" s="1"/>
  <c r="L110" i="41"/>
  <c r="M110" s="1"/>
  <c r="N110" s="1"/>
  <c r="L110" i="39"/>
  <c r="M110" s="1"/>
  <c r="N110" s="1"/>
  <c r="L88"/>
  <c r="M88" s="1"/>
  <c r="N88" s="1"/>
  <c r="L88" i="38"/>
  <c r="M88" s="1"/>
  <c r="N88" s="1"/>
  <c r="L88" i="43"/>
  <c r="M88" s="1"/>
  <c r="N88" s="1"/>
  <c r="L90" i="41"/>
  <c r="M90" s="1"/>
  <c r="N90" s="1"/>
  <c r="L90" i="39"/>
  <c r="M90" s="1"/>
  <c r="N90" s="1"/>
  <c r="L92"/>
  <c r="M92" s="1"/>
  <c r="N92" s="1"/>
  <c r="L92" i="38"/>
  <c r="M92" s="1"/>
  <c r="N92" s="1"/>
  <c r="L92" i="43"/>
  <c r="M92" s="1"/>
  <c r="N92" s="1"/>
  <c r="L94" i="41"/>
  <c r="M94" s="1"/>
  <c r="N94" s="1"/>
  <c r="L94" i="39"/>
  <c r="M94" s="1"/>
  <c r="N94" s="1"/>
  <c r="L96"/>
  <c r="M96" s="1"/>
  <c r="N96" s="1"/>
  <c r="L96" i="38"/>
  <c r="M96" s="1"/>
  <c r="N96" s="1"/>
  <c r="L96" i="43"/>
  <c r="M96" s="1"/>
  <c r="N96" s="1"/>
  <c r="L98" i="41"/>
  <c r="M98" s="1"/>
  <c r="N98" s="1"/>
  <c r="L98" i="39"/>
  <c r="M98" s="1"/>
  <c r="N98" s="1"/>
  <c r="L76"/>
  <c r="M76" s="1"/>
  <c r="N76" s="1"/>
  <c r="L76" i="38"/>
  <c r="M76" s="1"/>
  <c r="N76" s="1"/>
  <c r="L76" i="43"/>
  <c r="M76" s="1"/>
  <c r="N76" s="1"/>
  <c r="L78" i="41"/>
  <c r="M78" s="1"/>
  <c r="N78" s="1"/>
  <c r="L78" i="39"/>
  <c r="M78" s="1"/>
  <c r="N78" s="1"/>
  <c r="L80"/>
  <c r="M80" s="1"/>
  <c r="N80" s="1"/>
  <c r="L80" i="38"/>
  <c r="M80" s="1"/>
  <c r="N80" s="1"/>
  <c r="L80" i="43"/>
  <c r="M80" s="1"/>
  <c r="N80" s="1"/>
  <c r="L82" i="41"/>
  <c r="M82" s="1"/>
  <c r="N82" s="1"/>
  <c r="L82" i="39"/>
  <c r="M82" s="1"/>
  <c r="N82" s="1"/>
  <c r="L84"/>
  <c r="M84" s="1"/>
  <c r="N84" s="1"/>
  <c r="L84" i="38"/>
  <c r="M84" s="1"/>
  <c r="N84" s="1"/>
  <c r="L84" i="43"/>
  <c r="M84" s="1"/>
  <c r="N84" s="1"/>
  <c r="L86" i="41"/>
  <c r="M86" s="1"/>
  <c r="N86" s="1"/>
  <c r="L86" i="39"/>
  <c r="M86" s="1"/>
  <c r="N86" s="1"/>
  <c r="L64"/>
  <c r="M64" s="1"/>
  <c r="N64" s="1"/>
  <c r="L64" i="38"/>
  <c r="M64" s="1"/>
  <c r="N64" s="1"/>
  <c r="L64" i="43"/>
  <c r="M64" s="1"/>
  <c r="N64" s="1"/>
  <c r="L66" i="41"/>
  <c r="M66" s="1"/>
  <c r="N66" s="1"/>
  <c r="L66" i="39"/>
  <c r="M66" s="1"/>
  <c r="N66" s="1"/>
  <c r="L68"/>
  <c r="M68" s="1"/>
  <c r="N68" s="1"/>
  <c r="L68" i="38"/>
  <c r="M68" s="1"/>
  <c r="N68" s="1"/>
  <c r="L68" i="43"/>
  <c r="M68" s="1"/>
  <c r="N68" s="1"/>
  <c r="L70" i="41"/>
  <c r="M70" s="1"/>
  <c r="N70" s="1"/>
  <c r="L70" i="39"/>
  <c r="M70" s="1"/>
  <c r="N70" s="1"/>
  <c r="L72"/>
  <c r="M72" s="1"/>
  <c r="N72" s="1"/>
  <c r="L72" i="38"/>
  <c r="M72" s="1"/>
  <c r="N72" s="1"/>
  <c r="L72" i="43"/>
  <c r="M72" s="1"/>
  <c r="N72" s="1"/>
  <c r="L74" i="41"/>
  <c r="M74" s="1"/>
  <c r="N74" s="1"/>
  <c r="L74" i="39"/>
  <c r="M74" s="1"/>
  <c r="N74" s="1"/>
  <c r="L52"/>
  <c r="M52" s="1"/>
  <c r="N52" s="1"/>
  <c r="L52" i="38"/>
  <c r="M52" s="1"/>
  <c r="N52" s="1"/>
  <c r="L52" i="43"/>
  <c r="M52" s="1"/>
  <c r="N52" s="1"/>
  <c r="L54" i="41"/>
  <c r="M54" s="1"/>
  <c r="N54" s="1"/>
  <c r="L54" i="39"/>
  <c r="M54" s="1"/>
  <c r="N54" s="1"/>
  <c r="L56"/>
  <c r="M56" s="1"/>
  <c r="N56" s="1"/>
  <c r="L56" i="38"/>
  <c r="M56" s="1"/>
  <c r="N56" s="1"/>
  <c r="L56" i="43"/>
  <c r="M56" s="1"/>
  <c r="N56" s="1"/>
  <c r="L58" i="41"/>
  <c r="M58" s="1"/>
  <c r="N58" s="1"/>
  <c r="L58" i="39"/>
  <c r="M58" s="1"/>
  <c r="N58" s="1"/>
  <c r="L60"/>
  <c r="M60" s="1"/>
  <c r="N60" s="1"/>
  <c r="L60" i="38"/>
  <c r="M60" s="1"/>
  <c r="N60" s="1"/>
  <c r="L60" i="43"/>
  <c r="M60" s="1"/>
  <c r="N60" s="1"/>
  <c r="L62" i="41"/>
  <c r="M62" s="1"/>
  <c r="N62" s="1"/>
  <c r="L62" i="39"/>
  <c r="M62" s="1"/>
  <c r="N62" s="1"/>
  <c r="L40"/>
  <c r="M40" s="1"/>
  <c r="N40" s="1"/>
  <c r="L40" i="38"/>
  <c r="M40" s="1"/>
  <c r="N40" s="1"/>
  <c r="L40" i="43"/>
  <c r="M40" s="1"/>
  <c r="N40" s="1"/>
  <c r="L42" i="42"/>
  <c r="M42" s="1"/>
  <c r="N42" s="1"/>
  <c r="L42" i="39"/>
  <c r="M42" s="1"/>
  <c r="N42" s="1"/>
  <c r="L44"/>
  <c r="M44" s="1"/>
  <c r="N44" s="1"/>
  <c r="L44" i="38"/>
  <c r="M44" s="1"/>
  <c r="N44" s="1"/>
  <c r="L44" i="43"/>
  <c r="M44" s="1"/>
  <c r="N44" s="1"/>
  <c r="L46" i="41"/>
  <c r="M46" s="1"/>
  <c r="N46" s="1"/>
  <c r="L46" i="39"/>
  <c r="M46" s="1"/>
  <c r="N46" s="1"/>
  <c r="L48"/>
  <c r="M48" s="1"/>
  <c r="N48" s="1"/>
  <c r="L48" i="38"/>
  <c r="M48" s="1"/>
  <c r="N48" s="1"/>
  <c r="L48" i="43"/>
  <c r="M48" s="1"/>
  <c r="N48" s="1"/>
  <c r="L50" i="41"/>
  <c r="M50" s="1"/>
  <c r="N50" s="1"/>
  <c r="L50" i="39"/>
  <c r="M50" s="1"/>
  <c r="N50" s="1"/>
  <c r="L28"/>
  <c r="M28" s="1"/>
  <c r="N28" s="1"/>
  <c r="L28" i="38"/>
  <c r="M28" s="1"/>
  <c r="N28" s="1"/>
  <c r="L28" i="43"/>
  <c r="M28" s="1"/>
  <c r="N28" s="1"/>
  <c r="L30" i="42"/>
  <c r="M30" s="1"/>
  <c r="N30" s="1"/>
  <c r="L30" i="39"/>
  <c r="M30" s="1"/>
  <c r="N30" s="1"/>
  <c r="L32"/>
  <c r="M32" s="1"/>
  <c r="N32" s="1"/>
  <c r="L32" i="38"/>
  <c r="M32" s="1"/>
  <c r="N32" s="1"/>
  <c r="L32" i="43"/>
  <c r="M32" s="1"/>
  <c r="N32" s="1"/>
  <c r="L34" i="42"/>
  <c r="M34" s="1"/>
  <c r="N34" s="1"/>
  <c r="L34" i="39"/>
  <c r="M34" s="1"/>
  <c r="N34" s="1"/>
  <c r="L36"/>
  <c r="M36" s="1"/>
  <c r="N36" s="1"/>
  <c r="L36" i="38"/>
  <c r="M36" s="1"/>
  <c r="N36" s="1"/>
  <c r="L36" i="43"/>
  <c r="M36" s="1"/>
  <c r="N36" s="1"/>
  <c r="L38" i="42"/>
  <c r="M38" s="1"/>
  <c r="N38" s="1"/>
  <c r="L38" i="39"/>
  <c r="M38" s="1"/>
  <c r="N38" s="1"/>
  <c r="L26"/>
  <c r="M26" s="1"/>
  <c r="N26" s="1"/>
  <c r="L26" i="38"/>
  <c r="M26" s="1"/>
  <c r="N26" s="1"/>
  <c r="L26" i="43"/>
  <c r="M26" s="1"/>
  <c r="N26" s="1"/>
  <c r="L8" i="38"/>
  <c r="M8" s="1"/>
  <c r="N8" s="1"/>
  <c r="L8" i="43"/>
  <c r="M8" s="1"/>
  <c r="N8" s="1"/>
  <c r="L6" i="41"/>
  <c r="M6" s="1"/>
  <c r="N6" s="1"/>
  <c r="L4" i="38"/>
  <c r="M4" s="1"/>
  <c r="N4" s="1"/>
  <c r="L4" i="43"/>
  <c r="M4" s="1"/>
  <c r="N4" s="1"/>
  <c r="L24" i="41"/>
  <c r="M24" s="1"/>
  <c r="N24" s="1"/>
  <c r="L24" i="39"/>
  <c r="M24" s="1"/>
  <c r="N24" s="1"/>
  <c r="L22"/>
  <c r="M22" s="1"/>
  <c r="N22" s="1"/>
  <c r="L22" i="38"/>
  <c r="M22" s="1"/>
  <c r="N22" s="1"/>
  <c r="L22" i="43"/>
  <c r="M22" s="1"/>
  <c r="N22" s="1"/>
  <c r="L20" i="41"/>
  <c r="M20" s="1"/>
  <c r="N20" s="1"/>
  <c r="L20" i="39"/>
  <c r="M20" s="1"/>
  <c r="N20" s="1"/>
  <c r="L18"/>
  <c r="M18" s="1"/>
  <c r="N18" s="1"/>
  <c r="L18" i="38"/>
  <c r="M18" s="1"/>
  <c r="N18" s="1"/>
  <c r="L18" i="43"/>
  <c r="M18" s="1"/>
  <c r="N18" s="1"/>
  <c r="L16" i="41"/>
  <c r="M16" s="1"/>
  <c r="N16" s="1"/>
  <c r="L16" i="39"/>
  <c r="M16" s="1"/>
  <c r="N16" s="1"/>
  <c r="E135" i="43"/>
  <c r="E135" i="41"/>
  <c r="E135" i="38"/>
  <c r="E135" i="42"/>
  <c r="E135" i="39"/>
  <c r="M87" i="42"/>
  <c r="N87" s="1"/>
  <c r="M63"/>
  <c r="N63" s="1"/>
  <c r="M51" i="41"/>
  <c r="N51" s="1"/>
  <c r="M51" i="39"/>
  <c r="N51" s="1"/>
  <c r="M39" i="41"/>
  <c r="N39" s="1"/>
  <c r="M27" i="39"/>
  <c r="N27" s="1"/>
  <c r="M27" i="38"/>
  <c r="N27" s="1"/>
  <c r="M27" i="43"/>
  <c r="N27" s="1"/>
  <c r="M3" i="41"/>
  <c r="N3" s="1"/>
  <c r="M3" i="43"/>
  <c r="N3" s="1"/>
  <c r="M15" i="39"/>
  <c r="N15" s="1"/>
  <c r="M15" i="38"/>
  <c r="N15" s="1"/>
  <c r="M15" i="43"/>
  <c r="N15" s="1"/>
  <c r="D135" i="39"/>
  <c r="D135" i="38"/>
  <c r="L123"/>
  <c r="D135" i="43"/>
  <c r="D146" i="38"/>
  <c r="L134"/>
  <c r="M134" s="1"/>
  <c r="D146" i="43"/>
  <c r="L146" s="1"/>
  <c r="M146" s="1"/>
  <c r="D146" i="42"/>
  <c r="L113"/>
  <c r="M113" s="1"/>
  <c r="N113" s="1"/>
  <c r="L115"/>
  <c r="M115" s="1"/>
  <c r="N115" s="1"/>
  <c r="L115" i="41"/>
  <c r="M115" s="1"/>
  <c r="N115" s="1"/>
  <c r="L117" i="42"/>
  <c r="M117" s="1"/>
  <c r="N117" s="1"/>
  <c r="L119"/>
  <c r="M119" s="1"/>
  <c r="N119" s="1"/>
  <c r="L119" i="41"/>
  <c r="M119" s="1"/>
  <c r="N119" s="1"/>
  <c r="L121" i="42"/>
  <c r="M121" s="1"/>
  <c r="N121" s="1"/>
  <c r="L111"/>
  <c r="L111" i="41"/>
  <c r="L99" i="42"/>
  <c r="L99" i="41"/>
  <c r="L77" i="38"/>
  <c r="M77" s="1"/>
  <c r="N77" s="1"/>
  <c r="L77" i="43"/>
  <c r="M77" s="1"/>
  <c r="N77" s="1"/>
  <c r="L77" i="42"/>
  <c r="M77" s="1"/>
  <c r="N77" s="1"/>
  <c r="L79"/>
  <c r="M79" s="1"/>
  <c r="N79" s="1"/>
  <c r="L79" i="41"/>
  <c r="M79" s="1"/>
  <c r="N79" s="1"/>
  <c r="L81" i="38"/>
  <c r="M81" s="1"/>
  <c r="N81" s="1"/>
  <c r="L81" i="43"/>
  <c r="M81" s="1"/>
  <c r="N81" s="1"/>
  <c r="L81" i="42"/>
  <c r="M81" s="1"/>
  <c r="N81" s="1"/>
  <c r="L83"/>
  <c r="M83" s="1"/>
  <c r="N83" s="1"/>
  <c r="L83" i="41"/>
  <c r="M83" s="1"/>
  <c r="N83" s="1"/>
  <c r="L85" i="38"/>
  <c r="M85" s="1"/>
  <c r="N85" s="1"/>
  <c r="L85" i="43"/>
  <c r="M85" s="1"/>
  <c r="N85" s="1"/>
  <c r="L85" i="42"/>
  <c r="M85" s="1"/>
  <c r="N85" s="1"/>
  <c r="L75"/>
  <c r="L75" i="41"/>
  <c r="L100" i="42"/>
  <c r="M100" s="1"/>
  <c r="N100" s="1"/>
  <c r="L100" i="41"/>
  <c r="M100" s="1"/>
  <c r="N100" s="1"/>
  <c r="L102" i="38"/>
  <c r="M102" s="1"/>
  <c r="N102" s="1"/>
  <c r="L102" i="43"/>
  <c r="M102" s="1"/>
  <c r="N102" s="1"/>
  <c r="L102" i="42"/>
  <c r="M102" s="1"/>
  <c r="N102" s="1"/>
  <c r="L104"/>
  <c r="M104" s="1"/>
  <c r="N104" s="1"/>
  <c r="L104" i="41"/>
  <c r="M104" s="1"/>
  <c r="N104" s="1"/>
  <c r="L106" i="38"/>
  <c r="M106" s="1"/>
  <c r="N106" s="1"/>
  <c r="L106" i="43"/>
  <c r="M106" s="1"/>
  <c r="N106" s="1"/>
  <c r="L106" i="42"/>
  <c r="M106" s="1"/>
  <c r="N106" s="1"/>
  <c r="L108"/>
  <c r="M108" s="1"/>
  <c r="N108" s="1"/>
  <c r="L108" i="41"/>
  <c r="M108" s="1"/>
  <c r="N108" s="1"/>
  <c r="L110" i="38"/>
  <c r="M110" s="1"/>
  <c r="N110" s="1"/>
  <c r="L110" i="43"/>
  <c r="M110" s="1"/>
  <c r="N110" s="1"/>
  <c r="L110" i="42"/>
  <c r="M110" s="1"/>
  <c r="N110" s="1"/>
  <c r="L88"/>
  <c r="M88" s="1"/>
  <c r="N88" s="1"/>
  <c r="L88" i="41"/>
  <c r="M88" s="1"/>
  <c r="N88" s="1"/>
  <c r="L90" i="38"/>
  <c r="M90" s="1"/>
  <c r="N90" s="1"/>
  <c r="L90" i="43"/>
  <c r="M90" s="1"/>
  <c r="N90" s="1"/>
  <c r="L90" i="42"/>
  <c r="M90" s="1"/>
  <c r="N90" s="1"/>
  <c r="L92"/>
  <c r="M92" s="1"/>
  <c r="N92" s="1"/>
  <c r="L92" i="41"/>
  <c r="M92" s="1"/>
  <c r="N92" s="1"/>
  <c r="L94" i="38"/>
  <c r="M94" s="1"/>
  <c r="N94" s="1"/>
  <c r="L94" i="43"/>
  <c r="M94" s="1"/>
  <c r="N94" s="1"/>
  <c r="L94" i="42"/>
  <c r="M94" s="1"/>
  <c r="N94" s="1"/>
  <c r="L96"/>
  <c r="M96" s="1"/>
  <c r="N96" s="1"/>
  <c r="L96" i="41"/>
  <c r="M96" s="1"/>
  <c r="N96" s="1"/>
  <c r="L98" i="38"/>
  <c r="M98" s="1"/>
  <c r="N98" s="1"/>
  <c r="L98" i="43"/>
  <c r="M98" s="1"/>
  <c r="N98" s="1"/>
  <c r="L98" i="42"/>
  <c r="M98" s="1"/>
  <c r="N98" s="1"/>
  <c r="L76"/>
  <c r="M76" s="1"/>
  <c r="N76" s="1"/>
  <c r="L76" i="41"/>
  <c r="M76" s="1"/>
  <c r="N76" s="1"/>
  <c r="L78" i="38"/>
  <c r="M78" s="1"/>
  <c r="N78" s="1"/>
  <c r="L78" i="43"/>
  <c r="M78" s="1"/>
  <c r="N78" s="1"/>
  <c r="L78" i="42"/>
  <c r="M78" s="1"/>
  <c r="N78" s="1"/>
  <c r="L80"/>
  <c r="M80" s="1"/>
  <c r="N80" s="1"/>
  <c r="L80" i="41"/>
  <c r="M80" s="1"/>
  <c r="N80" s="1"/>
  <c r="L82" i="38"/>
  <c r="M82" s="1"/>
  <c r="N82" s="1"/>
  <c r="L82" i="43"/>
  <c r="M82" s="1"/>
  <c r="N82" s="1"/>
  <c r="L82" i="42"/>
  <c r="M82" s="1"/>
  <c r="N82" s="1"/>
  <c r="L84"/>
  <c r="M84" s="1"/>
  <c r="N84" s="1"/>
  <c r="L84" i="41"/>
  <c r="M84" s="1"/>
  <c r="N84" s="1"/>
  <c r="L86" i="38"/>
  <c r="M86" s="1"/>
  <c r="N86" s="1"/>
  <c r="L86" i="43"/>
  <c r="M86" s="1"/>
  <c r="N86" s="1"/>
  <c r="L86" i="42"/>
  <c r="M86" s="1"/>
  <c r="N86" s="1"/>
  <c r="L64"/>
  <c r="M64" s="1"/>
  <c r="N64" s="1"/>
  <c r="L64" i="41"/>
  <c r="M64" s="1"/>
  <c r="N64" s="1"/>
  <c r="L66" i="38"/>
  <c r="M66" s="1"/>
  <c r="N66" s="1"/>
  <c r="L66" i="43"/>
  <c r="M66" s="1"/>
  <c r="N66" s="1"/>
  <c r="L66" i="42"/>
  <c r="M66" s="1"/>
  <c r="N66" s="1"/>
  <c r="L68"/>
  <c r="M68" s="1"/>
  <c r="N68" s="1"/>
  <c r="L68" i="41"/>
  <c r="M68" s="1"/>
  <c r="N68" s="1"/>
  <c r="L70" i="38"/>
  <c r="M70" s="1"/>
  <c r="N70" s="1"/>
  <c r="L70" i="43"/>
  <c r="M70" s="1"/>
  <c r="N70" s="1"/>
  <c r="L70" i="42"/>
  <c r="M70" s="1"/>
  <c r="N70" s="1"/>
  <c r="L72"/>
  <c r="M72" s="1"/>
  <c r="N72" s="1"/>
  <c r="L72" i="41"/>
  <c r="M72" s="1"/>
  <c r="N72" s="1"/>
  <c r="L74" i="38"/>
  <c r="M74" s="1"/>
  <c r="N74" s="1"/>
  <c r="L74" i="43"/>
  <c r="M74" s="1"/>
  <c r="N74" s="1"/>
  <c r="L74" i="42"/>
  <c r="M74" s="1"/>
  <c r="N74" s="1"/>
  <c r="L52"/>
  <c r="M52" s="1"/>
  <c r="N52" s="1"/>
  <c r="L52" i="41"/>
  <c r="M52" s="1"/>
  <c r="N52" s="1"/>
  <c r="L54" i="38"/>
  <c r="M54" s="1"/>
  <c r="N54" s="1"/>
  <c r="L54" i="43"/>
  <c r="M54" s="1"/>
  <c r="N54" s="1"/>
  <c r="L54" i="42"/>
  <c r="M54" s="1"/>
  <c r="N54" s="1"/>
  <c r="L56"/>
  <c r="M56" s="1"/>
  <c r="N56" s="1"/>
  <c r="L56" i="41"/>
  <c r="M56" s="1"/>
  <c r="N56" s="1"/>
  <c r="L58" i="38"/>
  <c r="M58" s="1"/>
  <c r="N58" s="1"/>
  <c r="L58" i="43"/>
  <c r="M58" s="1"/>
  <c r="N58" s="1"/>
  <c r="L58" i="42"/>
  <c r="M58" s="1"/>
  <c r="N58" s="1"/>
  <c r="L60"/>
  <c r="M60" s="1"/>
  <c r="N60" s="1"/>
  <c r="L60" i="41"/>
  <c r="M60" s="1"/>
  <c r="N60" s="1"/>
  <c r="L62" i="38"/>
  <c r="M62" s="1"/>
  <c r="N62" s="1"/>
  <c r="L62" i="43"/>
  <c r="M62" s="1"/>
  <c r="N62" s="1"/>
  <c r="L62" i="42"/>
  <c r="M62" s="1"/>
  <c r="N62" s="1"/>
  <c r="L40" i="41"/>
  <c r="M40" s="1"/>
  <c r="N40" s="1"/>
  <c r="L40" i="42"/>
  <c r="M40" s="1"/>
  <c r="N40" s="1"/>
  <c r="L42" i="38"/>
  <c r="M42" s="1"/>
  <c r="N42" s="1"/>
  <c r="L42" i="43"/>
  <c r="M42" s="1"/>
  <c r="N42" s="1"/>
  <c r="L42" i="41"/>
  <c r="M42" s="1"/>
  <c r="N42" s="1"/>
  <c r="L44" i="42"/>
  <c r="M44" s="1"/>
  <c r="N44" s="1"/>
  <c r="L44" i="41"/>
  <c r="M44" s="1"/>
  <c r="N44" s="1"/>
  <c r="L46" i="38"/>
  <c r="M46" s="1"/>
  <c r="N46" s="1"/>
  <c r="L46" i="43"/>
  <c r="M46" s="1"/>
  <c r="N46" s="1"/>
  <c r="L46" i="42"/>
  <c r="M46" s="1"/>
  <c r="N46" s="1"/>
  <c r="L48"/>
  <c r="M48" s="1"/>
  <c r="N48" s="1"/>
  <c r="L48" i="41"/>
  <c r="M48" s="1"/>
  <c r="N48" s="1"/>
  <c r="L50" i="38"/>
  <c r="M50" s="1"/>
  <c r="N50" s="1"/>
  <c r="L50" i="43"/>
  <c r="M50" s="1"/>
  <c r="N50" s="1"/>
  <c r="L50" i="42"/>
  <c r="M50" s="1"/>
  <c r="N50" s="1"/>
  <c r="L28" i="41"/>
  <c r="M28" s="1"/>
  <c r="N28" s="1"/>
  <c r="L28" i="42"/>
  <c r="M28" s="1"/>
  <c r="N28" s="1"/>
  <c r="L30" i="38"/>
  <c r="M30" s="1"/>
  <c r="N30" s="1"/>
  <c r="L30" i="43"/>
  <c r="M30" s="1"/>
  <c r="N30" s="1"/>
  <c r="L30" i="41"/>
  <c r="M30" s="1"/>
  <c r="N30" s="1"/>
  <c r="L32"/>
  <c r="M32" s="1"/>
  <c r="N32" s="1"/>
  <c r="L32" i="42"/>
  <c r="M32" s="1"/>
  <c r="N32" s="1"/>
  <c r="L34" i="38"/>
  <c r="M34" s="1"/>
  <c r="N34" s="1"/>
  <c r="L34" i="43"/>
  <c r="M34" s="1"/>
  <c r="N34" s="1"/>
  <c r="L34" i="41"/>
  <c r="M34" s="1"/>
  <c r="N34" s="1"/>
  <c r="L36"/>
  <c r="M36" s="1"/>
  <c r="N36" s="1"/>
  <c r="L36" i="42"/>
  <c r="M36" s="1"/>
  <c r="N36" s="1"/>
  <c r="L38" i="38"/>
  <c r="M38" s="1"/>
  <c r="N38" s="1"/>
  <c r="L38" i="43"/>
  <c r="M38" s="1"/>
  <c r="N38" s="1"/>
  <c r="L38" i="41"/>
  <c r="M38" s="1"/>
  <c r="N38" s="1"/>
  <c r="L26" i="42"/>
  <c r="M26" s="1"/>
  <c r="N26" s="1"/>
  <c r="L26" i="41"/>
  <c r="M26" s="1"/>
  <c r="N26" s="1"/>
  <c r="L24" i="38"/>
  <c r="M24" s="1"/>
  <c r="N24" s="1"/>
  <c r="L24" i="43"/>
  <c r="M24" s="1"/>
  <c r="N24" s="1"/>
  <c r="L24" i="42"/>
  <c r="M24" s="1"/>
  <c r="N24" s="1"/>
  <c r="L22"/>
  <c r="M22" s="1"/>
  <c r="N22" s="1"/>
  <c r="L22" i="41"/>
  <c r="M22" s="1"/>
  <c r="N22" s="1"/>
  <c r="L20" i="38"/>
  <c r="M20" s="1"/>
  <c r="N20" s="1"/>
  <c r="L20" i="43"/>
  <c r="M20" s="1"/>
  <c r="N20" s="1"/>
  <c r="L20" i="42"/>
  <c r="M20" s="1"/>
  <c r="N20" s="1"/>
  <c r="L18"/>
  <c r="M18" s="1"/>
  <c r="N18" s="1"/>
  <c r="L18" i="41"/>
  <c r="M18" s="1"/>
  <c r="N18" s="1"/>
  <c r="L16" i="38"/>
  <c r="M16" s="1"/>
  <c r="N16" s="1"/>
  <c r="L16" i="43"/>
  <c r="M16" s="1"/>
  <c r="N16" s="1"/>
  <c r="L16" i="42"/>
  <c r="M16" s="1"/>
  <c r="N16" s="1"/>
  <c r="L146" l="1"/>
  <c r="M146" s="1"/>
  <c r="L135" i="43"/>
  <c r="D153" i="42"/>
  <c r="E153" s="1"/>
  <c r="F153" s="1"/>
  <c r="L134"/>
  <c r="M134" s="1"/>
  <c r="L146" i="38"/>
  <c r="M146" s="1"/>
  <c r="L135" i="39"/>
  <c r="M135" s="1"/>
  <c r="L134" i="43"/>
  <c r="M134" s="1"/>
  <c r="L123"/>
  <c r="M123" s="1"/>
  <c r="L123" i="39"/>
  <c r="M123" s="1"/>
  <c r="L135" i="38"/>
  <c r="M135" s="1"/>
  <c r="L134" i="41"/>
  <c r="M134" s="1"/>
  <c r="D154" i="39"/>
  <c r="E154" s="1"/>
  <c r="F154" s="1"/>
  <c r="D153" i="38"/>
  <c r="E153" s="1"/>
  <c r="F153" s="1"/>
  <c r="D155" i="39"/>
  <c r="E155" s="1"/>
  <c r="F155" s="1"/>
  <c r="D156"/>
  <c r="E156" s="1"/>
  <c r="F156" s="1"/>
  <c r="D153"/>
  <c r="E153" s="1"/>
  <c r="F153" s="1"/>
  <c r="D157"/>
  <c r="E157" s="1"/>
  <c r="F157" s="1"/>
  <c r="L134"/>
  <c r="M134" s="1"/>
  <c r="D153" i="43"/>
  <c r="E153" s="1"/>
  <c r="F153" s="1"/>
  <c r="D153" i="41"/>
  <c r="E153" s="1"/>
  <c r="F153" s="1"/>
  <c r="M75"/>
  <c r="N75" s="1"/>
  <c r="D159"/>
  <c r="E159" s="1"/>
  <c r="F159" s="1"/>
  <c r="D161" i="42"/>
  <c r="E161" s="1"/>
  <c r="F161" s="1"/>
  <c r="M99"/>
  <c r="N99" s="1"/>
  <c r="M111"/>
  <c r="N111" s="1"/>
  <c r="D162"/>
  <c r="E162" s="1"/>
  <c r="F162" s="1"/>
  <c r="E141"/>
  <c r="E141" i="39"/>
  <c r="E141" i="43"/>
  <c r="E141" i="41"/>
  <c r="E141" i="38"/>
  <c r="M135" i="43"/>
  <c r="E138" i="41"/>
  <c r="E138" i="42"/>
  <c r="E138" i="39"/>
  <c r="E138" i="43"/>
  <c r="E138" i="38"/>
  <c r="M75" i="43"/>
  <c r="N75" s="1"/>
  <c r="D159"/>
  <c r="E159" s="1"/>
  <c r="F159" s="1"/>
  <c r="M75" i="39"/>
  <c r="N75" s="1"/>
  <c r="D159"/>
  <c r="E159" s="1"/>
  <c r="F159" s="1"/>
  <c r="M99" i="38"/>
  <c r="N99" s="1"/>
  <c r="D161"/>
  <c r="E161" s="1"/>
  <c r="F161" s="1"/>
  <c r="D162" i="43"/>
  <c r="E162" s="1"/>
  <c r="F162" s="1"/>
  <c r="M111"/>
  <c r="N111" s="1"/>
  <c r="M111" i="39"/>
  <c r="N111" s="1"/>
  <c r="D162"/>
  <c r="E162" s="1"/>
  <c r="F162" s="1"/>
  <c r="E143" i="43"/>
  <c r="E143" i="41"/>
  <c r="E143" i="38"/>
  <c r="E143" i="42"/>
  <c r="E143" i="39"/>
  <c r="E140"/>
  <c r="E140" i="43"/>
  <c r="E140" i="41"/>
  <c r="E140" i="38"/>
  <c r="E140" i="42"/>
  <c r="D155" i="43"/>
  <c r="E155" s="1"/>
  <c r="F155" s="1"/>
  <c r="D155" i="38"/>
  <c r="E155" s="1"/>
  <c r="F155" s="1"/>
  <c r="D156" i="41"/>
  <c r="E156" s="1"/>
  <c r="F156" s="1"/>
  <c r="D157"/>
  <c r="E157" s="1"/>
  <c r="F157" s="1"/>
  <c r="D160" i="42"/>
  <c r="E160" s="1"/>
  <c r="F160" s="1"/>
  <c r="L146" i="41"/>
  <c r="M146" s="1"/>
  <c r="L123"/>
  <c r="L123" i="42"/>
  <c r="D154"/>
  <c r="E154" s="1"/>
  <c r="F154" s="1"/>
  <c r="D168" i="39"/>
  <c r="E168" s="1"/>
  <c r="D155" i="41"/>
  <c r="E155" s="1"/>
  <c r="F155" s="1"/>
  <c r="D155" i="42"/>
  <c r="E155" s="1"/>
  <c r="F155" s="1"/>
  <c r="D156"/>
  <c r="E156" s="1"/>
  <c r="F156" s="1"/>
  <c r="D156" i="43"/>
  <c r="E156" s="1"/>
  <c r="F156" s="1"/>
  <c r="D156" i="38"/>
  <c r="E156" s="1"/>
  <c r="F156" s="1"/>
  <c r="D157" i="42"/>
  <c r="E157" s="1"/>
  <c r="F157" s="1"/>
  <c r="D157" i="43"/>
  <c r="E157" s="1"/>
  <c r="F157" s="1"/>
  <c r="D157" i="38"/>
  <c r="E157" s="1"/>
  <c r="F157" s="1"/>
  <c r="D158"/>
  <c r="E158" s="1"/>
  <c r="F158" s="1"/>
  <c r="D158" i="39"/>
  <c r="E158" s="1"/>
  <c r="F158" s="1"/>
  <c r="D160" i="38"/>
  <c r="E160" s="1"/>
  <c r="F160" s="1"/>
  <c r="D160" i="39"/>
  <c r="E160" s="1"/>
  <c r="F160" s="1"/>
  <c r="M75" i="42"/>
  <c r="N75" s="1"/>
  <c r="D159"/>
  <c r="E159" s="1"/>
  <c r="F159" s="1"/>
  <c r="D161" i="41"/>
  <c r="E161" s="1"/>
  <c r="F161" s="1"/>
  <c r="M99"/>
  <c r="N99" s="1"/>
  <c r="M111"/>
  <c r="N111" s="1"/>
  <c r="D162"/>
  <c r="E162" s="1"/>
  <c r="F162" s="1"/>
  <c r="E145" i="42"/>
  <c r="E145" i="39"/>
  <c r="E145" i="43"/>
  <c r="E145" i="41"/>
  <c r="E145" i="38"/>
  <c r="E137" i="42"/>
  <c r="E137" i="39"/>
  <c r="E137" i="43"/>
  <c r="E137" i="41"/>
  <c r="E137" i="38"/>
  <c r="M123"/>
  <c r="E142" i="41"/>
  <c r="E142" i="42"/>
  <c r="E142" i="39"/>
  <c r="E142" i="43"/>
  <c r="E142" i="38"/>
  <c r="M15" i="41"/>
  <c r="N15" s="1"/>
  <c r="D154"/>
  <c r="E154" s="1"/>
  <c r="F154" s="1"/>
  <c r="D159" i="38"/>
  <c r="E159" s="1"/>
  <c r="F159" s="1"/>
  <c r="M75"/>
  <c r="N75" s="1"/>
  <c r="M99" i="43"/>
  <c r="N99" s="1"/>
  <c r="D161"/>
  <c r="E161" s="1"/>
  <c r="F161" s="1"/>
  <c r="D161" i="39"/>
  <c r="E161" s="1"/>
  <c r="F161" s="1"/>
  <c r="M99"/>
  <c r="N99" s="1"/>
  <c r="M111" i="38"/>
  <c r="N111" s="1"/>
  <c r="D162"/>
  <c r="E162" s="1"/>
  <c r="F162" s="1"/>
  <c r="E139" i="43"/>
  <c r="E139" i="41"/>
  <c r="E139" i="38"/>
  <c r="E139" i="42"/>
  <c r="E139" i="39"/>
  <c r="E144"/>
  <c r="E144" i="43"/>
  <c r="E144" i="41"/>
  <c r="E144" i="38"/>
  <c r="E144" i="42"/>
  <c r="E136"/>
  <c r="E136" i="43"/>
  <c r="E136" i="41"/>
  <c r="E136" i="38"/>
  <c r="E136" i="39"/>
  <c r="D154" i="43"/>
  <c r="E154" s="1"/>
  <c r="F154" s="1"/>
  <c r="D154" i="38"/>
  <c r="E154" s="1"/>
  <c r="F154" s="1"/>
  <c r="D168" i="43"/>
  <c r="E168" s="1"/>
  <c r="D168" i="41"/>
  <c r="E168" s="1"/>
  <c r="D168" i="38"/>
  <c r="E168" s="1"/>
  <c r="D158" i="41"/>
  <c r="E158" s="1"/>
  <c r="F158" s="1"/>
  <c r="D158" i="42"/>
  <c r="E158" s="1"/>
  <c r="F158" s="1"/>
  <c r="D160" i="41"/>
  <c r="E160" s="1"/>
  <c r="F160" s="1"/>
  <c r="L135"/>
  <c r="L135" i="42"/>
  <c r="D168"/>
  <c r="E168" s="1"/>
  <c r="D158" i="43"/>
  <c r="E158" s="1"/>
  <c r="F158" s="1"/>
  <c r="D160"/>
  <c r="E160" s="1"/>
  <c r="F160" s="1"/>
  <c r="D145" i="42" l="1"/>
  <c r="L145" s="1"/>
  <c r="M145" s="1"/>
  <c r="L133"/>
  <c r="M133" s="1"/>
  <c r="D145" i="41"/>
  <c r="L145" s="1"/>
  <c r="M145" s="1"/>
  <c r="L133"/>
  <c r="M133" s="1"/>
  <c r="D141" i="39"/>
  <c r="L141" s="1"/>
  <c r="M141" s="1"/>
  <c r="L129"/>
  <c r="M129" s="1"/>
  <c r="D141" i="38"/>
  <c r="L141" s="1"/>
  <c r="M141" s="1"/>
  <c r="L129"/>
  <c r="M129" s="1"/>
  <c r="D141" i="43"/>
  <c r="L141" s="1"/>
  <c r="M141" s="1"/>
  <c r="L129"/>
  <c r="M129" s="1"/>
  <c r="D139" i="42"/>
  <c r="L139" s="1"/>
  <c r="M139" s="1"/>
  <c r="L127"/>
  <c r="M127" s="1"/>
  <c r="D139" i="41"/>
  <c r="L139" s="1"/>
  <c r="M139" s="1"/>
  <c r="L127"/>
  <c r="M127" s="1"/>
  <c r="D144" i="38"/>
  <c r="L144" s="1"/>
  <c r="M144" s="1"/>
  <c r="L132"/>
  <c r="M132" s="1"/>
  <c r="D144" i="43"/>
  <c r="L144" s="1"/>
  <c r="M144" s="1"/>
  <c r="L132"/>
  <c r="M132" s="1"/>
  <c r="D144" i="42"/>
  <c r="L144" s="1"/>
  <c r="M144" s="1"/>
  <c r="L132"/>
  <c r="M132" s="1"/>
  <c r="D136" i="43"/>
  <c r="L136" s="1"/>
  <c r="L124"/>
  <c r="D136" i="42"/>
  <c r="L136" s="1"/>
  <c r="M136" s="1"/>
  <c r="L124"/>
  <c r="M124" s="1"/>
  <c r="M135"/>
  <c r="D145" i="39"/>
  <c r="L145" s="1"/>
  <c r="M145" s="1"/>
  <c r="L133"/>
  <c r="M133" s="1"/>
  <c r="D145" i="38"/>
  <c r="L145" s="1"/>
  <c r="M145" s="1"/>
  <c r="L133"/>
  <c r="M133" s="1"/>
  <c r="D145" i="43"/>
  <c r="L145" s="1"/>
  <c r="M145" s="1"/>
  <c r="L133"/>
  <c r="M133" s="1"/>
  <c r="D141" i="42"/>
  <c r="L141" s="1"/>
  <c r="M141" s="1"/>
  <c r="L129"/>
  <c r="M129" s="1"/>
  <c r="D141" i="41"/>
  <c r="L141" s="1"/>
  <c r="M141" s="1"/>
  <c r="L129"/>
  <c r="M129" s="1"/>
  <c r="D139" i="39"/>
  <c r="L139" s="1"/>
  <c r="M139" s="1"/>
  <c r="L127"/>
  <c r="M127" s="1"/>
  <c r="D139" i="38"/>
  <c r="L139" s="1"/>
  <c r="M139" s="1"/>
  <c r="L127"/>
  <c r="M127" s="1"/>
  <c r="D139" i="43"/>
  <c r="L139" s="1"/>
  <c r="M139" s="1"/>
  <c r="L127"/>
  <c r="M127" s="1"/>
  <c r="D144" i="41"/>
  <c r="L144" s="1"/>
  <c r="M144" s="1"/>
  <c r="L132"/>
  <c r="M132" s="1"/>
  <c r="D144" i="39"/>
  <c r="L144" s="1"/>
  <c r="M144" s="1"/>
  <c r="L132"/>
  <c r="M132" s="1"/>
  <c r="D140" i="38"/>
  <c r="L140" s="1"/>
  <c r="M140" s="1"/>
  <c r="L128"/>
  <c r="M128" s="1"/>
  <c r="D140" i="43"/>
  <c r="L140" s="1"/>
  <c r="M140" s="1"/>
  <c r="L128"/>
  <c r="M128" s="1"/>
  <c r="D140" i="42"/>
  <c r="L140" s="1"/>
  <c r="M140" s="1"/>
  <c r="L128"/>
  <c r="M128" s="1"/>
  <c r="D136" i="41"/>
  <c r="L136" s="1"/>
  <c r="M136" s="1"/>
  <c r="L124"/>
  <c r="M124" s="1"/>
  <c r="D136" i="39"/>
  <c r="L136" s="1"/>
  <c r="L124"/>
  <c r="M123" i="42"/>
  <c r="D143" i="39"/>
  <c r="L143" s="1"/>
  <c r="M143" s="1"/>
  <c r="L131"/>
  <c r="M131" s="1"/>
  <c r="D143" i="38"/>
  <c r="L143" s="1"/>
  <c r="M143" s="1"/>
  <c r="L131"/>
  <c r="M131" s="1"/>
  <c r="D143" i="43"/>
  <c r="L143" s="1"/>
  <c r="M143" s="1"/>
  <c r="L131"/>
  <c r="M131" s="1"/>
  <c r="D137" i="42"/>
  <c r="L137" s="1"/>
  <c r="M137" s="1"/>
  <c r="L125"/>
  <c r="M125" s="1"/>
  <c r="D137" i="41"/>
  <c r="L137" s="1"/>
  <c r="M137" s="1"/>
  <c r="L125"/>
  <c r="M125" s="1"/>
  <c r="D142"/>
  <c r="L142" s="1"/>
  <c r="M142" s="1"/>
  <c r="L130"/>
  <c r="M130" s="1"/>
  <c r="D142" i="39"/>
  <c r="L142" s="1"/>
  <c r="M142" s="1"/>
  <c r="L130"/>
  <c r="M130" s="1"/>
  <c r="D138" i="38"/>
  <c r="L138" s="1"/>
  <c r="M138" s="1"/>
  <c r="L126"/>
  <c r="M126" s="1"/>
  <c r="D138" i="43"/>
  <c r="L138" s="1"/>
  <c r="M138" s="1"/>
  <c r="L126"/>
  <c r="M126" s="1"/>
  <c r="D138" i="42"/>
  <c r="L138" s="1"/>
  <c r="M138" s="1"/>
  <c r="L126"/>
  <c r="M126" s="1"/>
  <c r="M135" i="41"/>
  <c r="D140"/>
  <c r="L140" s="1"/>
  <c r="M140" s="1"/>
  <c r="L128"/>
  <c r="M128" s="1"/>
  <c r="D140" i="39"/>
  <c r="L140" s="1"/>
  <c r="M140" s="1"/>
  <c r="L128"/>
  <c r="M128" s="1"/>
  <c r="D136" i="38"/>
  <c r="L136" s="1"/>
  <c r="L124"/>
  <c r="M123" i="41"/>
  <c r="D143" i="42"/>
  <c r="L143" s="1"/>
  <c r="M143" s="1"/>
  <c r="L131"/>
  <c r="M131" s="1"/>
  <c r="D143" i="41"/>
  <c r="L143" s="1"/>
  <c r="M143" s="1"/>
  <c r="L131"/>
  <c r="M131" s="1"/>
  <c r="D137" i="39"/>
  <c r="L137" s="1"/>
  <c r="M137" s="1"/>
  <c r="L125"/>
  <c r="M125" s="1"/>
  <c r="D137" i="38"/>
  <c r="L137" s="1"/>
  <c r="M137" s="1"/>
  <c r="L125"/>
  <c r="M125" s="1"/>
  <c r="D137" i="43"/>
  <c r="L137" s="1"/>
  <c r="M137" s="1"/>
  <c r="L125"/>
  <c r="M125" s="1"/>
  <c r="D142" i="38"/>
  <c r="L142" s="1"/>
  <c r="M142" s="1"/>
  <c r="L130"/>
  <c r="M130" s="1"/>
  <c r="D142" i="43"/>
  <c r="L142" s="1"/>
  <c r="M142" s="1"/>
  <c r="L130"/>
  <c r="M130" s="1"/>
  <c r="D142" i="42"/>
  <c r="L142" s="1"/>
  <c r="M142" s="1"/>
  <c r="L130"/>
  <c r="M130" s="1"/>
  <c r="D138" i="41"/>
  <c r="L138" s="1"/>
  <c r="M138" s="1"/>
  <c r="L126"/>
  <c r="M126" s="1"/>
  <c r="D138" i="39"/>
  <c r="L138" s="1"/>
  <c r="M138" s="1"/>
  <c r="L126"/>
  <c r="M126" s="1"/>
  <c r="M124" i="38" l="1"/>
  <c r="D163"/>
  <c r="M136" i="39"/>
  <c r="D164"/>
  <c r="M136" i="43"/>
  <c r="D164"/>
  <c r="D163" i="41"/>
  <c r="D164"/>
  <c r="M136" i="38"/>
  <c r="D164"/>
  <c r="M124" i="39"/>
  <c r="D163"/>
  <c r="M124" i="43"/>
  <c r="D163"/>
  <c r="D163" i="42"/>
  <c r="D164"/>
</calcChain>
</file>

<file path=xl/sharedStrings.xml><?xml version="1.0" encoding="utf-8"?>
<sst xmlns="http://schemas.openxmlformats.org/spreadsheetml/2006/main" count="260" uniqueCount="46">
  <si>
    <t>Population</t>
  </si>
  <si>
    <t>Heating Degree Days</t>
  </si>
  <si>
    <t>Cooling Degree Days</t>
  </si>
  <si>
    <t>Number of Days in Month</t>
  </si>
  <si>
    <t>Spring Fall Flag</t>
  </si>
  <si>
    <t>Number of Peak Hours</t>
  </si>
  <si>
    <t>Weather Normalized</t>
  </si>
  <si>
    <t>Total</t>
  </si>
  <si>
    <t>Purchased</t>
  </si>
  <si>
    <t>Ontario Real GDP Monthly %</t>
  </si>
  <si>
    <t xml:space="preserve">Predicted Purchases </t>
  </si>
  <si>
    <t>Variances (kWh)</t>
  </si>
  <si>
    <t>% Variance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</si>
  <si>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</si>
  <si>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</si>
  <si>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</si>
  <si>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</si>
  <si>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</si>
  <si>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</si>
  <si>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</si>
  <si>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</si>
  <si>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</si>
  <si>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</si>
  <si>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</si>
  <si>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</si>
  <si>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</si>
  <si>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</si>
  <si>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</si>
  <si>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</si>
  <si>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</si>
  <si>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</si>
  <si>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</si>
  <si>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</si>
  <si>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</si>
  <si>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</si>
  <si>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</si>
  <si>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Actual</t>
  </si>
  <si>
    <t>Predicted</t>
  </si>
  <si>
    <t>Variance (kWh)</t>
  </si>
  <si>
    <t>Variace %</t>
  </si>
  <si>
    <t>Number of Customers</t>
  </si>
  <si>
    <t>Regression Model for Large User</t>
  </si>
  <si>
    <t>Regression Model for General Service &gt; 700 kW</t>
  </si>
  <si>
    <t>Regression Model for General Service &gt; 50 kW</t>
  </si>
  <si>
    <t>Regression Model for General Service &lt; 50 kW</t>
  </si>
  <si>
    <t xml:space="preserve">Regression Model for Residential </t>
  </si>
</sst>
</file>

<file path=xl/styles.xml><?xml version="1.0" encoding="utf-8"?>
<styleSheet xmlns="http://schemas.openxmlformats.org/spreadsheetml/2006/main">
  <numFmts count="3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%"/>
    <numFmt numFmtId="169" formatCode="0.0_)"/>
    <numFmt numFmtId="170" formatCode="0.0%"/>
    <numFmt numFmtId="171" formatCode="_(* #,##0_);_(* \(#,##0\);_(* &quot;-&quot;??_);_(@_)"/>
    <numFmt numFmtId="172" formatCode="#,##0;\(#,##0\)"/>
    <numFmt numFmtId="173" formatCode="_(&quot;$&quot;* #,##0_);_(&quot;$&quot;* \(#,##0\);_(&quot;$&quot;* &quot;-&quot;??_);_(@_)"/>
    <numFmt numFmtId="174" formatCode="_(* #,##0.0_);_(* \(#,##0.0\);_(* &quot;-&quot;??_);_(@_)"/>
    <numFmt numFmtId="175" formatCode="#,##0.0_);\(#,##0.0\)"/>
    <numFmt numFmtId="176" formatCode="#,##0.00000_);\(#,##0.00000\)"/>
    <numFmt numFmtId="177" formatCode="0.0\x"/>
    <numFmt numFmtId="178" formatCode="#,##0.000_);\(#,##0.000\)"/>
    <numFmt numFmtId="179" formatCode="#,##0;&quot;\&quot;&quot;\&quot;&quot;\&quot;&quot;\&quot;\(#,##0&quot;\&quot;&quot;\&quot;&quot;\&quot;&quot;\&quot;\)"/>
    <numFmt numFmtId="180" formatCode="&quot;\&quot;&quot;\&quot;&quot;\&quot;&quot;\&quot;\$#,##0.00;&quot;\&quot;&quot;\&quot;&quot;\&quot;&quot;\&quot;\(&quot;\&quot;&quot;\&quot;&quot;\&quot;&quot;\&quot;\$#,##0.00&quot;\&quot;&quot;\&quot;&quot;\&quot;&quot;\&quot;\)"/>
    <numFmt numFmtId="181" formatCode="&quot;\&quot;&quot;\&quot;&quot;\&quot;&quot;\&quot;\$#,##0;&quot;\&quot;&quot;\&quot;&quot;\&quot;&quot;\&quot;\(&quot;\&quot;&quot;\&quot;&quot;\&quot;&quot;\&quot;\$#,##0&quot;\&quot;&quot;\&quot;&quot;\&quot;&quot;\&quot;\)"/>
    <numFmt numFmtId="182" formatCode="#,##0.000"/>
    <numFmt numFmtId="183" formatCode="0.00\x"/>
    <numFmt numFmtId="184" formatCode="0.0\ \ "/>
    <numFmt numFmtId="185" formatCode="#,##0.0"/>
    <numFmt numFmtId="186" formatCode="&quot;£ &quot;#,##0.00;[Red]\-&quot;£ &quot;#,##0.00"/>
    <numFmt numFmtId="187" formatCode="##\-#"/>
    <numFmt numFmtId="188" formatCode="mm/dd/yyyy"/>
    <numFmt numFmtId="189" formatCode="0\-0"/>
    <numFmt numFmtId="190" formatCode="_(* #,##0.000000_);_(* \(#,##0.000000\);_(* &quot;-&quot;??_);_(@_)"/>
    <numFmt numFmtId="191" formatCode="0.0000%"/>
    <numFmt numFmtId="192" formatCode="_(* #,##0.0000_);_(* \(#,##0.0000\);_(* &quot;-&quot;??_);_(@_)"/>
  </numFmts>
  <fonts count="7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u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u/>
      <sz val="9.6"/>
      <color indexed="12"/>
      <name val="Arial"/>
      <family val="2"/>
    </font>
    <font>
      <sz val="10"/>
      <name val="Tahoma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4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233">
    <xf numFmtId="0" fontId="0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3" fontId="29" fillId="0" borderId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31" fillId="0" borderId="0"/>
    <xf numFmtId="179" fontId="31" fillId="0" borderId="0"/>
    <xf numFmtId="179" fontId="31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0" fontId="31" fillId="0" borderId="0"/>
    <xf numFmtId="180" fontId="31" fillId="0" borderId="0"/>
    <xf numFmtId="180" fontId="31" fillId="0" borderId="0"/>
    <xf numFmtId="14" fontId="30" fillId="0" borderId="0" applyFont="0" applyFill="0" applyBorder="0" applyAlignment="0" applyProtection="0"/>
    <xf numFmtId="181" fontId="31" fillId="0" borderId="0"/>
    <xf numFmtId="181" fontId="31" fillId="0" borderId="0"/>
    <xf numFmtId="181" fontId="31" fillId="0" borderId="0"/>
    <xf numFmtId="38" fontId="30" fillId="3" borderId="0" applyNumberFormat="0" applyBorder="0" applyAlignment="0" applyProtection="0"/>
    <xf numFmtId="0" fontId="28" fillId="0" borderId="2" applyNumberFormat="0" applyAlignment="0" applyProtection="0">
      <alignment horizontal="left" vertical="center"/>
    </xf>
    <xf numFmtId="0" fontId="28" fillId="0" borderId="12">
      <alignment horizontal="left" vertical="center"/>
    </xf>
    <xf numFmtId="0" fontId="32" fillId="0" borderId="0" applyNumberFormat="0" applyFill="0" applyBorder="0" applyAlignment="0" applyProtection="0">
      <alignment vertical="top"/>
      <protection locked="0"/>
    </xf>
    <xf numFmtId="10" fontId="30" fillId="5" borderId="13" applyNumberFormat="0" applyBorder="0" applyAlignment="0" applyProtection="0"/>
    <xf numFmtId="44" fontId="29" fillId="0" borderId="0"/>
    <xf numFmtId="182" fontId="19" fillId="0" borderId="0"/>
    <xf numFmtId="182" fontId="19" fillId="0" borderId="0"/>
    <xf numFmtId="18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31" fillId="0" borderId="0"/>
    <xf numFmtId="37" fontId="33" fillId="6" borderId="0">
      <alignment horizontal="right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35" fillId="0" borderId="4">
      <alignment horizontal="center"/>
    </xf>
    <xf numFmtId="3" fontId="34" fillId="0" borderId="0" applyFont="0" applyFill="0" applyBorder="0" applyAlignment="0" applyProtection="0"/>
    <xf numFmtId="0" fontId="34" fillId="7" borderId="0" applyNumberFormat="0" applyFont="0" applyBorder="0" applyAlignment="0" applyProtection="0"/>
    <xf numFmtId="1" fontId="19" fillId="0" borderId="0"/>
    <xf numFmtId="1" fontId="19" fillId="0" borderId="0"/>
    <xf numFmtId="1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3" fontId="29" fillId="0" borderId="0"/>
    <xf numFmtId="9" fontId="2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19" fillId="0" borderId="0" applyFont="0" applyFill="0" applyBorder="0" applyAlignment="0" applyProtection="0"/>
    <xf numFmtId="0" fontId="28" fillId="0" borderId="12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44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8" fillId="0" borderId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7" fontId="18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8" fillId="0" borderId="12">
      <alignment horizontal="left" vertical="center"/>
    </xf>
    <xf numFmtId="44" fontId="2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18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3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38" fillId="0" borderId="0"/>
    <xf numFmtId="0" fontId="38" fillId="0" borderId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174" fontId="19" fillId="0" borderId="0"/>
    <xf numFmtId="185" fontId="19" fillId="0" borderId="0"/>
    <xf numFmtId="188" fontId="19" fillId="0" borderId="0"/>
    <xf numFmtId="189" fontId="19" fillId="0" borderId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0" fontId="39" fillId="9" borderId="0" applyNumberFormat="0" applyBorder="0" applyAlignment="0" applyProtection="0"/>
    <xf numFmtId="0" fontId="40" fillId="26" borderId="14" applyNumberFormat="0" applyAlignment="0" applyProtection="0"/>
    <xf numFmtId="0" fontId="20" fillId="27" borderId="15" applyNumberFormat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42" fillId="10" borderId="0" applyNumberFormat="0" applyBorder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6" fillId="13" borderId="14" applyNumberFormat="0" applyAlignment="0" applyProtection="0"/>
    <xf numFmtId="10" fontId="30" fillId="5" borderId="13" applyNumberFormat="0" applyBorder="0" applyAlignment="0" applyProtection="0"/>
    <xf numFmtId="0" fontId="47" fillId="0" borderId="19" applyNumberFormat="0" applyFill="0" applyAlignment="0" applyProtection="0"/>
    <xf numFmtId="187" fontId="19" fillId="0" borderId="0"/>
    <xf numFmtId="171" fontId="19" fillId="0" borderId="0"/>
    <xf numFmtId="0" fontId="48" fillId="28" borderId="0" applyNumberFormat="0" applyBorder="0" applyAlignment="0" applyProtection="0"/>
    <xf numFmtId="186" fontId="19" fillId="0" borderId="0"/>
    <xf numFmtId="0" fontId="19" fillId="29" borderId="20" applyNumberFormat="0" applyFont="0" applyAlignment="0" applyProtection="0"/>
    <xf numFmtId="0" fontId="49" fillId="26" borderId="21" applyNumberFormat="0" applyAlignment="0" applyProtection="0"/>
    <xf numFmtId="0" fontId="50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0" fontId="30" fillId="5" borderId="23" applyNumberFormat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5" fillId="0" borderId="0" applyNumberFormat="0" applyFill="0" applyBorder="0" applyAlignment="0" applyProtection="0"/>
    <xf numFmtId="0" fontId="56" fillId="30" borderId="0" applyNumberFormat="0" applyBorder="0" applyAlignment="0" applyProtection="0"/>
    <xf numFmtId="0" fontId="57" fillId="31" borderId="0" applyNumberFormat="0" applyBorder="0" applyAlignment="0" applyProtection="0"/>
    <xf numFmtId="0" fontId="58" fillId="32" borderId="0" applyNumberFormat="0" applyBorder="0" applyAlignment="0" applyProtection="0"/>
    <xf numFmtId="0" fontId="59" fillId="33" borderId="27" applyNumberFormat="0" applyAlignment="0" applyProtection="0"/>
    <xf numFmtId="0" fontId="60" fillId="34" borderId="28" applyNumberFormat="0" applyAlignment="0" applyProtection="0"/>
    <xf numFmtId="0" fontId="61" fillId="34" borderId="27" applyNumberFormat="0" applyAlignment="0" applyProtection="0"/>
    <xf numFmtId="0" fontId="62" fillId="0" borderId="29" applyNumberFormat="0" applyFill="0" applyAlignment="0" applyProtection="0"/>
    <xf numFmtId="0" fontId="63" fillId="35" borderId="30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7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67" fillId="52" borderId="0" applyNumberFormat="0" applyBorder="0" applyAlignment="0" applyProtection="0"/>
    <xf numFmtId="0" fontId="67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67" fillId="56" borderId="0" applyNumberFormat="0" applyBorder="0" applyAlignment="0" applyProtection="0"/>
    <xf numFmtId="0" fontId="67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67" fillId="60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35" fillId="0" borderId="33">
      <alignment horizontal="center"/>
    </xf>
    <xf numFmtId="0" fontId="15" fillId="36" borderId="3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5" fillId="0" borderId="0" applyFont="0" applyFill="0" applyBorder="0" applyAlignment="0" applyProtection="0"/>
    <xf numFmtId="0" fontId="19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8" fillId="0" borderId="0"/>
    <xf numFmtId="0" fontId="6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3" fontId="29" fillId="0" borderId="0"/>
    <xf numFmtId="0" fontId="29" fillId="0" borderId="0"/>
    <xf numFmtId="0" fontId="29" fillId="0" borderId="0"/>
    <xf numFmtId="173" fontId="29" fillId="0" borderId="0"/>
    <xf numFmtId="17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67" fillId="37" borderId="0" applyNumberFormat="0" applyBorder="0" applyAlignment="0" applyProtection="0"/>
    <xf numFmtId="0" fontId="67" fillId="41" borderId="0" applyNumberFormat="0" applyBorder="0" applyAlignment="0" applyProtection="0"/>
    <xf numFmtId="0" fontId="67" fillId="45" borderId="0" applyNumberFormat="0" applyBorder="0" applyAlignment="0" applyProtection="0"/>
    <xf numFmtId="0" fontId="67" fillId="49" borderId="0" applyNumberFormat="0" applyBorder="0" applyAlignment="0" applyProtection="0"/>
    <xf numFmtId="0" fontId="67" fillId="53" borderId="0" applyNumberFormat="0" applyBorder="0" applyAlignment="0" applyProtection="0"/>
    <xf numFmtId="0" fontId="67" fillId="57" borderId="0" applyNumberFormat="0" applyBorder="0" applyAlignment="0" applyProtection="0"/>
    <xf numFmtId="0" fontId="57" fillId="31" borderId="0" applyNumberFormat="0" applyBorder="0" applyAlignment="0" applyProtection="0"/>
    <xf numFmtId="0" fontId="61" fillId="34" borderId="27" applyNumberFormat="0" applyAlignment="0" applyProtection="0"/>
    <xf numFmtId="0" fontId="63" fillId="35" borderId="30" applyNumberFormat="0" applyAlignment="0" applyProtection="0"/>
    <xf numFmtId="167" fontId="6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1" fillId="0" borderId="0"/>
    <xf numFmtId="166" fontId="6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1" fillId="0" borderId="0"/>
    <xf numFmtId="0" fontId="31" fillId="0" borderId="0"/>
    <xf numFmtId="0" fontId="65" fillId="0" borderId="0" applyNumberFormat="0" applyFill="0" applyBorder="0" applyAlignment="0" applyProtection="0"/>
    <xf numFmtId="0" fontId="56" fillId="30" borderId="0" applyNumberFormat="0" applyBorder="0" applyAlignment="0" applyProtection="0"/>
    <xf numFmtId="38" fontId="30" fillId="3" borderId="0" applyNumberFormat="0" applyBorder="0" applyAlignment="0" applyProtection="0"/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53" fillId="0" borderId="24" applyNumberFormat="0" applyFill="0" applyAlignment="0" applyProtection="0"/>
    <xf numFmtId="0" fontId="70" fillId="0" borderId="16" applyNumberFormat="0" applyFill="0" applyAlignment="0" applyProtection="0"/>
    <xf numFmtId="0" fontId="54" fillId="0" borderId="25" applyNumberFormat="0" applyFill="0" applyAlignment="0" applyProtection="0"/>
    <xf numFmtId="0" fontId="28" fillId="0" borderId="0" applyNumberFormat="0" applyFont="0" applyFill="0" applyAlignment="0" applyProtection="0"/>
    <xf numFmtId="0" fontId="71" fillId="0" borderId="17" applyNumberFormat="0" applyFill="0" applyAlignment="0" applyProtection="0"/>
    <xf numFmtId="0" fontId="55" fillId="0" borderId="26" applyNumberFormat="0" applyFill="0" applyAlignment="0" applyProtection="0"/>
    <xf numFmtId="0" fontId="55" fillId="0" borderId="0" applyNumberFormat="0" applyFill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0" fontId="59" fillId="33" borderId="27" applyNumberFormat="0" applyAlignment="0" applyProtection="0"/>
    <xf numFmtId="0" fontId="59" fillId="33" borderId="27" applyNumberFormat="0" applyAlignment="0" applyProtection="0"/>
    <xf numFmtId="0" fontId="59" fillId="33" borderId="27" applyNumberFormat="0" applyAlignment="0" applyProtection="0"/>
    <xf numFmtId="0" fontId="59" fillId="33" borderId="27" applyNumberFormat="0" applyAlignment="0" applyProtection="0"/>
    <xf numFmtId="0" fontId="62" fillId="0" borderId="29" applyNumberFormat="0" applyFill="0" applyAlignment="0" applyProtection="0"/>
    <xf numFmtId="44" fontId="29" fillId="0" borderId="0"/>
    <xf numFmtId="0" fontId="29" fillId="0" borderId="0"/>
    <xf numFmtId="0" fontId="29" fillId="0" borderId="0"/>
    <xf numFmtId="44" fontId="29" fillId="0" borderId="0"/>
    <xf numFmtId="0" fontId="58" fillId="32" borderId="0" applyNumberFormat="0" applyBorder="0" applyAlignment="0" applyProtection="0"/>
    <xf numFmtId="182" fontId="19" fillId="0" borderId="0"/>
    <xf numFmtId="190" fontId="19" fillId="0" borderId="0"/>
    <xf numFmtId="0" fontId="19" fillId="0" borderId="0" applyFont="0" applyFill="0" applyBorder="0" applyAlignment="0" applyProtection="0"/>
    <xf numFmtId="0" fontId="1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3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>
      <alignment vertical="top"/>
    </xf>
    <xf numFmtId="0" fontId="38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14" fillId="0" borderId="0"/>
    <xf numFmtId="0" fontId="1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14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19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36" fillId="36" borderId="31" applyNumberFormat="0" applyFont="0" applyAlignment="0" applyProtection="0"/>
    <xf numFmtId="0" fontId="19" fillId="0" borderId="0"/>
    <xf numFmtId="0" fontId="60" fillId="34" borderId="28" applyNumberFormat="0" applyAlignment="0" applyProtection="0"/>
    <xf numFmtId="9" fontId="6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4" fillId="0" borderId="0"/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1" fontId="19" fillId="0" borderId="0"/>
    <xf numFmtId="0" fontId="19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5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72" fillId="0" borderId="22" applyNumberFormat="0" applyFill="0" applyAlignment="0" applyProtection="0"/>
    <xf numFmtId="0" fontId="64" fillId="0" borderId="0" applyNumberFormat="0" applyFill="0" applyBorder="0" applyAlignment="0" applyProtection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6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0" fontId="19" fillId="0" borderId="0"/>
    <xf numFmtId="183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19" fillId="0" borderId="0"/>
    <xf numFmtId="183" fontId="19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44" fontId="14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10" fontId="30" fillId="5" borderId="23" applyNumberFormat="0" applyBorder="0" applyAlignment="0" applyProtection="0"/>
    <xf numFmtId="0" fontId="29" fillId="0" borderId="0"/>
    <xf numFmtId="0" fontId="14" fillId="0" borderId="0"/>
    <xf numFmtId="0" fontId="29" fillId="0" borderId="0"/>
    <xf numFmtId="0" fontId="14" fillId="0" borderId="0"/>
    <xf numFmtId="0" fontId="29" fillId="0" borderId="0"/>
    <xf numFmtId="0" fontId="14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1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36" borderId="31" applyNumberFormat="0" applyFont="0" applyAlignment="0" applyProtection="0"/>
    <xf numFmtId="0" fontId="36" fillId="36" borderId="31" applyNumberFormat="0" applyFont="0" applyAlignment="0" applyProtection="0"/>
    <xf numFmtId="0" fontId="14" fillId="36" borderId="31" applyNumberFormat="0" applyFont="0" applyAlignment="0" applyProtection="0"/>
    <xf numFmtId="0" fontId="36" fillId="36" borderId="31" applyNumberFormat="0" applyFont="0" applyAlignment="0" applyProtection="0"/>
    <xf numFmtId="0" fontId="14" fillId="36" borderId="31" applyNumberFormat="0" applyFont="0" applyAlignment="0" applyProtection="0"/>
    <xf numFmtId="0" fontId="36" fillId="36" borderId="31" applyNumberFormat="0" applyFont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5" fillId="0" borderId="4">
      <alignment horizontal="center"/>
    </xf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0" fontId="30" fillId="5" borderId="36" applyNumberFormat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10" fontId="30" fillId="5" borderId="36" applyNumberFormat="0" applyBorder="0" applyAlignment="0" applyProtection="0"/>
    <xf numFmtId="0" fontId="13" fillId="36" borderId="31" applyNumberFormat="0" applyFont="0" applyAlignment="0" applyProtection="0"/>
    <xf numFmtId="0" fontId="13" fillId="36" borderId="31" applyNumberFormat="0" applyFont="0" applyAlignment="0" applyProtection="0"/>
    <xf numFmtId="10" fontId="30" fillId="5" borderId="36" applyNumberFormat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36" borderId="31" applyNumberFormat="0" applyFon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0" fontId="30" fillId="5" borderId="36" applyNumberFormat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12" fillId="0" borderId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36" borderId="31" applyNumberFormat="0" applyFont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36" borderId="31" applyNumberFormat="0" applyFont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2" fillId="36" borderId="31" applyNumberFormat="0" applyFont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12" fillId="0" borderId="0" applyFont="0" applyFill="0" applyBorder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12" fillId="0" borderId="0" applyFont="0" applyFill="0" applyBorder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6" borderId="31" applyNumberFormat="0" applyFont="0" applyAlignment="0" applyProtection="0"/>
    <xf numFmtId="0" fontId="11" fillId="36" borderId="31" applyNumberFormat="0" applyFont="0" applyAlignment="0" applyProtection="0"/>
    <xf numFmtId="0" fontId="11" fillId="36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9" fontId="10" fillId="0" borderId="0" applyFon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9" fillId="0" borderId="0" applyFont="0" applyFill="0" applyBorder="0" applyAlignment="0" applyProtection="0"/>
    <xf numFmtId="0" fontId="10" fillId="0" borderId="0"/>
    <xf numFmtId="0" fontId="1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10" fillId="0" borderId="0"/>
    <xf numFmtId="167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167" fontId="29" fillId="0" borderId="0" applyFont="0" applyFill="0" applyBorder="0" applyAlignment="0" applyProtection="0"/>
    <xf numFmtId="0" fontId="10" fillId="59" borderId="0" applyNumberFormat="0" applyBorder="0" applyAlignment="0" applyProtection="0"/>
    <xf numFmtId="0" fontId="10" fillId="55" borderId="0" applyNumberFormat="0" applyBorder="0" applyAlignment="0" applyProtection="0"/>
    <xf numFmtId="0" fontId="10" fillId="51" borderId="0" applyNumberFormat="0" applyBorder="0" applyAlignment="0" applyProtection="0"/>
    <xf numFmtId="0" fontId="10" fillId="47" borderId="0" applyNumberFormat="0" applyBorder="0" applyAlignment="0" applyProtection="0"/>
    <xf numFmtId="0" fontId="10" fillId="43" borderId="0" applyNumberFormat="0" applyBorder="0" applyAlignment="0" applyProtection="0"/>
    <xf numFmtId="0" fontId="10" fillId="39" borderId="0" applyNumberFormat="0" applyBorder="0" applyAlignment="0" applyProtection="0"/>
    <xf numFmtId="0" fontId="10" fillId="58" borderId="0" applyNumberFormat="0" applyBorder="0" applyAlignment="0" applyProtection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0" borderId="0"/>
    <xf numFmtId="9" fontId="36" fillId="0" borderId="0" applyFont="0" applyFill="0" applyBorder="0" applyAlignment="0" applyProtection="0"/>
    <xf numFmtId="0" fontId="10" fillId="0" borderId="0"/>
    <xf numFmtId="9" fontId="36" fillId="0" borderId="0" applyFont="0" applyFill="0" applyBorder="0" applyAlignment="0" applyProtection="0"/>
    <xf numFmtId="0" fontId="10" fillId="0" borderId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0" borderId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36" borderId="31" applyNumberFormat="0" applyFont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9" fontId="36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4" fillId="0" borderId="37" applyNumberFormat="0" applyFill="0" applyAlignment="0" applyProtection="0"/>
    <xf numFmtId="0" fontId="49" fillId="26" borderId="40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29" fillId="0" borderId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29" fillId="0" borderId="0" applyFont="0" applyFill="0" applyBorder="0" applyAlignment="0" applyProtection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0" fontId="30" fillId="5" borderId="39" applyNumberFormat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10" fontId="30" fillId="5" borderId="39" applyNumberFormat="0" applyBorder="0" applyAlignment="0" applyProtection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10" fontId="30" fillId="5" borderId="39" applyNumberFormat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36" borderId="31" applyNumberFormat="0" applyFon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0" fontId="30" fillId="5" borderId="39" applyNumberFormat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10" fontId="30" fillId="5" borderId="39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0" fontId="10" fillId="36" borderId="31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7" fontId="9" fillId="0" borderId="0" applyFont="0" applyFill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19" fillId="0" borderId="0" applyFont="0" applyFill="0" applyBorder="0" applyAlignment="0" applyProtection="0"/>
    <xf numFmtId="0" fontId="19" fillId="0" borderId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36" borderId="31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9" fontId="9" fillId="0" borderId="0" applyFont="0" applyFill="0" applyBorder="0" applyAlignment="0" applyProtection="0"/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9" fontId="9" fillId="0" borderId="0" applyFont="0" applyFill="0" applyBorder="0" applyAlignment="0" applyProtection="0"/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0" fontId="28" fillId="0" borderId="34">
      <alignment horizontal="left"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5" fillId="0" borderId="33">
      <alignment horizontal="center"/>
    </xf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9" fillId="0" borderId="0"/>
    <xf numFmtId="9" fontId="9" fillId="0" borderId="0" applyFont="0" applyFill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9" borderId="0" applyNumberFormat="0" applyBorder="0" applyAlignment="0" applyProtection="0"/>
    <xf numFmtId="0" fontId="9" fillId="55" borderId="0" applyNumberFormat="0" applyBorder="0" applyAlignment="0" applyProtection="0"/>
    <xf numFmtId="0" fontId="9" fillId="51" borderId="0" applyNumberFormat="0" applyBorder="0" applyAlignment="0" applyProtection="0"/>
    <xf numFmtId="0" fontId="9" fillId="47" borderId="0" applyNumberFormat="0" applyBorder="0" applyAlignment="0" applyProtection="0"/>
    <xf numFmtId="0" fontId="9" fillId="43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4" fillId="0" borderId="22" applyNumberFormat="0" applyFill="0" applyAlignment="0" applyProtection="0"/>
    <xf numFmtId="0" fontId="49" fillId="26" borderId="21" applyNumberFormat="0" applyAlignment="0" applyProtection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0" fontId="9" fillId="36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0" fontId="35" fillId="0" borderId="4">
      <alignment horizontal="center"/>
    </xf>
    <xf numFmtId="9" fontId="9" fillId="0" borderId="0" applyFont="0" applyFill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31" applyNumberFormat="0" applyFont="0" applyAlignment="0" applyProtection="0"/>
    <xf numFmtId="0" fontId="8" fillId="36" borderId="31" applyNumberFormat="0" applyFont="0" applyAlignment="0" applyProtection="0"/>
    <xf numFmtId="0" fontId="8" fillId="36" borderId="3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40" fillId="26" borderId="41" applyNumberFormat="0" applyAlignment="0" applyProtection="0"/>
    <xf numFmtId="0" fontId="46" fillId="13" borderId="41" applyNumberFormat="0" applyAlignment="0" applyProtection="0"/>
    <xf numFmtId="0" fontId="19" fillId="29" borderId="42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36" borderId="31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10" fontId="30" fillId="5" borderId="36" applyNumberFormat="0" applyBorder="0" applyAlignment="0" applyProtection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36" borderId="31" applyNumberFormat="0" applyFont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36" borderId="31" applyNumberFormat="0" applyFont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9" borderId="0" applyNumberFormat="0" applyBorder="0" applyAlignment="0" applyProtection="0"/>
    <xf numFmtId="0" fontId="7" fillId="55" borderId="0" applyNumberFormat="0" applyBorder="0" applyAlignment="0" applyProtection="0"/>
    <xf numFmtId="0" fontId="7" fillId="51" borderId="0" applyNumberFormat="0" applyBorder="0" applyAlignment="0" applyProtection="0"/>
    <xf numFmtId="0" fontId="7" fillId="47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58" borderId="0" applyNumberFormat="0" applyBorder="0" applyAlignment="0" applyProtection="0"/>
    <xf numFmtId="0" fontId="7" fillId="54" borderId="0" applyNumberFormat="0" applyBorder="0" applyAlignment="0" applyProtection="0"/>
    <xf numFmtId="0" fontId="7" fillId="50" borderId="0" applyNumberFormat="0" applyBorder="0" applyAlignment="0" applyProtection="0"/>
    <xf numFmtId="0" fontId="7" fillId="46" borderId="0" applyNumberFormat="0" applyBorder="0" applyAlignment="0" applyProtection="0"/>
    <xf numFmtId="0" fontId="7" fillId="42" borderId="0" applyNumberFormat="0" applyBorder="0" applyAlignment="0" applyProtection="0"/>
    <xf numFmtId="0" fontId="7" fillId="3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0" fontId="30" fillId="5" borderId="36" applyNumberFormat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0" fontId="30" fillId="5" borderId="36" applyNumberFormat="0" applyBorder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10" fontId="30" fillId="5" borderId="36" applyNumberFormat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0" fontId="30" fillId="5" borderId="36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10" fontId="30" fillId="5" borderId="36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9" fontId="1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36" borderId="31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7" fillId="0" borderId="0" applyFont="0" applyFill="0" applyBorder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7" fillId="0" borderId="0" applyFont="0" applyFill="0" applyBorder="0" applyAlignment="0" applyProtection="0"/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0" fontId="28" fillId="0" borderId="38">
      <alignment horizontal="lef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2" fillId="0" borderId="37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9" borderId="0" applyNumberFormat="0" applyBorder="0" applyAlignment="0" applyProtection="0"/>
    <xf numFmtId="0" fontId="7" fillId="55" borderId="0" applyNumberFormat="0" applyBorder="0" applyAlignment="0" applyProtection="0"/>
    <xf numFmtId="0" fontId="7" fillId="51" borderId="0" applyNumberFormat="0" applyBorder="0" applyAlignment="0" applyProtection="0"/>
    <xf numFmtId="0" fontId="7" fillId="47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58" borderId="0" applyNumberFormat="0" applyBorder="0" applyAlignment="0" applyProtection="0"/>
    <xf numFmtId="0" fontId="7" fillId="54" borderId="0" applyNumberFormat="0" applyBorder="0" applyAlignment="0" applyProtection="0"/>
    <xf numFmtId="0" fontId="7" fillId="50" borderId="0" applyNumberFormat="0" applyBorder="0" applyAlignment="0" applyProtection="0"/>
    <xf numFmtId="0" fontId="7" fillId="46" borderId="0" applyNumberFormat="0" applyBorder="0" applyAlignment="0" applyProtection="0"/>
    <xf numFmtId="0" fontId="7" fillId="42" borderId="0" applyNumberFormat="0" applyBorder="0" applyAlignment="0" applyProtection="0"/>
    <xf numFmtId="0" fontId="7" fillId="3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24" fillId="0" borderId="37" applyNumberFormat="0" applyFill="0" applyAlignment="0" applyProtection="0"/>
    <xf numFmtId="0" fontId="49" fillId="26" borderId="40" applyNumberFormat="0" applyAlignment="0" applyProtection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0" fontId="35" fillId="0" borderId="33">
      <alignment horizontal="center"/>
    </xf>
    <xf numFmtId="9" fontId="7" fillId="0" borderId="0" applyFont="0" applyFill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0" fontId="7" fillId="59" borderId="0" applyNumberFormat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0" fontId="7" fillId="36" borderId="3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9" borderId="0" applyNumberFormat="0" applyBorder="0" applyAlignment="0" applyProtection="0"/>
    <xf numFmtId="0" fontId="5" fillId="0" borderId="0"/>
    <xf numFmtId="0" fontId="5" fillId="55" borderId="0" applyNumberFormat="0" applyBorder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0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5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73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9" borderId="0" applyNumberFormat="0" applyBorder="0" applyAlignment="0" applyProtection="0"/>
    <xf numFmtId="0" fontId="5" fillId="55" borderId="0" applyNumberFormat="0" applyBorder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8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36" borderId="31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9" borderId="0" applyNumberFormat="0" applyBorder="0" applyAlignment="0" applyProtection="0"/>
    <xf numFmtId="0" fontId="5" fillId="55" borderId="0" applyNumberFormat="0" applyBorder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8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0" fontId="5" fillId="36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0" fontId="30" fillId="5" borderId="44" applyNumberFormat="0" applyBorder="0" applyAlignment="0" applyProtection="0"/>
    <xf numFmtId="0" fontId="4" fillId="36" borderId="31" applyNumberFormat="0" applyFont="0" applyAlignment="0" applyProtection="0"/>
    <xf numFmtId="0" fontId="4" fillId="36" borderId="31" applyNumberFormat="0" applyFont="0" applyAlignment="0" applyProtection="0"/>
    <xf numFmtId="10" fontId="30" fillId="5" borderId="44" applyNumberFormat="0" applyBorder="0" applyAlignment="0" applyProtection="0"/>
    <xf numFmtId="0" fontId="28" fillId="0" borderId="12">
      <alignment horizontal="left" vertical="center"/>
    </xf>
    <xf numFmtId="167" fontId="4" fillId="0" borderId="0" applyFont="0" applyFill="0" applyBorder="0" applyAlignment="0" applyProtection="0"/>
    <xf numFmtId="0" fontId="4" fillId="0" borderId="0"/>
    <xf numFmtId="0" fontId="4" fillId="36" borderId="31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12">
      <alignment horizontal="left" vertical="center"/>
    </xf>
    <xf numFmtId="10" fontId="30" fillId="5" borderId="44" applyNumberFormat="0" applyBorder="0" applyAlignment="0" applyProtection="0"/>
    <xf numFmtId="0" fontId="28" fillId="0" borderId="12">
      <alignment horizontal="left" vertical="center"/>
    </xf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31" applyNumberFormat="0" applyFont="0" applyAlignment="0" applyProtection="0"/>
    <xf numFmtId="0" fontId="3" fillId="36" borderId="31" applyNumberFormat="0" applyFont="0" applyAlignment="0" applyProtection="0"/>
    <xf numFmtId="0" fontId="3" fillId="36" borderId="3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7" fontId="2" fillId="0" borderId="0" applyFont="0" applyFill="0" applyBorder="0" applyAlignment="0" applyProtection="0"/>
    <xf numFmtId="0" fontId="2" fillId="36" borderId="31" applyNumberFormat="0" applyFont="0" applyAlignment="0" applyProtection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6" borderId="3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6" borderId="3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0" fontId="1" fillId="36" borderId="3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0" fillId="0" borderId="0" xfId="0" applyBorder="1"/>
    <xf numFmtId="0" fontId="22" fillId="2" borderId="0" xfId="0" applyFont="1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17" fontId="21" fillId="0" borderId="0" xfId="0" applyNumberFormat="1" applyFont="1" applyFill="1"/>
    <xf numFmtId="169" fontId="0" fillId="0" borderId="0" xfId="0" applyNumberFormat="1" applyBorder="1" applyProtection="1"/>
    <xf numFmtId="37" fontId="19" fillId="0" borderId="0" xfId="0" applyNumberFormat="1" applyFont="1" applyAlignment="1">
      <alignment horizontal="center"/>
    </xf>
    <xf numFmtId="37" fontId="19" fillId="0" borderId="0" xfId="0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 applyAlignment="1">
      <alignment horizontal="center"/>
    </xf>
    <xf numFmtId="0" fontId="21" fillId="0" borderId="0" xfId="0" applyFont="1" applyFill="1" applyBorder="1"/>
    <xf numFmtId="0" fontId="20" fillId="2" borderId="0" xfId="0" applyFont="1" applyFill="1"/>
    <xf numFmtId="3" fontId="22" fillId="2" borderId="0" xfId="0" applyNumberFormat="1" applyFont="1" applyFill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21" fillId="0" borderId="8" xfId="0" applyFont="1" applyFill="1" applyBorder="1"/>
    <xf numFmtId="10" fontId="22" fillId="2" borderId="0" xfId="2" applyNumberFormat="1" applyFont="1" applyFill="1" applyAlignment="1">
      <alignment horizontal="center" wrapText="1"/>
    </xf>
    <xf numFmtId="0" fontId="27" fillId="0" borderId="1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27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7" fontId="0" fillId="0" borderId="5" xfId="0" applyNumberFormat="1" applyFill="1" applyBorder="1"/>
    <xf numFmtId="0" fontId="21" fillId="0" borderId="6" xfId="0" applyFont="1" applyFill="1" applyBorder="1" applyAlignment="1">
      <alignment horizontal="center"/>
    </xf>
    <xf numFmtId="10" fontId="21" fillId="0" borderId="7" xfId="2" applyNumberFormat="1" applyFont="1" applyFill="1" applyBorder="1" applyAlignment="1">
      <alignment horizontal="center"/>
    </xf>
    <xf numFmtId="1" fontId="21" fillId="0" borderId="8" xfId="0" applyNumberFormat="1" applyFont="1" applyFill="1" applyBorder="1"/>
    <xf numFmtId="37" fontId="0" fillId="0" borderId="0" xfId="0" applyNumberFormat="1" applyFill="1" applyBorder="1" applyAlignment="1">
      <alignment horizontal="center"/>
    </xf>
    <xf numFmtId="10" fontId="0" fillId="0" borderId="9" xfId="2" applyNumberFormat="1" applyFon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3" fontId="21" fillId="0" borderId="6" xfId="0" applyNumberFormat="1" applyFont="1" applyFill="1" applyBorder="1" applyAlignment="1">
      <alignment horizontal="center"/>
    </xf>
    <xf numFmtId="37" fontId="21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21" fillId="0" borderId="1" xfId="0" applyFont="1" applyFill="1" applyBorder="1"/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0" fontId="19" fillId="0" borderId="0" xfId="2" applyNumberFormat="1" applyFont="1" applyFill="1" applyAlignment="1">
      <alignment horizontal="center"/>
    </xf>
    <xf numFmtId="169" fontId="0" fillId="4" borderId="9" xfId="0" applyNumberFormat="1" applyFill="1" applyBorder="1" applyProtection="1"/>
    <xf numFmtId="168" fontId="21" fillId="0" borderId="0" xfId="2" applyNumberFormat="1" applyFont="1" applyFill="1" applyBorder="1" applyAlignment="1">
      <alignment horizontal="center"/>
    </xf>
    <xf numFmtId="167" fontId="0" fillId="0" borderId="0" xfId="1" applyFont="1" applyFill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0" fillId="0" borderId="33" xfId="0" applyFill="1" applyBorder="1" applyAlignment="1"/>
    <xf numFmtId="169" fontId="0" fillId="4" borderId="0" xfId="0" applyNumberFormat="1" applyFill="1" applyBorder="1" applyProtection="1"/>
    <xf numFmtId="3" fontId="0" fillId="0" borderId="33" xfId="0" applyNumberForma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center"/>
    </xf>
    <xf numFmtId="37" fontId="0" fillId="0" borderId="33" xfId="0" applyNumberFormat="1" applyFill="1" applyBorder="1" applyAlignment="1">
      <alignment horizontal="center"/>
    </xf>
    <xf numFmtId="9" fontId="0" fillId="0" borderId="35" xfId="2" applyFont="1" applyFill="1" applyBorder="1" applyAlignment="1">
      <alignment horizontal="center"/>
    </xf>
    <xf numFmtId="0" fontId="0" fillId="0" borderId="0" xfId="0" applyFill="1" applyBorder="1"/>
    <xf numFmtId="0" fontId="27" fillId="0" borderId="0" xfId="0" applyFont="1" applyFill="1" applyBorder="1" applyAlignment="1">
      <alignment horizontal="center"/>
    </xf>
    <xf numFmtId="171" fontId="0" fillId="0" borderId="0" xfId="1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174" fontId="0" fillId="0" borderId="0" xfId="1" applyNumberFormat="1" applyFont="1" applyFill="1" applyAlignment="1">
      <alignment horizontal="center"/>
    </xf>
    <xf numFmtId="3" fontId="26" fillId="0" borderId="0" xfId="0" applyNumberFormat="1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Continuous"/>
    </xf>
    <xf numFmtId="3" fontId="19" fillId="0" borderId="0" xfId="1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9" fontId="0" fillId="4" borderId="6" xfId="0" applyNumberFormat="1" applyFill="1" applyBorder="1" applyProtection="1"/>
    <xf numFmtId="169" fontId="0" fillId="4" borderId="7" xfId="0" applyNumberFormat="1" applyFill="1" applyBorder="1" applyProtection="1"/>
    <xf numFmtId="3" fontId="0" fillId="2" borderId="8" xfId="0" applyNumberFormat="1" applyFill="1" applyBorder="1" applyAlignment="1">
      <alignment horizontal="center"/>
    </xf>
    <xf numFmtId="3" fontId="0" fillId="2" borderId="43" xfId="0" applyNumberFormat="1" applyFill="1" applyBorder="1" applyAlignment="1">
      <alignment horizontal="center"/>
    </xf>
    <xf numFmtId="169" fontId="0" fillId="4" borderId="33" xfId="0" applyNumberFormat="1" applyFill="1" applyBorder="1" applyProtection="1"/>
    <xf numFmtId="169" fontId="0" fillId="4" borderId="35" xfId="0" applyNumberFormat="1" applyFill="1" applyBorder="1" applyProtection="1"/>
    <xf numFmtId="10" fontId="0" fillId="0" borderId="0" xfId="2" applyNumberFormat="1" applyFont="1" applyBorder="1" applyProtection="1"/>
    <xf numFmtId="171" fontId="0" fillId="0" borderId="0" xfId="1" applyNumberFormat="1" applyFont="1" applyBorder="1" applyProtection="1"/>
    <xf numFmtId="191" fontId="0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/>
    <xf numFmtId="167" fontId="0" fillId="0" borderId="0" xfId="1" applyFont="1" applyFill="1" applyBorder="1" applyAlignment="1"/>
    <xf numFmtId="192" fontId="0" fillId="0" borderId="0" xfId="1" applyNumberFormat="1" applyFont="1" applyFill="1" applyBorder="1" applyAlignment="1"/>
    <xf numFmtId="167" fontId="0" fillId="0" borderId="33" xfId="1" applyFont="1" applyFill="1" applyBorder="1" applyAlignment="1"/>
    <xf numFmtId="192" fontId="0" fillId="0" borderId="33" xfId="1" applyNumberFormat="1" applyFont="1" applyFill="1" applyBorder="1" applyAlignment="1"/>
    <xf numFmtId="37" fontId="19" fillId="0" borderId="0" xfId="0" applyNumberFormat="1" applyFont="1" applyFill="1" applyBorder="1" applyAlignment="1">
      <alignment horizontal="center"/>
    </xf>
    <xf numFmtId="37" fontId="19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1" fillId="0" borderId="43" xfId="0" applyFont="1" applyFill="1" applyBorder="1"/>
    <xf numFmtId="3" fontId="21" fillId="0" borderId="10" xfId="0" applyNumberFormat="1" applyFont="1" applyFill="1" applyBorder="1" applyAlignment="1">
      <alignment horizontal="center"/>
    </xf>
    <xf numFmtId="10" fontId="19" fillId="0" borderId="0" xfId="2" applyNumberFormat="1" applyFont="1" applyFill="1" applyBorder="1" applyAlignment="1">
      <alignment horizontal="center"/>
    </xf>
    <xf numFmtId="171" fontId="19" fillId="0" borderId="0" xfId="2" applyNumberFormat="1" applyFont="1" applyFill="1" applyBorder="1" applyAlignment="1">
      <alignment horizontal="center"/>
    </xf>
    <xf numFmtId="170" fontId="0" fillId="0" borderId="0" xfId="0" applyNumberForma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171" fontId="19" fillId="0" borderId="0" xfId="1" applyNumberFormat="1" applyFont="1" applyFill="1" applyBorder="1" applyAlignment="1">
      <alignment horizontal="center"/>
    </xf>
    <xf numFmtId="0" fontId="74" fillId="0" borderId="0" xfId="0" applyFont="1" applyFill="1" applyAlignment="1">
      <alignment wrapText="1"/>
    </xf>
    <xf numFmtId="0" fontId="21" fillId="4" borderId="43" xfId="0" applyFont="1" applyFill="1" applyBorder="1" applyAlignment="1">
      <alignment horizontal="center"/>
    </xf>
    <xf numFmtId="0" fontId="21" fillId="4" borderId="35" xfId="0" applyFont="1" applyFill="1" applyBorder="1" applyAlignment="1">
      <alignment horizontal="center"/>
    </xf>
    <xf numFmtId="0" fontId="74" fillId="4" borderId="0" xfId="0" applyFont="1" applyFill="1" applyAlignment="1">
      <alignment horizontal="center" wrapText="1"/>
    </xf>
    <xf numFmtId="0" fontId="74" fillId="0" borderId="0" xfId="0" applyFont="1" applyFill="1" applyAlignment="1">
      <alignment horizontal="center" wrapText="1"/>
    </xf>
  </cellXfs>
  <cellStyles count="15233">
    <cellStyle name="$" xfId="15"/>
    <cellStyle name="$ 2" xfId="16"/>
    <cellStyle name="$ 2 2" xfId="519"/>
    <cellStyle name="$ 3" xfId="354"/>
    <cellStyle name="$.00" xfId="355"/>
    <cellStyle name="$_Adjustments-RSVA" xfId="17"/>
    <cellStyle name="$_Adjustments-RSVA 2" xfId="520"/>
    <cellStyle name="$_Adjustments-RSVA_Brampton Rev. Tracking" xfId="521"/>
    <cellStyle name="$_Adjustments-RSVA_Brampton Rev. Tracking 2" xfId="522"/>
    <cellStyle name="$_Brampton Rev. Tracking" xfId="523"/>
    <cellStyle name="$_Brampton Rev. Tracking 2" xfId="524"/>
    <cellStyle name="$_CCA-Request_H11bps" xfId="18"/>
    <cellStyle name="$_CCA-Request_H11bps 2" xfId="19"/>
    <cellStyle name="$_CCA-Request_H11bps 2 2" xfId="525"/>
    <cellStyle name="$_CCA-Request_H11bps July 9" xfId="20"/>
    <cellStyle name="$_CCA-Request_H11bps July 9 2" xfId="21"/>
    <cellStyle name="$_CCA-Request_H11bps July 9 2 2" xfId="526"/>
    <cellStyle name="$_CCA-Request_H11bps July 9_Adjustments-RSVA" xfId="22"/>
    <cellStyle name="$_CCA-Request_H11bps July 9_Adjustments-RSVA 2" xfId="527"/>
    <cellStyle name="$_CCA-Request_H11bps July 9_Adjustments-RSVA_Brampton Rev. Tracking" xfId="528"/>
    <cellStyle name="$_CCA-Request_H11bps July 9_Adjustments-RSVA_Brampton Rev. Tracking 2" xfId="529"/>
    <cellStyle name="$_CCA-Request_H11bps July 9_Brampton Rev. Tracking" xfId="530"/>
    <cellStyle name="$_CCA-Request_H11bps July 9_Brampton Rev. Tracking 2" xfId="531"/>
    <cellStyle name="$_CCA-Request_H11bps_Adjustments-RSVA" xfId="23"/>
    <cellStyle name="$_CCA-Request_H11bps_Adjustments-RSVA 2" xfId="532"/>
    <cellStyle name="$_CCA-Request_H11bps_Adjustments-RSVA_Brampton Rev. Tracking" xfId="533"/>
    <cellStyle name="$_CCA-Request_H11bps_Adjustments-RSVA_Brampton Rev. Tracking 2" xfId="534"/>
    <cellStyle name="$_CCA-Request_H11bps_Brampton Rev. Tracking" xfId="535"/>
    <cellStyle name="$_CCA-Request_H11bps_Brampton Rev. Tracking 2" xfId="536"/>
    <cellStyle name="$comma" xfId="24"/>
    <cellStyle name="$comma 2" xfId="126"/>
    <cellStyle name="$comma 2 2" xfId="537"/>
    <cellStyle name="$comma 3" xfId="538"/>
    <cellStyle name="$comma 3 2" xfId="539"/>
    <cellStyle name="$comma 4" xfId="540"/>
    <cellStyle name="$comma_Data Check Control" xfId="232"/>
    <cellStyle name="$M" xfId="356"/>
    <cellStyle name="$M.00" xfId="357"/>
    <cellStyle name="_Comma" xfId="25"/>
    <cellStyle name="_Comma 2" xfId="26"/>
    <cellStyle name="_Comma 2 2" xfId="541"/>
    <cellStyle name="_Currency" xfId="27"/>
    <cellStyle name="_Currency 2" xfId="28"/>
    <cellStyle name="_Currency 2 2" xfId="542"/>
    <cellStyle name="_CurrencySpace" xfId="29"/>
    <cellStyle name="_CurrencySpace 2" xfId="30"/>
    <cellStyle name="_CurrencySpace 2 2" xfId="543"/>
    <cellStyle name="_Multiple" xfId="31"/>
    <cellStyle name="_Multiple 2" xfId="32"/>
    <cellStyle name="_Multiple 2 2" xfId="544"/>
    <cellStyle name="_Multiple 3" xfId="545"/>
    <cellStyle name="_Multiple_2007 PBR Filing Working File 080115" xfId="546"/>
    <cellStyle name="_Multiple_2008 PBR Filing Working File 090116" xfId="547"/>
    <cellStyle name="_Multiple_2010 RMDx BP090610c-1" xfId="548"/>
    <cellStyle name="_Multiple_2010 RMDx BP091222c-old" xfId="549"/>
    <cellStyle name="_Multiple_Actual vs. Budget Volume" xfId="550"/>
    <cellStyle name="_Multiple_Book1" xfId="551"/>
    <cellStyle name="_Multiple_Brampton HOBNI RCOPA Tracking" xfId="552"/>
    <cellStyle name="_Multiple_Brampton Rev. Tracking" xfId="553"/>
    <cellStyle name="_Multiple_Brampton Rev. Tracking 2" xfId="554"/>
    <cellStyle name="_Multiple_Detail" xfId="555"/>
    <cellStyle name="_Multiple_Dx Decision Workbook (2)" xfId="556"/>
    <cellStyle name="_Multiple_F_Mstr_Cntrl_rates" xfId="557"/>
    <cellStyle name="_Multiple_Fcst_Chg_new" xfId="558"/>
    <cellStyle name="_Multiple_Fcst_new" xfId="559"/>
    <cellStyle name="_Multiple_Fcst_Prev_new" xfId="560"/>
    <cellStyle name="_Multiple_In_F_Dx_Rates_new" xfId="561"/>
    <cellStyle name="_Multiple_In_R_Customers_new" xfId="562"/>
    <cellStyle name="_Multiple_In_R_kWhs_New" xfId="563"/>
    <cellStyle name="_Multiple_In_R_kWs_New" xfId="564"/>
    <cellStyle name="_Multiple_LV" xfId="565"/>
    <cellStyle name="_Multiple_Monthly Foregone Revenue Cal'n_08PL based on Sep07 LF_090109 (3)" xfId="566"/>
    <cellStyle name="_Multiple_Out_Accrual_Bud_091222c" xfId="567"/>
    <cellStyle name="_Multiple_Out_Accrual_Bud_100222f" xfId="568"/>
    <cellStyle name="_Multiple_Out_Accrual_Bud_100525g" xfId="569"/>
    <cellStyle name="_Multiple_Out_Accural_Bud_101112a" xfId="570"/>
    <cellStyle name="_Multiple_Out_Variances_Summary" xfId="571"/>
    <cellStyle name="_Multiple_Q4-07 METS Rebate Accrual" xfId="572"/>
    <cellStyle name="_Multiple_Q4-07 METS Revenue Accrual" xfId="573"/>
    <cellStyle name="_Multiple_Rate Class" xfId="574"/>
    <cellStyle name="_Multiple_Revenue High Level Checking" xfId="575"/>
    <cellStyle name="_Multiple_RMBill Master Dec08 090105" xfId="576"/>
    <cellStyle name="_Multiple_RMBill Master Dec08 090116" xfId="577"/>
    <cellStyle name="_Multiple_RMDx BP061208b ACDec07_071227" xfId="578"/>
    <cellStyle name="_Multiple_RMDx BP061208b ACDec07_080104" xfId="579"/>
    <cellStyle name="_Multiple_RMDx BP061208b ACJune07_290607" xfId="580"/>
    <cellStyle name="_Multiple_RMDx BP071213h ACApr08_080430" xfId="581"/>
    <cellStyle name="_Multiple_RMDx BP071213h ACAugust08_080903" xfId="582"/>
    <cellStyle name="_Multiple_RMDx BP071213h ACDec08_090105v2" xfId="583"/>
    <cellStyle name="_Multiple_RMDx BP071213h ACFeb08_080304" xfId="584"/>
    <cellStyle name="_Multiple_RMDx BP071213h ACJuly08_080805 v3" xfId="585"/>
    <cellStyle name="_Multiple_RMDx BP071213h ACJune08_080703_SM Adjusted" xfId="586"/>
    <cellStyle name="_Multiple_RMDx BP071213h ACMar08_080401" xfId="587"/>
    <cellStyle name="_Multiple_RMDx BP071213h ACMay08_080603b" xfId="588"/>
    <cellStyle name="_Multiple_RMDx BP071213h ACNov08_081202" xfId="589"/>
    <cellStyle name="_Multiple_RMDx BP071213h ACOct08_081104" xfId="590"/>
    <cellStyle name="_Multiple_RMDx BP090121i ACDec09_100118" xfId="591"/>
    <cellStyle name="_Multiple_RMDx BP090121i ACJan09_090117" xfId="592"/>
    <cellStyle name="_Multiple_RMDx BP090121i ACJan09_090204b" xfId="593"/>
    <cellStyle name="_Multiple_RMDx BP090121i ACJuly09_090730" xfId="594"/>
    <cellStyle name="_Multiple_RMDx BP090121i ACJune09_090707_newrates" xfId="595"/>
    <cellStyle name="_Multiple_RMDx BP090121i ACMay09_090507_new rate classes" xfId="596"/>
    <cellStyle name="_Multiple_RMDx BP090121i ACMay09_090519" xfId="597"/>
    <cellStyle name="_Multiple_RMDx BP090121i ACMay09_090604" xfId="598"/>
    <cellStyle name="_Multiple_RMDx BP100525g ACMay10_100611" xfId="599"/>
    <cellStyle name="_Multiple_RMTx" xfId="600"/>
    <cellStyle name="_Multiple_RMTx BP052510j_Sep09LF ACAug10_100902" xfId="601"/>
    <cellStyle name="_Multiple_RMTx BP052510j_Sep09LF ACDec10_110106" xfId="602"/>
    <cellStyle name="_Multiple_RMTx BP081216h_Apr08LF ACNov09_100104 - Lei" xfId="603"/>
    <cellStyle name="_Multiple_Sheet1" xfId="604"/>
    <cellStyle name="_Multiple_Year End 2008 Journal Entry Workbook" xfId="605"/>
    <cellStyle name="_MultipleSpace" xfId="33"/>
    <cellStyle name="_MultipleSpace 2" xfId="34"/>
    <cellStyle name="_MultipleSpace 2 2" xfId="606"/>
    <cellStyle name="_MultipleSpace 3" xfId="607"/>
    <cellStyle name="_MultipleSpace_2007 PBR Filing Working File 080115" xfId="608"/>
    <cellStyle name="_MultipleSpace_2008 PBR Filing Working File 090116" xfId="609"/>
    <cellStyle name="_MultipleSpace_2010 RMDx BP090610c-1" xfId="610"/>
    <cellStyle name="_MultipleSpace_2010 RMDx BP091222c-old" xfId="611"/>
    <cellStyle name="_MultipleSpace_Actual vs. Budget Volume" xfId="612"/>
    <cellStyle name="_MultipleSpace_Book1" xfId="613"/>
    <cellStyle name="_MultipleSpace_Brampton HOBNI RCOPA Tracking" xfId="614"/>
    <cellStyle name="_MultipleSpace_Brampton Rev. Tracking" xfId="615"/>
    <cellStyle name="_MultipleSpace_Brampton Rev. Tracking 2" xfId="616"/>
    <cellStyle name="_MultipleSpace_Detail" xfId="617"/>
    <cellStyle name="_MultipleSpace_Dx Decision Workbook (2)" xfId="618"/>
    <cellStyle name="_MultipleSpace_F_Mstr_Cntrl_rates" xfId="619"/>
    <cellStyle name="_MultipleSpace_Fcst_Chg_new" xfId="620"/>
    <cellStyle name="_MultipleSpace_Fcst_new" xfId="621"/>
    <cellStyle name="_MultipleSpace_Fcst_Prev_new" xfId="622"/>
    <cellStyle name="_MultipleSpace_In_F_Dx_Rates_new" xfId="623"/>
    <cellStyle name="_MultipleSpace_In_R_Customers_new" xfId="624"/>
    <cellStyle name="_MultipleSpace_In_R_kWhs_New" xfId="625"/>
    <cellStyle name="_MultipleSpace_In_R_kWs_New" xfId="626"/>
    <cellStyle name="_MultipleSpace_LV" xfId="627"/>
    <cellStyle name="_MultipleSpace_Monthly Foregone Revenue Cal'n_08PL based on Sep07 LF_090109 (3)" xfId="628"/>
    <cellStyle name="_MultipleSpace_Out_Accrual_Bud_091222c" xfId="629"/>
    <cellStyle name="_MultipleSpace_Out_Accrual_Bud_100222f" xfId="630"/>
    <cellStyle name="_MultipleSpace_Out_Accrual_Bud_100525g" xfId="631"/>
    <cellStyle name="_MultipleSpace_Out_Accural_Bud_101112a" xfId="632"/>
    <cellStyle name="_MultipleSpace_Out_Variances_Summary" xfId="633"/>
    <cellStyle name="_MultipleSpace_Q4-07 METS Rebate Accrual" xfId="634"/>
    <cellStyle name="_MultipleSpace_Q4-07 METS Revenue Accrual" xfId="635"/>
    <cellStyle name="_MultipleSpace_Rate Class" xfId="636"/>
    <cellStyle name="_MultipleSpace_Revenue High Level Checking" xfId="637"/>
    <cellStyle name="_MultipleSpace_RMBill Master Dec08 090105" xfId="638"/>
    <cellStyle name="_MultipleSpace_RMBill Master Dec08 090116" xfId="639"/>
    <cellStyle name="_MultipleSpace_RMDx BP061208b ACDec07_071227" xfId="640"/>
    <cellStyle name="_MultipleSpace_RMDx BP061208b ACDec07_080104" xfId="641"/>
    <cellStyle name="_MultipleSpace_RMDx BP061208b ACJune07_290607" xfId="642"/>
    <cellStyle name="_MultipleSpace_RMDx BP071213h ACApr08_080430" xfId="643"/>
    <cellStyle name="_MultipleSpace_RMDx BP071213h ACAugust08_080903" xfId="644"/>
    <cellStyle name="_MultipleSpace_RMDx BP071213h ACDec08_090105v2" xfId="645"/>
    <cellStyle name="_MultipleSpace_RMDx BP071213h ACFeb08_080304" xfId="646"/>
    <cellStyle name="_MultipleSpace_RMDx BP071213h ACJuly08_080805 v3" xfId="647"/>
    <cellStyle name="_MultipleSpace_RMDx BP071213h ACJune08_080703_SM Adjusted" xfId="648"/>
    <cellStyle name="_MultipleSpace_RMDx BP071213h ACMar08_080401" xfId="649"/>
    <cellStyle name="_MultipleSpace_RMDx BP071213h ACMay08_080603b" xfId="650"/>
    <cellStyle name="_MultipleSpace_RMDx BP071213h ACNov08_081202" xfId="651"/>
    <cellStyle name="_MultipleSpace_RMDx BP071213h ACOct08_081104" xfId="652"/>
    <cellStyle name="_MultipleSpace_RMDx BP090121i ACDec09_100118" xfId="653"/>
    <cellStyle name="_MultipleSpace_RMDx BP090121i ACJan09_090117" xfId="654"/>
    <cellStyle name="_MultipleSpace_RMDx BP090121i ACJan09_090204b" xfId="655"/>
    <cellStyle name="_MultipleSpace_RMDx BP090121i ACJuly09_090730" xfId="656"/>
    <cellStyle name="_MultipleSpace_RMDx BP090121i ACJune09_090707_newrates" xfId="657"/>
    <cellStyle name="_MultipleSpace_RMDx BP090121i ACMay09_090507_new rate classes" xfId="658"/>
    <cellStyle name="_MultipleSpace_RMDx BP090121i ACMay09_090519" xfId="659"/>
    <cellStyle name="_MultipleSpace_RMDx BP090121i ACMay09_090604" xfId="660"/>
    <cellStyle name="_MultipleSpace_RMDx BP100525g ACMay10_100611" xfId="661"/>
    <cellStyle name="_MultipleSpace_RMTx" xfId="662"/>
    <cellStyle name="_MultipleSpace_RMTx BP052510j_Sep09LF ACAug10_100902" xfId="663"/>
    <cellStyle name="_MultipleSpace_RMTx BP052510j_Sep09LF ACDec10_110106" xfId="664"/>
    <cellStyle name="_MultipleSpace_RMTx BP081216h_Apr08LF ACNov09_100104 - Lei" xfId="665"/>
    <cellStyle name="_MultipleSpace_Sheet1" xfId="666"/>
    <cellStyle name="_MultipleSpace_Year End 2008 Journal Entry Workbook" xfId="667"/>
    <cellStyle name="_Percent" xfId="35"/>
    <cellStyle name="_Percent 2" xfId="36"/>
    <cellStyle name="_Percent 2 2" xfId="668"/>
    <cellStyle name="_Percent 3" xfId="669"/>
    <cellStyle name="_Percent_2007 PBR Filing Working File 080115" xfId="670"/>
    <cellStyle name="_Percent_2008 PBR Filing Working File 090116" xfId="671"/>
    <cellStyle name="_Percent_2010 RMDx BP090610c-1" xfId="672"/>
    <cellStyle name="_Percent_2010 RMDx BP091222c-old" xfId="673"/>
    <cellStyle name="_Percent_Actual vs. Budget Volume" xfId="674"/>
    <cellStyle name="_Percent_Book1" xfId="675"/>
    <cellStyle name="_Percent_Brampton HOBNI RCOPA Tracking" xfId="676"/>
    <cellStyle name="_Percent_Brampton Rev. Tracking" xfId="677"/>
    <cellStyle name="_Percent_Brampton Rev. Tracking 2" xfId="678"/>
    <cellStyle name="_Percent_Detail" xfId="679"/>
    <cellStyle name="_Percent_Dx Decision Workbook (2)" xfId="680"/>
    <cellStyle name="_Percent_F_Mstr_Cntrl_rates" xfId="681"/>
    <cellStyle name="_Percent_Fcst_Chg_new" xfId="682"/>
    <cellStyle name="_Percent_Fcst_new" xfId="683"/>
    <cellStyle name="_Percent_Fcst_Prev_new" xfId="684"/>
    <cellStyle name="_Percent_In_F_Dx_Rates_new" xfId="685"/>
    <cellStyle name="_Percent_In_R_Customers_new" xfId="686"/>
    <cellStyle name="_Percent_In_R_kWhs_New" xfId="687"/>
    <cellStyle name="_Percent_In_R_kWs_New" xfId="688"/>
    <cellStyle name="_Percent_LV" xfId="689"/>
    <cellStyle name="_Percent_Monthly Foregone Revenue Cal'n_08PL based on Sep07 LF_090109 (3)" xfId="690"/>
    <cellStyle name="_Percent_Out_Accrual_Bud_091222c" xfId="691"/>
    <cellStyle name="_Percent_Out_Accrual_Bud_100222f" xfId="692"/>
    <cellStyle name="_Percent_Out_Accrual_Bud_100525g" xfId="693"/>
    <cellStyle name="_Percent_Out_Accural_Bud_101112a" xfId="694"/>
    <cellStyle name="_Percent_Out_Variances_Summary" xfId="695"/>
    <cellStyle name="_Percent_Q4-07 METS Rebate Accrual" xfId="696"/>
    <cellStyle name="_Percent_Q4-07 METS Revenue Accrual" xfId="697"/>
    <cellStyle name="_Percent_Rate Class" xfId="698"/>
    <cellStyle name="_Percent_Revenue High Level Checking" xfId="699"/>
    <cellStyle name="_Percent_RMBill Master Dec08 090105" xfId="700"/>
    <cellStyle name="_Percent_RMBill Master Dec08 090116" xfId="701"/>
    <cellStyle name="_Percent_RMDx BP061208b ACDec07_071227" xfId="702"/>
    <cellStyle name="_Percent_RMDx BP061208b ACDec07_080104" xfId="703"/>
    <cellStyle name="_Percent_RMDx BP061208b ACJune07_290607" xfId="704"/>
    <cellStyle name="_Percent_RMDx BP071213h ACApr08_080430" xfId="705"/>
    <cellStyle name="_Percent_RMDx BP071213h ACAugust08_080903" xfId="706"/>
    <cellStyle name="_Percent_RMDx BP071213h ACDec08_090105v2" xfId="707"/>
    <cellStyle name="_Percent_RMDx BP071213h ACFeb08_080304" xfId="708"/>
    <cellStyle name="_Percent_RMDx BP071213h ACJuly08_080805 v3" xfId="709"/>
    <cellStyle name="_Percent_RMDx BP071213h ACJune08_080703_SM Adjusted" xfId="710"/>
    <cellStyle name="_Percent_RMDx BP071213h ACMar08_080401" xfId="711"/>
    <cellStyle name="_Percent_RMDx BP071213h ACMay08_080603b" xfId="712"/>
    <cellStyle name="_Percent_RMDx BP071213h ACNov08_081202" xfId="713"/>
    <cellStyle name="_Percent_RMDx BP071213h ACOct08_081104" xfId="714"/>
    <cellStyle name="_Percent_RMDx BP090121i ACDec09_100118" xfId="715"/>
    <cellStyle name="_Percent_RMDx BP090121i ACJan09_090117" xfId="716"/>
    <cellStyle name="_Percent_RMDx BP090121i ACJan09_090204b" xfId="717"/>
    <cellStyle name="_Percent_RMDx BP090121i ACJuly09_090730" xfId="718"/>
    <cellStyle name="_Percent_RMDx BP090121i ACJune09_090707_newrates" xfId="719"/>
    <cellStyle name="_Percent_RMDx BP090121i ACMay09_090507_new rate classes" xfId="720"/>
    <cellStyle name="_Percent_RMDx BP090121i ACMay09_090519" xfId="721"/>
    <cellStyle name="_Percent_RMDx BP090121i ACMay09_090604" xfId="722"/>
    <cellStyle name="_Percent_RMDx BP100525g ACMay10_100611" xfId="723"/>
    <cellStyle name="_Percent_RMTx" xfId="724"/>
    <cellStyle name="_Percent_RMTx BP052510j_Sep09LF ACAug10_100902" xfId="725"/>
    <cellStyle name="_Percent_RMTx BP052510j_Sep09LF ACDec10_110106" xfId="726"/>
    <cellStyle name="_Percent_RMTx BP081216h_Apr08LF ACNov09_100104 - Lei" xfId="727"/>
    <cellStyle name="_Percent_Sheet1" xfId="728"/>
    <cellStyle name="_Percent_Year End 2008 Journal Entry Workbook" xfId="729"/>
    <cellStyle name="_PercentSpace" xfId="37"/>
    <cellStyle name="_PercentSpace 2" xfId="38"/>
    <cellStyle name="_PercentSpace 2 2" xfId="730"/>
    <cellStyle name="_PercentSpace_AR Analysis 061207" xfId="731"/>
    <cellStyle name="_PercentSpace_RMDx BP050513a 051212a" xfId="732"/>
    <cellStyle name="20% - Accent1" xfId="438" builtinId="30" customBuiltin="1"/>
    <cellStyle name="20% - Accent1 2" xfId="358"/>
    <cellStyle name="20% - Accent1 2 10" xfId="11955"/>
    <cellStyle name="20% - Accent1 2 11" xfId="12058"/>
    <cellStyle name="20% - Accent1 2 2" xfId="734"/>
    <cellStyle name="20% - Accent1 2 2 10" xfId="11956"/>
    <cellStyle name="20% - Accent1 2 2 11" xfId="12059"/>
    <cellStyle name="20% - Accent1 2 2 12" xfId="12332"/>
    <cellStyle name="20% - Accent1 2 2 2" xfId="2146"/>
    <cellStyle name="20% - Accent1 2 2 2 2" xfId="3259"/>
    <cellStyle name="20% - Accent1 2 2 2 2 2" xfId="5005"/>
    <cellStyle name="20% - Accent1 2 2 2 2 2 2" xfId="8269"/>
    <cellStyle name="20% - Accent1 2 2 2 2 2 3" xfId="11336"/>
    <cellStyle name="20% - Accent1 2 2 2 2 2 4" xfId="14632"/>
    <cellStyle name="20% - Accent1 2 2 2 2 3" xfId="6693"/>
    <cellStyle name="20% - Accent1 2 2 2 2 4" xfId="9913"/>
    <cellStyle name="20% - Accent1 2 2 2 2 5" xfId="13208"/>
    <cellStyle name="20% - Accent1 2 2 2 3" xfId="4059"/>
    <cellStyle name="20% - Accent1 2 2 2 3 2" xfId="7489"/>
    <cellStyle name="20% - Accent1 2 2 2 3 3" xfId="10627"/>
    <cellStyle name="20% - Accent1 2 2 2 3 4" xfId="13923"/>
    <cellStyle name="20% - Accent1 2 2 2 4" xfId="5895"/>
    <cellStyle name="20% - Accent1 2 2 2 5" xfId="9181"/>
    <cellStyle name="20% - Accent1 2 2 2 6" xfId="12495"/>
    <cellStyle name="20% - Accent1 2 2 3" xfId="2287"/>
    <cellStyle name="20% - Accent1 2 2 3 2" xfId="3393"/>
    <cellStyle name="20% - Accent1 2 2 3 2 2" xfId="5129"/>
    <cellStyle name="20% - Accent1 2 2 3 2 2 2" xfId="8393"/>
    <cellStyle name="20% - Accent1 2 2 3 2 2 3" xfId="11460"/>
    <cellStyle name="20% - Accent1 2 2 3 2 2 4" xfId="14756"/>
    <cellStyle name="20% - Accent1 2 2 3 2 3" xfId="6827"/>
    <cellStyle name="20% - Accent1 2 2 3 2 4" xfId="10037"/>
    <cellStyle name="20% - Accent1 2 2 3 2 5" xfId="13332"/>
    <cellStyle name="20% - Accent1 2 2 3 3" xfId="4183"/>
    <cellStyle name="20% - Accent1 2 2 3 3 2" xfId="7613"/>
    <cellStyle name="20% - Accent1 2 2 3 3 3" xfId="10751"/>
    <cellStyle name="20% - Accent1 2 2 3 3 4" xfId="14047"/>
    <cellStyle name="20% - Accent1 2 2 3 4" xfId="6019"/>
    <cellStyle name="20% - Accent1 2 2 3 5" xfId="9305"/>
    <cellStyle name="20% - Accent1 2 2 3 6" xfId="12619"/>
    <cellStyle name="20% - Accent1 2 2 4" xfId="2667"/>
    <cellStyle name="20% - Accent1 2 2 4 2" xfId="3621"/>
    <cellStyle name="20% - Accent1 2 2 4 2 2" xfId="5288"/>
    <cellStyle name="20% - Accent1 2 2 4 2 2 2" xfId="8551"/>
    <cellStyle name="20% - Accent1 2 2 4 2 2 3" xfId="11618"/>
    <cellStyle name="20% - Accent1 2 2 4 2 2 4" xfId="14914"/>
    <cellStyle name="20% - Accent1 2 2 4 2 3" xfId="7055"/>
    <cellStyle name="20% - Accent1 2 2 4 2 4" xfId="10196"/>
    <cellStyle name="20% - Accent1 2 2 4 2 5" xfId="13491"/>
    <cellStyle name="20% - Accent1 2 2 4 3" xfId="4410"/>
    <cellStyle name="20% - Accent1 2 2 4 3 2" xfId="7840"/>
    <cellStyle name="20% - Accent1 2 2 4 3 3" xfId="10909"/>
    <cellStyle name="20% - Accent1 2 2 4 3 4" xfId="14205"/>
    <cellStyle name="20% - Accent1 2 2 4 4" xfId="6261"/>
    <cellStyle name="20% - Accent1 2 2 4 5" xfId="9463"/>
    <cellStyle name="20% - Accent1 2 2 4 6" xfId="12777"/>
    <cellStyle name="20% - Accent1 2 2 5" xfId="2820"/>
    <cellStyle name="20% - Accent1 2 2 5 2" xfId="4724"/>
    <cellStyle name="20% - Accent1 2 2 5 2 2" xfId="7992"/>
    <cellStyle name="20% - Accent1 2 2 5 2 3" xfId="11061"/>
    <cellStyle name="20% - Accent1 2 2 5 2 4" xfId="14357"/>
    <cellStyle name="20% - Accent1 2 2 5 3" xfId="6414"/>
    <cellStyle name="20% - Accent1 2 2 5 4" xfId="9635"/>
    <cellStyle name="20% - Accent1 2 2 5 5" xfId="12930"/>
    <cellStyle name="20% - Accent1 2 2 6" xfId="3892"/>
    <cellStyle name="20% - Accent1 2 2 6 2" xfId="7322"/>
    <cellStyle name="20% - Accent1 2 2 6 3" xfId="10460"/>
    <cellStyle name="20% - Accent1 2 2 6 4" xfId="13756"/>
    <cellStyle name="20% - Accent1 2 2 7" xfId="5450"/>
    <cellStyle name="20% - Accent1 2 2 7 2" xfId="8711"/>
    <cellStyle name="20% - Accent1 2 2 7 3" xfId="11771"/>
    <cellStyle name="20% - Accent1 2 2 7 4" xfId="15067"/>
    <cellStyle name="20% - Accent1 2 2 8" xfId="5732"/>
    <cellStyle name="20% - Accent1 2 2 9" xfId="8901"/>
    <cellStyle name="20% - Accent1 2 3" xfId="733"/>
    <cellStyle name="20% - Accent1 2 3 2" xfId="2953"/>
    <cellStyle name="20% - Accent1 2 3 2 2" xfId="4798"/>
    <cellStyle name="20% - Accent1 2 3 2 2 2" xfId="8066"/>
    <cellStyle name="20% - Accent1 2 3 2 2 3" xfId="11135"/>
    <cellStyle name="20% - Accent1 2 3 2 2 4" xfId="14431"/>
    <cellStyle name="20% - Accent1 2 3 2 3" xfId="6488"/>
    <cellStyle name="20% - Accent1 2 3 2 4" xfId="9709"/>
    <cellStyle name="20% - Accent1 2 3 2 5" xfId="13004"/>
    <cellStyle name="20% - Accent1 2 3 3" xfId="3891"/>
    <cellStyle name="20% - Accent1 2 3 3 2" xfId="7321"/>
    <cellStyle name="20% - Accent1 2 3 3 3" xfId="10459"/>
    <cellStyle name="20% - Accent1 2 3 3 4" xfId="13755"/>
    <cellStyle name="20% - Accent1 2 3 4" xfId="5731"/>
    <cellStyle name="20% - Accent1 2 3 5" xfId="9019"/>
    <cellStyle name="20% - Accent1 2 3 6" xfId="12331"/>
    <cellStyle name="20% - Accent1 2 4" xfId="2145"/>
    <cellStyle name="20% - Accent1 2 4 2" xfId="3258"/>
    <cellStyle name="20% - Accent1 2 4 2 2" xfId="5004"/>
    <cellStyle name="20% - Accent1 2 4 2 2 2" xfId="8268"/>
    <cellStyle name="20% - Accent1 2 4 2 2 3" xfId="11335"/>
    <cellStyle name="20% - Accent1 2 4 2 2 4" xfId="14631"/>
    <cellStyle name="20% - Accent1 2 4 2 3" xfId="6692"/>
    <cellStyle name="20% - Accent1 2 4 2 4" xfId="9912"/>
    <cellStyle name="20% - Accent1 2 4 2 5" xfId="13207"/>
    <cellStyle name="20% - Accent1 2 4 3" xfId="4058"/>
    <cellStyle name="20% - Accent1 2 4 3 2" xfId="7488"/>
    <cellStyle name="20% - Accent1 2 4 3 3" xfId="10626"/>
    <cellStyle name="20% - Accent1 2 4 3 4" xfId="13922"/>
    <cellStyle name="20% - Accent1 2 4 4" xfId="5894"/>
    <cellStyle name="20% - Accent1 2 4 5" xfId="9180"/>
    <cellStyle name="20% - Accent1 2 4 6" xfId="12494"/>
    <cellStyle name="20% - Accent1 2 5" xfId="2286"/>
    <cellStyle name="20% - Accent1 2 5 2" xfId="3392"/>
    <cellStyle name="20% - Accent1 2 5 2 2" xfId="5128"/>
    <cellStyle name="20% - Accent1 2 5 2 2 2" xfId="8392"/>
    <cellStyle name="20% - Accent1 2 5 2 2 3" xfId="11459"/>
    <cellStyle name="20% - Accent1 2 5 2 2 4" xfId="14755"/>
    <cellStyle name="20% - Accent1 2 5 2 3" xfId="6826"/>
    <cellStyle name="20% - Accent1 2 5 2 4" xfId="10036"/>
    <cellStyle name="20% - Accent1 2 5 2 5" xfId="13331"/>
    <cellStyle name="20% - Accent1 2 5 3" xfId="4182"/>
    <cellStyle name="20% - Accent1 2 5 3 2" xfId="7612"/>
    <cellStyle name="20% - Accent1 2 5 3 3" xfId="10750"/>
    <cellStyle name="20% - Accent1 2 5 3 4" xfId="14046"/>
    <cellStyle name="20% - Accent1 2 5 4" xfId="6018"/>
    <cellStyle name="20% - Accent1 2 5 5" xfId="9304"/>
    <cellStyle name="20% - Accent1 2 5 6" xfId="12618"/>
    <cellStyle name="20% - Accent1 2 6" xfId="2666"/>
    <cellStyle name="20% - Accent1 2 6 2" xfId="3620"/>
    <cellStyle name="20% - Accent1 2 6 2 2" xfId="5287"/>
    <cellStyle name="20% - Accent1 2 6 2 2 2" xfId="8550"/>
    <cellStyle name="20% - Accent1 2 6 2 2 3" xfId="11617"/>
    <cellStyle name="20% - Accent1 2 6 2 2 4" xfId="14913"/>
    <cellStyle name="20% - Accent1 2 6 2 3" xfId="7054"/>
    <cellStyle name="20% - Accent1 2 6 2 4" xfId="10195"/>
    <cellStyle name="20% - Accent1 2 6 2 5" xfId="13490"/>
    <cellStyle name="20% - Accent1 2 6 3" xfId="4409"/>
    <cellStyle name="20% - Accent1 2 6 3 2" xfId="7839"/>
    <cellStyle name="20% - Accent1 2 6 3 3" xfId="10908"/>
    <cellStyle name="20% - Accent1 2 6 3 4" xfId="14204"/>
    <cellStyle name="20% - Accent1 2 6 4" xfId="6260"/>
    <cellStyle name="20% - Accent1 2 6 5" xfId="9462"/>
    <cellStyle name="20% - Accent1 2 6 6" xfId="12776"/>
    <cellStyle name="20% - Accent1 2 7" xfId="2819"/>
    <cellStyle name="20% - Accent1 2 7 2" xfId="4723"/>
    <cellStyle name="20% - Accent1 2 7 2 2" xfId="7991"/>
    <cellStyle name="20% - Accent1 2 7 2 3" xfId="11060"/>
    <cellStyle name="20% - Accent1 2 7 2 4" xfId="14356"/>
    <cellStyle name="20% - Accent1 2 7 3" xfId="6413"/>
    <cellStyle name="20% - Accent1 2 7 4" xfId="9634"/>
    <cellStyle name="20% - Accent1 2 7 5" xfId="12929"/>
    <cellStyle name="20% - Accent1 2 8" xfId="5449"/>
    <cellStyle name="20% - Accent1 2 8 2" xfId="8710"/>
    <cellStyle name="20% - Accent1 2 8 3" xfId="11770"/>
    <cellStyle name="20% - Accent1 2 8 4" xfId="15066"/>
    <cellStyle name="20% - Accent1 2 9" xfId="8900"/>
    <cellStyle name="20% - Accent1 3" xfId="3774"/>
    <cellStyle name="20% - Accent1 3 2" xfId="7210"/>
    <cellStyle name="20% - Accent1 3 3" xfId="10349"/>
    <cellStyle name="20% - Accent1 3 4" xfId="13644"/>
    <cellStyle name="20% - Accent1 4" xfId="5618"/>
    <cellStyle name="20% - Accent1 5" xfId="12204"/>
    <cellStyle name="20% - Accent1 6" xfId="12221"/>
    <cellStyle name="20% - Accent2" xfId="442" builtinId="34" customBuiltin="1"/>
    <cellStyle name="20% - Accent2 2" xfId="359"/>
    <cellStyle name="20% - Accent2 2 10" xfId="11957"/>
    <cellStyle name="20% - Accent2 2 11" xfId="12060"/>
    <cellStyle name="20% - Accent2 2 2" xfId="736"/>
    <cellStyle name="20% - Accent2 2 2 10" xfId="11958"/>
    <cellStyle name="20% - Accent2 2 2 11" xfId="12061"/>
    <cellStyle name="20% - Accent2 2 2 12" xfId="12334"/>
    <cellStyle name="20% - Accent2 2 2 2" xfId="2148"/>
    <cellStyle name="20% - Accent2 2 2 2 2" xfId="3261"/>
    <cellStyle name="20% - Accent2 2 2 2 2 2" xfId="5007"/>
    <cellStyle name="20% - Accent2 2 2 2 2 2 2" xfId="8271"/>
    <cellStyle name="20% - Accent2 2 2 2 2 2 3" xfId="11338"/>
    <cellStyle name="20% - Accent2 2 2 2 2 2 4" xfId="14634"/>
    <cellStyle name="20% - Accent2 2 2 2 2 3" xfId="6695"/>
    <cellStyle name="20% - Accent2 2 2 2 2 4" xfId="9915"/>
    <cellStyle name="20% - Accent2 2 2 2 2 5" xfId="13210"/>
    <cellStyle name="20% - Accent2 2 2 2 3" xfId="4061"/>
    <cellStyle name="20% - Accent2 2 2 2 3 2" xfId="7491"/>
    <cellStyle name="20% - Accent2 2 2 2 3 3" xfId="10629"/>
    <cellStyle name="20% - Accent2 2 2 2 3 4" xfId="13925"/>
    <cellStyle name="20% - Accent2 2 2 2 4" xfId="5897"/>
    <cellStyle name="20% - Accent2 2 2 2 5" xfId="9183"/>
    <cellStyle name="20% - Accent2 2 2 2 6" xfId="12497"/>
    <cellStyle name="20% - Accent2 2 2 3" xfId="2289"/>
    <cellStyle name="20% - Accent2 2 2 3 2" xfId="3395"/>
    <cellStyle name="20% - Accent2 2 2 3 2 2" xfId="5131"/>
    <cellStyle name="20% - Accent2 2 2 3 2 2 2" xfId="8395"/>
    <cellStyle name="20% - Accent2 2 2 3 2 2 3" xfId="11462"/>
    <cellStyle name="20% - Accent2 2 2 3 2 2 4" xfId="14758"/>
    <cellStyle name="20% - Accent2 2 2 3 2 3" xfId="6829"/>
    <cellStyle name="20% - Accent2 2 2 3 2 4" xfId="10039"/>
    <cellStyle name="20% - Accent2 2 2 3 2 5" xfId="13334"/>
    <cellStyle name="20% - Accent2 2 2 3 3" xfId="4185"/>
    <cellStyle name="20% - Accent2 2 2 3 3 2" xfId="7615"/>
    <cellStyle name="20% - Accent2 2 2 3 3 3" xfId="10753"/>
    <cellStyle name="20% - Accent2 2 2 3 3 4" xfId="14049"/>
    <cellStyle name="20% - Accent2 2 2 3 4" xfId="6021"/>
    <cellStyle name="20% - Accent2 2 2 3 5" xfId="9307"/>
    <cellStyle name="20% - Accent2 2 2 3 6" xfId="12621"/>
    <cellStyle name="20% - Accent2 2 2 4" xfId="2669"/>
    <cellStyle name="20% - Accent2 2 2 4 2" xfId="3623"/>
    <cellStyle name="20% - Accent2 2 2 4 2 2" xfId="5290"/>
    <cellStyle name="20% - Accent2 2 2 4 2 2 2" xfId="8553"/>
    <cellStyle name="20% - Accent2 2 2 4 2 2 3" xfId="11620"/>
    <cellStyle name="20% - Accent2 2 2 4 2 2 4" xfId="14916"/>
    <cellStyle name="20% - Accent2 2 2 4 2 3" xfId="7057"/>
    <cellStyle name="20% - Accent2 2 2 4 2 4" xfId="10198"/>
    <cellStyle name="20% - Accent2 2 2 4 2 5" xfId="13493"/>
    <cellStyle name="20% - Accent2 2 2 4 3" xfId="4412"/>
    <cellStyle name="20% - Accent2 2 2 4 3 2" xfId="7842"/>
    <cellStyle name="20% - Accent2 2 2 4 3 3" xfId="10911"/>
    <cellStyle name="20% - Accent2 2 2 4 3 4" xfId="14207"/>
    <cellStyle name="20% - Accent2 2 2 4 4" xfId="6263"/>
    <cellStyle name="20% - Accent2 2 2 4 5" xfId="9465"/>
    <cellStyle name="20% - Accent2 2 2 4 6" xfId="12779"/>
    <cellStyle name="20% - Accent2 2 2 5" xfId="2822"/>
    <cellStyle name="20% - Accent2 2 2 5 2" xfId="4726"/>
    <cellStyle name="20% - Accent2 2 2 5 2 2" xfId="7994"/>
    <cellStyle name="20% - Accent2 2 2 5 2 3" xfId="11063"/>
    <cellStyle name="20% - Accent2 2 2 5 2 4" xfId="14359"/>
    <cellStyle name="20% - Accent2 2 2 5 3" xfId="6416"/>
    <cellStyle name="20% - Accent2 2 2 5 4" xfId="9637"/>
    <cellStyle name="20% - Accent2 2 2 5 5" xfId="12932"/>
    <cellStyle name="20% - Accent2 2 2 6" xfId="3894"/>
    <cellStyle name="20% - Accent2 2 2 6 2" xfId="7324"/>
    <cellStyle name="20% - Accent2 2 2 6 3" xfId="10462"/>
    <cellStyle name="20% - Accent2 2 2 6 4" xfId="13758"/>
    <cellStyle name="20% - Accent2 2 2 7" xfId="5452"/>
    <cellStyle name="20% - Accent2 2 2 7 2" xfId="8713"/>
    <cellStyle name="20% - Accent2 2 2 7 3" xfId="11773"/>
    <cellStyle name="20% - Accent2 2 2 7 4" xfId="15069"/>
    <cellStyle name="20% - Accent2 2 2 8" xfId="5734"/>
    <cellStyle name="20% - Accent2 2 2 9" xfId="8903"/>
    <cellStyle name="20% - Accent2 2 3" xfId="735"/>
    <cellStyle name="20% - Accent2 2 3 2" xfId="2952"/>
    <cellStyle name="20% - Accent2 2 3 2 2" xfId="4797"/>
    <cellStyle name="20% - Accent2 2 3 2 2 2" xfId="8065"/>
    <cellStyle name="20% - Accent2 2 3 2 2 3" xfId="11134"/>
    <cellStyle name="20% - Accent2 2 3 2 2 4" xfId="14430"/>
    <cellStyle name="20% - Accent2 2 3 2 3" xfId="6487"/>
    <cellStyle name="20% - Accent2 2 3 2 4" xfId="9708"/>
    <cellStyle name="20% - Accent2 2 3 2 5" xfId="13003"/>
    <cellStyle name="20% - Accent2 2 3 3" xfId="3893"/>
    <cellStyle name="20% - Accent2 2 3 3 2" xfId="7323"/>
    <cellStyle name="20% - Accent2 2 3 3 3" xfId="10461"/>
    <cellStyle name="20% - Accent2 2 3 3 4" xfId="13757"/>
    <cellStyle name="20% - Accent2 2 3 4" xfId="5733"/>
    <cellStyle name="20% - Accent2 2 3 5" xfId="9018"/>
    <cellStyle name="20% - Accent2 2 3 6" xfId="12333"/>
    <cellStyle name="20% - Accent2 2 4" xfId="2147"/>
    <cellStyle name="20% - Accent2 2 4 2" xfId="3260"/>
    <cellStyle name="20% - Accent2 2 4 2 2" xfId="5006"/>
    <cellStyle name="20% - Accent2 2 4 2 2 2" xfId="8270"/>
    <cellStyle name="20% - Accent2 2 4 2 2 3" xfId="11337"/>
    <cellStyle name="20% - Accent2 2 4 2 2 4" xfId="14633"/>
    <cellStyle name="20% - Accent2 2 4 2 3" xfId="6694"/>
    <cellStyle name="20% - Accent2 2 4 2 4" xfId="9914"/>
    <cellStyle name="20% - Accent2 2 4 2 5" xfId="13209"/>
    <cellStyle name="20% - Accent2 2 4 3" xfId="4060"/>
    <cellStyle name="20% - Accent2 2 4 3 2" xfId="7490"/>
    <cellStyle name="20% - Accent2 2 4 3 3" xfId="10628"/>
    <cellStyle name="20% - Accent2 2 4 3 4" xfId="13924"/>
    <cellStyle name="20% - Accent2 2 4 4" xfId="5896"/>
    <cellStyle name="20% - Accent2 2 4 5" xfId="9182"/>
    <cellStyle name="20% - Accent2 2 4 6" xfId="12496"/>
    <cellStyle name="20% - Accent2 2 5" xfId="2288"/>
    <cellStyle name="20% - Accent2 2 5 2" xfId="3394"/>
    <cellStyle name="20% - Accent2 2 5 2 2" xfId="5130"/>
    <cellStyle name="20% - Accent2 2 5 2 2 2" xfId="8394"/>
    <cellStyle name="20% - Accent2 2 5 2 2 3" xfId="11461"/>
    <cellStyle name="20% - Accent2 2 5 2 2 4" xfId="14757"/>
    <cellStyle name="20% - Accent2 2 5 2 3" xfId="6828"/>
    <cellStyle name="20% - Accent2 2 5 2 4" xfId="10038"/>
    <cellStyle name="20% - Accent2 2 5 2 5" xfId="13333"/>
    <cellStyle name="20% - Accent2 2 5 3" xfId="4184"/>
    <cellStyle name="20% - Accent2 2 5 3 2" xfId="7614"/>
    <cellStyle name="20% - Accent2 2 5 3 3" xfId="10752"/>
    <cellStyle name="20% - Accent2 2 5 3 4" xfId="14048"/>
    <cellStyle name="20% - Accent2 2 5 4" xfId="6020"/>
    <cellStyle name="20% - Accent2 2 5 5" xfId="9306"/>
    <cellStyle name="20% - Accent2 2 5 6" xfId="12620"/>
    <cellStyle name="20% - Accent2 2 6" xfId="2668"/>
    <cellStyle name="20% - Accent2 2 6 2" xfId="3622"/>
    <cellStyle name="20% - Accent2 2 6 2 2" xfId="5289"/>
    <cellStyle name="20% - Accent2 2 6 2 2 2" xfId="8552"/>
    <cellStyle name="20% - Accent2 2 6 2 2 3" xfId="11619"/>
    <cellStyle name="20% - Accent2 2 6 2 2 4" xfId="14915"/>
    <cellStyle name="20% - Accent2 2 6 2 3" xfId="7056"/>
    <cellStyle name="20% - Accent2 2 6 2 4" xfId="10197"/>
    <cellStyle name="20% - Accent2 2 6 2 5" xfId="13492"/>
    <cellStyle name="20% - Accent2 2 6 3" xfId="4411"/>
    <cellStyle name="20% - Accent2 2 6 3 2" xfId="7841"/>
    <cellStyle name="20% - Accent2 2 6 3 3" xfId="10910"/>
    <cellStyle name="20% - Accent2 2 6 3 4" xfId="14206"/>
    <cellStyle name="20% - Accent2 2 6 4" xfId="6262"/>
    <cellStyle name="20% - Accent2 2 6 5" xfId="9464"/>
    <cellStyle name="20% - Accent2 2 6 6" xfId="12778"/>
    <cellStyle name="20% - Accent2 2 7" xfId="2821"/>
    <cellStyle name="20% - Accent2 2 7 2" xfId="4725"/>
    <cellStyle name="20% - Accent2 2 7 2 2" xfId="7993"/>
    <cellStyle name="20% - Accent2 2 7 2 3" xfId="11062"/>
    <cellStyle name="20% - Accent2 2 7 2 4" xfId="14358"/>
    <cellStyle name="20% - Accent2 2 7 3" xfId="6415"/>
    <cellStyle name="20% - Accent2 2 7 4" xfId="9636"/>
    <cellStyle name="20% - Accent2 2 7 5" xfId="12931"/>
    <cellStyle name="20% - Accent2 2 8" xfId="5451"/>
    <cellStyle name="20% - Accent2 2 8 2" xfId="8712"/>
    <cellStyle name="20% - Accent2 2 8 3" xfId="11772"/>
    <cellStyle name="20% - Accent2 2 8 4" xfId="15068"/>
    <cellStyle name="20% - Accent2 2 9" xfId="8902"/>
    <cellStyle name="20% - Accent2 3" xfId="3776"/>
    <cellStyle name="20% - Accent2 3 2" xfId="7212"/>
    <cellStyle name="20% - Accent2 3 3" xfId="10351"/>
    <cellStyle name="20% - Accent2 3 4" xfId="13646"/>
    <cellStyle name="20% - Accent2 4" xfId="5620"/>
    <cellStyle name="20% - Accent2 5" xfId="12205"/>
    <cellStyle name="20% - Accent2 6" xfId="12223"/>
    <cellStyle name="20% - Accent3" xfId="446" builtinId="38" customBuiltin="1"/>
    <cellStyle name="20% - Accent3 2" xfId="360"/>
    <cellStyle name="20% - Accent3 2 10" xfId="11959"/>
    <cellStyle name="20% - Accent3 2 11" xfId="12062"/>
    <cellStyle name="20% - Accent3 2 2" xfId="738"/>
    <cellStyle name="20% - Accent3 2 2 10" xfId="11960"/>
    <cellStyle name="20% - Accent3 2 2 11" xfId="12063"/>
    <cellStyle name="20% - Accent3 2 2 12" xfId="12336"/>
    <cellStyle name="20% - Accent3 2 2 2" xfId="2150"/>
    <cellStyle name="20% - Accent3 2 2 2 2" xfId="3263"/>
    <cellStyle name="20% - Accent3 2 2 2 2 2" xfId="5009"/>
    <cellStyle name="20% - Accent3 2 2 2 2 2 2" xfId="8273"/>
    <cellStyle name="20% - Accent3 2 2 2 2 2 3" xfId="11340"/>
    <cellStyle name="20% - Accent3 2 2 2 2 2 4" xfId="14636"/>
    <cellStyle name="20% - Accent3 2 2 2 2 3" xfId="6697"/>
    <cellStyle name="20% - Accent3 2 2 2 2 4" xfId="9917"/>
    <cellStyle name="20% - Accent3 2 2 2 2 5" xfId="13212"/>
    <cellStyle name="20% - Accent3 2 2 2 3" xfId="4063"/>
    <cellStyle name="20% - Accent3 2 2 2 3 2" xfId="7493"/>
    <cellStyle name="20% - Accent3 2 2 2 3 3" xfId="10631"/>
    <cellStyle name="20% - Accent3 2 2 2 3 4" xfId="13927"/>
    <cellStyle name="20% - Accent3 2 2 2 4" xfId="5899"/>
    <cellStyle name="20% - Accent3 2 2 2 5" xfId="9185"/>
    <cellStyle name="20% - Accent3 2 2 2 6" xfId="12499"/>
    <cellStyle name="20% - Accent3 2 2 3" xfId="2291"/>
    <cellStyle name="20% - Accent3 2 2 3 2" xfId="3397"/>
    <cellStyle name="20% - Accent3 2 2 3 2 2" xfId="5133"/>
    <cellStyle name="20% - Accent3 2 2 3 2 2 2" xfId="8397"/>
    <cellStyle name="20% - Accent3 2 2 3 2 2 3" xfId="11464"/>
    <cellStyle name="20% - Accent3 2 2 3 2 2 4" xfId="14760"/>
    <cellStyle name="20% - Accent3 2 2 3 2 3" xfId="6831"/>
    <cellStyle name="20% - Accent3 2 2 3 2 4" xfId="10041"/>
    <cellStyle name="20% - Accent3 2 2 3 2 5" xfId="13336"/>
    <cellStyle name="20% - Accent3 2 2 3 3" xfId="4187"/>
    <cellStyle name="20% - Accent3 2 2 3 3 2" xfId="7617"/>
    <cellStyle name="20% - Accent3 2 2 3 3 3" xfId="10755"/>
    <cellStyle name="20% - Accent3 2 2 3 3 4" xfId="14051"/>
    <cellStyle name="20% - Accent3 2 2 3 4" xfId="6023"/>
    <cellStyle name="20% - Accent3 2 2 3 5" xfId="9309"/>
    <cellStyle name="20% - Accent3 2 2 3 6" xfId="12623"/>
    <cellStyle name="20% - Accent3 2 2 4" xfId="2671"/>
    <cellStyle name="20% - Accent3 2 2 4 2" xfId="3625"/>
    <cellStyle name="20% - Accent3 2 2 4 2 2" xfId="5292"/>
    <cellStyle name="20% - Accent3 2 2 4 2 2 2" xfId="8555"/>
    <cellStyle name="20% - Accent3 2 2 4 2 2 3" xfId="11622"/>
    <cellStyle name="20% - Accent3 2 2 4 2 2 4" xfId="14918"/>
    <cellStyle name="20% - Accent3 2 2 4 2 3" xfId="7059"/>
    <cellStyle name="20% - Accent3 2 2 4 2 4" xfId="10200"/>
    <cellStyle name="20% - Accent3 2 2 4 2 5" xfId="13495"/>
    <cellStyle name="20% - Accent3 2 2 4 3" xfId="4414"/>
    <cellStyle name="20% - Accent3 2 2 4 3 2" xfId="7844"/>
    <cellStyle name="20% - Accent3 2 2 4 3 3" xfId="10913"/>
    <cellStyle name="20% - Accent3 2 2 4 3 4" xfId="14209"/>
    <cellStyle name="20% - Accent3 2 2 4 4" xfId="6265"/>
    <cellStyle name="20% - Accent3 2 2 4 5" xfId="9467"/>
    <cellStyle name="20% - Accent3 2 2 4 6" xfId="12781"/>
    <cellStyle name="20% - Accent3 2 2 5" xfId="2824"/>
    <cellStyle name="20% - Accent3 2 2 5 2" xfId="4728"/>
    <cellStyle name="20% - Accent3 2 2 5 2 2" xfId="7996"/>
    <cellStyle name="20% - Accent3 2 2 5 2 3" xfId="11065"/>
    <cellStyle name="20% - Accent3 2 2 5 2 4" xfId="14361"/>
    <cellStyle name="20% - Accent3 2 2 5 3" xfId="6418"/>
    <cellStyle name="20% - Accent3 2 2 5 4" xfId="9639"/>
    <cellStyle name="20% - Accent3 2 2 5 5" xfId="12934"/>
    <cellStyle name="20% - Accent3 2 2 6" xfId="3896"/>
    <cellStyle name="20% - Accent3 2 2 6 2" xfId="7326"/>
    <cellStyle name="20% - Accent3 2 2 6 3" xfId="10464"/>
    <cellStyle name="20% - Accent3 2 2 6 4" xfId="13760"/>
    <cellStyle name="20% - Accent3 2 2 7" xfId="5454"/>
    <cellStyle name="20% - Accent3 2 2 7 2" xfId="8715"/>
    <cellStyle name="20% - Accent3 2 2 7 3" xfId="11775"/>
    <cellStyle name="20% - Accent3 2 2 7 4" xfId="15071"/>
    <cellStyle name="20% - Accent3 2 2 8" xfId="5736"/>
    <cellStyle name="20% - Accent3 2 2 9" xfId="8905"/>
    <cellStyle name="20% - Accent3 2 3" xfId="737"/>
    <cellStyle name="20% - Accent3 2 3 2" xfId="2951"/>
    <cellStyle name="20% - Accent3 2 3 2 2" xfId="4796"/>
    <cellStyle name="20% - Accent3 2 3 2 2 2" xfId="8064"/>
    <cellStyle name="20% - Accent3 2 3 2 2 3" xfId="11133"/>
    <cellStyle name="20% - Accent3 2 3 2 2 4" xfId="14429"/>
    <cellStyle name="20% - Accent3 2 3 2 3" xfId="6486"/>
    <cellStyle name="20% - Accent3 2 3 2 4" xfId="9707"/>
    <cellStyle name="20% - Accent3 2 3 2 5" xfId="13002"/>
    <cellStyle name="20% - Accent3 2 3 3" xfId="3895"/>
    <cellStyle name="20% - Accent3 2 3 3 2" xfId="7325"/>
    <cellStyle name="20% - Accent3 2 3 3 3" xfId="10463"/>
    <cellStyle name="20% - Accent3 2 3 3 4" xfId="13759"/>
    <cellStyle name="20% - Accent3 2 3 4" xfId="5735"/>
    <cellStyle name="20% - Accent3 2 3 5" xfId="9017"/>
    <cellStyle name="20% - Accent3 2 3 6" xfId="12335"/>
    <cellStyle name="20% - Accent3 2 4" xfId="2149"/>
    <cellStyle name="20% - Accent3 2 4 2" xfId="3262"/>
    <cellStyle name="20% - Accent3 2 4 2 2" xfId="5008"/>
    <cellStyle name="20% - Accent3 2 4 2 2 2" xfId="8272"/>
    <cellStyle name="20% - Accent3 2 4 2 2 3" xfId="11339"/>
    <cellStyle name="20% - Accent3 2 4 2 2 4" xfId="14635"/>
    <cellStyle name="20% - Accent3 2 4 2 3" xfId="6696"/>
    <cellStyle name="20% - Accent3 2 4 2 4" xfId="9916"/>
    <cellStyle name="20% - Accent3 2 4 2 5" xfId="13211"/>
    <cellStyle name="20% - Accent3 2 4 3" xfId="4062"/>
    <cellStyle name="20% - Accent3 2 4 3 2" xfId="7492"/>
    <cellStyle name="20% - Accent3 2 4 3 3" xfId="10630"/>
    <cellStyle name="20% - Accent3 2 4 3 4" xfId="13926"/>
    <cellStyle name="20% - Accent3 2 4 4" xfId="5898"/>
    <cellStyle name="20% - Accent3 2 4 5" xfId="9184"/>
    <cellStyle name="20% - Accent3 2 4 6" xfId="12498"/>
    <cellStyle name="20% - Accent3 2 5" xfId="2290"/>
    <cellStyle name="20% - Accent3 2 5 2" xfId="3396"/>
    <cellStyle name="20% - Accent3 2 5 2 2" xfId="5132"/>
    <cellStyle name="20% - Accent3 2 5 2 2 2" xfId="8396"/>
    <cellStyle name="20% - Accent3 2 5 2 2 3" xfId="11463"/>
    <cellStyle name="20% - Accent3 2 5 2 2 4" xfId="14759"/>
    <cellStyle name="20% - Accent3 2 5 2 3" xfId="6830"/>
    <cellStyle name="20% - Accent3 2 5 2 4" xfId="10040"/>
    <cellStyle name="20% - Accent3 2 5 2 5" xfId="13335"/>
    <cellStyle name="20% - Accent3 2 5 3" xfId="4186"/>
    <cellStyle name="20% - Accent3 2 5 3 2" xfId="7616"/>
    <cellStyle name="20% - Accent3 2 5 3 3" xfId="10754"/>
    <cellStyle name="20% - Accent3 2 5 3 4" xfId="14050"/>
    <cellStyle name="20% - Accent3 2 5 4" xfId="6022"/>
    <cellStyle name="20% - Accent3 2 5 5" xfId="9308"/>
    <cellStyle name="20% - Accent3 2 5 6" xfId="12622"/>
    <cellStyle name="20% - Accent3 2 6" xfId="2670"/>
    <cellStyle name="20% - Accent3 2 6 2" xfId="3624"/>
    <cellStyle name="20% - Accent3 2 6 2 2" xfId="5291"/>
    <cellStyle name="20% - Accent3 2 6 2 2 2" xfId="8554"/>
    <cellStyle name="20% - Accent3 2 6 2 2 3" xfId="11621"/>
    <cellStyle name="20% - Accent3 2 6 2 2 4" xfId="14917"/>
    <cellStyle name="20% - Accent3 2 6 2 3" xfId="7058"/>
    <cellStyle name="20% - Accent3 2 6 2 4" xfId="10199"/>
    <cellStyle name="20% - Accent3 2 6 2 5" xfId="13494"/>
    <cellStyle name="20% - Accent3 2 6 3" xfId="4413"/>
    <cellStyle name="20% - Accent3 2 6 3 2" xfId="7843"/>
    <cellStyle name="20% - Accent3 2 6 3 3" xfId="10912"/>
    <cellStyle name="20% - Accent3 2 6 3 4" xfId="14208"/>
    <cellStyle name="20% - Accent3 2 6 4" xfId="6264"/>
    <cellStyle name="20% - Accent3 2 6 5" xfId="9466"/>
    <cellStyle name="20% - Accent3 2 6 6" xfId="12780"/>
    <cellStyle name="20% - Accent3 2 7" xfId="2823"/>
    <cellStyle name="20% - Accent3 2 7 2" xfId="4727"/>
    <cellStyle name="20% - Accent3 2 7 2 2" xfId="7995"/>
    <cellStyle name="20% - Accent3 2 7 2 3" xfId="11064"/>
    <cellStyle name="20% - Accent3 2 7 2 4" xfId="14360"/>
    <cellStyle name="20% - Accent3 2 7 3" xfId="6417"/>
    <cellStyle name="20% - Accent3 2 7 4" xfId="9638"/>
    <cellStyle name="20% - Accent3 2 7 5" xfId="12933"/>
    <cellStyle name="20% - Accent3 2 8" xfId="5453"/>
    <cellStyle name="20% - Accent3 2 8 2" xfId="8714"/>
    <cellStyle name="20% - Accent3 2 8 3" xfId="11774"/>
    <cellStyle name="20% - Accent3 2 8 4" xfId="15070"/>
    <cellStyle name="20% - Accent3 2 9" xfId="8904"/>
    <cellStyle name="20% - Accent3 3" xfId="3778"/>
    <cellStyle name="20% - Accent3 3 2" xfId="7214"/>
    <cellStyle name="20% - Accent3 3 3" xfId="10353"/>
    <cellStyle name="20% - Accent3 3 4" xfId="13648"/>
    <cellStyle name="20% - Accent3 4" xfId="5622"/>
    <cellStyle name="20% - Accent3 5" xfId="12206"/>
    <cellStyle name="20% - Accent3 6" xfId="12225"/>
    <cellStyle name="20% - Accent4" xfId="450" builtinId="42" customBuiltin="1"/>
    <cellStyle name="20% - Accent4 2" xfId="361"/>
    <cellStyle name="20% - Accent4 2 10" xfId="11961"/>
    <cellStyle name="20% - Accent4 2 11" xfId="12064"/>
    <cellStyle name="20% - Accent4 2 2" xfId="740"/>
    <cellStyle name="20% - Accent4 2 2 10" xfId="11962"/>
    <cellStyle name="20% - Accent4 2 2 11" xfId="12065"/>
    <cellStyle name="20% - Accent4 2 2 12" xfId="12338"/>
    <cellStyle name="20% - Accent4 2 2 2" xfId="2152"/>
    <cellStyle name="20% - Accent4 2 2 2 2" xfId="3265"/>
    <cellStyle name="20% - Accent4 2 2 2 2 2" xfId="5011"/>
    <cellStyle name="20% - Accent4 2 2 2 2 2 2" xfId="8275"/>
    <cellStyle name="20% - Accent4 2 2 2 2 2 3" xfId="11342"/>
    <cellStyle name="20% - Accent4 2 2 2 2 2 4" xfId="14638"/>
    <cellStyle name="20% - Accent4 2 2 2 2 3" xfId="6699"/>
    <cellStyle name="20% - Accent4 2 2 2 2 4" xfId="9919"/>
    <cellStyle name="20% - Accent4 2 2 2 2 5" xfId="13214"/>
    <cellStyle name="20% - Accent4 2 2 2 3" xfId="4065"/>
    <cellStyle name="20% - Accent4 2 2 2 3 2" xfId="7495"/>
    <cellStyle name="20% - Accent4 2 2 2 3 3" xfId="10633"/>
    <cellStyle name="20% - Accent4 2 2 2 3 4" xfId="13929"/>
    <cellStyle name="20% - Accent4 2 2 2 4" xfId="5901"/>
    <cellStyle name="20% - Accent4 2 2 2 5" xfId="9187"/>
    <cellStyle name="20% - Accent4 2 2 2 6" xfId="12501"/>
    <cellStyle name="20% - Accent4 2 2 3" xfId="2293"/>
    <cellStyle name="20% - Accent4 2 2 3 2" xfId="3399"/>
    <cellStyle name="20% - Accent4 2 2 3 2 2" xfId="5135"/>
    <cellStyle name="20% - Accent4 2 2 3 2 2 2" xfId="8399"/>
    <cellStyle name="20% - Accent4 2 2 3 2 2 3" xfId="11466"/>
    <cellStyle name="20% - Accent4 2 2 3 2 2 4" xfId="14762"/>
    <cellStyle name="20% - Accent4 2 2 3 2 3" xfId="6833"/>
    <cellStyle name="20% - Accent4 2 2 3 2 4" xfId="10043"/>
    <cellStyle name="20% - Accent4 2 2 3 2 5" xfId="13338"/>
    <cellStyle name="20% - Accent4 2 2 3 3" xfId="4189"/>
    <cellStyle name="20% - Accent4 2 2 3 3 2" xfId="7619"/>
    <cellStyle name="20% - Accent4 2 2 3 3 3" xfId="10757"/>
    <cellStyle name="20% - Accent4 2 2 3 3 4" xfId="14053"/>
    <cellStyle name="20% - Accent4 2 2 3 4" xfId="6025"/>
    <cellStyle name="20% - Accent4 2 2 3 5" xfId="9311"/>
    <cellStyle name="20% - Accent4 2 2 3 6" xfId="12625"/>
    <cellStyle name="20% - Accent4 2 2 4" xfId="2673"/>
    <cellStyle name="20% - Accent4 2 2 4 2" xfId="3627"/>
    <cellStyle name="20% - Accent4 2 2 4 2 2" xfId="5294"/>
    <cellStyle name="20% - Accent4 2 2 4 2 2 2" xfId="8557"/>
    <cellStyle name="20% - Accent4 2 2 4 2 2 3" xfId="11624"/>
    <cellStyle name="20% - Accent4 2 2 4 2 2 4" xfId="14920"/>
    <cellStyle name="20% - Accent4 2 2 4 2 3" xfId="7061"/>
    <cellStyle name="20% - Accent4 2 2 4 2 4" xfId="10202"/>
    <cellStyle name="20% - Accent4 2 2 4 2 5" xfId="13497"/>
    <cellStyle name="20% - Accent4 2 2 4 3" xfId="4416"/>
    <cellStyle name="20% - Accent4 2 2 4 3 2" xfId="7846"/>
    <cellStyle name="20% - Accent4 2 2 4 3 3" xfId="10915"/>
    <cellStyle name="20% - Accent4 2 2 4 3 4" xfId="14211"/>
    <cellStyle name="20% - Accent4 2 2 4 4" xfId="6267"/>
    <cellStyle name="20% - Accent4 2 2 4 5" xfId="9469"/>
    <cellStyle name="20% - Accent4 2 2 4 6" xfId="12783"/>
    <cellStyle name="20% - Accent4 2 2 5" xfId="2826"/>
    <cellStyle name="20% - Accent4 2 2 5 2" xfId="4730"/>
    <cellStyle name="20% - Accent4 2 2 5 2 2" xfId="7998"/>
    <cellStyle name="20% - Accent4 2 2 5 2 3" xfId="11067"/>
    <cellStyle name="20% - Accent4 2 2 5 2 4" xfId="14363"/>
    <cellStyle name="20% - Accent4 2 2 5 3" xfId="6420"/>
    <cellStyle name="20% - Accent4 2 2 5 4" xfId="9641"/>
    <cellStyle name="20% - Accent4 2 2 5 5" xfId="12936"/>
    <cellStyle name="20% - Accent4 2 2 6" xfId="3898"/>
    <cellStyle name="20% - Accent4 2 2 6 2" xfId="7328"/>
    <cellStyle name="20% - Accent4 2 2 6 3" xfId="10466"/>
    <cellStyle name="20% - Accent4 2 2 6 4" xfId="13762"/>
    <cellStyle name="20% - Accent4 2 2 7" xfId="5456"/>
    <cellStyle name="20% - Accent4 2 2 7 2" xfId="8717"/>
    <cellStyle name="20% - Accent4 2 2 7 3" xfId="11777"/>
    <cellStyle name="20% - Accent4 2 2 7 4" xfId="15073"/>
    <cellStyle name="20% - Accent4 2 2 8" xfId="5738"/>
    <cellStyle name="20% - Accent4 2 2 9" xfId="8907"/>
    <cellStyle name="20% - Accent4 2 3" xfId="739"/>
    <cellStyle name="20% - Accent4 2 3 2" xfId="2950"/>
    <cellStyle name="20% - Accent4 2 3 2 2" xfId="4795"/>
    <cellStyle name="20% - Accent4 2 3 2 2 2" xfId="8063"/>
    <cellStyle name="20% - Accent4 2 3 2 2 3" xfId="11132"/>
    <cellStyle name="20% - Accent4 2 3 2 2 4" xfId="14428"/>
    <cellStyle name="20% - Accent4 2 3 2 3" xfId="6485"/>
    <cellStyle name="20% - Accent4 2 3 2 4" xfId="9706"/>
    <cellStyle name="20% - Accent4 2 3 2 5" xfId="13001"/>
    <cellStyle name="20% - Accent4 2 3 3" xfId="3897"/>
    <cellStyle name="20% - Accent4 2 3 3 2" xfId="7327"/>
    <cellStyle name="20% - Accent4 2 3 3 3" xfId="10465"/>
    <cellStyle name="20% - Accent4 2 3 3 4" xfId="13761"/>
    <cellStyle name="20% - Accent4 2 3 4" xfId="5737"/>
    <cellStyle name="20% - Accent4 2 3 5" xfId="9014"/>
    <cellStyle name="20% - Accent4 2 3 6" xfId="12337"/>
    <cellStyle name="20% - Accent4 2 4" xfId="2151"/>
    <cellStyle name="20% - Accent4 2 4 2" xfId="3264"/>
    <cellStyle name="20% - Accent4 2 4 2 2" xfId="5010"/>
    <cellStyle name="20% - Accent4 2 4 2 2 2" xfId="8274"/>
    <cellStyle name="20% - Accent4 2 4 2 2 3" xfId="11341"/>
    <cellStyle name="20% - Accent4 2 4 2 2 4" xfId="14637"/>
    <cellStyle name="20% - Accent4 2 4 2 3" xfId="6698"/>
    <cellStyle name="20% - Accent4 2 4 2 4" xfId="9918"/>
    <cellStyle name="20% - Accent4 2 4 2 5" xfId="13213"/>
    <cellStyle name="20% - Accent4 2 4 3" xfId="4064"/>
    <cellStyle name="20% - Accent4 2 4 3 2" xfId="7494"/>
    <cellStyle name="20% - Accent4 2 4 3 3" xfId="10632"/>
    <cellStyle name="20% - Accent4 2 4 3 4" xfId="13928"/>
    <cellStyle name="20% - Accent4 2 4 4" xfId="5900"/>
    <cellStyle name="20% - Accent4 2 4 5" xfId="9186"/>
    <cellStyle name="20% - Accent4 2 4 6" xfId="12500"/>
    <cellStyle name="20% - Accent4 2 5" xfId="2292"/>
    <cellStyle name="20% - Accent4 2 5 2" xfId="3398"/>
    <cellStyle name="20% - Accent4 2 5 2 2" xfId="5134"/>
    <cellStyle name="20% - Accent4 2 5 2 2 2" xfId="8398"/>
    <cellStyle name="20% - Accent4 2 5 2 2 3" xfId="11465"/>
    <cellStyle name="20% - Accent4 2 5 2 2 4" xfId="14761"/>
    <cellStyle name="20% - Accent4 2 5 2 3" xfId="6832"/>
    <cellStyle name="20% - Accent4 2 5 2 4" xfId="10042"/>
    <cellStyle name="20% - Accent4 2 5 2 5" xfId="13337"/>
    <cellStyle name="20% - Accent4 2 5 3" xfId="4188"/>
    <cellStyle name="20% - Accent4 2 5 3 2" xfId="7618"/>
    <cellStyle name="20% - Accent4 2 5 3 3" xfId="10756"/>
    <cellStyle name="20% - Accent4 2 5 3 4" xfId="14052"/>
    <cellStyle name="20% - Accent4 2 5 4" xfId="6024"/>
    <cellStyle name="20% - Accent4 2 5 5" xfId="9310"/>
    <cellStyle name="20% - Accent4 2 5 6" xfId="12624"/>
    <cellStyle name="20% - Accent4 2 6" xfId="2672"/>
    <cellStyle name="20% - Accent4 2 6 2" xfId="3626"/>
    <cellStyle name="20% - Accent4 2 6 2 2" xfId="5293"/>
    <cellStyle name="20% - Accent4 2 6 2 2 2" xfId="8556"/>
    <cellStyle name="20% - Accent4 2 6 2 2 3" xfId="11623"/>
    <cellStyle name="20% - Accent4 2 6 2 2 4" xfId="14919"/>
    <cellStyle name="20% - Accent4 2 6 2 3" xfId="7060"/>
    <cellStyle name="20% - Accent4 2 6 2 4" xfId="10201"/>
    <cellStyle name="20% - Accent4 2 6 2 5" xfId="13496"/>
    <cellStyle name="20% - Accent4 2 6 3" xfId="4415"/>
    <cellStyle name="20% - Accent4 2 6 3 2" xfId="7845"/>
    <cellStyle name="20% - Accent4 2 6 3 3" xfId="10914"/>
    <cellStyle name="20% - Accent4 2 6 3 4" xfId="14210"/>
    <cellStyle name="20% - Accent4 2 6 4" xfId="6266"/>
    <cellStyle name="20% - Accent4 2 6 5" xfId="9468"/>
    <cellStyle name="20% - Accent4 2 6 6" xfId="12782"/>
    <cellStyle name="20% - Accent4 2 7" xfId="2825"/>
    <cellStyle name="20% - Accent4 2 7 2" xfId="4729"/>
    <cellStyle name="20% - Accent4 2 7 2 2" xfId="7997"/>
    <cellStyle name="20% - Accent4 2 7 2 3" xfId="11066"/>
    <cellStyle name="20% - Accent4 2 7 2 4" xfId="14362"/>
    <cellStyle name="20% - Accent4 2 7 3" xfId="6419"/>
    <cellStyle name="20% - Accent4 2 7 4" xfId="9640"/>
    <cellStyle name="20% - Accent4 2 7 5" xfId="12935"/>
    <cellStyle name="20% - Accent4 2 8" xfId="5455"/>
    <cellStyle name="20% - Accent4 2 8 2" xfId="8716"/>
    <cellStyle name="20% - Accent4 2 8 3" xfId="11776"/>
    <cellStyle name="20% - Accent4 2 8 4" xfId="15072"/>
    <cellStyle name="20% - Accent4 2 9" xfId="8906"/>
    <cellStyle name="20% - Accent4 3" xfId="3780"/>
    <cellStyle name="20% - Accent4 3 2" xfId="7216"/>
    <cellStyle name="20% - Accent4 3 3" xfId="10355"/>
    <cellStyle name="20% - Accent4 3 4" xfId="13650"/>
    <cellStyle name="20% - Accent4 4" xfId="5624"/>
    <cellStyle name="20% - Accent4 5" xfId="12207"/>
    <cellStyle name="20% - Accent4 6" xfId="12227"/>
    <cellStyle name="20% - Accent5" xfId="454" builtinId="46" customBuiltin="1"/>
    <cellStyle name="20% - Accent5 2" xfId="362"/>
    <cellStyle name="20% - Accent5 2 10" xfId="11963"/>
    <cellStyle name="20% - Accent5 2 11" xfId="12066"/>
    <cellStyle name="20% - Accent5 2 2" xfId="742"/>
    <cellStyle name="20% - Accent5 2 2 10" xfId="11964"/>
    <cellStyle name="20% - Accent5 2 2 11" xfId="12067"/>
    <cellStyle name="20% - Accent5 2 2 12" xfId="12340"/>
    <cellStyle name="20% - Accent5 2 2 2" xfId="2154"/>
    <cellStyle name="20% - Accent5 2 2 2 2" xfId="3267"/>
    <cellStyle name="20% - Accent5 2 2 2 2 2" xfId="5013"/>
    <cellStyle name="20% - Accent5 2 2 2 2 2 2" xfId="8277"/>
    <cellStyle name="20% - Accent5 2 2 2 2 2 3" xfId="11344"/>
    <cellStyle name="20% - Accent5 2 2 2 2 2 4" xfId="14640"/>
    <cellStyle name="20% - Accent5 2 2 2 2 3" xfId="6701"/>
    <cellStyle name="20% - Accent5 2 2 2 2 4" xfId="9921"/>
    <cellStyle name="20% - Accent5 2 2 2 2 5" xfId="13216"/>
    <cellStyle name="20% - Accent5 2 2 2 3" xfId="4067"/>
    <cellStyle name="20% - Accent5 2 2 2 3 2" xfId="7497"/>
    <cellStyle name="20% - Accent5 2 2 2 3 3" xfId="10635"/>
    <cellStyle name="20% - Accent5 2 2 2 3 4" xfId="13931"/>
    <cellStyle name="20% - Accent5 2 2 2 4" xfId="5903"/>
    <cellStyle name="20% - Accent5 2 2 2 5" xfId="9189"/>
    <cellStyle name="20% - Accent5 2 2 2 6" xfId="12503"/>
    <cellStyle name="20% - Accent5 2 2 3" xfId="2295"/>
    <cellStyle name="20% - Accent5 2 2 3 2" xfId="3401"/>
    <cellStyle name="20% - Accent5 2 2 3 2 2" xfId="5137"/>
    <cellStyle name="20% - Accent5 2 2 3 2 2 2" xfId="8401"/>
    <cellStyle name="20% - Accent5 2 2 3 2 2 3" xfId="11468"/>
    <cellStyle name="20% - Accent5 2 2 3 2 2 4" xfId="14764"/>
    <cellStyle name="20% - Accent5 2 2 3 2 3" xfId="6835"/>
    <cellStyle name="20% - Accent5 2 2 3 2 4" xfId="10045"/>
    <cellStyle name="20% - Accent5 2 2 3 2 5" xfId="13340"/>
    <cellStyle name="20% - Accent5 2 2 3 3" xfId="4191"/>
    <cellStyle name="20% - Accent5 2 2 3 3 2" xfId="7621"/>
    <cellStyle name="20% - Accent5 2 2 3 3 3" xfId="10759"/>
    <cellStyle name="20% - Accent5 2 2 3 3 4" xfId="14055"/>
    <cellStyle name="20% - Accent5 2 2 3 4" xfId="6027"/>
    <cellStyle name="20% - Accent5 2 2 3 5" xfId="9313"/>
    <cellStyle name="20% - Accent5 2 2 3 6" xfId="12627"/>
    <cellStyle name="20% - Accent5 2 2 4" xfId="2675"/>
    <cellStyle name="20% - Accent5 2 2 4 2" xfId="3629"/>
    <cellStyle name="20% - Accent5 2 2 4 2 2" xfId="5296"/>
    <cellStyle name="20% - Accent5 2 2 4 2 2 2" xfId="8559"/>
    <cellStyle name="20% - Accent5 2 2 4 2 2 3" xfId="11626"/>
    <cellStyle name="20% - Accent5 2 2 4 2 2 4" xfId="14922"/>
    <cellStyle name="20% - Accent5 2 2 4 2 3" xfId="7063"/>
    <cellStyle name="20% - Accent5 2 2 4 2 4" xfId="10204"/>
    <cellStyle name="20% - Accent5 2 2 4 2 5" xfId="13499"/>
    <cellStyle name="20% - Accent5 2 2 4 3" xfId="4418"/>
    <cellStyle name="20% - Accent5 2 2 4 3 2" xfId="7848"/>
    <cellStyle name="20% - Accent5 2 2 4 3 3" xfId="10917"/>
    <cellStyle name="20% - Accent5 2 2 4 3 4" xfId="14213"/>
    <cellStyle name="20% - Accent5 2 2 4 4" xfId="6269"/>
    <cellStyle name="20% - Accent5 2 2 4 5" xfId="9471"/>
    <cellStyle name="20% - Accent5 2 2 4 6" xfId="12785"/>
    <cellStyle name="20% - Accent5 2 2 5" xfId="2828"/>
    <cellStyle name="20% - Accent5 2 2 5 2" xfId="4732"/>
    <cellStyle name="20% - Accent5 2 2 5 2 2" xfId="8000"/>
    <cellStyle name="20% - Accent5 2 2 5 2 3" xfId="11069"/>
    <cellStyle name="20% - Accent5 2 2 5 2 4" xfId="14365"/>
    <cellStyle name="20% - Accent5 2 2 5 3" xfId="6422"/>
    <cellStyle name="20% - Accent5 2 2 5 4" xfId="9643"/>
    <cellStyle name="20% - Accent5 2 2 5 5" xfId="12938"/>
    <cellStyle name="20% - Accent5 2 2 6" xfId="3900"/>
    <cellStyle name="20% - Accent5 2 2 6 2" xfId="7330"/>
    <cellStyle name="20% - Accent5 2 2 6 3" xfId="10468"/>
    <cellStyle name="20% - Accent5 2 2 6 4" xfId="13764"/>
    <cellStyle name="20% - Accent5 2 2 7" xfId="5458"/>
    <cellStyle name="20% - Accent5 2 2 7 2" xfId="8719"/>
    <cellStyle name="20% - Accent5 2 2 7 3" xfId="11779"/>
    <cellStyle name="20% - Accent5 2 2 7 4" xfId="15075"/>
    <cellStyle name="20% - Accent5 2 2 8" xfId="5740"/>
    <cellStyle name="20% - Accent5 2 2 9" xfId="8909"/>
    <cellStyle name="20% - Accent5 2 3" xfId="741"/>
    <cellStyle name="20% - Accent5 2 3 2" xfId="2949"/>
    <cellStyle name="20% - Accent5 2 3 2 2" xfId="4794"/>
    <cellStyle name="20% - Accent5 2 3 2 2 2" xfId="8062"/>
    <cellStyle name="20% - Accent5 2 3 2 2 3" xfId="11131"/>
    <cellStyle name="20% - Accent5 2 3 2 2 4" xfId="14427"/>
    <cellStyle name="20% - Accent5 2 3 2 3" xfId="6484"/>
    <cellStyle name="20% - Accent5 2 3 2 4" xfId="9705"/>
    <cellStyle name="20% - Accent5 2 3 2 5" xfId="13000"/>
    <cellStyle name="20% - Accent5 2 3 3" xfId="3899"/>
    <cellStyle name="20% - Accent5 2 3 3 2" xfId="7329"/>
    <cellStyle name="20% - Accent5 2 3 3 3" xfId="10467"/>
    <cellStyle name="20% - Accent5 2 3 3 4" xfId="13763"/>
    <cellStyle name="20% - Accent5 2 3 4" xfId="5739"/>
    <cellStyle name="20% - Accent5 2 3 5" xfId="9009"/>
    <cellStyle name="20% - Accent5 2 3 6" xfId="12339"/>
    <cellStyle name="20% - Accent5 2 4" xfId="2153"/>
    <cellStyle name="20% - Accent5 2 4 2" xfId="3266"/>
    <cellStyle name="20% - Accent5 2 4 2 2" xfId="5012"/>
    <cellStyle name="20% - Accent5 2 4 2 2 2" xfId="8276"/>
    <cellStyle name="20% - Accent5 2 4 2 2 3" xfId="11343"/>
    <cellStyle name="20% - Accent5 2 4 2 2 4" xfId="14639"/>
    <cellStyle name="20% - Accent5 2 4 2 3" xfId="6700"/>
    <cellStyle name="20% - Accent5 2 4 2 4" xfId="9920"/>
    <cellStyle name="20% - Accent5 2 4 2 5" xfId="13215"/>
    <cellStyle name="20% - Accent5 2 4 3" xfId="4066"/>
    <cellStyle name="20% - Accent5 2 4 3 2" xfId="7496"/>
    <cellStyle name="20% - Accent5 2 4 3 3" xfId="10634"/>
    <cellStyle name="20% - Accent5 2 4 3 4" xfId="13930"/>
    <cellStyle name="20% - Accent5 2 4 4" xfId="5902"/>
    <cellStyle name="20% - Accent5 2 4 5" xfId="9188"/>
    <cellStyle name="20% - Accent5 2 4 6" xfId="12502"/>
    <cellStyle name="20% - Accent5 2 5" xfId="2294"/>
    <cellStyle name="20% - Accent5 2 5 2" xfId="3400"/>
    <cellStyle name="20% - Accent5 2 5 2 2" xfId="5136"/>
    <cellStyle name="20% - Accent5 2 5 2 2 2" xfId="8400"/>
    <cellStyle name="20% - Accent5 2 5 2 2 3" xfId="11467"/>
    <cellStyle name="20% - Accent5 2 5 2 2 4" xfId="14763"/>
    <cellStyle name="20% - Accent5 2 5 2 3" xfId="6834"/>
    <cellStyle name="20% - Accent5 2 5 2 4" xfId="10044"/>
    <cellStyle name="20% - Accent5 2 5 2 5" xfId="13339"/>
    <cellStyle name="20% - Accent5 2 5 3" xfId="4190"/>
    <cellStyle name="20% - Accent5 2 5 3 2" xfId="7620"/>
    <cellStyle name="20% - Accent5 2 5 3 3" xfId="10758"/>
    <cellStyle name="20% - Accent5 2 5 3 4" xfId="14054"/>
    <cellStyle name="20% - Accent5 2 5 4" xfId="6026"/>
    <cellStyle name="20% - Accent5 2 5 5" xfId="9312"/>
    <cellStyle name="20% - Accent5 2 5 6" xfId="12626"/>
    <cellStyle name="20% - Accent5 2 6" xfId="2674"/>
    <cellStyle name="20% - Accent5 2 6 2" xfId="3628"/>
    <cellStyle name="20% - Accent5 2 6 2 2" xfId="5295"/>
    <cellStyle name="20% - Accent5 2 6 2 2 2" xfId="8558"/>
    <cellStyle name="20% - Accent5 2 6 2 2 3" xfId="11625"/>
    <cellStyle name="20% - Accent5 2 6 2 2 4" xfId="14921"/>
    <cellStyle name="20% - Accent5 2 6 2 3" xfId="7062"/>
    <cellStyle name="20% - Accent5 2 6 2 4" xfId="10203"/>
    <cellStyle name="20% - Accent5 2 6 2 5" xfId="13498"/>
    <cellStyle name="20% - Accent5 2 6 3" xfId="4417"/>
    <cellStyle name="20% - Accent5 2 6 3 2" xfId="7847"/>
    <cellStyle name="20% - Accent5 2 6 3 3" xfId="10916"/>
    <cellStyle name="20% - Accent5 2 6 3 4" xfId="14212"/>
    <cellStyle name="20% - Accent5 2 6 4" xfId="6268"/>
    <cellStyle name="20% - Accent5 2 6 5" xfId="9470"/>
    <cellStyle name="20% - Accent5 2 6 6" xfId="12784"/>
    <cellStyle name="20% - Accent5 2 7" xfId="2827"/>
    <cellStyle name="20% - Accent5 2 7 2" xfId="4731"/>
    <cellStyle name="20% - Accent5 2 7 2 2" xfId="7999"/>
    <cellStyle name="20% - Accent5 2 7 2 3" xfId="11068"/>
    <cellStyle name="20% - Accent5 2 7 2 4" xfId="14364"/>
    <cellStyle name="20% - Accent5 2 7 3" xfId="6421"/>
    <cellStyle name="20% - Accent5 2 7 4" xfId="9642"/>
    <cellStyle name="20% - Accent5 2 7 5" xfId="12937"/>
    <cellStyle name="20% - Accent5 2 8" xfId="5457"/>
    <cellStyle name="20% - Accent5 2 8 2" xfId="8718"/>
    <cellStyle name="20% - Accent5 2 8 3" xfId="11778"/>
    <cellStyle name="20% - Accent5 2 8 4" xfId="15074"/>
    <cellStyle name="20% - Accent5 2 9" xfId="8908"/>
    <cellStyle name="20% - Accent5 3" xfId="3782"/>
    <cellStyle name="20% - Accent5 3 2" xfId="7218"/>
    <cellStyle name="20% - Accent5 3 3" xfId="10357"/>
    <cellStyle name="20% - Accent5 3 4" xfId="13652"/>
    <cellStyle name="20% - Accent5 4" xfId="5626"/>
    <cellStyle name="20% - Accent5 5" xfId="12208"/>
    <cellStyle name="20% - Accent5 6" xfId="12229"/>
    <cellStyle name="20% - Accent6" xfId="458" builtinId="50" customBuiltin="1"/>
    <cellStyle name="20% - Accent6 2" xfId="363"/>
    <cellStyle name="20% - Accent6 2 10" xfId="11965"/>
    <cellStyle name="20% - Accent6 2 11" xfId="12068"/>
    <cellStyle name="20% - Accent6 2 2" xfId="744"/>
    <cellStyle name="20% - Accent6 2 2 10" xfId="11966"/>
    <cellStyle name="20% - Accent6 2 2 11" xfId="12069"/>
    <cellStyle name="20% - Accent6 2 2 12" xfId="12342"/>
    <cellStyle name="20% - Accent6 2 2 2" xfId="2156"/>
    <cellStyle name="20% - Accent6 2 2 2 2" xfId="3269"/>
    <cellStyle name="20% - Accent6 2 2 2 2 2" xfId="5015"/>
    <cellStyle name="20% - Accent6 2 2 2 2 2 2" xfId="8279"/>
    <cellStyle name="20% - Accent6 2 2 2 2 2 3" xfId="11346"/>
    <cellStyle name="20% - Accent6 2 2 2 2 2 4" xfId="14642"/>
    <cellStyle name="20% - Accent6 2 2 2 2 3" xfId="6703"/>
    <cellStyle name="20% - Accent6 2 2 2 2 4" xfId="9923"/>
    <cellStyle name="20% - Accent6 2 2 2 2 5" xfId="13218"/>
    <cellStyle name="20% - Accent6 2 2 2 3" xfId="4069"/>
    <cellStyle name="20% - Accent6 2 2 2 3 2" xfId="7499"/>
    <cellStyle name="20% - Accent6 2 2 2 3 3" xfId="10637"/>
    <cellStyle name="20% - Accent6 2 2 2 3 4" xfId="13933"/>
    <cellStyle name="20% - Accent6 2 2 2 4" xfId="5905"/>
    <cellStyle name="20% - Accent6 2 2 2 5" xfId="9191"/>
    <cellStyle name="20% - Accent6 2 2 2 6" xfId="12505"/>
    <cellStyle name="20% - Accent6 2 2 3" xfId="2297"/>
    <cellStyle name="20% - Accent6 2 2 3 2" xfId="3403"/>
    <cellStyle name="20% - Accent6 2 2 3 2 2" xfId="5139"/>
    <cellStyle name="20% - Accent6 2 2 3 2 2 2" xfId="8403"/>
    <cellStyle name="20% - Accent6 2 2 3 2 2 3" xfId="11470"/>
    <cellStyle name="20% - Accent6 2 2 3 2 2 4" xfId="14766"/>
    <cellStyle name="20% - Accent6 2 2 3 2 3" xfId="6837"/>
    <cellStyle name="20% - Accent6 2 2 3 2 4" xfId="10047"/>
    <cellStyle name="20% - Accent6 2 2 3 2 5" xfId="13342"/>
    <cellStyle name="20% - Accent6 2 2 3 3" xfId="4193"/>
    <cellStyle name="20% - Accent6 2 2 3 3 2" xfId="7623"/>
    <cellStyle name="20% - Accent6 2 2 3 3 3" xfId="10761"/>
    <cellStyle name="20% - Accent6 2 2 3 3 4" xfId="14057"/>
    <cellStyle name="20% - Accent6 2 2 3 4" xfId="6029"/>
    <cellStyle name="20% - Accent6 2 2 3 5" xfId="9315"/>
    <cellStyle name="20% - Accent6 2 2 3 6" xfId="12629"/>
    <cellStyle name="20% - Accent6 2 2 4" xfId="2677"/>
    <cellStyle name="20% - Accent6 2 2 4 2" xfId="3631"/>
    <cellStyle name="20% - Accent6 2 2 4 2 2" xfId="5298"/>
    <cellStyle name="20% - Accent6 2 2 4 2 2 2" xfId="8561"/>
    <cellStyle name="20% - Accent6 2 2 4 2 2 3" xfId="11628"/>
    <cellStyle name="20% - Accent6 2 2 4 2 2 4" xfId="14924"/>
    <cellStyle name="20% - Accent6 2 2 4 2 3" xfId="7065"/>
    <cellStyle name="20% - Accent6 2 2 4 2 4" xfId="10206"/>
    <cellStyle name="20% - Accent6 2 2 4 2 5" xfId="13501"/>
    <cellStyle name="20% - Accent6 2 2 4 3" xfId="4420"/>
    <cellStyle name="20% - Accent6 2 2 4 3 2" xfId="7850"/>
    <cellStyle name="20% - Accent6 2 2 4 3 3" xfId="10919"/>
    <cellStyle name="20% - Accent6 2 2 4 3 4" xfId="14215"/>
    <cellStyle name="20% - Accent6 2 2 4 4" xfId="6271"/>
    <cellStyle name="20% - Accent6 2 2 4 5" xfId="9473"/>
    <cellStyle name="20% - Accent6 2 2 4 6" xfId="12787"/>
    <cellStyle name="20% - Accent6 2 2 5" xfId="2830"/>
    <cellStyle name="20% - Accent6 2 2 5 2" xfId="4734"/>
    <cellStyle name="20% - Accent6 2 2 5 2 2" xfId="8002"/>
    <cellStyle name="20% - Accent6 2 2 5 2 3" xfId="11071"/>
    <cellStyle name="20% - Accent6 2 2 5 2 4" xfId="14367"/>
    <cellStyle name="20% - Accent6 2 2 5 3" xfId="6424"/>
    <cellStyle name="20% - Accent6 2 2 5 4" xfId="9645"/>
    <cellStyle name="20% - Accent6 2 2 5 5" xfId="12940"/>
    <cellStyle name="20% - Accent6 2 2 6" xfId="3902"/>
    <cellStyle name="20% - Accent6 2 2 6 2" xfId="7332"/>
    <cellStyle name="20% - Accent6 2 2 6 3" xfId="10470"/>
    <cellStyle name="20% - Accent6 2 2 6 4" xfId="13766"/>
    <cellStyle name="20% - Accent6 2 2 7" xfId="5460"/>
    <cellStyle name="20% - Accent6 2 2 7 2" xfId="8721"/>
    <cellStyle name="20% - Accent6 2 2 7 3" xfId="11781"/>
    <cellStyle name="20% - Accent6 2 2 7 4" xfId="15077"/>
    <cellStyle name="20% - Accent6 2 2 8" xfId="5742"/>
    <cellStyle name="20% - Accent6 2 2 9" xfId="8911"/>
    <cellStyle name="20% - Accent6 2 3" xfId="743"/>
    <cellStyle name="20% - Accent6 2 3 2" xfId="2948"/>
    <cellStyle name="20% - Accent6 2 3 2 2" xfId="4793"/>
    <cellStyle name="20% - Accent6 2 3 2 2 2" xfId="8061"/>
    <cellStyle name="20% - Accent6 2 3 2 2 3" xfId="11130"/>
    <cellStyle name="20% - Accent6 2 3 2 2 4" xfId="14426"/>
    <cellStyle name="20% - Accent6 2 3 2 3" xfId="6483"/>
    <cellStyle name="20% - Accent6 2 3 2 4" xfId="9704"/>
    <cellStyle name="20% - Accent6 2 3 2 5" xfId="12999"/>
    <cellStyle name="20% - Accent6 2 3 3" xfId="3901"/>
    <cellStyle name="20% - Accent6 2 3 3 2" xfId="7331"/>
    <cellStyle name="20% - Accent6 2 3 3 3" xfId="10469"/>
    <cellStyle name="20% - Accent6 2 3 3 4" xfId="13765"/>
    <cellStyle name="20% - Accent6 2 3 4" xfId="5741"/>
    <cellStyle name="20% - Accent6 2 3 5" xfId="9006"/>
    <cellStyle name="20% - Accent6 2 3 6" xfId="12341"/>
    <cellStyle name="20% - Accent6 2 4" xfId="2155"/>
    <cellStyle name="20% - Accent6 2 4 2" xfId="3268"/>
    <cellStyle name="20% - Accent6 2 4 2 2" xfId="5014"/>
    <cellStyle name="20% - Accent6 2 4 2 2 2" xfId="8278"/>
    <cellStyle name="20% - Accent6 2 4 2 2 3" xfId="11345"/>
    <cellStyle name="20% - Accent6 2 4 2 2 4" xfId="14641"/>
    <cellStyle name="20% - Accent6 2 4 2 3" xfId="6702"/>
    <cellStyle name="20% - Accent6 2 4 2 4" xfId="9922"/>
    <cellStyle name="20% - Accent6 2 4 2 5" xfId="13217"/>
    <cellStyle name="20% - Accent6 2 4 3" xfId="4068"/>
    <cellStyle name="20% - Accent6 2 4 3 2" xfId="7498"/>
    <cellStyle name="20% - Accent6 2 4 3 3" xfId="10636"/>
    <cellStyle name="20% - Accent6 2 4 3 4" xfId="13932"/>
    <cellStyle name="20% - Accent6 2 4 4" xfId="5904"/>
    <cellStyle name="20% - Accent6 2 4 5" xfId="9190"/>
    <cellStyle name="20% - Accent6 2 4 6" xfId="12504"/>
    <cellStyle name="20% - Accent6 2 5" xfId="2296"/>
    <cellStyle name="20% - Accent6 2 5 2" xfId="3402"/>
    <cellStyle name="20% - Accent6 2 5 2 2" xfId="5138"/>
    <cellStyle name="20% - Accent6 2 5 2 2 2" xfId="8402"/>
    <cellStyle name="20% - Accent6 2 5 2 2 3" xfId="11469"/>
    <cellStyle name="20% - Accent6 2 5 2 2 4" xfId="14765"/>
    <cellStyle name="20% - Accent6 2 5 2 3" xfId="6836"/>
    <cellStyle name="20% - Accent6 2 5 2 4" xfId="10046"/>
    <cellStyle name="20% - Accent6 2 5 2 5" xfId="13341"/>
    <cellStyle name="20% - Accent6 2 5 3" xfId="4192"/>
    <cellStyle name="20% - Accent6 2 5 3 2" xfId="7622"/>
    <cellStyle name="20% - Accent6 2 5 3 3" xfId="10760"/>
    <cellStyle name="20% - Accent6 2 5 3 4" xfId="14056"/>
    <cellStyle name="20% - Accent6 2 5 4" xfId="6028"/>
    <cellStyle name="20% - Accent6 2 5 5" xfId="9314"/>
    <cellStyle name="20% - Accent6 2 5 6" xfId="12628"/>
    <cellStyle name="20% - Accent6 2 6" xfId="2676"/>
    <cellStyle name="20% - Accent6 2 6 2" xfId="3630"/>
    <cellStyle name="20% - Accent6 2 6 2 2" xfId="5297"/>
    <cellStyle name="20% - Accent6 2 6 2 2 2" xfId="8560"/>
    <cellStyle name="20% - Accent6 2 6 2 2 3" xfId="11627"/>
    <cellStyle name="20% - Accent6 2 6 2 2 4" xfId="14923"/>
    <cellStyle name="20% - Accent6 2 6 2 3" xfId="7064"/>
    <cellStyle name="20% - Accent6 2 6 2 4" xfId="10205"/>
    <cellStyle name="20% - Accent6 2 6 2 5" xfId="13500"/>
    <cellStyle name="20% - Accent6 2 6 3" xfId="4419"/>
    <cellStyle name="20% - Accent6 2 6 3 2" xfId="7849"/>
    <cellStyle name="20% - Accent6 2 6 3 3" xfId="10918"/>
    <cellStyle name="20% - Accent6 2 6 3 4" xfId="14214"/>
    <cellStyle name="20% - Accent6 2 6 4" xfId="6270"/>
    <cellStyle name="20% - Accent6 2 6 5" xfId="9472"/>
    <cellStyle name="20% - Accent6 2 6 6" xfId="12786"/>
    <cellStyle name="20% - Accent6 2 7" xfId="2829"/>
    <cellStyle name="20% - Accent6 2 7 2" xfId="4733"/>
    <cellStyle name="20% - Accent6 2 7 2 2" xfId="8001"/>
    <cellStyle name="20% - Accent6 2 7 2 3" xfId="11070"/>
    <cellStyle name="20% - Accent6 2 7 2 4" xfId="14366"/>
    <cellStyle name="20% - Accent6 2 7 3" xfId="6423"/>
    <cellStyle name="20% - Accent6 2 7 4" xfId="9644"/>
    <cellStyle name="20% - Accent6 2 7 5" xfId="12939"/>
    <cellStyle name="20% - Accent6 2 8" xfId="5459"/>
    <cellStyle name="20% - Accent6 2 8 2" xfId="8720"/>
    <cellStyle name="20% - Accent6 2 8 3" xfId="11780"/>
    <cellStyle name="20% - Accent6 2 8 4" xfId="15076"/>
    <cellStyle name="20% - Accent6 2 9" xfId="8910"/>
    <cellStyle name="20% - Accent6 3" xfId="3784"/>
    <cellStyle name="20% - Accent6 3 2" xfId="7220"/>
    <cellStyle name="20% - Accent6 3 3" xfId="10359"/>
    <cellStyle name="20% - Accent6 3 4" xfId="13654"/>
    <cellStyle name="20% - Accent6 4" xfId="5628"/>
    <cellStyle name="20% - Accent6 5" xfId="12209"/>
    <cellStyle name="20% - Accent6 6" xfId="12231"/>
    <cellStyle name="40% - Accent1" xfId="439" builtinId="31" customBuiltin="1"/>
    <cellStyle name="40% - Accent1 2" xfId="364"/>
    <cellStyle name="40% - Accent1 2 10" xfId="11967"/>
    <cellStyle name="40% - Accent1 2 11" xfId="12070"/>
    <cellStyle name="40% - Accent1 2 2" xfId="746"/>
    <cellStyle name="40% - Accent1 2 2 10" xfId="11968"/>
    <cellStyle name="40% - Accent1 2 2 11" xfId="12071"/>
    <cellStyle name="40% - Accent1 2 2 12" xfId="12344"/>
    <cellStyle name="40% - Accent1 2 2 2" xfId="2158"/>
    <cellStyle name="40% - Accent1 2 2 2 2" xfId="3271"/>
    <cellStyle name="40% - Accent1 2 2 2 2 2" xfId="5017"/>
    <cellStyle name="40% - Accent1 2 2 2 2 2 2" xfId="8281"/>
    <cellStyle name="40% - Accent1 2 2 2 2 2 3" xfId="11348"/>
    <cellStyle name="40% - Accent1 2 2 2 2 2 4" xfId="14644"/>
    <cellStyle name="40% - Accent1 2 2 2 2 3" xfId="6705"/>
    <cellStyle name="40% - Accent1 2 2 2 2 4" xfId="9925"/>
    <cellStyle name="40% - Accent1 2 2 2 2 5" xfId="13220"/>
    <cellStyle name="40% - Accent1 2 2 2 3" xfId="4071"/>
    <cellStyle name="40% - Accent1 2 2 2 3 2" xfId="7501"/>
    <cellStyle name="40% - Accent1 2 2 2 3 3" xfId="10639"/>
    <cellStyle name="40% - Accent1 2 2 2 3 4" xfId="13935"/>
    <cellStyle name="40% - Accent1 2 2 2 4" xfId="5907"/>
    <cellStyle name="40% - Accent1 2 2 2 5" xfId="9193"/>
    <cellStyle name="40% - Accent1 2 2 2 6" xfId="12507"/>
    <cellStyle name="40% - Accent1 2 2 3" xfId="2299"/>
    <cellStyle name="40% - Accent1 2 2 3 2" xfId="3405"/>
    <cellStyle name="40% - Accent1 2 2 3 2 2" xfId="5141"/>
    <cellStyle name="40% - Accent1 2 2 3 2 2 2" xfId="8405"/>
    <cellStyle name="40% - Accent1 2 2 3 2 2 3" xfId="11472"/>
    <cellStyle name="40% - Accent1 2 2 3 2 2 4" xfId="14768"/>
    <cellStyle name="40% - Accent1 2 2 3 2 3" xfId="6839"/>
    <cellStyle name="40% - Accent1 2 2 3 2 4" xfId="10049"/>
    <cellStyle name="40% - Accent1 2 2 3 2 5" xfId="13344"/>
    <cellStyle name="40% - Accent1 2 2 3 3" xfId="4195"/>
    <cellStyle name="40% - Accent1 2 2 3 3 2" xfId="7625"/>
    <cellStyle name="40% - Accent1 2 2 3 3 3" xfId="10763"/>
    <cellStyle name="40% - Accent1 2 2 3 3 4" xfId="14059"/>
    <cellStyle name="40% - Accent1 2 2 3 4" xfId="6031"/>
    <cellStyle name="40% - Accent1 2 2 3 5" xfId="9317"/>
    <cellStyle name="40% - Accent1 2 2 3 6" xfId="12631"/>
    <cellStyle name="40% - Accent1 2 2 4" xfId="2679"/>
    <cellStyle name="40% - Accent1 2 2 4 2" xfId="3633"/>
    <cellStyle name="40% - Accent1 2 2 4 2 2" xfId="5300"/>
    <cellStyle name="40% - Accent1 2 2 4 2 2 2" xfId="8563"/>
    <cellStyle name="40% - Accent1 2 2 4 2 2 3" xfId="11630"/>
    <cellStyle name="40% - Accent1 2 2 4 2 2 4" xfId="14926"/>
    <cellStyle name="40% - Accent1 2 2 4 2 3" xfId="7067"/>
    <cellStyle name="40% - Accent1 2 2 4 2 4" xfId="10208"/>
    <cellStyle name="40% - Accent1 2 2 4 2 5" xfId="13503"/>
    <cellStyle name="40% - Accent1 2 2 4 3" xfId="4422"/>
    <cellStyle name="40% - Accent1 2 2 4 3 2" xfId="7852"/>
    <cellStyle name="40% - Accent1 2 2 4 3 3" xfId="10921"/>
    <cellStyle name="40% - Accent1 2 2 4 3 4" xfId="14217"/>
    <cellStyle name="40% - Accent1 2 2 4 4" xfId="6273"/>
    <cellStyle name="40% - Accent1 2 2 4 5" xfId="9475"/>
    <cellStyle name="40% - Accent1 2 2 4 6" xfId="12789"/>
    <cellStyle name="40% - Accent1 2 2 5" xfId="2832"/>
    <cellStyle name="40% - Accent1 2 2 5 2" xfId="4736"/>
    <cellStyle name="40% - Accent1 2 2 5 2 2" xfId="8004"/>
    <cellStyle name="40% - Accent1 2 2 5 2 3" xfId="11073"/>
    <cellStyle name="40% - Accent1 2 2 5 2 4" xfId="14369"/>
    <cellStyle name="40% - Accent1 2 2 5 3" xfId="6426"/>
    <cellStyle name="40% - Accent1 2 2 5 4" xfId="9647"/>
    <cellStyle name="40% - Accent1 2 2 5 5" xfId="12942"/>
    <cellStyle name="40% - Accent1 2 2 6" xfId="3904"/>
    <cellStyle name="40% - Accent1 2 2 6 2" xfId="7334"/>
    <cellStyle name="40% - Accent1 2 2 6 3" xfId="10472"/>
    <cellStyle name="40% - Accent1 2 2 6 4" xfId="13768"/>
    <cellStyle name="40% - Accent1 2 2 7" xfId="5462"/>
    <cellStyle name="40% - Accent1 2 2 7 2" xfId="8723"/>
    <cellStyle name="40% - Accent1 2 2 7 3" xfId="11783"/>
    <cellStyle name="40% - Accent1 2 2 7 4" xfId="15079"/>
    <cellStyle name="40% - Accent1 2 2 8" xfId="5744"/>
    <cellStyle name="40% - Accent1 2 2 9" xfId="8913"/>
    <cellStyle name="40% - Accent1 2 3" xfId="745"/>
    <cellStyle name="40% - Accent1 2 3 2" xfId="2947"/>
    <cellStyle name="40% - Accent1 2 3 2 2" xfId="4792"/>
    <cellStyle name="40% - Accent1 2 3 2 2 2" xfId="8060"/>
    <cellStyle name="40% - Accent1 2 3 2 2 3" xfId="11129"/>
    <cellStyle name="40% - Accent1 2 3 2 2 4" xfId="14425"/>
    <cellStyle name="40% - Accent1 2 3 2 3" xfId="6482"/>
    <cellStyle name="40% - Accent1 2 3 2 4" xfId="9703"/>
    <cellStyle name="40% - Accent1 2 3 2 5" xfId="12998"/>
    <cellStyle name="40% - Accent1 2 3 3" xfId="3903"/>
    <cellStyle name="40% - Accent1 2 3 3 2" xfId="7333"/>
    <cellStyle name="40% - Accent1 2 3 3 3" xfId="10471"/>
    <cellStyle name="40% - Accent1 2 3 3 4" xfId="13767"/>
    <cellStyle name="40% - Accent1 2 3 4" xfId="5743"/>
    <cellStyle name="40% - Accent1 2 3 5" xfId="9005"/>
    <cellStyle name="40% - Accent1 2 3 6" xfId="12343"/>
    <cellStyle name="40% - Accent1 2 4" xfId="2157"/>
    <cellStyle name="40% - Accent1 2 4 2" xfId="3270"/>
    <cellStyle name="40% - Accent1 2 4 2 2" xfId="5016"/>
    <cellStyle name="40% - Accent1 2 4 2 2 2" xfId="8280"/>
    <cellStyle name="40% - Accent1 2 4 2 2 3" xfId="11347"/>
    <cellStyle name="40% - Accent1 2 4 2 2 4" xfId="14643"/>
    <cellStyle name="40% - Accent1 2 4 2 3" xfId="6704"/>
    <cellStyle name="40% - Accent1 2 4 2 4" xfId="9924"/>
    <cellStyle name="40% - Accent1 2 4 2 5" xfId="13219"/>
    <cellStyle name="40% - Accent1 2 4 3" xfId="4070"/>
    <cellStyle name="40% - Accent1 2 4 3 2" xfId="7500"/>
    <cellStyle name="40% - Accent1 2 4 3 3" xfId="10638"/>
    <cellStyle name="40% - Accent1 2 4 3 4" xfId="13934"/>
    <cellStyle name="40% - Accent1 2 4 4" xfId="5906"/>
    <cellStyle name="40% - Accent1 2 4 5" xfId="9192"/>
    <cellStyle name="40% - Accent1 2 4 6" xfId="12506"/>
    <cellStyle name="40% - Accent1 2 5" xfId="2298"/>
    <cellStyle name="40% - Accent1 2 5 2" xfId="3404"/>
    <cellStyle name="40% - Accent1 2 5 2 2" xfId="5140"/>
    <cellStyle name="40% - Accent1 2 5 2 2 2" xfId="8404"/>
    <cellStyle name="40% - Accent1 2 5 2 2 3" xfId="11471"/>
    <cellStyle name="40% - Accent1 2 5 2 2 4" xfId="14767"/>
    <cellStyle name="40% - Accent1 2 5 2 3" xfId="6838"/>
    <cellStyle name="40% - Accent1 2 5 2 4" xfId="10048"/>
    <cellStyle name="40% - Accent1 2 5 2 5" xfId="13343"/>
    <cellStyle name="40% - Accent1 2 5 3" xfId="4194"/>
    <cellStyle name="40% - Accent1 2 5 3 2" xfId="7624"/>
    <cellStyle name="40% - Accent1 2 5 3 3" xfId="10762"/>
    <cellStyle name="40% - Accent1 2 5 3 4" xfId="14058"/>
    <cellStyle name="40% - Accent1 2 5 4" xfId="6030"/>
    <cellStyle name="40% - Accent1 2 5 5" xfId="9316"/>
    <cellStyle name="40% - Accent1 2 5 6" xfId="12630"/>
    <cellStyle name="40% - Accent1 2 6" xfId="2678"/>
    <cellStyle name="40% - Accent1 2 6 2" xfId="3632"/>
    <cellStyle name="40% - Accent1 2 6 2 2" xfId="5299"/>
    <cellStyle name="40% - Accent1 2 6 2 2 2" xfId="8562"/>
    <cellStyle name="40% - Accent1 2 6 2 2 3" xfId="11629"/>
    <cellStyle name="40% - Accent1 2 6 2 2 4" xfId="14925"/>
    <cellStyle name="40% - Accent1 2 6 2 3" xfId="7066"/>
    <cellStyle name="40% - Accent1 2 6 2 4" xfId="10207"/>
    <cellStyle name="40% - Accent1 2 6 2 5" xfId="13502"/>
    <cellStyle name="40% - Accent1 2 6 3" xfId="4421"/>
    <cellStyle name="40% - Accent1 2 6 3 2" xfId="7851"/>
    <cellStyle name="40% - Accent1 2 6 3 3" xfId="10920"/>
    <cellStyle name="40% - Accent1 2 6 3 4" xfId="14216"/>
    <cellStyle name="40% - Accent1 2 6 4" xfId="6272"/>
    <cellStyle name="40% - Accent1 2 6 5" xfId="9474"/>
    <cellStyle name="40% - Accent1 2 6 6" xfId="12788"/>
    <cellStyle name="40% - Accent1 2 7" xfId="2831"/>
    <cellStyle name="40% - Accent1 2 7 2" xfId="4735"/>
    <cellStyle name="40% - Accent1 2 7 2 2" xfId="8003"/>
    <cellStyle name="40% - Accent1 2 7 2 3" xfId="11072"/>
    <cellStyle name="40% - Accent1 2 7 2 4" xfId="14368"/>
    <cellStyle name="40% - Accent1 2 7 3" xfId="6425"/>
    <cellStyle name="40% - Accent1 2 7 4" xfId="9646"/>
    <cellStyle name="40% - Accent1 2 7 5" xfId="12941"/>
    <cellStyle name="40% - Accent1 2 8" xfId="5461"/>
    <cellStyle name="40% - Accent1 2 8 2" xfId="8722"/>
    <cellStyle name="40% - Accent1 2 8 3" xfId="11782"/>
    <cellStyle name="40% - Accent1 2 8 4" xfId="15078"/>
    <cellStyle name="40% - Accent1 2 9" xfId="8912"/>
    <cellStyle name="40% - Accent1 3" xfId="3775"/>
    <cellStyle name="40% - Accent1 3 2" xfId="7211"/>
    <cellStyle name="40% - Accent1 3 3" xfId="10350"/>
    <cellStyle name="40% - Accent1 3 4" xfId="13645"/>
    <cellStyle name="40% - Accent1 4" xfId="5619"/>
    <cellStyle name="40% - Accent1 5" xfId="12210"/>
    <cellStyle name="40% - Accent1 6" xfId="12222"/>
    <cellStyle name="40% - Accent2" xfId="443" builtinId="35" customBuiltin="1"/>
    <cellStyle name="40% - Accent2 2" xfId="365"/>
    <cellStyle name="40% - Accent2 2 10" xfId="11969"/>
    <cellStyle name="40% - Accent2 2 11" xfId="12072"/>
    <cellStyle name="40% - Accent2 2 2" xfId="748"/>
    <cellStyle name="40% - Accent2 2 2 10" xfId="11970"/>
    <cellStyle name="40% - Accent2 2 2 11" xfId="12073"/>
    <cellStyle name="40% - Accent2 2 2 12" xfId="12346"/>
    <cellStyle name="40% - Accent2 2 2 2" xfId="2160"/>
    <cellStyle name="40% - Accent2 2 2 2 2" xfId="3273"/>
    <cellStyle name="40% - Accent2 2 2 2 2 2" xfId="5019"/>
    <cellStyle name="40% - Accent2 2 2 2 2 2 2" xfId="8283"/>
    <cellStyle name="40% - Accent2 2 2 2 2 2 3" xfId="11350"/>
    <cellStyle name="40% - Accent2 2 2 2 2 2 4" xfId="14646"/>
    <cellStyle name="40% - Accent2 2 2 2 2 3" xfId="6707"/>
    <cellStyle name="40% - Accent2 2 2 2 2 4" xfId="9927"/>
    <cellStyle name="40% - Accent2 2 2 2 2 5" xfId="13222"/>
    <cellStyle name="40% - Accent2 2 2 2 3" xfId="4073"/>
    <cellStyle name="40% - Accent2 2 2 2 3 2" xfId="7503"/>
    <cellStyle name="40% - Accent2 2 2 2 3 3" xfId="10641"/>
    <cellStyle name="40% - Accent2 2 2 2 3 4" xfId="13937"/>
    <cellStyle name="40% - Accent2 2 2 2 4" xfId="5909"/>
    <cellStyle name="40% - Accent2 2 2 2 5" xfId="9195"/>
    <cellStyle name="40% - Accent2 2 2 2 6" xfId="12509"/>
    <cellStyle name="40% - Accent2 2 2 3" xfId="2301"/>
    <cellStyle name="40% - Accent2 2 2 3 2" xfId="3407"/>
    <cellStyle name="40% - Accent2 2 2 3 2 2" xfId="5143"/>
    <cellStyle name="40% - Accent2 2 2 3 2 2 2" xfId="8407"/>
    <cellStyle name="40% - Accent2 2 2 3 2 2 3" xfId="11474"/>
    <cellStyle name="40% - Accent2 2 2 3 2 2 4" xfId="14770"/>
    <cellStyle name="40% - Accent2 2 2 3 2 3" xfId="6841"/>
    <cellStyle name="40% - Accent2 2 2 3 2 4" xfId="10051"/>
    <cellStyle name="40% - Accent2 2 2 3 2 5" xfId="13346"/>
    <cellStyle name="40% - Accent2 2 2 3 3" xfId="4197"/>
    <cellStyle name="40% - Accent2 2 2 3 3 2" xfId="7627"/>
    <cellStyle name="40% - Accent2 2 2 3 3 3" xfId="10765"/>
    <cellStyle name="40% - Accent2 2 2 3 3 4" xfId="14061"/>
    <cellStyle name="40% - Accent2 2 2 3 4" xfId="6033"/>
    <cellStyle name="40% - Accent2 2 2 3 5" xfId="9319"/>
    <cellStyle name="40% - Accent2 2 2 3 6" xfId="12633"/>
    <cellStyle name="40% - Accent2 2 2 4" xfId="2681"/>
    <cellStyle name="40% - Accent2 2 2 4 2" xfId="3635"/>
    <cellStyle name="40% - Accent2 2 2 4 2 2" xfId="5302"/>
    <cellStyle name="40% - Accent2 2 2 4 2 2 2" xfId="8565"/>
    <cellStyle name="40% - Accent2 2 2 4 2 2 3" xfId="11632"/>
    <cellStyle name="40% - Accent2 2 2 4 2 2 4" xfId="14928"/>
    <cellStyle name="40% - Accent2 2 2 4 2 3" xfId="7069"/>
    <cellStyle name="40% - Accent2 2 2 4 2 4" xfId="10210"/>
    <cellStyle name="40% - Accent2 2 2 4 2 5" xfId="13505"/>
    <cellStyle name="40% - Accent2 2 2 4 3" xfId="4424"/>
    <cellStyle name="40% - Accent2 2 2 4 3 2" xfId="7854"/>
    <cellStyle name="40% - Accent2 2 2 4 3 3" xfId="10923"/>
    <cellStyle name="40% - Accent2 2 2 4 3 4" xfId="14219"/>
    <cellStyle name="40% - Accent2 2 2 4 4" xfId="6275"/>
    <cellStyle name="40% - Accent2 2 2 4 5" xfId="9477"/>
    <cellStyle name="40% - Accent2 2 2 4 6" xfId="12791"/>
    <cellStyle name="40% - Accent2 2 2 5" xfId="2834"/>
    <cellStyle name="40% - Accent2 2 2 5 2" xfId="4738"/>
    <cellStyle name="40% - Accent2 2 2 5 2 2" xfId="8006"/>
    <cellStyle name="40% - Accent2 2 2 5 2 3" xfId="11075"/>
    <cellStyle name="40% - Accent2 2 2 5 2 4" xfId="14371"/>
    <cellStyle name="40% - Accent2 2 2 5 3" xfId="6428"/>
    <cellStyle name="40% - Accent2 2 2 5 4" xfId="9649"/>
    <cellStyle name="40% - Accent2 2 2 5 5" xfId="12944"/>
    <cellStyle name="40% - Accent2 2 2 6" xfId="3906"/>
    <cellStyle name="40% - Accent2 2 2 6 2" xfId="7336"/>
    <cellStyle name="40% - Accent2 2 2 6 3" xfId="10474"/>
    <cellStyle name="40% - Accent2 2 2 6 4" xfId="13770"/>
    <cellStyle name="40% - Accent2 2 2 7" xfId="5464"/>
    <cellStyle name="40% - Accent2 2 2 7 2" xfId="8725"/>
    <cellStyle name="40% - Accent2 2 2 7 3" xfId="11785"/>
    <cellStyle name="40% - Accent2 2 2 7 4" xfId="15081"/>
    <cellStyle name="40% - Accent2 2 2 8" xfId="5746"/>
    <cellStyle name="40% - Accent2 2 2 9" xfId="8915"/>
    <cellStyle name="40% - Accent2 2 3" xfId="747"/>
    <cellStyle name="40% - Accent2 2 3 2" xfId="2946"/>
    <cellStyle name="40% - Accent2 2 3 2 2" xfId="4791"/>
    <cellStyle name="40% - Accent2 2 3 2 2 2" xfId="8059"/>
    <cellStyle name="40% - Accent2 2 3 2 2 3" xfId="11128"/>
    <cellStyle name="40% - Accent2 2 3 2 2 4" xfId="14424"/>
    <cellStyle name="40% - Accent2 2 3 2 3" xfId="6481"/>
    <cellStyle name="40% - Accent2 2 3 2 4" xfId="9702"/>
    <cellStyle name="40% - Accent2 2 3 2 5" xfId="12997"/>
    <cellStyle name="40% - Accent2 2 3 3" xfId="3905"/>
    <cellStyle name="40% - Accent2 2 3 3 2" xfId="7335"/>
    <cellStyle name="40% - Accent2 2 3 3 3" xfId="10473"/>
    <cellStyle name="40% - Accent2 2 3 3 4" xfId="13769"/>
    <cellStyle name="40% - Accent2 2 3 4" xfId="5745"/>
    <cellStyle name="40% - Accent2 2 3 5" xfId="9004"/>
    <cellStyle name="40% - Accent2 2 3 6" xfId="12345"/>
    <cellStyle name="40% - Accent2 2 4" xfId="2159"/>
    <cellStyle name="40% - Accent2 2 4 2" xfId="3272"/>
    <cellStyle name="40% - Accent2 2 4 2 2" xfId="5018"/>
    <cellStyle name="40% - Accent2 2 4 2 2 2" xfId="8282"/>
    <cellStyle name="40% - Accent2 2 4 2 2 3" xfId="11349"/>
    <cellStyle name="40% - Accent2 2 4 2 2 4" xfId="14645"/>
    <cellStyle name="40% - Accent2 2 4 2 3" xfId="6706"/>
    <cellStyle name="40% - Accent2 2 4 2 4" xfId="9926"/>
    <cellStyle name="40% - Accent2 2 4 2 5" xfId="13221"/>
    <cellStyle name="40% - Accent2 2 4 3" xfId="4072"/>
    <cellStyle name="40% - Accent2 2 4 3 2" xfId="7502"/>
    <cellStyle name="40% - Accent2 2 4 3 3" xfId="10640"/>
    <cellStyle name="40% - Accent2 2 4 3 4" xfId="13936"/>
    <cellStyle name="40% - Accent2 2 4 4" xfId="5908"/>
    <cellStyle name="40% - Accent2 2 4 5" xfId="9194"/>
    <cellStyle name="40% - Accent2 2 4 6" xfId="12508"/>
    <cellStyle name="40% - Accent2 2 5" xfId="2300"/>
    <cellStyle name="40% - Accent2 2 5 2" xfId="3406"/>
    <cellStyle name="40% - Accent2 2 5 2 2" xfId="5142"/>
    <cellStyle name="40% - Accent2 2 5 2 2 2" xfId="8406"/>
    <cellStyle name="40% - Accent2 2 5 2 2 3" xfId="11473"/>
    <cellStyle name="40% - Accent2 2 5 2 2 4" xfId="14769"/>
    <cellStyle name="40% - Accent2 2 5 2 3" xfId="6840"/>
    <cellStyle name="40% - Accent2 2 5 2 4" xfId="10050"/>
    <cellStyle name="40% - Accent2 2 5 2 5" xfId="13345"/>
    <cellStyle name="40% - Accent2 2 5 3" xfId="4196"/>
    <cellStyle name="40% - Accent2 2 5 3 2" xfId="7626"/>
    <cellStyle name="40% - Accent2 2 5 3 3" xfId="10764"/>
    <cellStyle name="40% - Accent2 2 5 3 4" xfId="14060"/>
    <cellStyle name="40% - Accent2 2 5 4" xfId="6032"/>
    <cellStyle name="40% - Accent2 2 5 5" xfId="9318"/>
    <cellStyle name="40% - Accent2 2 5 6" xfId="12632"/>
    <cellStyle name="40% - Accent2 2 6" xfId="2680"/>
    <cellStyle name="40% - Accent2 2 6 2" xfId="3634"/>
    <cellStyle name="40% - Accent2 2 6 2 2" xfId="5301"/>
    <cellStyle name="40% - Accent2 2 6 2 2 2" xfId="8564"/>
    <cellStyle name="40% - Accent2 2 6 2 2 3" xfId="11631"/>
    <cellStyle name="40% - Accent2 2 6 2 2 4" xfId="14927"/>
    <cellStyle name="40% - Accent2 2 6 2 3" xfId="7068"/>
    <cellStyle name="40% - Accent2 2 6 2 4" xfId="10209"/>
    <cellStyle name="40% - Accent2 2 6 2 5" xfId="13504"/>
    <cellStyle name="40% - Accent2 2 6 3" xfId="4423"/>
    <cellStyle name="40% - Accent2 2 6 3 2" xfId="7853"/>
    <cellStyle name="40% - Accent2 2 6 3 3" xfId="10922"/>
    <cellStyle name="40% - Accent2 2 6 3 4" xfId="14218"/>
    <cellStyle name="40% - Accent2 2 6 4" xfId="6274"/>
    <cellStyle name="40% - Accent2 2 6 5" xfId="9476"/>
    <cellStyle name="40% - Accent2 2 6 6" xfId="12790"/>
    <cellStyle name="40% - Accent2 2 7" xfId="2833"/>
    <cellStyle name="40% - Accent2 2 7 2" xfId="4737"/>
    <cellStyle name="40% - Accent2 2 7 2 2" xfId="8005"/>
    <cellStyle name="40% - Accent2 2 7 2 3" xfId="11074"/>
    <cellStyle name="40% - Accent2 2 7 2 4" xfId="14370"/>
    <cellStyle name="40% - Accent2 2 7 3" xfId="6427"/>
    <cellStyle name="40% - Accent2 2 7 4" xfId="9648"/>
    <cellStyle name="40% - Accent2 2 7 5" xfId="12943"/>
    <cellStyle name="40% - Accent2 2 8" xfId="5463"/>
    <cellStyle name="40% - Accent2 2 8 2" xfId="8724"/>
    <cellStyle name="40% - Accent2 2 8 3" xfId="11784"/>
    <cellStyle name="40% - Accent2 2 8 4" xfId="15080"/>
    <cellStyle name="40% - Accent2 2 9" xfId="8914"/>
    <cellStyle name="40% - Accent2 3" xfId="3777"/>
    <cellStyle name="40% - Accent2 3 2" xfId="7213"/>
    <cellStyle name="40% - Accent2 3 3" xfId="10352"/>
    <cellStyle name="40% - Accent2 3 4" xfId="13647"/>
    <cellStyle name="40% - Accent2 4" xfId="5621"/>
    <cellStyle name="40% - Accent2 5" xfId="12211"/>
    <cellStyle name="40% - Accent2 6" xfId="12224"/>
    <cellStyle name="40% - Accent3" xfId="447" builtinId="39" customBuiltin="1"/>
    <cellStyle name="40% - Accent3 2" xfId="366"/>
    <cellStyle name="40% - Accent3 2 10" xfId="11971"/>
    <cellStyle name="40% - Accent3 2 11" xfId="12074"/>
    <cellStyle name="40% - Accent3 2 2" xfId="750"/>
    <cellStyle name="40% - Accent3 2 2 10" xfId="11972"/>
    <cellStyle name="40% - Accent3 2 2 11" xfId="12075"/>
    <cellStyle name="40% - Accent3 2 2 12" xfId="12348"/>
    <cellStyle name="40% - Accent3 2 2 2" xfId="2162"/>
    <cellStyle name="40% - Accent3 2 2 2 2" xfId="3275"/>
    <cellStyle name="40% - Accent3 2 2 2 2 2" xfId="5021"/>
    <cellStyle name="40% - Accent3 2 2 2 2 2 2" xfId="8285"/>
    <cellStyle name="40% - Accent3 2 2 2 2 2 3" xfId="11352"/>
    <cellStyle name="40% - Accent3 2 2 2 2 2 4" xfId="14648"/>
    <cellStyle name="40% - Accent3 2 2 2 2 3" xfId="6709"/>
    <cellStyle name="40% - Accent3 2 2 2 2 4" xfId="9929"/>
    <cellStyle name="40% - Accent3 2 2 2 2 5" xfId="13224"/>
    <cellStyle name="40% - Accent3 2 2 2 3" xfId="4075"/>
    <cellStyle name="40% - Accent3 2 2 2 3 2" xfId="7505"/>
    <cellStyle name="40% - Accent3 2 2 2 3 3" xfId="10643"/>
    <cellStyle name="40% - Accent3 2 2 2 3 4" xfId="13939"/>
    <cellStyle name="40% - Accent3 2 2 2 4" xfId="5911"/>
    <cellStyle name="40% - Accent3 2 2 2 5" xfId="9197"/>
    <cellStyle name="40% - Accent3 2 2 2 6" xfId="12511"/>
    <cellStyle name="40% - Accent3 2 2 3" xfId="2303"/>
    <cellStyle name="40% - Accent3 2 2 3 2" xfId="3409"/>
    <cellStyle name="40% - Accent3 2 2 3 2 2" xfId="5145"/>
    <cellStyle name="40% - Accent3 2 2 3 2 2 2" xfId="8409"/>
    <cellStyle name="40% - Accent3 2 2 3 2 2 3" xfId="11476"/>
    <cellStyle name="40% - Accent3 2 2 3 2 2 4" xfId="14772"/>
    <cellStyle name="40% - Accent3 2 2 3 2 3" xfId="6843"/>
    <cellStyle name="40% - Accent3 2 2 3 2 4" xfId="10053"/>
    <cellStyle name="40% - Accent3 2 2 3 2 5" xfId="13348"/>
    <cellStyle name="40% - Accent3 2 2 3 3" xfId="4199"/>
    <cellStyle name="40% - Accent3 2 2 3 3 2" xfId="7629"/>
    <cellStyle name="40% - Accent3 2 2 3 3 3" xfId="10767"/>
    <cellStyle name="40% - Accent3 2 2 3 3 4" xfId="14063"/>
    <cellStyle name="40% - Accent3 2 2 3 4" xfId="6035"/>
    <cellStyle name="40% - Accent3 2 2 3 5" xfId="9321"/>
    <cellStyle name="40% - Accent3 2 2 3 6" xfId="12635"/>
    <cellStyle name="40% - Accent3 2 2 4" xfId="2683"/>
    <cellStyle name="40% - Accent3 2 2 4 2" xfId="3637"/>
    <cellStyle name="40% - Accent3 2 2 4 2 2" xfId="5304"/>
    <cellStyle name="40% - Accent3 2 2 4 2 2 2" xfId="8567"/>
    <cellStyle name="40% - Accent3 2 2 4 2 2 3" xfId="11634"/>
    <cellStyle name="40% - Accent3 2 2 4 2 2 4" xfId="14930"/>
    <cellStyle name="40% - Accent3 2 2 4 2 3" xfId="7071"/>
    <cellStyle name="40% - Accent3 2 2 4 2 4" xfId="10212"/>
    <cellStyle name="40% - Accent3 2 2 4 2 5" xfId="13507"/>
    <cellStyle name="40% - Accent3 2 2 4 3" xfId="4426"/>
    <cellStyle name="40% - Accent3 2 2 4 3 2" xfId="7856"/>
    <cellStyle name="40% - Accent3 2 2 4 3 3" xfId="10925"/>
    <cellStyle name="40% - Accent3 2 2 4 3 4" xfId="14221"/>
    <cellStyle name="40% - Accent3 2 2 4 4" xfId="6277"/>
    <cellStyle name="40% - Accent3 2 2 4 5" xfId="9479"/>
    <cellStyle name="40% - Accent3 2 2 4 6" xfId="12793"/>
    <cellStyle name="40% - Accent3 2 2 5" xfId="2836"/>
    <cellStyle name="40% - Accent3 2 2 5 2" xfId="4740"/>
    <cellStyle name="40% - Accent3 2 2 5 2 2" xfId="8008"/>
    <cellStyle name="40% - Accent3 2 2 5 2 3" xfId="11077"/>
    <cellStyle name="40% - Accent3 2 2 5 2 4" xfId="14373"/>
    <cellStyle name="40% - Accent3 2 2 5 3" xfId="6430"/>
    <cellStyle name="40% - Accent3 2 2 5 4" xfId="9651"/>
    <cellStyle name="40% - Accent3 2 2 5 5" xfId="12946"/>
    <cellStyle name="40% - Accent3 2 2 6" xfId="3908"/>
    <cellStyle name="40% - Accent3 2 2 6 2" xfId="7338"/>
    <cellStyle name="40% - Accent3 2 2 6 3" xfId="10476"/>
    <cellStyle name="40% - Accent3 2 2 6 4" xfId="13772"/>
    <cellStyle name="40% - Accent3 2 2 7" xfId="5466"/>
    <cellStyle name="40% - Accent3 2 2 7 2" xfId="8727"/>
    <cellStyle name="40% - Accent3 2 2 7 3" xfId="11787"/>
    <cellStyle name="40% - Accent3 2 2 7 4" xfId="15083"/>
    <cellStyle name="40% - Accent3 2 2 8" xfId="5748"/>
    <cellStyle name="40% - Accent3 2 2 9" xfId="8917"/>
    <cellStyle name="40% - Accent3 2 3" xfId="749"/>
    <cellStyle name="40% - Accent3 2 3 2" xfId="2945"/>
    <cellStyle name="40% - Accent3 2 3 2 2" xfId="4790"/>
    <cellStyle name="40% - Accent3 2 3 2 2 2" xfId="8058"/>
    <cellStyle name="40% - Accent3 2 3 2 2 3" xfId="11127"/>
    <cellStyle name="40% - Accent3 2 3 2 2 4" xfId="14423"/>
    <cellStyle name="40% - Accent3 2 3 2 3" xfId="6480"/>
    <cellStyle name="40% - Accent3 2 3 2 4" xfId="9701"/>
    <cellStyle name="40% - Accent3 2 3 2 5" xfId="12996"/>
    <cellStyle name="40% - Accent3 2 3 3" xfId="3907"/>
    <cellStyle name="40% - Accent3 2 3 3 2" xfId="7337"/>
    <cellStyle name="40% - Accent3 2 3 3 3" xfId="10475"/>
    <cellStyle name="40% - Accent3 2 3 3 4" xfId="13771"/>
    <cellStyle name="40% - Accent3 2 3 4" xfId="5747"/>
    <cellStyle name="40% - Accent3 2 3 5" xfId="9003"/>
    <cellStyle name="40% - Accent3 2 3 6" xfId="12347"/>
    <cellStyle name="40% - Accent3 2 4" xfId="2161"/>
    <cellStyle name="40% - Accent3 2 4 2" xfId="3274"/>
    <cellStyle name="40% - Accent3 2 4 2 2" xfId="5020"/>
    <cellStyle name="40% - Accent3 2 4 2 2 2" xfId="8284"/>
    <cellStyle name="40% - Accent3 2 4 2 2 3" xfId="11351"/>
    <cellStyle name="40% - Accent3 2 4 2 2 4" xfId="14647"/>
    <cellStyle name="40% - Accent3 2 4 2 3" xfId="6708"/>
    <cellStyle name="40% - Accent3 2 4 2 4" xfId="9928"/>
    <cellStyle name="40% - Accent3 2 4 2 5" xfId="13223"/>
    <cellStyle name="40% - Accent3 2 4 3" xfId="4074"/>
    <cellStyle name="40% - Accent3 2 4 3 2" xfId="7504"/>
    <cellStyle name="40% - Accent3 2 4 3 3" xfId="10642"/>
    <cellStyle name="40% - Accent3 2 4 3 4" xfId="13938"/>
    <cellStyle name="40% - Accent3 2 4 4" xfId="5910"/>
    <cellStyle name="40% - Accent3 2 4 5" xfId="9196"/>
    <cellStyle name="40% - Accent3 2 4 6" xfId="12510"/>
    <cellStyle name="40% - Accent3 2 5" xfId="2302"/>
    <cellStyle name="40% - Accent3 2 5 2" xfId="3408"/>
    <cellStyle name="40% - Accent3 2 5 2 2" xfId="5144"/>
    <cellStyle name="40% - Accent3 2 5 2 2 2" xfId="8408"/>
    <cellStyle name="40% - Accent3 2 5 2 2 3" xfId="11475"/>
    <cellStyle name="40% - Accent3 2 5 2 2 4" xfId="14771"/>
    <cellStyle name="40% - Accent3 2 5 2 3" xfId="6842"/>
    <cellStyle name="40% - Accent3 2 5 2 4" xfId="10052"/>
    <cellStyle name="40% - Accent3 2 5 2 5" xfId="13347"/>
    <cellStyle name="40% - Accent3 2 5 3" xfId="4198"/>
    <cellStyle name="40% - Accent3 2 5 3 2" xfId="7628"/>
    <cellStyle name="40% - Accent3 2 5 3 3" xfId="10766"/>
    <cellStyle name="40% - Accent3 2 5 3 4" xfId="14062"/>
    <cellStyle name="40% - Accent3 2 5 4" xfId="6034"/>
    <cellStyle name="40% - Accent3 2 5 5" xfId="9320"/>
    <cellStyle name="40% - Accent3 2 5 6" xfId="12634"/>
    <cellStyle name="40% - Accent3 2 6" xfId="2682"/>
    <cellStyle name="40% - Accent3 2 6 2" xfId="3636"/>
    <cellStyle name="40% - Accent3 2 6 2 2" xfId="5303"/>
    <cellStyle name="40% - Accent3 2 6 2 2 2" xfId="8566"/>
    <cellStyle name="40% - Accent3 2 6 2 2 3" xfId="11633"/>
    <cellStyle name="40% - Accent3 2 6 2 2 4" xfId="14929"/>
    <cellStyle name="40% - Accent3 2 6 2 3" xfId="7070"/>
    <cellStyle name="40% - Accent3 2 6 2 4" xfId="10211"/>
    <cellStyle name="40% - Accent3 2 6 2 5" xfId="13506"/>
    <cellStyle name="40% - Accent3 2 6 3" xfId="4425"/>
    <cellStyle name="40% - Accent3 2 6 3 2" xfId="7855"/>
    <cellStyle name="40% - Accent3 2 6 3 3" xfId="10924"/>
    <cellStyle name="40% - Accent3 2 6 3 4" xfId="14220"/>
    <cellStyle name="40% - Accent3 2 6 4" xfId="6276"/>
    <cellStyle name="40% - Accent3 2 6 5" xfId="9478"/>
    <cellStyle name="40% - Accent3 2 6 6" xfId="12792"/>
    <cellStyle name="40% - Accent3 2 7" xfId="2835"/>
    <cellStyle name="40% - Accent3 2 7 2" xfId="4739"/>
    <cellStyle name="40% - Accent3 2 7 2 2" xfId="8007"/>
    <cellStyle name="40% - Accent3 2 7 2 3" xfId="11076"/>
    <cellStyle name="40% - Accent3 2 7 2 4" xfId="14372"/>
    <cellStyle name="40% - Accent3 2 7 3" xfId="6429"/>
    <cellStyle name="40% - Accent3 2 7 4" xfId="9650"/>
    <cellStyle name="40% - Accent3 2 7 5" xfId="12945"/>
    <cellStyle name="40% - Accent3 2 8" xfId="5465"/>
    <cellStyle name="40% - Accent3 2 8 2" xfId="8726"/>
    <cellStyle name="40% - Accent3 2 8 3" xfId="11786"/>
    <cellStyle name="40% - Accent3 2 8 4" xfId="15082"/>
    <cellStyle name="40% - Accent3 2 9" xfId="8916"/>
    <cellStyle name="40% - Accent3 3" xfId="3779"/>
    <cellStyle name="40% - Accent3 3 2" xfId="7215"/>
    <cellStyle name="40% - Accent3 3 3" xfId="10354"/>
    <cellStyle name="40% - Accent3 3 4" xfId="13649"/>
    <cellStyle name="40% - Accent3 4" xfId="5623"/>
    <cellStyle name="40% - Accent3 5" xfId="12212"/>
    <cellStyle name="40% - Accent3 6" xfId="12226"/>
    <cellStyle name="40% - Accent4" xfId="451" builtinId="43" customBuiltin="1"/>
    <cellStyle name="40% - Accent4 2" xfId="367"/>
    <cellStyle name="40% - Accent4 2 10" xfId="11973"/>
    <cellStyle name="40% - Accent4 2 11" xfId="12076"/>
    <cellStyle name="40% - Accent4 2 2" xfId="752"/>
    <cellStyle name="40% - Accent4 2 2 10" xfId="11974"/>
    <cellStyle name="40% - Accent4 2 2 11" xfId="12077"/>
    <cellStyle name="40% - Accent4 2 2 12" xfId="12350"/>
    <cellStyle name="40% - Accent4 2 2 2" xfId="2164"/>
    <cellStyle name="40% - Accent4 2 2 2 2" xfId="3277"/>
    <cellStyle name="40% - Accent4 2 2 2 2 2" xfId="5023"/>
    <cellStyle name="40% - Accent4 2 2 2 2 2 2" xfId="8287"/>
    <cellStyle name="40% - Accent4 2 2 2 2 2 3" xfId="11354"/>
    <cellStyle name="40% - Accent4 2 2 2 2 2 4" xfId="14650"/>
    <cellStyle name="40% - Accent4 2 2 2 2 3" xfId="6711"/>
    <cellStyle name="40% - Accent4 2 2 2 2 4" xfId="9931"/>
    <cellStyle name="40% - Accent4 2 2 2 2 5" xfId="13226"/>
    <cellStyle name="40% - Accent4 2 2 2 3" xfId="4077"/>
    <cellStyle name="40% - Accent4 2 2 2 3 2" xfId="7507"/>
    <cellStyle name="40% - Accent4 2 2 2 3 3" xfId="10645"/>
    <cellStyle name="40% - Accent4 2 2 2 3 4" xfId="13941"/>
    <cellStyle name="40% - Accent4 2 2 2 4" xfId="5913"/>
    <cellStyle name="40% - Accent4 2 2 2 5" xfId="9199"/>
    <cellStyle name="40% - Accent4 2 2 2 6" xfId="12513"/>
    <cellStyle name="40% - Accent4 2 2 3" xfId="2305"/>
    <cellStyle name="40% - Accent4 2 2 3 2" xfId="3411"/>
    <cellStyle name="40% - Accent4 2 2 3 2 2" xfId="5147"/>
    <cellStyle name="40% - Accent4 2 2 3 2 2 2" xfId="8411"/>
    <cellStyle name="40% - Accent4 2 2 3 2 2 3" xfId="11478"/>
    <cellStyle name="40% - Accent4 2 2 3 2 2 4" xfId="14774"/>
    <cellStyle name="40% - Accent4 2 2 3 2 3" xfId="6845"/>
    <cellStyle name="40% - Accent4 2 2 3 2 4" xfId="10055"/>
    <cellStyle name="40% - Accent4 2 2 3 2 5" xfId="13350"/>
    <cellStyle name="40% - Accent4 2 2 3 3" xfId="4201"/>
    <cellStyle name="40% - Accent4 2 2 3 3 2" xfId="7631"/>
    <cellStyle name="40% - Accent4 2 2 3 3 3" xfId="10769"/>
    <cellStyle name="40% - Accent4 2 2 3 3 4" xfId="14065"/>
    <cellStyle name="40% - Accent4 2 2 3 4" xfId="6037"/>
    <cellStyle name="40% - Accent4 2 2 3 5" xfId="9323"/>
    <cellStyle name="40% - Accent4 2 2 3 6" xfId="12637"/>
    <cellStyle name="40% - Accent4 2 2 4" xfId="2685"/>
    <cellStyle name="40% - Accent4 2 2 4 2" xfId="3639"/>
    <cellStyle name="40% - Accent4 2 2 4 2 2" xfId="5306"/>
    <cellStyle name="40% - Accent4 2 2 4 2 2 2" xfId="8569"/>
    <cellStyle name="40% - Accent4 2 2 4 2 2 3" xfId="11636"/>
    <cellStyle name="40% - Accent4 2 2 4 2 2 4" xfId="14932"/>
    <cellStyle name="40% - Accent4 2 2 4 2 3" xfId="7073"/>
    <cellStyle name="40% - Accent4 2 2 4 2 4" xfId="10214"/>
    <cellStyle name="40% - Accent4 2 2 4 2 5" xfId="13509"/>
    <cellStyle name="40% - Accent4 2 2 4 3" xfId="4428"/>
    <cellStyle name="40% - Accent4 2 2 4 3 2" xfId="7858"/>
    <cellStyle name="40% - Accent4 2 2 4 3 3" xfId="10927"/>
    <cellStyle name="40% - Accent4 2 2 4 3 4" xfId="14223"/>
    <cellStyle name="40% - Accent4 2 2 4 4" xfId="6279"/>
    <cellStyle name="40% - Accent4 2 2 4 5" xfId="9481"/>
    <cellStyle name="40% - Accent4 2 2 4 6" xfId="12795"/>
    <cellStyle name="40% - Accent4 2 2 5" xfId="2838"/>
    <cellStyle name="40% - Accent4 2 2 5 2" xfId="4742"/>
    <cellStyle name="40% - Accent4 2 2 5 2 2" xfId="8010"/>
    <cellStyle name="40% - Accent4 2 2 5 2 3" xfId="11079"/>
    <cellStyle name="40% - Accent4 2 2 5 2 4" xfId="14375"/>
    <cellStyle name="40% - Accent4 2 2 5 3" xfId="6432"/>
    <cellStyle name="40% - Accent4 2 2 5 4" xfId="9653"/>
    <cellStyle name="40% - Accent4 2 2 5 5" xfId="12948"/>
    <cellStyle name="40% - Accent4 2 2 6" xfId="3910"/>
    <cellStyle name="40% - Accent4 2 2 6 2" xfId="7340"/>
    <cellStyle name="40% - Accent4 2 2 6 3" xfId="10478"/>
    <cellStyle name="40% - Accent4 2 2 6 4" xfId="13774"/>
    <cellStyle name="40% - Accent4 2 2 7" xfId="5468"/>
    <cellStyle name="40% - Accent4 2 2 7 2" xfId="8729"/>
    <cellStyle name="40% - Accent4 2 2 7 3" xfId="11789"/>
    <cellStyle name="40% - Accent4 2 2 7 4" xfId="15085"/>
    <cellStyle name="40% - Accent4 2 2 8" xfId="5750"/>
    <cellStyle name="40% - Accent4 2 2 9" xfId="8919"/>
    <cellStyle name="40% - Accent4 2 3" xfId="751"/>
    <cellStyle name="40% - Accent4 2 3 2" xfId="2944"/>
    <cellStyle name="40% - Accent4 2 3 2 2" xfId="4789"/>
    <cellStyle name="40% - Accent4 2 3 2 2 2" xfId="8057"/>
    <cellStyle name="40% - Accent4 2 3 2 2 3" xfId="11126"/>
    <cellStyle name="40% - Accent4 2 3 2 2 4" xfId="14422"/>
    <cellStyle name="40% - Accent4 2 3 2 3" xfId="6479"/>
    <cellStyle name="40% - Accent4 2 3 2 4" xfId="9700"/>
    <cellStyle name="40% - Accent4 2 3 2 5" xfId="12995"/>
    <cellStyle name="40% - Accent4 2 3 3" xfId="3909"/>
    <cellStyle name="40% - Accent4 2 3 3 2" xfId="7339"/>
    <cellStyle name="40% - Accent4 2 3 3 3" xfId="10477"/>
    <cellStyle name="40% - Accent4 2 3 3 4" xfId="13773"/>
    <cellStyle name="40% - Accent4 2 3 4" xfId="5749"/>
    <cellStyle name="40% - Accent4 2 3 5" xfId="9002"/>
    <cellStyle name="40% - Accent4 2 3 6" xfId="12349"/>
    <cellStyle name="40% - Accent4 2 4" xfId="2163"/>
    <cellStyle name="40% - Accent4 2 4 2" xfId="3276"/>
    <cellStyle name="40% - Accent4 2 4 2 2" xfId="5022"/>
    <cellStyle name="40% - Accent4 2 4 2 2 2" xfId="8286"/>
    <cellStyle name="40% - Accent4 2 4 2 2 3" xfId="11353"/>
    <cellStyle name="40% - Accent4 2 4 2 2 4" xfId="14649"/>
    <cellStyle name="40% - Accent4 2 4 2 3" xfId="6710"/>
    <cellStyle name="40% - Accent4 2 4 2 4" xfId="9930"/>
    <cellStyle name="40% - Accent4 2 4 2 5" xfId="13225"/>
    <cellStyle name="40% - Accent4 2 4 3" xfId="4076"/>
    <cellStyle name="40% - Accent4 2 4 3 2" xfId="7506"/>
    <cellStyle name="40% - Accent4 2 4 3 3" xfId="10644"/>
    <cellStyle name="40% - Accent4 2 4 3 4" xfId="13940"/>
    <cellStyle name="40% - Accent4 2 4 4" xfId="5912"/>
    <cellStyle name="40% - Accent4 2 4 5" xfId="9198"/>
    <cellStyle name="40% - Accent4 2 4 6" xfId="12512"/>
    <cellStyle name="40% - Accent4 2 5" xfId="2304"/>
    <cellStyle name="40% - Accent4 2 5 2" xfId="3410"/>
    <cellStyle name="40% - Accent4 2 5 2 2" xfId="5146"/>
    <cellStyle name="40% - Accent4 2 5 2 2 2" xfId="8410"/>
    <cellStyle name="40% - Accent4 2 5 2 2 3" xfId="11477"/>
    <cellStyle name="40% - Accent4 2 5 2 2 4" xfId="14773"/>
    <cellStyle name="40% - Accent4 2 5 2 3" xfId="6844"/>
    <cellStyle name="40% - Accent4 2 5 2 4" xfId="10054"/>
    <cellStyle name="40% - Accent4 2 5 2 5" xfId="13349"/>
    <cellStyle name="40% - Accent4 2 5 3" xfId="4200"/>
    <cellStyle name="40% - Accent4 2 5 3 2" xfId="7630"/>
    <cellStyle name="40% - Accent4 2 5 3 3" xfId="10768"/>
    <cellStyle name="40% - Accent4 2 5 3 4" xfId="14064"/>
    <cellStyle name="40% - Accent4 2 5 4" xfId="6036"/>
    <cellStyle name="40% - Accent4 2 5 5" xfId="9322"/>
    <cellStyle name="40% - Accent4 2 5 6" xfId="12636"/>
    <cellStyle name="40% - Accent4 2 6" xfId="2684"/>
    <cellStyle name="40% - Accent4 2 6 2" xfId="3638"/>
    <cellStyle name="40% - Accent4 2 6 2 2" xfId="5305"/>
    <cellStyle name="40% - Accent4 2 6 2 2 2" xfId="8568"/>
    <cellStyle name="40% - Accent4 2 6 2 2 3" xfId="11635"/>
    <cellStyle name="40% - Accent4 2 6 2 2 4" xfId="14931"/>
    <cellStyle name="40% - Accent4 2 6 2 3" xfId="7072"/>
    <cellStyle name="40% - Accent4 2 6 2 4" xfId="10213"/>
    <cellStyle name="40% - Accent4 2 6 2 5" xfId="13508"/>
    <cellStyle name="40% - Accent4 2 6 3" xfId="4427"/>
    <cellStyle name="40% - Accent4 2 6 3 2" xfId="7857"/>
    <cellStyle name="40% - Accent4 2 6 3 3" xfId="10926"/>
    <cellStyle name="40% - Accent4 2 6 3 4" xfId="14222"/>
    <cellStyle name="40% - Accent4 2 6 4" xfId="6278"/>
    <cellStyle name="40% - Accent4 2 6 5" xfId="9480"/>
    <cellStyle name="40% - Accent4 2 6 6" xfId="12794"/>
    <cellStyle name="40% - Accent4 2 7" xfId="2837"/>
    <cellStyle name="40% - Accent4 2 7 2" xfId="4741"/>
    <cellStyle name="40% - Accent4 2 7 2 2" xfId="8009"/>
    <cellStyle name="40% - Accent4 2 7 2 3" xfId="11078"/>
    <cellStyle name="40% - Accent4 2 7 2 4" xfId="14374"/>
    <cellStyle name="40% - Accent4 2 7 3" xfId="6431"/>
    <cellStyle name="40% - Accent4 2 7 4" xfId="9652"/>
    <cellStyle name="40% - Accent4 2 7 5" xfId="12947"/>
    <cellStyle name="40% - Accent4 2 8" xfId="5467"/>
    <cellStyle name="40% - Accent4 2 8 2" xfId="8728"/>
    <cellStyle name="40% - Accent4 2 8 3" xfId="11788"/>
    <cellStyle name="40% - Accent4 2 8 4" xfId="15084"/>
    <cellStyle name="40% - Accent4 2 9" xfId="8918"/>
    <cellStyle name="40% - Accent4 3" xfId="3781"/>
    <cellStyle name="40% - Accent4 3 2" xfId="7217"/>
    <cellStyle name="40% - Accent4 3 3" xfId="10356"/>
    <cellStyle name="40% - Accent4 3 4" xfId="13651"/>
    <cellStyle name="40% - Accent4 4" xfId="5625"/>
    <cellStyle name="40% - Accent4 5" xfId="12213"/>
    <cellStyle name="40% - Accent4 6" xfId="12228"/>
    <cellStyle name="40% - Accent5" xfId="455" builtinId="47" customBuiltin="1"/>
    <cellStyle name="40% - Accent5 2" xfId="368"/>
    <cellStyle name="40% - Accent5 2 10" xfId="11975"/>
    <cellStyle name="40% - Accent5 2 11" xfId="12078"/>
    <cellStyle name="40% - Accent5 2 2" xfId="754"/>
    <cellStyle name="40% - Accent5 2 2 10" xfId="11976"/>
    <cellStyle name="40% - Accent5 2 2 11" xfId="12079"/>
    <cellStyle name="40% - Accent5 2 2 12" xfId="12352"/>
    <cellStyle name="40% - Accent5 2 2 2" xfId="2166"/>
    <cellStyle name="40% - Accent5 2 2 2 2" xfId="3279"/>
    <cellStyle name="40% - Accent5 2 2 2 2 2" xfId="5025"/>
    <cellStyle name="40% - Accent5 2 2 2 2 2 2" xfId="8289"/>
    <cellStyle name="40% - Accent5 2 2 2 2 2 3" xfId="11356"/>
    <cellStyle name="40% - Accent5 2 2 2 2 2 4" xfId="14652"/>
    <cellStyle name="40% - Accent5 2 2 2 2 3" xfId="6713"/>
    <cellStyle name="40% - Accent5 2 2 2 2 4" xfId="9933"/>
    <cellStyle name="40% - Accent5 2 2 2 2 5" xfId="13228"/>
    <cellStyle name="40% - Accent5 2 2 2 3" xfId="4079"/>
    <cellStyle name="40% - Accent5 2 2 2 3 2" xfId="7509"/>
    <cellStyle name="40% - Accent5 2 2 2 3 3" xfId="10647"/>
    <cellStyle name="40% - Accent5 2 2 2 3 4" xfId="13943"/>
    <cellStyle name="40% - Accent5 2 2 2 4" xfId="5915"/>
    <cellStyle name="40% - Accent5 2 2 2 5" xfId="9201"/>
    <cellStyle name="40% - Accent5 2 2 2 6" xfId="12515"/>
    <cellStyle name="40% - Accent5 2 2 3" xfId="2307"/>
    <cellStyle name="40% - Accent5 2 2 3 2" xfId="3413"/>
    <cellStyle name="40% - Accent5 2 2 3 2 2" xfId="5149"/>
    <cellStyle name="40% - Accent5 2 2 3 2 2 2" xfId="8413"/>
    <cellStyle name="40% - Accent5 2 2 3 2 2 3" xfId="11480"/>
    <cellStyle name="40% - Accent5 2 2 3 2 2 4" xfId="14776"/>
    <cellStyle name="40% - Accent5 2 2 3 2 3" xfId="6847"/>
    <cellStyle name="40% - Accent5 2 2 3 2 4" xfId="10057"/>
    <cellStyle name="40% - Accent5 2 2 3 2 5" xfId="13352"/>
    <cellStyle name="40% - Accent5 2 2 3 3" xfId="4203"/>
    <cellStyle name="40% - Accent5 2 2 3 3 2" xfId="7633"/>
    <cellStyle name="40% - Accent5 2 2 3 3 3" xfId="10771"/>
    <cellStyle name="40% - Accent5 2 2 3 3 4" xfId="14067"/>
    <cellStyle name="40% - Accent5 2 2 3 4" xfId="6039"/>
    <cellStyle name="40% - Accent5 2 2 3 5" xfId="9325"/>
    <cellStyle name="40% - Accent5 2 2 3 6" xfId="12639"/>
    <cellStyle name="40% - Accent5 2 2 4" xfId="2687"/>
    <cellStyle name="40% - Accent5 2 2 4 2" xfId="3641"/>
    <cellStyle name="40% - Accent5 2 2 4 2 2" xfId="5308"/>
    <cellStyle name="40% - Accent5 2 2 4 2 2 2" xfId="8571"/>
    <cellStyle name="40% - Accent5 2 2 4 2 2 3" xfId="11638"/>
    <cellStyle name="40% - Accent5 2 2 4 2 2 4" xfId="14934"/>
    <cellStyle name="40% - Accent5 2 2 4 2 3" xfId="7075"/>
    <cellStyle name="40% - Accent5 2 2 4 2 4" xfId="10216"/>
    <cellStyle name="40% - Accent5 2 2 4 2 5" xfId="13511"/>
    <cellStyle name="40% - Accent5 2 2 4 3" xfId="4430"/>
    <cellStyle name="40% - Accent5 2 2 4 3 2" xfId="7860"/>
    <cellStyle name="40% - Accent5 2 2 4 3 3" xfId="10929"/>
    <cellStyle name="40% - Accent5 2 2 4 3 4" xfId="14225"/>
    <cellStyle name="40% - Accent5 2 2 4 4" xfId="6281"/>
    <cellStyle name="40% - Accent5 2 2 4 5" xfId="9483"/>
    <cellStyle name="40% - Accent5 2 2 4 6" xfId="12797"/>
    <cellStyle name="40% - Accent5 2 2 5" xfId="2840"/>
    <cellStyle name="40% - Accent5 2 2 5 2" xfId="4744"/>
    <cellStyle name="40% - Accent5 2 2 5 2 2" xfId="8012"/>
    <cellStyle name="40% - Accent5 2 2 5 2 3" xfId="11081"/>
    <cellStyle name="40% - Accent5 2 2 5 2 4" xfId="14377"/>
    <cellStyle name="40% - Accent5 2 2 5 3" xfId="6434"/>
    <cellStyle name="40% - Accent5 2 2 5 4" xfId="9655"/>
    <cellStyle name="40% - Accent5 2 2 5 5" xfId="12950"/>
    <cellStyle name="40% - Accent5 2 2 6" xfId="3912"/>
    <cellStyle name="40% - Accent5 2 2 6 2" xfId="7342"/>
    <cellStyle name="40% - Accent5 2 2 6 3" xfId="10480"/>
    <cellStyle name="40% - Accent5 2 2 6 4" xfId="13776"/>
    <cellStyle name="40% - Accent5 2 2 7" xfId="5470"/>
    <cellStyle name="40% - Accent5 2 2 7 2" xfId="8731"/>
    <cellStyle name="40% - Accent5 2 2 7 3" xfId="11791"/>
    <cellStyle name="40% - Accent5 2 2 7 4" xfId="15087"/>
    <cellStyle name="40% - Accent5 2 2 8" xfId="5752"/>
    <cellStyle name="40% - Accent5 2 2 9" xfId="8921"/>
    <cellStyle name="40% - Accent5 2 3" xfId="753"/>
    <cellStyle name="40% - Accent5 2 3 2" xfId="2943"/>
    <cellStyle name="40% - Accent5 2 3 2 2" xfId="4788"/>
    <cellStyle name="40% - Accent5 2 3 2 2 2" xfId="8056"/>
    <cellStyle name="40% - Accent5 2 3 2 2 3" xfId="11125"/>
    <cellStyle name="40% - Accent5 2 3 2 2 4" xfId="14421"/>
    <cellStyle name="40% - Accent5 2 3 2 3" xfId="6478"/>
    <cellStyle name="40% - Accent5 2 3 2 4" xfId="9699"/>
    <cellStyle name="40% - Accent5 2 3 2 5" xfId="12994"/>
    <cellStyle name="40% - Accent5 2 3 3" xfId="3911"/>
    <cellStyle name="40% - Accent5 2 3 3 2" xfId="7341"/>
    <cellStyle name="40% - Accent5 2 3 3 3" xfId="10479"/>
    <cellStyle name="40% - Accent5 2 3 3 4" xfId="13775"/>
    <cellStyle name="40% - Accent5 2 3 4" xfId="5751"/>
    <cellStyle name="40% - Accent5 2 3 5" xfId="9001"/>
    <cellStyle name="40% - Accent5 2 3 6" xfId="12351"/>
    <cellStyle name="40% - Accent5 2 4" xfId="2165"/>
    <cellStyle name="40% - Accent5 2 4 2" xfId="3278"/>
    <cellStyle name="40% - Accent5 2 4 2 2" xfId="5024"/>
    <cellStyle name="40% - Accent5 2 4 2 2 2" xfId="8288"/>
    <cellStyle name="40% - Accent5 2 4 2 2 3" xfId="11355"/>
    <cellStyle name="40% - Accent5 2 4 2 2 4" xfId="14651"/>
    <cellStyle name="40% - Accent5 2 4 2 3" xfId="6712"/>
    <cellStyle name="40% - Accent5 2 4 2 4" xfId="9932"/>
    <cellStyle name="40% - Accent5 2 4 2 5" xfId="13227"/>
    <cellStyle name="40% - Accent5 2 4 3" xfId="4078"/>
    <cellStyle name="40% - Accent5 2 4 3 2" xfId="7508"/>
    <cellStyle name="40% - Accent5 2 4 3 3" xfId="10646"/>
    <cellStyle name="40% - Accent5 2 4 3 4" xfId="13942"/>
    <cellStyle name="40% - Accent5 2 4 4" xfId="5914"/>
    <cellStyle name="40% - Accent5 2 4 5" xfId="9200"/>
    <cellStyle name="40% - Accent5 2 4 6" xfId="12514"/>
    <cellStyle name="40% - Accent5 2 5" xfId="2306"/>
    <cellStyle name="40% - Accent5 2 5 2" xfId="3412"/>
    <cellStyle name="40% - Accent5 2 5 2 2" xfId="5148"/>
    <cellStyle name="40% - Accent5 2 5 2 2 2" xfId="8412"/>
    <cellStyle name="40% - Accent5 2 5 2 2 3" xfId="11479"/>
    <cellStyle name="40% - Accent5 2 5 2 2 4" xfId="14775"/>
    <cellStyle name="40% - Accent5 2 5 2 3" xfId="6846"/>
    <cellStyle name="40% - Accent5 2 5 2 4" xfId="10056"/>
    <cellStyle name="40% - Accent5 2 5 2 5" xfId="13351"/>
    <cellStyle name="40% - Accent5 2 5 3" xfId="4202"/>
    <cellStyle name="40% - Accent5 2 5 3 2" xfId="7632"/>
    <cellStyle name="40% - Accent5 2 5 3 3" xfId="10770"/>
    <cellStyle name="40% - Accent5 2 5 3 4" xfId="14066"/>
    <cellStyle name="40% - Accent5 2 5 4" xfId="6038"/>
    <cellStyle name="40% - Accent5 2 5 5" xfId="9324"/>
    <cellStyle name="40% - Accent5 2 5 6" xfId="12638"/>
    <cellStyle name="40% - Accent5 2 6" xfId="2686"/>
    <cellStyle name="40% - Accent5 2 6 2" xfId="3640"/>
    <cellStyle name="40% - Accent5 2 6 2 2" xfId="5307"/>
    <cellStyle name="40% - Accent5 2 6 2 2 2" xfId="8570"/>
    <cellStyle name="40% - Accent5 2 6 2 2 3" xfId="11637"/>
    <cellStyle name="40% - Accent5 2 6 2 2 4" xfId="14933"/>
    <cellStyle name="40% - Accent5 2 6 2 3" xfId="7074"/>
    <cellStyle name="40% - Accent5 2 6 2 4" xfId="10215"/>
    <cellStyle name="40% - Accent5 2 6 2 5" xfId="13510"/>
    <cellStyle name="40% - Accent5 2 6 3" xfId="4429"/>
    <cellStyle name="40% - Accent5 2 6 3 2" xfId="7859"/>
    <cellStyle name="40% - Accent5 2 6 3 3" xfId="10928"/>
    <cellStyle name="40% - Accent5 2 6 3 4" xfId="14224"/>
    <cellStyle name="40% - Accent5 2 6 4" xfId="6280"/>
    <cellStyle name="40% - Accent5 2 6 5" xfId="9482"/>
    <cellStyle name="40% - Accent5 2 6 6" xfId="12796"/>
    <cellStyle name="40% - Accent5 2 7" xfId="2839"/>
    <cellStyle name="40% - Accent5 2 7 2" xfId="4743"/>
    <cellStyle name="40% - Accent5 2 7 2 2" xfId="8011"/>
    <cellStyle name="40% - Accent5 2 7 2 3" xfId="11080"/>
    <cellStyle name="40% - Accent5 2 7 2 4" xfId="14376"/>
    <cellStyle name="40% - Accent5 2 7 3" xfId="6433"/>
    <cellStyle name="40% - Accent5 2 7 4" xfId="9654"/>
    <cellStyle name="40% - Accent5 2 7 5" xfId="12949"/>
    <cellStyle name="40% - Accent5 2 8" xfId="5469"/>
    <cellStyle name="40% - Accent5 2 8 2" xfId="8730"/>
    <cellStyle name="40% - Accent5 2 8 3" xfId="11790"/>
    <cellStyle name="40% - Accent5 2 8 4" xfId="15086"/>
    <cellStyle name="40% - Accent5 2 9" xfId="8920"/>
    <cellStyle name="40% - Accent5 3" xfId="3783"/>
    <cellStyle name="40% - Accent5 3 2" xfId="7219"/>
    <cellStyle name="40% - Accent5 3 3" xfId="10358"/>
    <cellStyle name="40% - Accent5 3 4" xfId="13653"/>
    <cellStyle name="40% - Accent5 4" xfId="5627"/>
    <cellStyle name="40% - Accent5 5" xfId="12214"/>
    <cellStyle name="40% - Accent5 6" xfId="12230"/>
    <cellStyle name="40% - Accent6" xfId="459" builtinId="51" customBuiltin="1"/>
    <cellStyle name="40% - Accent6 2" xfId="369"/>
    <cellStyle name="40% - Accent6 2 10" xfId="11977"/>
    <cellStyle name="40% - Accent6 2 11" xfId="12080"/>
    <cellStyle name="40% - Accent6 2 2" xfId="756"/>
    <cellStyle name="40% - Accent6 2 2 10" xfId="11978"/>
    <cellStyle name="40% - Accent6 2 2 11" xfId="12081"/>
    <cellStyle name="40% - Accent6 2 2 12" xfId="12354"/>
    <cellStyle name="40% - Accent6 2 2 2" xfId="2168"/>
    <cellStyle name="40% - Accent6 2 2 2 2" xfId="3281"/>
    <cellStyle name="40% - Accent6 2 2 2 2 2" xfId="5027"/>
    <cellStyle name="40% - Accent6 2 2 2 2 2 2" xfId="8291"/>
    <cellStyle name="40% - Accent6 2 2 2 2 2 3" xfId="11358"/>
    <cellStyle name="40% - Accent6 2 2 2 2 2 4" xfId="14654"/>
    <cellStyle name="40% - Accent6 2 2 2 2 3" xfId="6715"/>
    <cellStyle name="40% - Accent6 2 2 2 2 4" xfId="9935"/>
    <cellStyle name="40% - Accent6 2 2 2 2 5" xfId="13230"/>
    <cellStyle name="40% - Accent6 2 2 2 3" xfId="4081"/>
    <cellStyle name="40% - Accent6 2 2 2 3 2" xfId="7511"/>
    <cellStyle name="40% - Accent6 2 2 2 3 3" xfId="10649"/>
    <cellStyle name="40% - Accent6 2 2 2 3 4" xfId="13945"/>
    <cellStyle name="40% - Accent6 2 2 2 4" xfId="5917"/>
    <cellStyle name="40% - Accent6 2 2 2 5" xfId="9203"/>
    <cellStyle name="40% - Accent6 2 2 2 6" xfId="12517"/>
    <cellStyle name="40% - Accent6 2 2 3" xfId="2309"/>
    <cellStyle name="40% - Accent6 2 2 3 2" xfId="3415"/>
    <cellStyle name="40% - Accent6 2 2 3 2 2" xfId="5151"/>
    <cellStyle name="40% - Accent6 2 2 3 2 2 2" xfId="8415"/>
    <cellStyle name="40% - Accent6 2 2 3 2 2 3" xfId="11482"/>
    <cellStyle name="40% - Accent6 2 2 3 2 2 4" xfId="14778"/>
    <cellStyle name="40% - Accent6 2 2 3 2 3" xfId="6849"/>
    <cellStyle name="40% - Accent6 2 2 3 2 4" xfId="10059"/>
    <cellStyle name="40% - Accent6 2 2 3 2 5" xfId="13354"/>
    <cellStyle name="40% - Accent6 2 2 3 3" xfId="4205"/>
    <cellStyle name="40% - Accent6 2 2 3 3 2" xfId="7635"/>
    <cellStyle name="40% - Accent6 2 2 3 3 3" xfId="10773"/>
    <cellStyle name="40% - Accent6 2 2 3 3 4" xfId="14069"/>
    <cellStyle name="40% - Accent6 2 2 3 4" xfId="6041"/>
    <cellStyle name="40% - Accent6 2 2 3 5" xfId="9327"/>
    <cellStyle name="40% - Accent6 2 2 3 6" xfId="12641"/>
    <cellStyle name="40% - Accent6 2 2 4" xfId="2689"/>
    <cellStyle name="40% - Accent6 2 2 4 2" xfId="3643"/>
    <cellStyle name="40% - Accent6 2 2 4 2 2" xfId="5310"/>
    <cellStyle name="40% - Accent6 2 2 4 2 2 2" xfId="8573"/>
    <cellStyle name="40% - Accent6 2 2 4 2 2 3" xfId="11640"/>
    <cellStyle name="40% - Accent6 2 2 4 2 2 4" xfId="14936"/>
    <cellStyle name="40% - Accent6 2 2 4 2 3" xfId="7077"/>
    <cellStyle name="40% - Accent6 2 2 4 2 4" xfId="10218"/>
    <cellStyle name="40% - Accent6 2 2 4 2 5" xfId="13513"/>
    <cellStyle name="40% - Accent6 2 2 4 3" xfId="4432"/>
    <cellStyle name="40% - Accent6 2 2 4 3 2" xfId="7862"/>
    <cellStyle name="40% - Accent6 2 2 4 3 3" xfId="10931"/>
    <cellStyle name="40% - Accent6 2 2 4 3 4" xfId="14227"/>
    <cellStyle name="40% - Accent6 2 2 4 4" xfId="6283"/>
    <cellStyle name="40% - Accent6 2 2 4 5" xfId="9485"/>
    <cellStyle name="40% - Accent6 2 2 4 6" xfId="12799"/>
    <cellStyle name="40% - Accent6 2 2 5" xfId="2842"/>
    <cellStyle name="40% - Accent6 2 2 5 2" xfId="4746"/>
    <cellStyle name="40% - Accent6 2 2 5 2 2" xfId="8014"/>
    <cellStyle name="40% - Accent6 2 2 5 2 3" xfId="11083"/>
    <cellStyle name="40% - Accent6 2 2 5 2 4" xfId="14379"/>
    <cellStyle name="40% - Accent6 2 2 5 3" xfId="6436"/>
    <cellStyle name="40% - Accent6 2 2 5 4" xfId="9657"/>
    <cellStyle name="40% - Accent6 2 2 5 5" xfId="12952"/>
    <cellStyle name="40% - Accent6 2 2 6" xfId="3914"/>
    <cellStyle name="40% - Accent6 2 2 6 2" xfId="7344"/>
    <cellStyle name="40% - Accent6 2 2 6 3" xfId="10482"/>
    <cellStyle name="40% - Accent6 2 2 6 4" xfId="13778"/>
    <cellStyle name="40% - Accent6 2 2 7" xfId="5472"/>
    <cellStyle name="40% - Accent6 2 2 7 2" xfId="8733"/>
    <cellStyle name="40% - Accent6 2 2 7 3" xfId="11793"/>
    <cellStyle name="40% - Accent6 2 2 7 4" xfId="15089"/>
    <cellStyle name="40% - Accent6 2 2 8" xfId="5754"/>
    <cellStyle name="40% - Accent6 2 2 9" xfId="8923"/>
    <cellStyle name="40% - Accent6 2 3" xfId="755"/>
    <cellStyle name="40% - Accent6 2 3 2" xfId="2942"/>
    <cellStyle name="40% - Accent6 2 3 2 2" xfId="4787"/>
    <cellStyle name="40% - Accent6 2 3 2 2 2" xfId="8055"/>
    <cellStyle name="40% - Accent6 2 3 2 2 3" xfId="11124"/>
    <cellStyle name="40% - Accent6 2 3 2 2 4" xfId="14420"/>
    <cellStyle name="40% - Accent6 2 3 2 3" xfId="6477"/>
    <cellStyle name="40% - Accent6 2 3 2 4" xfId="9698"/>
    <cellStyle name="40% - Accent6 2 3 2 5" xfId="12993"/>
    <cellStyle name="40% - Accent6 2 3 3" xfId="3913"/>
    <cellStyle name="40% - Accent6 2 3 3 2" xfId="7343"/>
    <cellStyle name="40% - Accent6 2 3 3 3" xfId="10481"/>
    <cellStyle name="40% - Accent6 2 3 3 4" xfId="13777"/>
    <cellStyle name="40% - Accent6 2 3 4" xfId="5753"/>
    <cellStyle name="40% - Accent6 2 3 5" xfId="8999"/>
    <cellStyle name="40% - Accent6 2 3 6" xfId="12353"/>
    <cellStyle name="40% - Accent6 2 4" xfId="2167"/>
    <cellStyle name="40% - Accent6 2 4 2" xfId="3280"/>
    <cellStyle name="40% - Accent6 2 4 2 2" xfId="5026"/>
    <cellStyle name="40% - Accent6 2 4 2 2 2" xfId="8290"/>
    <cellStyle name="40% - Accent6 2 4 2 2 3" xfId="11357"/>
    <cellStyle name="40% - Accent6 2 4 2 2 4" xfId="14653"/>
    <cellStyle name="40% - Accent6 2 4 2 3" xfId="6714"/>
    <cellStyle name="40% - Accent6 2 4 2 4" xfId="9934"/>
    <cellStyle name="40% - Accent6 2 4 2 5" xfId="13229"/>
    <cellStyle name="40% - Accent6 2 4 3" xfId="4080"/>
    <cellStyle name="40% - Accent6 2 4 3 2" xfId="7510"/>
    <cellStyle name="40% - Accent6 2 4 3 3" xfId="10648"/>
    <cellStyle name="40% - Accent6 2 4 3 4" xfId="13944"/>
    <cellStyle name="40% - Accent6 2 4 4" xfId="5916"/>
    <cellStyle name="40% - Accent6 2 4 5" xfId="9202"/>
    <cellStyle name="40% - Accent6 2 4 6" xfId="12516"/>
    <cellStyle name="40% - Accent6 2 5" xfId="2308"/>
    <cellStyle name="40% - Accent6 2 5 2" xfId="3414"/>
    <cellStyle name="40% - Accent6 2 5 2 2" xfId="5150"/>
    <cellStyle name="40% - Accent6 2 5 2 2 2" xfId="8414"/>
    <cellStyle name="40% - Accent6 2 5 2 2 3" xfId="11481"/>
    <cellStyle name="40% - Accent6 2 5 2 2 4" xfId="14777"/>
    <cellStyle name="40% - Accent6 2 5 2 3" xfId="6848"/>
    <cellStyle name="40% - Accent6 2 5 2 4" xfId="10058"/>
    <cellStyle name="40% - Accent6 2 5 2 5" xfId="13353"/>
    <cellStyle name="40% - Accent6 2 5 3" xfId="4204"/>
    <cellStyle name="40% - Accent6 2 5 3 2" xfId="7634"/>
    <cellStyle name="40% - Accent6 2 5 3 3" xfId="10772"/>
    <cellStyle name="40% - Accent6 2 5 3 4" xfId="14068"/>
    <cellStyle name="40% - Accent6 2 5 4" xfId="6040"/>
    <cellStyle name="40% - Accent6 2 5 5" xfId="9326"/>
    <cellStyle name="40% - Accent6 2 5 6" xfId="12640"/>
    <cellStyle name="40% - Accent6 2 6" xfId="2688"/>
    <cellStyle name="40% - Accent6 2 6 2" xfId="3642"/>
    <cellStyle name="40% - Accent6 2 6 2 2" xfId="5309"/>
    <cellStyle name="40% - Accent6 2 6 2 2 2" xfId="8572"/>
    <cellStyle name="40% - Accent6 2 6 2 2 3" xfId="11639"/>
    <cellStyle name="40% - Accent6 2 6 2 2 4" xfId="14935"/>
    <cellStyle name="40% - Accent6 2 6 2 3" xfId="7076"/>
    <cellStyle name="40% - Accent6 2 6 2 4" xfId="10217"/>
    <cellStyle name="40% - Accent6 2 6 2 5" xfId="13512"/>
    <cellStyle name="40% - Accent6 2 6 3" xfId="4431"/>
    <cellStyle name="40% - Accent6 2 6 3 2" xfId="7861"/>
    <cellStyle name="40% - Accent6 2 6 3 3" xfId="10930"/>
    <cellStyle name="40% - Accent6 2 6 3 4" xfId="14226"/>
    <cellStyle name="40% - Accent6 2 6 4" xfId="6282"/>
    <cellStyle name="40% - Accent6 2 6 5" xfId="9484"/>
    <cellStyle name="40% - Accent6 2 6 6" xfId="12798"/>
    <cellStyle name="40% - Accent6 2 7" xfId="2841"/>
    <cellStyle name="40% - Accent6 2 7 2" xfId="4745"/>
    <cellStyle name="40% - Accent6 2 7 2 2" xfId="8013"/>
    <cellStyle name="40% - Accent6 2 7 2 3" xfId="11082"/>
    <cellStyle name="40% - Accent6 2 7 2 4" xfId="14378"/>
    <cellStyle name="40% - Accent6 2 7 3" xfId="6435"/>
    <cellStyle name="40% - Accent6 2 7 4" xfId="9656"/>
    <cellStyle name="40% - Accent6 2 7 5" xfId="12951"/>
    <cellStyle name="40% - Accent6 2 8" xfId="5471"/>
    <cellStyle name="40% - Accent6 2 8 2" xfId="8732"/>
    <cellStyle name="40% - Accent6 2 8 3" xfId="11792"/>
    <cellStyle name="40% - Accent6 2 8 4" xfId="15088"/>
    <cellStyle name="40% - Accent6 2 9" xfId="8922"/>
    <cellStyle name="40% - Accent6 3" xfId="3785"/>
    <cellStyle name="40% - Accent6 3 2" xfId="7221"/>
    <cellStyle name="40% - Accent6 3 3" xfId="10360"/>
    <cellStyle name="40% - Accent6 3 4" xfId="13655"/>
    <cellStyle name="40% - Accent6 4" xfId="5629"/>
    <cellStyle name="40% - Accent6 5" xfId="12215"/>
    <cellStyle name="40% - Accent6 6" xfId="12232"/>
    <cellStyle name="60% - Accent1" xfId="440" builtinId="32" customBuiltin="1"/>
    <cellStyle name="60% - Accent1 2" xfId="370"/>
    <cellStyle name="60% - Accent1 2 2" xfId="757"/>
    <cellStyle name="60% - Accent2" xfId="444" builtinId="36" customBuiltin="1"/>
    <cellStyle name="60% - Accent2 2" xfId="371"/>
    <cellStyle name="60% - Accent2 2 2" xfId="758"/>
    <cellStyle name="60% - Accent3" xfId="448" builtinId="40" customBuiltin="1"/>
    <cellStyle name="60% - Accent3 2" xfId="372"/>
    <cellStyle name="60% - Accent3 2 2" xfId="759"/>
    <cellStyle name="60% - Accent4" xfId="452" builtinId="44" customBuiltin="1"/>
    <cellStyle name="60% - Accent4 2" xfId="373"/>
    <cellStyle name="60% - Accent4 2 2" xfId="760"/>
    <cellStyle name="60% - Accent5" xfId="456" builtinId="48" customBuiltin="1"/>
    <cellStyle name="60% - Accent5 2" xfId="374"/>
    <cellStyle name="60% - Accent5 2 2" xfId="761"/>
    <cellStyle name="60% - Accent6" xfId="460" builtinId="52" customBuiltin="1"/>
    <cellStyle name="60% - Accent6 2" xfId="375"/>
    <cellStyle name="60% - Accent6 2 2" xfId="762"/>
    <cellStyle name="Accent1" xfId="437" builtinId="29" customBuiltin="1"/>
    <cellStyle name="Accent1 2" xfId="376"/>
    <cellStyle name="Accent1 2 2" xfId="763"/>
    <cellStyle name="Accent2" xfId="441" builtinId="33" customBuiltin="1"/>
    <cellStyle name="Accent2 2" xfId="377"/>
    <cellStyle name="Accent2 2 2" xfId="764"/>
    <cellStyle name="Accent3" xfId="445" builtinId="37" customBuiltin="1"/>
    <cellStyle name="Accent3 2" xfId="378"/>
    <cellStyle name="Accent3 2 2" xfId="765"/>
    <cellStyle name="Accent4" xfId="449" builtinId="41" customBuiltin="1"/>
    <cellStyle name="Accent4 2" xfId="379"/>
    <cellStyle name="Accent4 2 2" xfId="766"/>
    <cellStyle name="Accent5" xfId="453" builtinId="45" customBuiltin="1"/>
    <cellStyle name="Accent5 2" xfId="380"/>
    <cellStyle name="Accent5 2 2" xfId="767"/>
    <cellStyle name="Accent6" xfId="457" builtinId="49" customBuiltin="1"/>
    <cellStyle name="Accent6 2" xfId="381"/>
    <cellStyle name="Accent6 2 2" xfId="768"/>
    <cellStyle name="Bad" xfId="427" builtinId="27" customBuiltin="1"/>
    <cellStyle name="Bad 2" xfId="382"/>
    <cellStyle name="Bad 2 2" xfId="769"/>
    <cellStyle name="Calculation" xfId="431" builtinId="22" customBuiltin="1"/>
    <cellStyle name="Calculation 2" xfId="383"/>
    <cellStyle name="Calculation 2 2" xfId="770"/>
    <cellStyle name="Calculation 2 3" xfId="5674"/>
    <cellStyle name="Check Cell" xfId="433" builtinId="23" customBuiltin="1"/>
    <cellStyle name="Check Cell 2" xfId="384"/>
    <cellStyle name="Check Cell 2 2" xfId="771"/>
    <cellStyle name="Comma" xfId="1" builtinId="3"/>
    <cellStyle name="Comma 10" xfId="177"/>
    <cellStyle name="Comma 10 10" xfId="774"/>
    <cellStyle name="Comma 10 10 2" xfId="2843"/>
    <cellStyle name="Comma 10 11" xfId="775"/>
    <cellStyle name="Comma 10 11 2" xfId="2844"/>
    <cellStyle name="Comma 10 12" xfId="773"/>
    <cellStyle name="Comma 10 13" xfId="1770"/>
    <cellStyle name="Comma 10 13 2" xfId="3191"/>
    <cellStyle name="Comma 10 13 2 2" xfId="4939"/>
    <cellStyle name="Comma 10 13 2 2 2" xfId="8204"/>
    <cellStyle name="Comma 10 13 2 2 3" xfId="11271"/>
    <cellStyle name="Comma 10 13 2 2 4" xfId="14567"/>
    <cellStyle name="Comma 10 13 2 3" xfId="6626"/>
    <cellStyle name="Comma 10 13 2 4" xfId="9847"/>
    <cellStyle name="Comma 10 13 2 5" xfId="13142"/>
    <cellStyle name="Comma 10 13 3" xfId="3994"/>
    <cellStyle name="Comma 10 13 3 2" xfId="7424"/>
    <cellStyle name="Comma 10 13 3 3" xfId="10562"/>
    <cellStyle name="Comma 10 13 3 4" xfId="13858"/>
    <cellStyle name="Comma 10 13 4" xfId="5830"/>
    <cellStyle name="Comma 10 13 5" xfId="9129"/>
    <cellStyle name="Comma 10 13 6" xfId="12430"/>
    <cellStyle name="Comma 10 14" xfId="2137"/>
    <cellStyle name="Comma 10 14 2" xfId="3250"/>
    <cellStyle name="Comma 10 14 2 2" xfId="4997"/>
    <cellStyle name="Comma 10 14 2 2 2" xfId="8261"/>
    <cellStyle name="Comma 10 14 2 2 3" xfId="11328"/>
    <cellStyle name="Comma 10 14 2 2 4" xfId="14624"/>
    <cellStyle name="Comma 10 14 2 3" xfId="6684"/>
    <cellStyle name="Comma 10 14 2 4" xfId="9905"/>
    <cellStyle name="Comma 10 14 2 5" xfId="13200"/>
    <cellStyle name="Comma 10 14 3" xfId="4051"/>
    <cellStyle name="Comma 10 14 3 2" xfId="7481"/>
    <cellStyle name="Comma 10 14 3 3" xfId="10619"/>
    <cellStyle name="Comma 10 14 3 4" xfId="13915"/>
    <cellStyle name="Comma 10 14 4" xfId="5887"/>
    <cellStyle name="Comma 10 14 5" xfId="9173"/>
    <cellStyle name="Comma 10 14 6" xfId="12487"/>
    <cellStyle name="Comma 10 15" xfId="2311"/>
    <cellStyle name="Comma 10 15 2" xfId="3417"/>
    <cellStyle name="Comma 10 15 2 2" xfId="5153"/>
    <cellStyle name="Comma 10 15 2 2 2" xfId="8417"/>
    <cellStyle name="Comma 10 15 2 2 3" xfId="11484"/>
    <cellStyle name="Comma 10 15 2 2 4" xfId="14780"/>
    <cellStyle name="Comma 10 15 2 3" xfId="6851"/>
    <cellStyle name="Comma 10 15 2 4" xfId="10061"/>
    <cellStyle name="Comma 10 15 2 5" xfId="13356"/>
    <cellStyle name="Comma 10 15 3" xfId="4207"/>
    <cellStyle name="Comma 10 15 3 2" xfId="7637"/>
    <cellStyle name="Comma 10 15 3 3" xfId="10775"/>
    <cellStyle name="Comma 10 15 3 4" xfId="14071"/>
    <cellStyle name="Comma 10 15 4" xfId="6043"/>
    <cellStyle name="Comma 10 15 5" xfId="9329"/>
    <cellStyle name="Comma 10 15 6" xfId="12643"/>
    <cellStyle name="Comma 10 16" xfId="2691"/>
    <cellStyle name="Comma 10 16 2" xfId="3645"/>
    <cellStyle name="Comma 10 16 2 2" xfId="5312"/>
    <cellStyle name="Comma 10 16 2 2 2" xfId="8575"/>
    <cellStyle name="Comma 10 16 2 2 3" xfId="11642"/>
    <cellStyle name="Comma 10 16 2 2 4" xfId="14938"/>
    <cellStyle name="Comma 10 16 2 3" xfId="7079"/>
    <cellStyle name="Comma 10 16 2 4" xfId="10220"/>
    <cellStyle name="Comma 10 16 2 5" xfId="13515"/>
    <cellStyle name="Comma 10 16 3" xfId="4434"/>
    <cellStyle name="Comma 10 16 3 2" xfId="7864"/>
    <cellStyle name="Comma 10 16 3 3" xfId="10933"/>
    <cellStyle name="Comma 10 16 3 4" xfId="14229"/>
    <cellStyle name="Comma 10 16 4" xfId="6285"/>
    <cellStyle name="Comma 10 16 5" xfId="9487"/>
    <cellStyle name="Comma 10 16 6" xfId="12801"/>
    <cellStyle name="Comma 10 17" xfId="3180"/>
    <cellStyle name="Comma 10 17 2" xfId="4929"/>
    <cellStyle name="Comma 10 17 2 2" xfId="8195"/>
    <cellStyle name="Comma 10 17 2 3" xfId="11262"/>
    <cellStyle name="Comma 10 17 2 4" xfId="14558"/>
    <cellStyle name="Comma 10 17 3" xfId="6616"/>
    <cellStyle name="Comma 10 17 4" xfId="9837"/>
    <cellStyle name="Comma 10 17 5" xfId="13132"/>
    <cellStyle name="Comma 10 18" xfId="3798"/>
    <cellStyle name="Comma 10 18 2" xfId="7230"/>
    <cellStyle name="Comma 10 18 3" xfId="10368"/>
    <cellStyle name="Comma 10 18 4" xfId="13664"/>
    <cellStyle name="Comma 10 19" xfId="5474"/>
    <cellStyle name="Comma 10 19 2" xfId="8735"/>
    <cellStyle name="Comma 10 19 3" xfId="11795"/>
    <cellStyle name="Comma 10 19 4" xfId="15091"/>
    <cellStyle name="Comma 10 2" xfId="350"/>
    <cellStyle name="Comma 10 2 2" xfId="776"/>
    <cellStyle name="Comma 10 2 3" xfId="3104"/>
    <cellStyle name="Comma 10 2 3 2" xfId="4899"/>
    <cellStyle name="Comma 10 2 3 2 2" xfId="8165"/>
    <cellStyle name="Comma 10 2 3 2 3" xfId="11232"/>
    <cellStyle name="Comma 10 2 3 2 4" xfId="14528"/>
    <cellStyle name="Comma 10 2 3 3" xfId="6586"/>
    <cellStyle name="Comma 10 2 3 4" xfId="9807"/>
    <cellStyle name="Comma 10 2 3 5" xfId="13102"/>
    <cellStyle name="Comma 10 2 4" xfId="3830"/>
    <cellStyle name="Comma 10 2 4 2" xfId="7262"/>
    <cellStyle name="Comma 10 2 4 3" xfId="10400"/>
    <cellStyle name="Comma 10 2 4 4" xfId="13696"/>
    <cellStyle name="Comma 10 2 5" xfId="5670"/>
    <cellStyle name="Comma 10 2 6" xfId="9102"/>
    <cellStyle name="Comma 10 2 7" xfId="12273"/>
    <cellStyle name="Comma 10 20" xfId="5638"/>
    <cellStyle name="Comma 10 21" xfId="8925"/>
    <cellStyle name="Comma 10 22" xfId="11949"/>
    <cellStyle name="Comma 10 23" xfId="12083"/>
    <cellStyle name="Comma 10 24" xfId="12241"/>
    <cellStyle name="Comma 10 3" xfId="313"/>
    <cellStyle name="Comma 10 3 2" xfId="777"/>
    <cellStyle name="Comma 10 3 2 10" xfId="12084"/>
    <cellStyle name="Comma 10 3 2 2" xfId="1772"/>
    <cellStyle name="Comma 10 3 2 3" xfId="1771"/>
    <cellStyle name="Comma 10 3 2 3 2" xfId="3192"/>
    <cellStyle name="Comma 10 3 2 3 2 2" xfId="4940"/>
    <cellStyle name="Comma 10 3 2 3 2 2 2" xfId="8205"/>
    <cellStyle name="Comma 10 3 2 3 2 2 3" xfId="11272"/>
    <cellStyle name="Comma 10 3 2 3 2 2 4" xfId="14568"/>
    <cellStyle name="Comma 10 3 2 3 2 3" xfId="6627"/>
    <cellStyle name="Comma 10 3 2 3 2 4" xfId="9848"/>
    <cellStyle name="Comma 10 3 2 3 2 5" xfId="13143"/>
    <cellStyle name="Comma 10 3 2 3 3" xfId="3995"/>
    <cellStyle name="Comma 10 3 2 3 3 2" xfId="7425"/>
    <cellStyle name="Comma 10 3 2 3 3 3" xfId="10563"/>
    <cellStyle name="Comma 10 3 2 3 3 4" xfId="13859"/>
    <cellStyle name="Comma 10 3 2 3 4" xfId="5831"/>
    <cellStyle name="Comma 10 3 2 3 5" xfId="9130"/>
    <cellStyle name="Comma 10 3 2 3 6" xfId="12431"/>
    <cellStyle name="Comma 10 3 2 4" xfId="2243"/>
    <cellStyle name="Comma 10 3 2 4 2" xfId="3356"/>
    <cellStyle name="Comma 10 3 2 4 2 2" xfId="5099"/>
    <cellStyle name="Comma 10 3 2 4 2 2 2" xfId="8363"/>
    <cellStyle name="Comma 10 3 2 4 2 2 3" xfId="11430"/>
    <cellStyle name="Comma 10 3 2 4 2 2 4" xfId="14726"/>
    <cellStyle name="Comma 10 3 2 4 2 3" xfId="6790"/>
    <cellStyle name="Comma 10 3 2 4 2 4" xfId="10007"/>
    <cellStyle name="Comma 10 3 2 4 2 5" xfId="13302"/>
    <cellStyle name="Comma 10 3 2 4 3" xfId="4153"/>
    <cellStyle name="Comma 10 3 2 4 3 2" xfId="7583"/>
    <cellStyle name="Comma 10 3 2 4 3 3" xfId="10721"/>
    <cellStyle name="Comma 10 3 2 4 3 4" xfId="14017"/>
    <cellStyle name="Comma 10 3 2 4 4" xfId="5989"/>
    <cellStyle name="Comma 10 3 2 4 5" xfId="9275"/>
    <cellStyle name="Comma 10 3 2 4 6" xfId="12589"/>
    <cellStyle name="Comma 10 3 2 5" xfId="2312"/>
    <cellStyle name="Comma 10 3 2 5 2" xfId="3418"/>
    <cellStyle name="Comma 10 3 2 5 2 2" xfId="5154"/>
    <cellStyle name="Comma 10 3 2 5 2 2 2" xfId="8418"/>
    <cellStyle name="Comma 10 3 2 5 2 2 3" xfId="11485"/>
    <cellStyle name="Comma 10 3 2 5 2 2 4" xfId="14781"/>
    <cellStyle name="Comma 10 3 2 5 2 3" xfId="6852"/>
    <cellStyle name="Comma 10 3 2 5 2 4" xfId="10062"/>
    <cellStyle name="Comma 10 3 2 5 2 5" xfId="13357"/>
    <cellStyle name="Comma 10 3 2 5 3" xfId="4208"/>
    <cellStyle name="Comma 10 3 2 5 3 2" xfId="7638"/>
    <cellStyle name="Comma 10 3 2 5 3 3" xfId="10776"/>
    <cellStyle name="Comma 10 3 2 5 3 4" xfId="14072"/>
    <cellStyle name="Comma 10 3 2 5 4" xfId="6044"/>
    <cellStyle name="Comma 10 3 2 5 5" xfId="9330"/>
    <cellStyle name="Comma 10 3 2 5 6" xfId="12644"/>
    <cellStyle name="Comma 10 3 2 6" xfId="2692"/>
    <cellStyle name="Comma 10 3 2 6 2" xfId="3646"/>
    <cellStyle name="Comma 10 3 2 6 2 2" xfId="5313"/>
    <cellStyle name="Comma 10 3 2 6 2 2 2" xfId="8576"/>
    <cellStyle name="Comma 10 3 2 6 2 2 3" xfId="11643"/>
    <cellStyle name="Comma 10 3 2 6 2 2 4" xfId="14939"/>
    <cellStyle name="Comma 10 3 2 6 2 3" xfId="7080"/>
    <cellStyle name="Comma 10 3 2 6 2 4" xfId="10221"/>
    <cellStyle name="Comma 10 3 2 6 2 5" xfId="13516"/>
    <cellStyle name="Comma 10 3 2 6 3" xfId="4435"/>
    <cellStyle name="Comma 10 3 2 6 3 2" xfId="7865"/>
    <cellStyle name="Comma 10 3 2 6 3 3" xfId="10934"/>
    <cellStyle name="Comma 10 3 2 6 3 4" xfId="14230"/>
    <cellStyle name="Comma 10 3 2 6 4" xfId="6286"/>
    <cellStyle name="Comma 10 3 2 6 5" xfId="9488"/>
    <cellStyle name="Comma 10 3 2 6 6" xfId="12802"/>
    <cellStyle name="Comma 10 3 2 7" xfId="5475"/>
    <cellStyle name="Comma 10 3 2 7 2" xfId="8736"/>
    <cellStyle name="Comma 10 3 2 7 3" xfId="11796"/>
    <cellStyle name="Comma 10 3 2 7 4" xfId="15092"/>
    <cellStyle name="Comma 10 3 2 8" xfId="8926"/>
    <cellStyle name="Comma 10 3 2 9" xfId="12055"/>
    <cellStyle name="Comma 10 3 3" xfId="3131"/>
    <cellStyle name="Comma 10 3 3 2" xfId="4926"/>
    <cellStyle name="Comma 10 3 3 2 2" xfId="8192"/>
    <cellStyle name="Comma 10 3 3 2 3" xfId="11259"/>
    <cellStyle name="Comma 10 3 3 2 4" xfId="14555"/>
    <cellStyle name="Comma 10 3 3 3" xfId="6613"/>
    <cellStyle name="Comma 10 3 3 4" xfId="9834"/>
    <cellStyle name="Comma 10 3 3 5" xfId="13129"/>
    <cellStyle name="Comma 10 3 4" xfId="3801"/>
    <cellStyle name="Comma 10 3 4 2" xfId="7233"/>
    <cellStyle name="Comma 10 3 4 3" xfId="10371"/>
    <cellStyle name="Comma 10 3 4 4" xfId="13667"/>
    <cellStyle name="Comma 10 3 5" xfId="5641"/>
    <cellStyle name="Comma 10 3 6" xfId="12244"/>
    <cellStyle name="Comma 10 4" xfId="417"/>
    <cellStyle name="Comma 10 4 2" xfId="778"/>
    <cellStyle name="Comma 10 4 3" xfId="3087"/>
    <cellStyle name="Comma 10 4 3 2" xfId="4887"/>
    <cellStyle name="Comma 10 4 3 2 2" xfId="8153"/>
    <cellStyle name="Comma 10 4 3 2 3" xfId="11222"/>
    <cellStyle name="Comma 10 4 3 2 4" xfId="14518"/>
    <cellStyle name="Comma 10 4 3 3" xfId="6576"/>
    <cellStyle name="Comma 10 4 3 4" xfId="9797"/>
    <cellStyle name="Comma 10 4 3 5" xfId="13092"/>
    <cellStyle name="Comma 10 4 4" xfId="3841"/>
    <cellStyle name="Comma 10 4 4 2" xfId="7273"/>
    <cellStyle name="Comma 10 4 4 3" xfId="10411"/>
    <cellStyle name="Comma 10 4 4 4" xfId="13707"/>
    <cellStyle name="Comma 10 4 5" xfId="5684"/>
    <cellStyle name="Comma 10 4 6" xfId="9092"/>
    <cellStyle name="Comma 10 4 7" xfId="12284"/>
    <cellStyle name="Comma 10 5" xfId="483"/>
    <cellStyle name="Comma 10 5 2" xfId="779"/>
    <cellStyle name="Comma 10 5 3" xfId="3061"/>
    <cellStyle name="Comma 10 5 3 2" xfId="4867"/>
    <cellStyle name="Comma 10 5 3 2 2" xfId="8133"/>
    <cellStyle name="Comma 10 5 3 2 3" xfId="11202"/>
    <cellStyle name="Comma 10 5 3 2 4" xfId="14498"/>
    <cellStyle name="Comma 10 5 3 3" xfId="6556"/>
    <cellStyle name="Comma 10 5 3 4" xfId="9777"/>
    <cellStyle name="Comma 10 5 3 5" xfId="13072"/>
    <cellStyle name="Comma 10 5 4" xfId="3865"/>
    <cellStyle name="Comma 10 5 4 2" xfId="7295"/>
    <cellStyle name="Comma 10 5 4 3" xfId="10433"/>
    <cellStyle name="Comma 10 5 4 4" xfId="13729"/>
    <cellStyle name="Comma 10 5 5" xfId="5706"/>
    <cellStyle name="Comma 10 5 6" xfId="9074"/>
    <cellStyle name="Comma 10 5 7" xfId="12306"/>
    <cellStyle name="Comma 10 6" xfId="780"/>
    <cellStyle name="Comma 10 6 10" xfId="12085"/>
    <cellStyle name="Comma 10 6 2" xfId="1774"/>
    <cellStyle name="Comma 10 6 3" xfId="1773"/>
    <cellStyle name="Comma 10 6 3 2" xfId="3193"/>
    <cellStyle name="Comma 10 6 3 2 2" xfId="4941"/>
    <cellStyle name="Comma 10 6 3 2 2 2" xfId="8206"/>
    <cellStyle name="Comma 10 6 3 2 2 3" xfId="11273"/>
    <cellStyle name="Comma 10 6 3 2 2 4" xfId="14569"/>
    <cellStyle name="Comma 10 6 3 2 3" xfId="6628"/>
    <cellStyle name="Comma 10 6 3 2 4" xfId="9849"/>
    <cellStyle name="Comma 10 6 3 2 5" xfId="13144"/>
    <cellStyle name="Comma 10 6 3 3" xfId="3996"/>
    <cellStyle name="Comma 10 6 3 3 2" xfId="7426"/>
    <cellStyle name="Comma 10 6 3 3 3" xfId="10564"/>
    <cellStyle name="Comma 10 6 3 3 4" xfId="13860"/>
    <cellStyle name="Comma 10 6 3 4" xfId="5832"/>
    <cellStyle name="Comma 10 6 3 5" xfId="9131"/>
    <cellStyle name="Comma 10 6 3 6" xfId="12432"/>
    <cellStyle name="Comma 10 6 4" xfId="2219"/>
    <cellStyle name="Comma 10 6 4 2" xfId="3332"/>
    <cellStyle name="Comma 10 6 4 2 2" xfId="5078"/>
    <cellStyle name="Comma 10 6 4 2 2 2" xfId="8342"/>
    <cellStyle name="Comma 10 6 4 2 2 3" xfId="11409"/>
    <cellStyle name="Comma 10 6 4 2 2 4" xfId="14705"/>
    <cellStyle name="Comma 10 6 4 2 3" xfId="6766"/>
    <cellStyle name="Comma 10 6 4 2 4" xfId="9986"/>
    <cellStyle name="Comma 10 6 4 2 5" xfId="13281"/>
    <cellStyle name="Comma 10 6 4 3" xfId="4132"/>
    <cellStyle name="Comma 10 6 4 3 2" xfId="7562"/>
    <cellStyle name="Comma 10 6 4 3 3" xfId="10700"/>
    <cellStyle name="Comma 10 6 4 3 4" xfId="13996"/>
    <cellStyle name="Comma 10 6 4 4" xfId="5968"/>
    <cellStyle name="Comma 10 6 4 5" xfId="9254"/>
    <cellStyle name="Comma 10 6 4 6" xfId="12568"/>
    <cellStyle name="Comma 10 6 5" xfId="2313"/>
    <cellStyle name="Comma 10 6 5 2" xfId="3419"/>
    <cellStyle name="Comma 10 6 5 2 2" xfId="5155"/>
    <cellStyle name="Comma 10 6 5 2 2 2" xfId="8419"/>
    <cellStyle name="Comma 10 6 5 2 2 3" xfId="11486"/>
    <cellStyle name="Comma 10 6 5 2 2 4" xfId="14782"/>
    <cellStyle name="Comma 10 6 5 2 3" xfId="6853"/>
    <cellStyle name="Comma 10 6 5 2 4" xfId="10063"/>
    <cellStyle name="Comma 10 6 5 2 5" xfId="13358"/>
    <cellStyle name="Comma 10 6 5 3" xfId="4209"/>
    <cellStyle name="Comma 10 6 5 3 2" xfId="7639"/>
    <cellStyle name="Comma 10 6 5 3 3" xfId="10777"/>
    <cellStyle name="Comma 10 6 5 3 4" xfId="14073"/>
    <cellStyle name="Comma 10 6 5 4" xfId="6045"/>
    <cellStyle name="Comma 10 6 5 5" xfId="9331"/>
    <cellStyle name="Comma 10 6 5 6" xfId="12645"/>
    <cellStyle name="Comma 10 6 6" xfId="2693"/>
    <cellStyle name="Comma 10 6 6 2" xfId="3647"/>
    <cellStyle name="Comma 10 6 6 2 2" xfId="5314"/>
    <cellStyle name="Comma 10 6 6 2 2 2" xfId="8577"/>
    <cellStyle name="Comma 10 6 6 2 2 3" xfId="11644"/>
    <cellStyle name="Comma 10 6 6 2 2 4" xfId="14940"/>
    <cellStyle name="Comma 10 6 6 2 3" xfId="7081"/>
    <cellStyle name="Comma 10 6 6 2 4" xfId="10222"/>
    <cellStyle name="Comma 10 6 6 2 5" xfId="13517"/>
    <cellStyle name="Comma 10 6 6 3" xfId="4436"/>
    <cellStyle name="Comma 10 6 6 3 2" xfId="7866"/>
    <cellStyle name="Comma 10 6 6 3 3" xfId="10935"/>
    <cellStyle name="Comma 10 6 6 3 4" xfId="14231"/>
    <cellStyle name="Comma 10 6 6 4" xfId="6287"/>
    <cellStyle name="Comma 10 6 6 5" xfId="9489"/>
    <cellStyle name="Comma 10 6 6 6" xfId="12803"/>
    <cellStyle name="Comma 10 6 7" xfId="5476"/>
    <cellStyle name="Comma 10 6 7 2" xfId="8737"/>
    <cellStyle name="Comma 10 6 7 3" xfId="11797"/>
    <cellStyle name="Comma 10 6 7 4" xfId="15093"/>
    <cellStyle name="Comma 10 6 8" xfId="8927"/>
    <cellStyle name="Comma 10 6 9" xfId="12028"/>
    <cellStyle name="Comma 10 7" xfId="781"/>
    <cellStyle name="Comma 10 7 2" xfId="2845"/>
    <cellStyle name="Comma 10 8" xfId="782"/>
    <cellStyle name="Comma 10 8 2" xfId="2846"/>
    <cellStyle name="Comma 10 9" xfId="783"/>
    <cellStyle name="Comma 10 9 2" xfId="2847"/>
    <cellStyle name="Comma 11" xfId="209"/>
    <cellStyle name="Comma 11 10" xfId="785"/>
    <cellStyle name="Comma 11 10 2" xfId="2849"/>
    <cellStyle name="Comma 11 11" xfId="786"/>
    <cellStyle name="Comma 11 11 2" xfId="2850"/>
    <cellStyle name="Comma 11 12" xfId="784"/>
    <cellStyle name="Comma 11 13" xfId="1775"/>
    <cellStyle name="Comma 11 13 2" xfId="3194"/>
    <cellStyle name="Comma 11 13 2 2" xfId="4942"/>
    <cellStyle name="Comma 11 13 2 2 2" xfId="8207"/>
    <cellStyle name="Comma 11 13 2 2 3" xfId="11274"/>
    <cellStyle name="Comma 11 13 2 2 4" xfId="14570"/>
    <cellStyle name="Comma 11 13 2 3" xfId="6629"/>
    <cellStyle name="Comma 11 13 2 4" xfId="9850"/>
    <cellStyle name="Comma 11 13 2 5" xfId="13145"/>
    <cellStyle name="Comma 11 13 3" xfId="3997"/>
    <cellStyle name="Comma 11 13 3 2" xfId="7427"/>
    <cellStyle name="Comma 11 13 3 3" xfId="10565"/>
    <cellStyle name="Comma 11 13 3 4" xfId="13861"/>
    <cellStyle name="Comma 11 13 4" xfId="5833"/>
    <cellStyle name="Comma 11 13 5" xfId="9132"/>
    <cellStyle name="Comma 11 13 6" xfId="12433"/>
    <cellStyle name="Comma 11 14" xfId="2138"/>
    <cellStyle name="Comma 11 14 2" xfId="3251"/>
    <cellStyle name="Comma 11 14 2 2" xfId="4998"/>
    <cellStyle name="Comma 11 14 2 2 2" xfId="8262"/>
    <cellStyle name="Comma 11 14 2 2 3" xfId="11329"/>
    <cellStyle name="Comma 11 14 2 2 4" xfId="14625"/>
    <cellStyle name="Comma 11 14 2 3" xfId="6685"/>
    <cellStyle name="Comma 11 14 2 4" xfId="9906"/>
    <cellStyle name="Comma 11 14 2 5" xfId="13201"/>
    <cellStyle name="Comma 11 14 3" xfId="4052"/>
    <cellStyle name="Comma 11 14 3 2" xfId="7482"/>
    <cellStyle name="Comma 11 14 3 3" xfId="10620"/>
    <cellStyle name="Comma 11 14 3 4" xfId="13916"/>
    <cellStyle name="Comma 11 14 4" xfId="5888"/>
    <cellStyle name="Comma 11 14 5" xfId="9174"/>
    <cellStyle name="Comma 11 14 6" xfId="12488"/>
    <cellStyle name="Comma 11 15" xfId="2314"/>
    <cellStyle name="Comma 11 15 2" xfId="3420"/>
    <cellStyle name="Comma 11 15 2 2" xfId="5156"/>
    <cellStyle name="Comma 11 15 2 2 2" xfId="8420"/>
    <cellStyle name="Comma 11 15 2 2 3" xfId="11487"/>
    <cellStyle name="Comma 11 15 2 2 4" xfId="14783"/>
    <cellStyle name="Comma 11 15 2 3" xfId="6854"/>
    <cellStyle name="Comma 11 15 2 4" xfId="10064"/>
    <cellStyle name="Comma 11 15 2 5" xfId="13359"/>
    <cellStyle name="Comma 11 15 3" xfId="4210"/>
    <cellStyle name="Comma 11 15 3 2" xfId="7640"/>
    <cellStyle name="Comma 11 15 3 3" xfId="10778"/>
    <cellStyle name="Comma 11 15 3 4" xfId="14074"/>
    <cellStyle name="Comma 11 15 4" xfId="6046"/>
    <cellStyle name="Comma 11 15 5" xfId="9332"/>
    <cellStyle name="Comma 11 15 6" xfId="12646"/>
    <cellStyle name="Comma 11 16" xfId="2694"/>
    <cellStyle name="Comma 11 16 2" xfId="3648"/>
    <cellStyle name="Comma 11 16 2 2" xfId="5315"/>
    <cellStyle name="Comma 11 16 2 2 2" xfId="8578"/>
    <cellStyle name="Comma 11 16 2 2 3" xfId="11645"/>
    <cellStyle name="Comma 11 16 2 2 4" xfId="14941"/>
    <cellStyle name="Comma 11 16 2 3" xfId="7082"/>
    <cellStyle name="Comma 11 16 2 4" xfId="10223"/>
    <cellStyle name="Comma 11 16 2 5" xfId="13518"/>
    <cellStyle name="Comma 11 16 3" xfId="4437"/>
    <cellStyle name="Comma 11 16 3 2" xfId="7867"/>
    <cellStyle name="Comma 11 16 3 3" xfId="10936"/>
    <cellStyle name="Comma 11 16 3 4" xfId="14232"/>
    <cellStyle name="Comma 11 16 4" xfId="6288"/>
    <cellStyle name="Comma 11 16 5" xfId="9490"/>
    <cellStyle name="Comma 11 16 6" xfId="12804"/>
    <cellStyle name="Comma 11 17" xfId="3179"/>
    <cellStyle name="Comma 11 17 2" xfId="4928"/>
    <cellStyle name="Comma 11 17 2 2" xfId="8194"/>
    <cellStyle name="Comma 11 17 2 3" xfId="11261"/>
    <cellStyle name="Comma 11 17 2 4" xfId="14557"/>
    <cellStyle name="Comma 11 17 3" xfId="6615"/>
    <cellStyle name="Comma 11 17 4" xfId="9836"/>
    <cellStyle name="Comma 11 17 5" xfId="13131"/>
    <cellStyle name="Comma 11 18" xfId="3799"/>
    <cellStyle name="Comma 11 18 2" xfId="7231"/>
    <cellStyle name="Comma 11 18 3" xfId="10369"/>
    <cellStyle name="Comma 11 18 4" xfId="13665"/>
    <cellStyle name="Comma 11 19" xfId="5477"/>
    <cellStyle name="Comma 11 19 2" xfId="8738"/>
    <cellStyle name="Comma 11 19 3" xfId="11798"/>
    <cellStyle name="Comma 11 19 4" xfId="15094"/>
    <cellStyle name="Comma 11 2" xfId="351"/>
    <cellStyle name="Comma 11 2 2" xfId="787"/>
    <cellStyle name="Comma 11 2 2 10" xfId="12087"/>
    <cellStyle name="Comma 11 2 2 2" xfId="1777"/>
    <cellStyle name="Comma 11 2 2 3" xfId="1776"/>
    <cellStyle name="Comma 11 2 2 3 2" xfId="3195"/>
    <cellStyle name="Comma 11 2 2 3 2 2" xfId="4943"/>
    <cellStyle name="Comma 11 2 2 3 2 2 2" xfId="8208"/>
    <cellStyle name="Comma 11 2 2 3 2 2 3" xfId="11275"/>
    <cellStyle name="Comma 11 2 2 3 2 2 4" xfId="14571"/>
    <cellStyle name="Comma 11 2 2 3 2 3" xfId="6630"/>
    <cellStyle name="Comma 11 2 2 3 2 4" xfId="9851"/>
    <cellStyle name="Comma 11 2 2 3 2 5" xfId="13146"/>
    <cellStyle name="Comma 11 2 2 3 3" xfId="3998"/>
    <cellStyle name="Comma 11 2 2 3 3 2" xfId="7428"/>
    <cellStyle name="Comma 11 2 2 3 3 3" xfId="10566"/>
    <cellStyle name="Comma 11 2 2 3 3 4" xfId="13862"/>
    <cellStyle name="Comma 11 2 2 3 4" xfId="5834"/>
    <cellStyle name="Comma 11 2 2 3 5" xfId="9133"/>
    <cellStyle name="Comma 11 2 2 3 6" xfId="12434"/>
    <cellStyle name="Comma 11 2 2 4" xfId="2244"/>
    <cellStyle name="Comma 11 2 2 4 2" xfId="3357"/>
    <cellStyle name="Comma 11 2 2 4 2 2" xfId="5100"/>
    <cellStyle name="Comma 11 2 2 4 2 2 2" xfId="8364"/>
    <cellStyle name="Comma 11 2 2 4 2 2 3" xfId="11431"/>
    <cellStyle name="Comma 11 2 2 4 2 2 4" xfId="14727"/>
    <cellStyle name="Comma 11 2 2 4 2 3" xfId="6791"/>
    <cellStyle name="Comma 11 2 2 4 2 4" xfId="10008"/>
    <cellStyle name="Comma 11 2 2 4 2 5" xfId="13303"/>
    <cellStyle name="Comma 11 2 2 4 3" xfId="4154"/>
    <cellStyle name="Comma 11 2 2 4 3 2" xfId="7584"/>
    <cellStyle name="Comma 11 2 2 4 3 3" xfId="10722"/>
    <cellStyle name="Comma 11 2 2 4 3 4" xfId="14018"/>
    <cellStyle name="Comma 11 2 2 4 4" xfId="5990"/>
    <cellStyle name="Comma 11 2 2 4 5" xfId="9276"/>
    <cellStyle name="Comma 11 2 2 4 6" xfId="12590"/>
    <cellStyle name="Comma 11 2 2 5" xfId="2315"/>
    <cellStyle name="Comma 11 2 2 5 2" xfId="3421"/>
    <cellStyle name="Comma 11 2 2 5 2 2" xfId="5157"/>
    <cellStyle name="Comma 11 2 2 5 2 2 2" xfId="8421"/>
    <cellStyle name="Comma 11 2 2 5 2 2 3" xfId="11488"/>
    <cellStyle name="Comma 11 2 2 5 2 2 4" xfId="14784"/>
    <cellStyle name="Comma 11 2 2 5 2 3" xfId="6855"/>
    <cellStyle name="Comma 11 2 2 5 2 4" xfId="10065"/>
    <cellStyle name="Comma 11 2 2 5 2 5" xfId="13360"/>
    <cellStyle name="Comma 11 2 2 5 3" xfId="4211"/>
    <cellStyle name="Comma 11 2 2 5 3 2" xfId="7641"/>
    <cellStyle name="Comma 11 2 2 5 3 3" xfId="10779"/>
    <cellStyle name="Comma 11 2 2 5 3 4" xfId="14075"/>
    <cellStyle name="Comma 11 2 2 5 4" xfId="6047"/>
    <cellStyle name="Comma 11 2 2 5 5" xfId="9333"/>
    <cellStyle name="Comma 11 2 2 5 6" xfId="12647"/>
    <cellStyle name="Comma 11 2 2 6" xfId="2695"/>
    <cellStyle name="Comma 11 2 2 6 2" xfId="3649"/>
    <cellStyle name="Comma 11 2 2 6 2 2" xfId="5316"/>
    <cellStyle name="Comma 11 2 2 6 2 2 2" xfId="8579"/>
    <cellStyle name="Comma 11 2 2 6 2 2 3" xfId="11646"/>
    <cellStyle name="Comma 11 2 2 6 2 2 4" xfId="14942"/>
    <cellStyle name="Comma 11 2 2 6 2 3" xfId="7083"/>
    <cellStyle name="Comma 11 2 2 6 2 4" xfId="10224"/>
    <cellStyle name="Comma 11 2 2 6 2 5" xfId="13519"/>
    <cellStyle name="Comma 11 2 2 6 3" xfId="4438"/>
    <cellStyle name="Comma 11 2 2 6 3 2" xfId="7868"/>
    <cellStyle name="Comma 11 2 2 6 3 3" xfId="10937"/>
    <cellStyle name="Comma 11 2 2 6 3 4" xfId="14233"/>
    <cellStyle name="Comma 11 2 2 6 4" xfId="6289"/>
    <cellStyle name="Comma 11 2 2 6 5" xfId="9491"/>
    <cellStyle name="Comma 11 2 2 6 6" xfId="12805"/>
    <cellStyle name="Comma 11 2 2 7" xfId="5478"/>
    <cellStyle name="Comma 11 2 2 7 2" xfId="8739"/>
    <cellStyle name="Comma 11 2 2 7 3" xfId="11799"/>
    <cellStyle name="Comma 11 2 2 7 4" xfId="15095"/>
    <cellStyle name="Comma 11 2 2 8" xfId="8929"/>
    <cellStyle name="Comma 11 2 2 9" xfId="12056"/>
    <cellStyle name="Comma 11 2 3" xfId="3103"/>
    <cellStyle name="Comma 11 2 3 2" xfId="4898"/>
    <cellStyle name="Comma 11 2 3 2 2" xfId="8164"/>
    <cellStyle name="Comma 11 2 3 2 3" xfId="11231"/>
    <cellStyle name="Comma 11 2 3 2 4" xfId="14527"/>
    <cellStyle name="Comma 11 2 3 3" xfId="6585"/>
    <cellStyle name="Comma 11 2 3 4" xfId="9806"/>
    <cellStyle name="Comma 11 2 3 5" xfId="13101"/>
    <cellStyle name="Comma 11 2 4" xfId="3831"/>
    <cellStyle name="Comma 11 2 4 2" xfId="7263"/>
    <cellStyle name="Comma 11 2 4 3" xfId="10401"/>
    <cellStyle name="Comma 11 2 4 4" xfId="13697"/>
    <cellStyle name="Comma 11 2 5" xfId="5671"/>
    <cellStyle name="Comma 11 2 6" xfId="12274"/>
    <cellStyle name="Comma 11 20" xfId="5639"/>
    <cellStyle name="Comma 11 21" xfId="8928"/>
    <cellStyle name="Comma 11 22" xfId="11950"/>
    <cellStyle name="Comma 11 23" xfId="12086"/>
    <cellStyle name="Comma 11 24" xfId="12242"/>
    <cellStyle name="Comma 11 3" xfId="314"/>
    <cellStyle name="Comma 11 3 2" xfId="788"/>
    <cellStyle name="Comma 11 3 3" xfId="3130"/>
    <cellStyle name="Comma 11 3 3 2" xfId="4925"/>
    <cellStyle name="Comma 11 3 3 2 2" xfId="8191"/>
    <cellStyle name="Comma 11 3 3 2 3" xfId="11258"/>
    <cellStyle name="Comma 11 3 3 2 4" xfId="14554"/>
    <cellStyle name="Comma 11 3 3 3" xfId="6612"/>
    <cellStyle name="Comma 11 3 3 4" xfId="9833"/>
    <cellStyle name="Comma 11 3 3 5" xfId="13128"/>
    <cellStyle name="Comma 11 3 4" xfId="3802"/>
    <cellStyle name="Comma 11 3 4 2" xfId="7234"/>
    <cellStyle name="Comma 11 3 4 3" xfId="10372"/>
    <cellStyle name="Comma 11 3 4 4" xfId="13668"/>
    <cellStyle name="Comma 11 3 5" xfId="5642"/>
    <cellStyle name="Comma 11 3 6" xfId="9122"/>
    <cellStyle name="Comma 11 3 7" xfId="12245"/>
    <cellStyle name="Comma 11 4" xfId="418"/>
    <cellStyle name="Comma 11 4 2" xfId="789"/>
    <cellStyle name="Comma 11 4 3" xfId="3086"/>
    <cellStyle name="Comma 11 4 3 2" xfId="4886"/>
    <cellStyle name="Comma 11 4 3 2 2" xfId="8152"/>
    <cellStyle name="Comma 11 4 3 2 3" xfId="11221"/>
    <cellStyle name="Comma 11 4 3 2 4" xfId="14517"/>
    <cellStyle name="Comma 11 4 3 3" xfId="6575"/>
    <cellStyle name="Comma 11 4 3 4" xfId="9796"/>
    <cellStyle name="Comma 11 4 3 5" xfId="13091"/>
    <cellStyle name="Comma 11 4 4" xfId="3842"/>
    <cellStyle name="Comma 11 4 4 2" xfId="7274"/>
    <cellStyle name="Comma 11 4 4 3" xfId="10412"/>
    <cellStyle name="Comma 11 4 4 4" xfId="13708"/>
    <cellStyle name="Comma 11 4 5" xfId="5685"/>
    <cellStyle name="Comma 11 4 6" xfId="9090"/>
    <cellStyle name="Comma 11 4 7" xfId="12285"/>
    <cellStyle name="Comma 11 5" xfId="484"/>
    <cellStyle name="Comma 11 5 2" xfId="790"/>
    <cellStyle name="Comma 11 5 3" xfId="3060"/>
    <cellStyle name="Comma 11 5 3 2" xfId="4866"/>
    <cellStyle name="Comma 11 5 3 2 2" xfId="8132"/>
    <cellStyle name="Comma 11 5 3 2 3" xfId="11201"/>
    <cellStyle name="Comma 11 5 3 2 4" xfId="14497"/>
    <cellStyle name="Comma 11 5 3 3" xfId="6555"/>
    <cellStyle name="Comma 11 5 3 4" xfId="9776"/>
    <cellStyle name="Comma 11 5 3 5" xfId="13071"/>
    <cellStyle name="Comma 11 5 4" xfId="3866"/>
    <cellStyle name="Comma 11 5 4 2" xfId="7296"/>
    <cellStyle name="Comma 11 5 4 3" xfId="10434"/>
    <cellStyle name="Comma 11 5 4 4" xfId="13730"/>
    <cellStyle name="Comma 11 5 5" xfId="5707"/>
    <cellStyle name="Comma 11 5 6" xfId="9073"/>
    <cellStyle name="Comma 11 5 7" xfId="12307"/>
    <cellStyle name="Comma 11 6" xfId="791"/>
    <cellStyle name="Comma 11 6 10" xfId="12088"/>
    <cellStyle name="Comma 11 6 2" xfId="1779"/>
    <cellStyle name="Comma 11 6 3" xfId="1778"/>
    <cellStyle name="Comma 11 6 3 2" xfId="3196"/>
    <cellStyle name="Comma 11 6 3 2 2" xfId="4944"/>
    <cellStyle name="Comma 11 6 3 2 2 2" xfId="8209"/>
    <cellStyle name="Comma 11 6 3 2 2 3" xfId="11276"/>
    <cellStyle name="Comma 11 6 3 2 2 4" xfId="14572"/>
    <cellStyle name="Comma 11 6 3 2 3" xfId="6631"/>
    <cellStyle name="Comma 11 6 3 2 4" xfId="9852"/>
    <cellStyle name="Comma 11 6 3 2 5" xfId="13147"/>
    <cellStyle name="Comma 11 6 3 3" xfId="3999"/>
    <cellStyle name="Comma 11 6 3 3 2" xfId="7429"/>
    <cellStyle name="Comma 11 6 3 3 3" xfId="10567"/>
    <cellStyle name="Comma 11 6 3 3 4" xfId="13863"/>
    <cellStyle name="Comma 11 6 3 4" xfId="5835"/>
    <cellStyle name="Comma 11 6 3 5" xfId="9134"/>
    <cellStyle name="Comma 11 6 3 6" xfId="12435"/>
    <cellStyle name="Comma 11 6 4" xfId="2220"/>
    <cellStyle name="Comma 11 6 4 2" xfId="3333"/>
    <cellStyle name="Comma 11 6 4 2 2" xfId="5079"/>
    <cellStyle name="Comma 11 6 4 2 2 2" xfId="8343"/>
    <cellStyle name="Comma 11 6 4 2 2 3" xfId="11410"/>
    <cellStyle name="Comma 11 6 4 2 2 4" xfId="14706"/>
    <cellStyle name="Comma 11 6 4 2 3" xfId="6767"/>
    <cellStyle name="Comma 11 6 4 2 4" xfId="9987"/>
    <cellStyle name="Comma 11 6 4 2 5" xfId="13282"/>
    <cellStyle name="Comma 11 6 4 3" xfId="4133"/>
    <cellStyle name="Comma 11 6 4 3 2" xfId="7563"/>
    <cellStyle name="Comma 11 6 4 3 3" xfId="10701"/>
    <cellStyle name="Comma 11 6 4 3 4" xfId="13997"/>
    <cellStyle name="Comma 11 6 4 4" xfId="5969"/>
    <cellStyle name="Comma 11 6 4 5" xfId="9255"/>
    <cellStyle name="Comma 11 6 4 6" xfId="12569"/>
    <cellStyle name="Comma 11 6 5" xfId="2316"/>
    <cellStyle name="Comma 11 6 5 2" xfId="3422"/>
    <cellStyle name="Comma 11 6 5 2 2" xfId="5158"/>
    <cellStyle name="Comma 11 6 5 2 2 2" xfId="8422"/>
    <cellStyle name="Comma 11 6 5 2 2 3" xfId="11489"/>
    <cellStyle name="Comma 11 6 5 2 2 4" xfId="14785"/>
    <cellStyle name="Comma 11 6 5 2 3" xfId="6856"/>
    <cellStyle name="Comma 11 6 5 2 4" xfId="10066"/>
    <cellStyle name="Comma 11 6 5 2 5" xfId="13361"/>
    <cellStyle name="Comma 11 6 5 3" xfId="4212"/>
    <cellStyle name="Comma 11 6 5 3 2" xfId="7642"/>
    <cellStyle name="Comma 11 6 5 3 3" xfId="10780"/>
    <cellStyle name="Comma 11 6 5 3 4" xfId="14076"/>
    <cellStyle name="Comma 11 6 5 4" xfId="6048"/>
    <cellStyle name="Comma 11 6 5 5" xfId="9334"/>
    <cellStyle name="Comma 11 6 5 6" xfId="12648"/>
    <cellStyle name="Comma 11 6 6" xfId="2696"/>
    <cellStyle name="Comma 11 6 6 2" xfId="3650"/>
    <cellStyle name="Comma 11 6 6 2 2" xfId="5317"/>
    <cellStyle name="Comma 11 6 6 2 2 2" xfId="8580"/>
    <cellStyle name="Comma 11 6 6 2 2 3" xfId="11647"/>
    <cellStyle name="Comma 11 6 6 2 2 4" xfId="14943"/>
    <cellStyle name="Comma 11 6 6 2 3" xfId="7084"/>
    <cellStyle name="Comma 11 6 6 2 4" xfId="10225"/>
    <cellStyle name="Comma 11 6 6 2 5" xfId="13520"/>
    <cellStyle name="Comma 11 6 6 3" xfId="4439"/>
    <cellStyle name="Comma 11 6 6 3 2" xfId="7869"/>
    <cellStyle name="Comma 11 6 6 3 3" xfId="10938"/>
    <cellStyle name="Comma 11 6 6 3 4" xfId="14234"/>
    <cellStyle name="Comma 11 6 6 4" xfId="6290"/>
    <cellStyle name="Comma 11 6 6 5" xfId="9492"/>
    <cellStyle name="Comma 11 6 6 6" xfId="12806"/>
    <cellStyle name="Comma 11 6 7" xfId="5479"/>
    <cellStyle name="Comma 11 6 7 2" xfId="8740"/>
    <cellStyle name="Comma 11 6 7 3" xfId="11800"/>
    <cellStyle name="Comma 11 6 7 4" xfId="15096"/>
    <cellStyle name="Comma 11 6 8" xfId="8930"/>
    <cellStyle name="Comma 11 6 9" xfId="12029"/>
    <cellStyle name="Comma 11 7" xfId="792"/>
    <cellStyle name="Comma 11 7 2" xfId="1781"/>
    <cellStyle name="Comma 11 7 3" xfId="1780"/>
    <cellStyle name="Comma 11 8" xfId="793"/>
    <cellStyle name="Comma 11 8 2" xfId="2854"/>
    <cellStyle name="Comma 11 9" xfId="794"/>
    <cellStyle name="Comma 11 9 2" xfId="2855"/>
    <cellStyle name="Comma 12" xfId="10"/>
    <cellStyle name="Comma 12 10" xfId="796"/>
    <cellStyle name="Comma 12 10 2" xfId="2856"/>
    <cellStyle name="Comma 12 11" xfId="797"/>
    <cellStyle name="Comma 12 11 2" xfId="2857"/>
    <cellStyle name="Comma 12 12" xfId="798"/>
    <cellStyle name="Comma 12 12 2" xfId="2858"/>
    <cellStyle name="Comma 12 13" xfId="795"/>
    <cellStyle name="Comma 12 14" xfId="1782"/>
    <cellStyle name="Comma 12 14 2" xfId="3197"/>
    <cellStyle name="Comma 12 14 2 2" xfId="4945"/>
    <cellStyle name="Comma 12 14 2 2 2" xfId="8210"/>
    <cellStyle name="Comma 12 14 2 2 3" xfId="11277"/>
    <cellStyle name="Comma 12 14 2 2 4" xfId="14573"/>
    <cellStyle name="Comma 12 14 2 3" xfId="6632"/>
    <cellStyle name="Comma 12 14 2 4" xfId="9853"/>
    <cellStyle name="Comma 12 14 2 5" xfId="13148"/>
    <cellStyle name="Comma 12 14 3" xfId="4000"/>
    <cellStyle name="Comma 12 14 3 2" xfId="7430"/>
    <cellStyle name="Comma 12 14 3 3" xfId="10568"/>
    <cellStyle name="Comma 12 14 3 4" xfId="13864"/>
    <cellStyle name="Comma 12 14 4" xfId="5836"/>
    <cellStyle name="Comma 12 14 5" xfId="9135"/>
    <cellStyle name="Comma 12 14 6" xfId="12436"/>
    <cellStyle name="Comma 12 15" xfId="2132"/>
    <cellStyle name="Comma 12 15 2" xfId="3245"/>
    <cellStyle name="Comma 12 15 2 2" xfId="4992"/>
    <cellStyle name="Comma 12 15 2 2 2" xfId="8256"/>
    <cellStyle name="Comma 12 15 2 2 3" xfId="11323"/>
    <cellStyle name="Comma 12 15 2 2 4" xfId="14619"/>
    <cellStyle name="Comma 12 15 2 3" xfId="6679"/>
    <cellStyle name="Comma 12 15 2 4" xfId="9900"/>
    <cellStyle name="Comma 12 15 2 5" xfId="13195"/>
    <cellStyle name="Comma 12 15 3" xfId="4046"/>
    <cellStyle name="Comma 12 15 3 2" xfId="7476"/>
    <cellStyle name="Comma 12 15 3 3" xfId="10614"/>
    <cellStyle name="Comma 12 15 3 4" xfId="13910"/>
    <cellStyle name="Comma 12 15 4" xfId="5882"/>
    <cellStyle name="Comma 12 15 5" xfId="9168"/>
    <cellStyle name="Comma 12 15 6" xfId="12482"/>
    <cellStyle name="Comma 12 16" xfId="2317"/>
    <cellStyle name="Comma 12 16 2" xfId="3423"/>
    <cellStyle name="Comma 12 16 2 2" xfId="5159"/>
    <cellStyle name="Comma 12 16 2 2 2" xfId="8423"/>
    <cellStyle name="Comma 12 16 2 2 3" xfId="11490"/>
    <cellStyle name="Comma 12 16 2 2 4" xfId="14786"/>
    <cellStyle name="Comma 12 16 2 3" xfId="6857"/>
    <cellStyle name="Comma 12 16 2 4" xfId="10067"/>
    <cellStyle name="Comma 12 16 2 5" xfId="13362"/>
    <cellStyle name="Comma 12 16 3" xfId="4213"/>
    <cellStyle name="Comma 12 16 3 2" xfId="7643"/>
    <cellStyle name="Comma 12 16 3 3" xfId="10781"/>
    <cellStyle name="Comma 12 16 3 4" xfId="14077"/>
    <cellStyle name="Comma 12 16 4" xfId="6049"/>
    <cellStyle name="Comma 12 16 5" xfId="9335"/>
    <cellStyle name="Comma 12 16 6" xfId="12649"/>
    <cellStyle name="Comma 12 17" xfId="2697"/>
    <cellStyle name="Comma 12 17 2" xfId="3651"/>
    <cellStyle name="Comma 12 17 2 2" xfId="5318"/>
    <cellStyle name="Comma 12 17 2 2 2" xfId="8581"/>
    <cellStyle name="Comma 12 17 2 2 3" xfId="11648"/>
    <cellStyle name="Comma 12 17 2 2 4" xfId="14944"/>
    <cellStyle name="Comma 12 17 2 3" xfId="7085"/>
    <cellStyle name="Comma 12 17 2 4" xfId="10226"/>
    <cellStyle name="Comma 12 17 2 5" xfId="13521"/>
    <cellStyle name="Comma 12 17 3" xfId="4440"/>
    <cellStyle name="Comma 12 17 3 2" xfId="7870"/>
    <cellStyle name="Comma 12 17 3 3" xfId="10939"/>
    <cellStyle name="Comma 12 17 3 4" xfId="14235"/>
    <cellStyle name="Comma 12 17 4" xfId="6291"/>
    <cellStyle name="Comma 12 17 5" xfId="9493"/>
    <cellStyle name="Comma 12 17 6" xfId="12807"/>
    <cellStyle name="Comma 12 18" xfId="3184"/>
    <cellStyle name="Comma 12 18 2" xfId="4933"/>
    <cellStyle name="Comma 12 18 2 2" xfId="8199"/>
    <cellStyle name="Comma 12 18 2 3" xfId="11266"/>
    <cellStyle name="Comma 12 18 2 4" xfId="14562"/>
    <cellStyle name="Comma 12 18 3" xfId="6620"/>
    <cellStyle name="Comma 12 18 4" xfId="9841"/>
    <cellStyle name="Comma 12 18 5" xfId="13136"/>
    <cellStyle name="Comma 12 19" xfId="3793"/>
    <cellStyle name="Comma 12 19 2" xfId="7225"/>
    <cellStyle name="Comma 12 19 3" xfId="10363"/>
    <cellStyle name="Comma 12 19 4" xfId="13659"/>
    <cellStyle name="Comma 12 2" xfId="345"/>
    <cellStyle name="Comma 12 2 2" xfId="799"/>
    <cellStyle name="Comma 12 2 2 10" xfId="12090"/>
    <cellStyle name="Comma 12 2 2 2" xfId="1784"/>
    <cellStyle name="Comma 12 2 2 3" xfId="1783"/>
    <cellStyle name="Comma 12 2 2 3 2" xfId="3198"/>
    <cellStyle name="Comma 12 2 2 3 2 2" xfId="4946"/>
    <cellStyle name="Comma 12 2 2 3 2 2 2" xfId="8211"/>
    <cellStyle name="Comma 12 2 2 3 2 2 3" xfId="11278"/>
    <cellStyle name="Comma 12 2 2 3 2 2 4" xfId="14574"/>
    <cellStyle name="Comma 12 2 2 3 2 3" xfId="6633"/>
    <cellStyle name="Comma 12 2 2 3 2 4" xfId="9854"/>
    <cellStyle name="Comma 12 2 2 3 2 5" xfId="13149"/>
    <cellStyle name="Comma 12 2 2 3 3" xfId="4001"/>
    <cellStyle name="Comma 12 2 2 3 3 2" xfId="7431"/>
    <cellStyle name="Comma 12 2 2 3 3 3" xfId="10569"/>
    <cellStyle name="Comma 12 2 2 3 3 4" xfId="13865"/>
    <cellStyle name="Comma 12 2 2 3 4" xfId="5837"/>
    <cellStyle name="Comma 12 2 2 3 5" xfId="9136"/>
    <cellStyle name="Comma 12 2 2 3 6" xfId="12437"/>
    <cellStyle name="Comma 12 2 2 4" xfId="2239"/>
    <cellStyle name="Comma 12 2 2 4 2" xfId="3352"/>
    <cellStyle name="Comma 12 2 2 4 2 2" xfId="5096"/>
    <cellStyle name="Comma 12 2 2 4 2 2 2" xfId="8360"/>
    <cellStyle name="Comma 12 2 2 4 2 2 3" xfId="11427"/>
    <cellStyle name="Comma 12 2 2 4 2 2 4" xfId="14723"/>
    <cellStyle name="Comma 12 2 2 4 2 3" xfId="6786"/>
    <cellStyle name="Comma 12 2 2 4 2 4" xfId="10004"/>
    <cellStyle name="Comma 12 2 2 4 2 5" xfId="13299"/>
    <cellStyle name="Comma 12 2 2 4 3" xfId="4150"/>
    <cellStyle name="Comma 12 2 2 4 3 2" xfId="7580"/>
    <cellStyle name="Comma 12 2 2 4 3 3" xfId="10718"/>
    <cellStyle name="Comma 12 2 2 4 3 4" xfId="14014"/>
    <cellStyle name="Comma 12 2 2 4 4" xfId="5986"/>
    <cellStyle name="Comma 12 2 2 4 5" xfId="9272"/>
    <cellStyle name="Comma 12 2 2 4 6" xfId="12586"/>
    <cellStyle name="Comma 12 2 2 5" xfId="2318"/>
    <cellStyle name="Comma 12 2 2 5 2" xfId="3424"/>
    <cellStyle name="Comma 12 2 2 5 2 2" xfId="5160"/>
    <cellStyle name="Comma 12 2 2 5 2 2 2" xfId="8424"/>
    <cellStyle name="Comma 12 2 2 5 2 2 3" xfId="11491"/>
    <cellStyle name="Comma 12 2 2 5 2 2 4" xfId="14787"/>
    <cellStyle name="Comma 12 2 2 5 2 3" xfId="6858"/>
    <cellStyle name="Comma 12 2 2 5 2 4" xfId="10068"/>
    <cellStyle name="Comma 12 2 2 5 2 5" xfId="13363"/>
    <cellStyle name="Comma 12 2 2 5 3" xfId="4214"/>
    <cellStyle name="Comma 12 2 2 5 3 2" xfId="7644"/>
    <cellStyle name="Comma 12 2 2 5 3 3" xfId="10782"/>
    <cellStyle name="Comma 12 2 2 5 3 4" xfId="14078"/>
    <cellStyle name="Comma 12 2 2 5 4" xfId="6050"/>
    <cellStyle name="Comma 12 2 2 5 5" xfId="9336"/>
    <cellStyle name="Comma 12 2 2 5 6" xfId="12650"/>
    <cellStyle name="Comma 12 2 2 6" xfId="2698"/>
    <cellStyle name="Comma 12 2 2 6 2" xfId="3652"/>
    <cellStyle name="Comma 12 2 2 6 2 2" xfId="5319"/>
    <cellStyle name="Comma 12 2 2 6 2 2 2" xfId="8582"/>
    <cellStyle name="Comma 12 2 2 6 2 2 3" xfId="11649"/>
    <cellStyle name="Comma 12 2 2 6 2 2 4" xfId="14945"/>
    <cellStyle name="Comma 12 2 2 6 2 3" xfId="7086"/>
    <cellStyle name="Comma 12 2 2 6 2 4" xfId="10227"/>
    <cellStyle name="Comma 12 2 2 6 2 5" xfId="13522"/>
    <cellStyle name="Comma 12 2 2 6 3" xfId="4441"/>
    <cellStyle name="Comma 12 2 2 6 3 2" xfId="7871"/>
    <cellStyle name="Comma 12 2 2 6 3 3" xfId="10940"/>
    <cellStyle name="Comma 12 2 2 6 3 4" xfId="14236"/>
    <cellStyle name="Comma 12 2 2 6 4" xfId="6292"/>
    <cellStyle name="Comma 12 2 2 6 5" xfId="9494"/>
    <cellStyle name="Comma 12 2 2 6 6" xfId="12808"/>
    <cellStyle name="Comma 12 2 2 7" xfId="5481"/>
    <cellStyle name="Comma 12 2 2 7 2" xfId="8742"/>
    <cellStyle name="Comma 12 2 2 7 3" xfId="11802"/>
    <cellStyle name="Comma 12 2 2 7 4" xfId="15098"/>
    <cellStyle name="Comma 12 2 2 8" xfId="8932"/>
    <cellStyle name="Comma 12 2 2 9" xfId="12049"/>
    <cellStyle name="Comma 12 2 3" xfId="3109"/>
    <cellStyle name="Comma 12 2 3 2" xfId="4904"/>
    <cellStyle name="Comma 12 2 3 2 2" xfId="8170"/>
    <cellStyle name="Comma 12 2 3 2 3" xfId="11237"/>
    <cellStyle name="Comma 12 2 3 2 4" xfId="14533"/>
    <cellStyle name="Comma 12 2 3 3" xfId="6591"/>
    <cellStyle name="Comma 12 2 3 4" xfId="9812"/>
    <cellStyle name="Comma 12 2 3 5" xfId="13107"/>
    <cellStyle name="Comma 12 2 4" xfId="3825"/>
    <cellStyle name="Comma 12 2 4 2" xfId="7257"/>
    <cellStyle name="Comma 12 2 4 3" xfId="10395"/>
    <cellStyle name="Comma 12 2 4 4" xfId="13691"/>
    <cellStyle name="Comma 12 2 5" xfId="5665"/>
    <cellStyle name="Comma 12 2 6" xfId="12268"/>
    <cellStyle name="Comma 12 20" xfId="5480"/>
    <cellStyle name="Comma 12 20 2" xfId="8741"/>
    <cellStyle name="Comma 12 20 3" xfId="11801"/>
    <cellStyle name="Comma 12 20 4" xfId="15097"/>
    <cellStyle name="Comma 12 21" xfId="5633"/>
    <cellStyle name="Comma 12 22" xfId="8931"/>
    <cellStyle name="Comma 12 23" xfId="11944"/>
    <cellStyle name="Comma 12 24" xfId="12089"/>
    <cellStyle name="Comma 12 25" xfId="12236"/>
    <cellStyle name="Comma 12 3" xfId="315"/>
    <cellStyle name="Comma 12 3 2" xfId="800"/>
    <cellStyle name="Comma 12 3 3" xfId="3129"/>
    <cellStyle name="Comma 12 3 3 2" xfId="4924"/>
    <cellStyle name="Comma 12 3 3 2 2" xfId="8190"/>
    <cellStyle name="Comma 12 3 3 2 3" xfId="11257"/>
    <cellStyle name="Comma 12 3 3 2 4" xfId="14553"/>
    <cellStyle name="Comma 12 3 3 3" xfId="6611"/>
    <cellStyle name="Comma 12 3 3 4" xfId="9832"/>
    <cellStyle name="Comma 12 3 3 5" xfId="13127"/>
    <cellStyle name="Comma 12 3 4" xfId="3803"/>
    <cellStyle name="Comma 12 3 4 2" xfId="7235"/>
    <cellStyle name="Comma 12 3 4 3" xfId="10373"/>
    <cellStyle name="Comma 12 3 4 4" xfId="13669"/>
    <cellStyle name="Comma 12 3 5" xfId="5643"/>
    <cellStyle name="Comma 12 3 6" xfId="9121"/>
    <cellStyle name="Comma 12 3 7" xfId="12246"/>
    <cellStyle name="Comma 12 4" xfId="471"/>
    <cellStyle name="Comma 12 4 2" xfId="801"/>
    <cellStyle name="Comma 12 4 3" xfId="3075"/>
    <cellStyle name="Comma 12 4 3 2" xfId="4876"/>
    <cellStyle name="Comma 12 4 3 2 2" xfId="8142"/>
    <cellStyle name="Comma 12 4 3 2 3" xfId="11211"/>
    <cellStyle name="Comma 12 4 3 2 4" xfId="14507"/>
    <cellStyle name="Comma 12 4 3 3" xfId="6565"/>
    <cellStyle name="Comma 12 4 3 4" xfId="9786"/>
    <cellStyle name="Comma 12 4 3 5" xfId="13081"/>
    <cellStyle name="Comma 12 4 4" xfId="3854"/>
    <cellStyle name="Comma 12 4 4 2" xfId="7284"/>
    <cellStyle name="Comma 12 4 4 3" xfId="10422"/>
    <cellStyle name="Comma 12 4 4 4" xfId="13718"/>
    <cellStyle name="Comma 12 4 5" xfId="5695"/>
    <cellStyle name="Comma 12 4 6" xfId="9081"/>
    <cellStyle name="Comma 12 4 7" xfId="12295"/>
    <cellStyle name="Comma 12 5" xfId="802"/>
    <cellStyle name="Comma 12 5 2" xfId="2859"/>
    <cellStyle name="Comma 12 6" xfId="803"/>
    <cellStyle name="Comma 12 6 2" xfId="2860"/>
    <cellStyle name="Comma 12 7" xfId="804"/>
    <cellStyle name="Comma 12 7 10" xfId="12091"/>
    <cellStyle name="Comma 12 7 2" xfId="1786"/>
    <cellStyle name="Comma 12 7 3" xfId="1785"/>
    <cellStyle name="Comma 12 7 3 2" xfId="3199"/>
    <cellStyle name="Comma 12 7 3 2 2" xfId="4947"/>
    <cellStyle name="Comma 12 7 3 2 2 2" xfId="8212"/>
    <cellStyle name="Comma 12 7 3 2 2 3" xfId="11279"/>
    <cellStyle name="Comma 12 7 3 2 2 4" xfId="14575"/>
    <cellStyle name="Comma 12 7 3 2 3" xfId="6634"/>
    <cellStyle name="Comma 12 7 3 2 4" xfId="9855"/>
    <cellStyle name="Comma 12 7 3 2 5" xfId="13150"/>
    <cellStyle name="Comma 12 7 3 3" xfId="4002"/>
    <cellStyle name="Comma 12 7 3 3 2" xfId="7432"/>
    <cellStyle name="Comma 12 7 3 3 3" xfId="10570"/>
    <cellStyle name="Comma 12 7 3 3 4" xfId="13866"/>
    <cellStyle name="Comma 12 7 3 4" xfId="5838"/>
    <cellStyle name="Comma 12 7 3 5" xfId="9137"/>
    <cellStyle name="Comma 12 7 3 6" xfId="12438"/>
    <cellStyle name="Comma 12 7 4" xfId="2223"/>
    <cellStyle name="Comma 12 7 4 2" xfId="3336"/>
    <cellStyle name="Comma 12 7 4 2 2" xfId="5082"/>
    <cellStyle name="Comma 12 7 4 2 2 2" xfId="8346"/>
    <cellStyle name="Comma 12 7 4 2 2 3" xfId="11413"/>
    <cellStyle name="Comma 12 7 4 2 2 4" xfId="14709"/>
    <cellStyle name="Comma 12 7 4 2 3" xfId="6770"/>
    <cellStyle name="Comma 12 7 4 2 4" xfId="9990"/>
    <cellStyle name="Comma 12 7 4 2 5" xfId="13285"/>
    <cellStyle name="Comma 12 7 4 3" xfId="4136"/>
    <cellStyle name="Comma 12 7 4 3 2" xfId="7566"/>
    <cellStyle name="Comma 12 7 4 3 3" xfId="10704"/>
    <cellStyle name="Comma 12 7 4 3 4" xfId="14000"/>
    <cellStyle name="Comma 12 7 4 4" xfId="5972"/>
    <cellStyle name="Comma 12 7 4 5" xfId="9258"/>
    <cellStyle name="Comma 12 7 4 6" xfId="12572"/>
    <cellStyle name="Comma 12 7 5" xfId="2319"/>
    <cellStyle name="Comma 12 7 5 2" xfId="3425"/>
    <cellStyle name="Comma 12 7 5 2 2" xfId="5161"/>
    <cellStyle name="Comma 12 7 5 2 2 2" xfId="8425"/>
    <cellStyle name="Comma 12 7 5 2 2 3" xfId="11492"/>
    <cellStyle name="Comma 12 7 5 2 2 4" xfId="14788"/>
    <cellStyle name="Comma 12 7 5 2 3" xfId="6859"/>
    <cellStyle name="Comma 12 7 5 2 4" xfId="10069"/>
    <cellStyle name="Comma 12 7 5 2 5" xfId="13364"/>
    <cellStyle name="Comma 12 7 5 3" xfId="4215"/>
    <cellStyle name="Comma 12 7 5 3 2" xfId="7645"/>
    <cellStyle name="Comma 12 7 5 3 3" xfId="10783"/>
    <cellStyle name="Comma 12 7 5 3 4" xfId="14079"/>
    <cellStyle name="Comma 12 7 5 4" xfId="6051"/>
    <cellStyle name="Comma 12 7 5 5" xfId="9337"/>
    <cellStyle name="Comma 12 7 5 6" xfId="12651"/>
    <cellStyle name="Comma 12 7 6" xfId="2699"/>
    <cellStyle name="Comma 12 7 6 2" xfId="3653"/>
    <cellStyle name="Comma 12 7 6 2 2" xfId="5320"/>
    <cellStyle name="Comma 12 7 6 2 2 2" xfId="8583"/>
    <cellStyle name="Comma 12 7 6 2 2 3" xfId="11650"/>
    <cellStyle name="Comma 12 7 6 2 2 4" xfId="14946"/>
    <cellStyle name="Comma 12 7 6 2 3" xfId="7087"/>
    <cellStyle name="Comma 12 7 6 2 4" xfId="10228"/>
    <cellStyle name="Comma 12 7 6 2 5" xfId="13523"/>
    <cellStyle name="Comma 12 7 6 3" xfId="4442"/>
    <cellStyle name="Comma 12 7 6 3 2" xfId="7872"/>
    <cellStyle name="Comma 12 7 6 3 3" xfId="10941"/>
    <cellStyle name="Comma 12 7 6 3 4" xfId="14237"/>
    <cellStyle name="Comma 12 7 6 4" xfId="6293"/>
    <cellStyle name="Comma 12 7 6 5" xfId="9495"/>
    <cellStyle name="Comma 12 7 6 6" xfId="12809"/>
    <cellStyle name="Comma 12 7 7" xfId="5482"/>
    <cellStyle name="Comma 12 7 7 2" xfId="8743"/>
    <cellStyle name="Comma 12 7 7 3" xfId="11803"/>
    <cellStyle name="Comma 12 7 7 4" xfId="15099"/>
    <cellStyle name="Comma 12 7 8" xfId="8933"/>
    <cellStyle name="Comma 12 7 9" xfId="12032"/>
    <cellStyle name="Comma 12 8" xfId="805"/>
    <cellStyle name="Comma 12 8 2" xfId="2862"/>
    <cellStyle name="Comma 12 9" xfId="806"/>
    <cellStyle name="Comma 12 9 2" xfId="2863"/>
    <cellStyle name="Comma 13" xfId="324"/>
    <cellStyle name="Comma 13 10" xfId="5652"/>
    <cellStyle name="Comma 13 11" xfId="12255"/>
    <cellStyle name="Comma 13 2" xfId="466"/>
    <cellStyle name="Comma 13 2 2" xfId="809"/>
    <cellStyle name="Comma 13 2 3" xfId="810"/>
    <cellStyle name="Comma 13 2 4" xfId="811"/>
    <cellStyle name="Comma 13 2 4 2" xfId="812"/>
    <cellStyle name="Comma 13 2 5" xfId="813"/>
    <cellStyle name="Comma 13 2 6" xfId="808"/>
    <cellStyle name="Comma 13 3" xfId="814"/>
    <cellStyle name="Comma 13 4" xfId="815"/>
    <cellStyle name="Comma 13 5" xfId="807"/>
    <cellStyle name="Comma 13 6" xfId="1787"/>
    <cellStyle name="Comma 13 6 10" xfId="8934"/>
    <cellStyle name="Comma 13 6 11" xfId="11951"/>
    <cellStyle name="Comma 13 6 12" xfId="12092"/>
    <cellStyle name="Comma 13 6 13" xfId="12439"/>
    <cellStyle name="Comma 13 6 2" xfId="1788"/>
    <cellStyle name="Comma 13 6 3" xfId="2141"/>
    <cellStyle name="Comma 13 6 3 2" xfId="3254"/>
    <cellStyle name="Comma 13 6 3 2 2" xfId="5000"/>
    <cellStyle name="Comma 13 6 3 2 2 2" xfId="8264"/>
    <cellStyle name="Comma 13 6 3 2 2 3" xfId="11331"/>
    <cellStyle name="Comma 13 6 3 2 2 4" xfId="14627"/>
    <cellStyle name="Comma 13 6 3 2 3" xfId="6688"/>
    <cellStyle name="Comma 13 6 3 2 4" xfId="9908"/>
    <cellStyle name="Comma 13 6 3 2 5" xfId="13203"/>
    <cellStyle name="Comma 13 6 3 3" xfId="4054"/>
    <cellStyle name="Comma 13 6 3 3 2" xfId="7484"/>
    <cellStyle name="Comma 13 6 3 3 3" xfId="10622"/>
    <cellStyle name="Comma 13 6 3 3 4" xfId="13918"/>
    <cellStyle name="Comma 13 6 3 4" xfId="5890"/>
    <cellStyle name="Comma 13 6 3 5" xfId="9176"/>
    <cellStyle name="Comma 13 6 3 6" xfId="12490"/>
    <cellStyle name="Comma 13 6 4" xfId="2320"/>
    <cellStyle name="Comma 13 6 4 2" xfId="3426"/>
    <cellStyle name="Comma 13 6 4 2 2" xfId="5162"/>
    <cellStyle name="Comma 13 6 4 2 2 2" xfId="8426"/>
    <cellStyle name="Comma 13 6 4 2 2 3" xfId="11493"/>
    <cellStyle name="Comma 13 6 4 2 2 4" xfId="14789"/>
    <cellStyle name="Comma 13 6 4 2 3" xfId="6860"/>
    <cellStyle name="Comma 13 6 4 2 4" xfId="10070"/>
    <cellStyle name="Comma 13 6 4 2 5" xfId="13365"/>
    <cellStyle name="Comma 13 6 4 3" xfId="4216"/>
    <cellStyle name="Comma 13 6 4 3 2" xfId="7646"/>
    <cellStyle name="Comma 13 6 4 3 3" xfId="10784"/>
    <cellStyle name="Comma 13 6 4 3 4" xfId="14080"/>
    <cellStyle name="Comma 13 6 4 4" xfId="6052"/>
    <cellStyle name="Comma 13 6 4 5" xfId="9338"/>
    <cellStyle name="Comma 13 6 4 6" xfId="12652"/>
    <cellStyle name="Comma 13 6 5" xfId="2700"/>
    <cellStyle name="Comma 13 6 5 2" xfId="3654"/>
    <cellStyle name="Comma 13 6 5 2 2" xfId="5321"/>
    <cellStyle name="Comma 13 6 5 2 2 2" xfId="8584"/>
    <cellStyle name="Comma 13 6 5 2 2 3" xfId="11651"/>
    <cellStyle name="Comma 13 6 5 2 2 4" xfId="14947"/>
    <cellStyle name="Comma 13 6 5 2 3" xfId="7088"/>
    <cellStyle name="Comma 13 6 5 2 4" xfId="10229"/>
    <cellStyle name="Comma 13 6 5 2 5" xfId="13524"/>
    <cellStyle name="Comma 13 6 5 3" xfId="4443"/>
    <cellStyle name="Comma 13 6 5 3 2" xfId="7873"/>
    <cellStyle name="Comma 13 6 5 3 3" xfId="10942"/>
    <cellStyle name="Comma 13 6 5 3 4" xfId="14238"/>
    <cellStyle name="Comma 13 6 5 4" xfId="6294"/>
    <cellStyle name="Comma 13 6 5 5" xfId="9496"/>
    <cellStyle name="Comma 13 6 5 6" xfId="12810"/>
    <cellStyle name="Comma 13 6 6" xfId="3200"/>
    <cellStyle name="Comma 13 6 6 2" xfId="4948"/>
    <cellStyle name="Comma 13 6 6 2 2" xfId="8213"/>
    <cellStyle name="Comma 13 6 6 2 3" xfId="11280"/>
    <cellStyle name="Comma 13 6 6 2 4" xfId="14576"/>
    <cellStyle name="Comma 13 6 6 3" xfId="6635"/>
    <cellStyle name="Comma 13 6 6 4" xfId="9856"/>
    <cellStyle name="Comma 13 6 6 5" xfId="13151"/>
    <cellStyle name="Comma 13 6 7" xfId="4003"/>
    <cellStyle name="Comma 13 6 7 2" xfId="7433"/>
    <cellStyle name="Comma 13 6 7 3" xfId="10571"/>
    <cellStyle name="Comma 13 6 7 4" xfId="13867"/>
    <cellStyle name="Comma 13 6 8" xfId="5483"/>
    <cellStyle name="Comma 13 6 8 2" xfId="8744"/>
    <cellStyle name="Comma 13 6 8 3" xfId="11804"/>
    <cellStyle name="Comma 13 6 8 4" xfId="15100"/>
    <cellStyle name="Comma 13 6 9" xfId="5839"/>
    <cellStyle name="Comma 13 7" xfId="1789"/>
    <cellStyle name="Comma 13 7 10" xfId="8935"/>
    <cellStyle name="Comma 13 7 11" xfId="12044"/>
    <cellStyle name="Comma 13 7 12" xfId="12093"/>
    <cellStyle name="Comma 13 7 13" xfId="12440"/>
    <cellStyle name="Comma 13 7 2" xfId="1790"/>
    <cellStyle name="Comma 13 7 3" xfId="2234"/>
    <cellStyle name="Comma 13 7 3 2" xfId="3347"/>
    <cellStyle name="Comma 13 7 3 2 2" xfId="5091"/>
    <cellStyle name="Comma 13 7 3 2 2 2" xfId="8355"/>
    <cellStyle name="Comma 13 7 3 2 2 3" xfId="11422"/>
    <cellStyle name="Comma 13 7 3 2 2 4" xfId="14718"/>
    <cellStyle name="Comma 13 7 3 2 3" xfId="6781"/>
    <cellStyle name="Comma 13 7 3 2 4" xfId="9999"/>
    <cellStyle name="Comma 13 7 3 2 5" xfId="13294"/>
    <cellStyle name="Comma 13 7 3 3" xfId="4145"/>
    <cellStyle name="Comma 13 7 3 3 2" xfId="7575"/>
    <cellStyle name="Comma 13 7 3 3 3" xfId="10713"/>
    <cellStyle name="Comma 13 7 3 3 4" xfId="14009"/>
    <cellStyle name="Comma 13 7 3 4" xfId="5981"/>
    <cellStyle name="Comma 13 7 3 5" xfId="9267"/>
    <cellStyle name="Comma 13 7 3 6" xfId="12581"/>
    <cellStyle name="Comma 13 7 4" xfId="2321"/>
    <cellStyle name="Comma 13 7 4 2" xfId="3427"/>
    <cellStyle name="Comma 13 7 4 2 2" xfId="5163"/>
    <cellStyle name="Comma 13 7 4 2 2 2" xfId="8427"/>
    <cellStyle name="Comma 13 7 4 2 2 3" xfId="11494"/>
    <cellStyle name="Comma 13 7 4 2 2 4" xfId="14790"/>
    <cellStyle name="Comma 13 7 4 2 3" xfId="6861"/>
    <cellStyle name="Comma 13 7 4 2 4" xfId="10071"/>
    <cellStyle name="Comma 13 7 4 2 5" xfId="13366"/>
    <cellStyle name="Comma 13 7 4 3" xfId="4217"/>
    <cellStyle name="Comma 13 7 4 3 2" xfId="7647"/>
    <cellStyle name="Comma 13 7 4 3 3" xfId="10785"/>
    <cellStyle name="Comma 13 7 4 3 4" xfId="14081"/>
    <cellStyle name="Comma 13 7 4 4" xfId="6053"/>
    <cellStyle name="Comma 13 7 4 5" xfId="9339"/>
    <cellStyle name="Comma 13 7 4 6" xfId="12653"/>
    <cellStyle name="Comma 13 7 5" xfId="2701"/>
    <cellStyle name="Comma 13 7 5 2" xfId="3655"/>
    <cellStyle name="Comma 13 7 5 2 2" xfId="5322"/>
    <cellStyle name="Comma 13 7 5 2 2 2" xfId="8585"/>
    <cellStyle name="Comma 13 7 5 2 2 3" xfId="11652"/>
    <cellStyle name="Comma 13 7 5 2 2 4" xfId="14948"/>
    <cellStyle name="Comma 13 7 5 2 3" xfId="7089"/>
    <cellStyle name="Comma 13 7 5 2 4" xfId="10230"/>
    <cellStyle name="Comma 13 7 5 2 5" xfId="13525"/>
    <cellStyle name="Comma 13 7 5 3" xfId="4444"/>
    <cellStyle name="Comma 13 7 5 3 2" xfId="7874"/>
    <cellStyle name="Comma 13 7 5 3 3" xfId="10943"/>
    <cellStyle name="Comma 13 7 5 3 4" xfId="14239"/>
    <cellStyle name="Comma 13 7 5 4" xfId="6295"/>
    <cellStyle name="Comma 13 7 5 5" xfId="9497"/>
    <cellStyle name="Comma 13 7 5 6" xfId="12811"/>
    <cellStyle name="Comma 13 7 6" xfId="3201"/>
    <cellStyle name="Comma 13 7 6 2" xfId="4949"/>
    <cellStyle name="Comma 13 7 6 2 2" xfId="8214"/>
    <cellStyle name="Comma 13 7 6 2 3" xfId="11281"/>
    <cellStyle name="Comma 13 7 6 2 4" xfId="14577"/>
    <cellStyle name="Comma 13 7 6 3" xfId="6636"/>
    <cellStyle name="Comma 13 7 6 4" xfId="9857"/>
    <cellStyle name="Comma 13 7 6 5" xfId="13152"/>
    <cellStyle name="Comma 13 7 7" xfId="4004"/>
    <cellStyle name="Comma 13 7 7 2" xfId="7434"/>
    <cellStyle name="Comma 13 7 7 3" xfId="10572"/>
    <cellStyle name="Comma 13 7 7 4" xfId="13868"/>
    <cellStyle name="Comma 13 7 8" xfId="5484"/>
    <cellStyle name="Comma 13 7 8 2" xfId="8745"/>
    <cellStyle name="Comma 13 7 8 3" xfId="11805"/>
    <cellStyle name="Comma 13 7 8 4" xfId="15101"/>
    <cellStyle name="Comma 13 7 9" xfId="5840"/>
    <cellStyle name="Comma 13 8" xfId="3120"/>
    <cellStyle name="Comma 13 8 2" xfId="4915"/>
    <cellStyle name="Comma 13 8 2 2" xfId="8181"/>
    <cellStyle name="Comma 13 8 2 3" xfId="11248"/>
    <cellStyle name="Comma 13 8 2 4" xfId="14544"/>
    <cellStyle name="Comma 13 8 3" xfId="6602"/>
    <cellStyle name="Comma 13 8 4" xfId="9823"/>
    <cellStyle name="Comma 13 8 5" xfId="13118"/>
    <cellStyle name="Comma 13 9" xfId="3812"/>
    <cellStyle name="Comma 13 9 2" xfId="7244"/>
    <cellStyle name="Comma 13 9 3" xfId="10382"/>
    <cellStyle name="Comma 13 9 4" xfId="13678"/>
    <cellStyle name="Comma 14" xfId="353"/>
    <cellStyle name="Comma 14 2" xfId="817"/>
    <cellStyle name="Comma 14 3" xfId="818"/>
    <cellStyle name="Comma 14 4" xfId="816"/>
    <cellStyle name="Comma 14 5" xfId="3101"/>
    <cellStyle name="Comma 14 5 2" xfId="4896"/>
    <cellStyle name="Comma 14 5 2 2" xfId="8162"/>
    <cellStyle name="Comma 14 5 2 3" xfId="11229"/>
    <cellStyle name="Comma 14 5 2 4" xfId="14525"/>
    <cellStyle name="Comma 14 5 3" xfId="6583"/>
    <cellStyle name="Comma 14 5 4" xfId="9804"/>
    <cellStyle name="Comma 14 5 5" xfId="13099"/>
    <cellStyle name="Comma 14 6" xfId="3833"/>
    <cellStyle name="Comma 14 6 2" xfId="7265"/>
    <cellStyle name="Comma 14 6 3" xfId="10403"/>
    <cellStyle name="Comma 14 6 4" xfId="13699"/>
    <cellStyle name="Comma 14 7" xfId="5673"/>
    <cellStyle name="Comma 14 8" xfId="9100"/>
    <cellStyle name="Comma 14 9" xfId="12276"/>
    <cellStyle name="Comma 15" xfId="410"/>
    <cellStyle name="Comma 15 2" xfId="820"/>
    <cellStyle name="Comma 15 3" xfId="819"/>
    <cellStyle name="Comma 15 3 10" xfId="12094"/>
    <cellStyle name="Comma 15 3 2" xfId="1792"/>
    <cellStyle name="Comma 15 3 3" xfId="1791"/>
    <cellStyle name="Comma 15 3 3 2" xfId="3202"/>
    <cellStyle name="Comma 15 3 3 2 2" xfId="4950"/>
    <cellStyle name="Comma 15 3 3 2 2 2" xfId="8215"/>
    <cellStyle name="Comma 15 3 3 2 2 3" xfId="11282"/>
    <cellStyle name="Comma 15 3 3 2 2 4" xfId="14578"/>
    <cellStyle name="Comma 15 3 3 2 3" xfId="6637"/>
    <cellStyle name="Comma 15 3 3 2 4" xfId="9858"/>
    <cellStyle name="Comma 15 3 3 2 5" xfId="13153"/>
    <cellStyle name="Comma 15 3 3 3" xfId="4005"/>
    <cellStyle name="Comma 15 3 3 3 2" xfId="7435"/>
    <cellStyle name="Comma 15 3 3 3 3" xfId="10573"/>
    <cellStyle name="Comma 15 3 3 3 4" xfId="13869"/>
    <cellStyle name="Comma 15 3 3 4" xfId="5841"/>
    <cellStyle name="Comma 15 3 3 5" xfId="9138"/>
    <cellStyle name="Comma 15 3 3 6" xfId="12441"/>
    <cellStyle name="Comma 15 3 4" xfId="2238"/>
    <cellStyle name="Comma 15 3 4 2" xfId="3351"/>
    <cellStyle name="Comma 15 3 4 2 2" xfId="5095"/>
    <cellStyle name="Comma 15 3 4 2 2 2" xfId="8359"/>
    <cellStyle name="Comma 15 3 4 2 2 3" xfId="11426"/>
    <cellStyle name="Comma 15 3 4 2 2 4" xfId="14722"/>
    <cellStyle name="Comma 15 3 4 2 3" xfId="6785"/>
    <cellStyle name="Comma 15 3 4 2 4" xfId="10003"/>
    <cellStyle name="Comma 15 3 4 2 5" xfId="13298"/>
    <cellStyle name="Comma 15 3 4 3" xfId="4149"/>
    <cellStyle name="Comma 15 3 4 3 2" xfId="7579"/>
    <cellStyle name="Comma 15 3 4 3 3" xfId="10717"/>
    <cellStyle name="Comma 15 3 4 3 4" xfId="14013"/>
    <cellStyle name="Comma 15 3 4 4" xfId="5985"/>
    <cellStyle name="Comma 15 3 4 5" xfId="9271"/>
    <cellStyle name="Comma 15 3 4 6" xfId="12585"/>
    <cellStyle name="Comma 15 3 5" xfId="2322"/>
    <cellStyle name="Comma 15 3 5 2" xfId="3428"/>
    <cellStyle name="Comma 15 3 5 2 2" xfId="5164"/>
    <cellStyle name="Comma 15 3 5 2 2 2" xfId="8428"/>
    <cellStyle name="Comma 15 3 5 2 2 3" xfId="11495"/>
    <cellStyle name="Comma 15 3 5 2 2 4" xfId="14791"/>
    <cellStyle name="Comma 15 3 5 2 3" xfId="6862"/>
    <cellStyle name="Comma 15 3 5 2 4" xfId="10072"/>
    <cellStyle name="Comma 15 3 5 2 5" xfId="13367"/>
    <cellStyle name="Comma 15 3 5 3" xfId="4218"/>
    <cellStyle name="Comma 15 3 5 3 2" xfId="7648"/>
    <cellStyle name="Comma 15 3 5 3 3" xfId="10786"/>
    <cellStyle name="Comma 15 3 5 3 4" xfId="14082"/>
    <cellStyle name="Comma 15 3 5 4" xfId="6054"/>
    <cellStyle name="Comma 15 3 5 5" xfId="9340"/>
    <cellStyle name="Comma 15 3 5 6" xfId="12654"/>
    <cellStyle name="Comma 15 3 6" xfId="2702"/>
    <cellStyle name="Comma 15 3 6 2" xfId="3656"/>
    <cellStyle name="Comma 15 3 6 2 2" xfId="5323"/>
    <cellStyle name="Comma 15 3 6 2 2 2" xfId="8586"/>
    <cellStyle name="Comma 15 3 6 2 2 3" xfId="11653"/>
    <cellStyle name="Comma 15 3 6 2 2 4" xfId="14949"/>
    <cellStyle name="Comma 15 3 6 2 3" xfId="7090"/>
    <cellStyle name="Comma 15 3 6 2 4" xfId="10231"/>
    <cellStyle name="Comma 15 3 6 2 5" xfId="13526"/>
    <cellStyle name="Comma 15 3 6 3" xfId="4445"/>
    <cellStyle name="Comma 15 3 6 3 2" xfId="7875"/>
    <cellStyle name="Comma 15 3 6 3 3" xfId="10944"/>
    <cellStyle name="Comma 15 3 6 3 4" xfId="14240"/>
    <cellStyle name="Comma 15 3 6 4" xfId="6296"/>
    <cellStyle name="Comma 15 3 6 5" xfId="9498"/>
    <cellStyle name="Comma 15 3 6 6" xfId="12812"/>
    <cellStyle name="Comma 15 3 7" xfId="5485"/>
    <cellStyle name="Comma 15 3 7 2" xfId="8746"/>
    <cellStyle name="Comma 15 3 7 3" xfId="11806"/>
    <cellStyle name="Comma 15 3 7 4" xfId="15102"/>
    <cellStyle name="Comma 15 3 8" xfId="8936"/>
    <cellStyle name="Comma 15 3 9" xfId="12048"/>
    <cellStyle name="Comma 15 4" xfId="3092"/>
    <cellStyle name="Comma 15 4 2" xfId="4892"/>
    <cellStyle name="Comma 15 4 2 2" xfId="8158"/>
    <cellStyle name="Comma 15 4 2 3" xfId="11227"/>
    <cellStyle name="Comma 15 4 2 4" xfId="14523"/>
    <cellStyle name="Comma 15 4 3" xfId="6581"/>
    <cellStyle name="Comma 15 4 4" xfId="9802"/>
    <cellStyle name="Comma 15 4 5" xfId="13097"/>
    <cellStyle name="Comma 15 5" xfId="3835"/>
    <cellStyle name="Comma 15 5 2" xfId="7267"/>
    <cellStyle name="Comma 15 5 3" xfId="10405"/>
    <cellStyle name="Comma 15 5 4" xfId="13701"/>
    <cellStyle name="Comma 15 6" xfId="5678"/>
    <cellStyle name="Comma 15 7" xfId="12278"/>
    <cellStyle name="Comma 16" xfId="462"/>
    <cellStyle name="Comma 16 10" xfId="12289"/>
    <cellStyle name="Comma 16 2" xfId="822"/>
    <cellStyle name="Comma 16 3" xfId="823"/>
    <cellStyle name="Comma 16 3 2" xfId="824"/>
    <cellStyle name="Comma 16 4" xfId="825"/>
    <cellStyle name="Comma 16 5" xfId="821"/>
    <cellStyle name="Comma 16 6" xfId="3081"/>
    <cellStyle name="Comma 16 6 2" xfId="4882"/>
    <cellStyle name="Comma 16 6 2 2" xfId="8148"/>
    <cellStyle name="Comma 16 6 2 3" xfId="11217"/>
    <cellStyle name="Comma 16 6 2 4" xfId="14513"/>
    <cellStyle name="Comma 16 6 3" xfId="6571"/>
    <cellStyle name="Comma 16 6 4" xfId="9792"/>
    <cellStyle name="Comma 16 6 5" xfId="13087"/>
    <cellStyle name="Comma 16 7" xfId="3848"/>
    <cellStyle name="Comma 16 7 2" xfId="7278"/>
    <cellStyle name="Comma 16 7 3" xfId="10416"/>
    <cellStyle name="Comma 16 7 4" xfId="13712"/>
    <cellStyle name="Comma 16 8" xfId="5689"/>
    <cellStyle name="Comma 16 9" xfId="9086"/>
    <cellStyle name="Comma 17" xfId="826"/>
    <cellStyle name="Comma 17 2" xfId="827"/>
    <cellStyle name="Comma 17 3" xfId="828"/>
    <cellStyle name="Comma 17 4" xfId="829"/>
    <cellStyle name="Comma 18" xfId="830"/>
    <cellStyle name="Comma 18 2" xfId="831"/>
    <cellStyle name="Comma 18 3" xfId="832"/>
    <cellStyle name="Comma 18 4" xfId="833"/>
    <cellStyle name="Comma 19" xfId="834"/>
    <cellStyle name="Comma 19 2" xfId="835"/>
    <cellStyle name="Comma 19 3" xfId="836"/>
    <cellStyle name="Comma 19 4" xfId="2867"/>
    <cellStyle name="Comma 2" xfId="7"/>
    <cellStyle name="Comma 2 10" xfId="9629"/>
    <cellStyle name="Comma 2 11" xfId="9126"/>
    <cellStyle name="Comma 2 12" xfId="498"/>
    <cellStyle name="Comma 2 2" xfId="39"/>
    <cellStyle name="Comma 2 2 2" xfId="128"/>
    <cellStyle name="Comma 2 2 2 2" xfId="838"/>
    <cellStyle name="Comma 2 2 2 3" xfId="837"/>
    <cellStyle name="Comma 2 2 3" xfId="13"/>
    <cellStyle name="Comma 2 2 3 2" xfId="129"/>
    <cellStyle name="Comma 2 2 4" xfId="9623"/>
    <cellStyle name="Comma 2 3" xfId="11"/>
    <cellStyle name="Comma 2 3 10" xfId="839"/>
    <cellStyle name="Comma 2 3 11" xfId="1793"/>
    <cellStyle name="Comma 2 3 11 2" xfId="3203"/>
    <cellStyle name="Comma 2 3 11 2 2" xfId="4951"/>
    <cellStyle name="Comma 2 3 11 2 2 2" xfId="8216"/>
    <cellStyle name="Comma 2 3 11 2 2 3" xfId="11283"/>
    <cellStyle name="Comma 2 3 11 2 2 4" xfId="14579"/>
    <cellStyle name="Comma 2 3 11 2 3" xfId="6638"/>
    <cellStyle name="Comma 2 3 11 2 4" xfId="9859"/>
    <cellStyle name="Comma 2 3 11 2 5" xfId="13154"/>
    <cellStyle name="Comma 2 3 11 3" xfId="4006"/>
    <cellStyle name="Comma 2 3 11 3 2" xfId="7436"/>
    <cellStyle name="Comma 2 3 11 3 3" xfId="10574"/>
    <cellStyle name="Comma 2 3 11 3 4" xfId="13870"/>
    <cellStyle name="Comma 2 3 11 4" xfId="5842"/>
    <cellStyle name="Comma 2 3 11 5" xfId="9139"/>
    <cellStyle name="Comma 2 3 11 6" xfId="12442"/>
    <cellStyle name="Comma 2 3 12" xfId="2133"/>
    <cellStyle name="Comma 2 3 12 2" xfId="3246"/>
    <cellStyle name="Comma 2 3 12 2 2" xfId="4993"/>
    <cellStyle name="Comma 2 3 12 2 2 2" xfId="8257"/>
    <cellStyle name="Comma 2 3 12 2 2 3" xfId="11324"/>
    <cellStyle name="Comma 2 3 12 2 2 4" xfId="14620"/>
    <cellStyle name="Comma 2 3 12 2 3" xfId="6680"/>
    <cellStyle name="Comma 2 3 12 2 4" xfId="9901"/>
    <cellStyle name="Comma 2 3 12 2 5" xfId="13196"/>
    <cellStyle name="Comma 2 3 12 3" xfId="4047"/>
    <cellStyle name="Comma 2 3 12 3 2" xfId="7477"/>
    <cellStyle name="Comma 2 3 12 3 3" xfId="10615"/>
    <cellStyle name="Comma 2 3 12 3 4" xfId="13911"/>
    <cellStyle name="Comma 2 3 12 4" xfId="5883"/>
    <cellStyle name="Comma 2 3 12 5" xfId="9169"/>
    <cellStyle name="Comma 2 3 12 6" xfId="12483"/>
    <cellStyle name="Comma 2 3 13" xfId="2323"/>
    <cellStyle name="Comma 2 3 13 2" xfId="3429"/>
    <cellStyle name="Comma 2 3 13 2 2" xfId="5165"/>
    <cellStyle name="Comma 2 3 13 2 2 2" xfId="8429"/>
    <cellStyle name="Comma 2 3 13 2 2 3" xfId="11496"/>
    <cellStyle name="Comma 2 3 13 2 2 4" xfId="14792"/>
    <cellStyle name="Comma 2 3 13 2 3" xfId="6863"/>
    <cellStyle name="Comma 2 3 13 2 4" xfId="10073"/>
    <cellStyle name="Comma 2 3 13 2 5" xfId="13368"/>
    <cellStyle name="Comma 2 3 13 3" xfId="4219"/>
    <cellStyle name="Comma 2 3 13 3 2" xfId="7649"/>
    <cellStyle name="Comma 2 3 13 3 3" xfId="10787"/>
    <cellStyle name="Comma 2 3 13 3 4" xfId="14083"/>
    <cellStyle name="Comma 2 3 13 4" xfId="6055"/>
    <cellStyle name="Comma 2 3 13 5" xfId="9341"/>
    <cellStyle name="Comma 2 3 13 6" xfId="12655"/>
    <cellStyle name="Comma 2 3 14" xfId="2703"/>
    <cellStyle name="Comma 2 3 14 2" xfId="3657"/>
    <cellStyle name="Comma 2 3 14 2 2" xfId="5324"/>
    <cellStyle name="Comma 2 3 14 2 2 2" xfId="8587"/>
    <cellStyle name="Comma 2 3 14 2 2 3" xfId="11654"/>
    <cellStyle name="Comma 2 3 14 2 2 4" xfId="14950"/>
    <cellStyle name="Comma 2 3 14 2 3" xfId="7091"/>
    <cellStyle name="Comma 2 3 14 2 4" xfId="10232"/>
    <cellStyle name="Comma 2 3 14 2 5" xfId="13527"/>
    <cellStyle name="Comma 2 3 14 3" xfId="4446"/>
    <cellStyle name="Comma 2 3 14 3 2" xfId="7876"/>
    <cellStyle name="Comma 2 3 14 3 3" xfId="10945"/>
    <cellStyle name="Comma 2 3 14 3 4" xfId="14241"/>
    <cellStyle name="Comma 2 3 14 4" xfId="6297"/>
    <cellStyle name="Comma 2 3 14 5" xfId="9499"/>
    <cellStyle name="Comma 2 3 14 6" xfId="12813"/>
    <cellStyle name="Comma 2 3 15" xfId="3183"/>
    <cellStyle name="Comma 2 3 15 2" xfId="4932"/>
    <cellStyle name="Comma 2 3 15 2 2" xfId="8198"/>
    <cellStyle name="Comma 2 3 15 2 3" xfId="11265"/>
    <cellStyle name="Comma 2 3 15 2 4" xfId="14561"/>
    <cellStyle name="Comma 2 3 15 3" xfId="6619"/>
    <cellStyle name="Comma 2 3 15 4" xfId="9840"/>
    <cellStyle name="Comma 2 3 15 5" xfId="13135"/>
    <cellStyle name="Comma 2 3 16" xfId="3794"/>
    <cellStyle name="Comma 2 3 16 2" xfId="7226"/>
    <cellStyle name="Comma 2 3 16 3" xfId="10364"/>
    <cellStyle name="Comma 2 3 16 4" xfId="13660"/>
    <cellStyle name="Comma 2 3 17" xfId="5486"/>
    <cellStyle name="Comma 2 3 17 2" xfId="8747"/>
    <cellStyle name="Comma 2 3 17 3" xfId="11807"/>
    <cellStyle name="Comma 2 3 17 4" xfId="15103"/>
    <cellStyle name="Comma 2 3 18" xfId="5634"/>
    <cellStyle name="Comma 2 3 19" xfId="8937"/>
    <cellStyle name="Comma 2 3 2" xfId="346"/>
    <cellStyle name="Comma 2 3 2 2" xfId="840"/>
    <cellStyle name="Comma 2 3 2 2 10" xfId="12096"/>
    <cellStyle name="Comma 2 3 2 2 2" xfId="1795"/>
    <cellStyle name="Comma 2 3 2 2 3" xfId="1794"/>
    <cellStyle name="Comma 2 3 2 2 3 2" xfId="3204"/>
    <cellStyle name="Comma 2 3 2 2 3 2 2" xfId="4952"/>
    <cellStyle name="Comma 2 3 2 2 3 2 2 2" xfId="8217"/>
    <cellStyle name="Comma 2 3 2 2 3 2 2 3" xfId="11284"/>
    <cellStyle name="Comma 2 3 2 2 3 2 2 4" xfId="14580"/>
    <cellStyle name="Comma 2 3 2 2 3 2 3" xfId="6639"/>
    <cellStyle name="Comma 2 3 2 2 3 2 4" xfId="9860"/>
    <cellStyle name="Comma 2 3 2 2 3 2 5" xfId="13155"/>
    <cellStyle name="Comma 2 3 2 2 3 3" xfId="4007"/>
    <cellStyle name="Comma 2 3 2 2 3 3 2" xfId="7437"/>
    <cellStyle name="Comma 2 3 2 2 3 3 3" xfId="10575"/>
    <cellStyle name="Comma 2 3 2 2 3 3 4" xfId="13871"/>
    <cellStyle name="Comma 2 3 2 2 3 4" xfId="5843"/>
    <cellStyle name="Comma 2 3 2 2 3 5" xfId="9140"/>
    <cellStyle name="Comma 2 3 2 2 3 6" xfId="12443"/>
    <cellStyle name="Comma 2 3 2 2 4" xfId="2240"/>
    <cellStyle name="Comma 2 3 2 2 4 2" xfId="3353"/>
    <cellStyle name="Comma 2 3 2 2 4 2 2" xfId="5097"/>
    <cellStyle name="Comma 2 3 2 2 4 2 2 2" xfId="8361"/>
    <cellStyle name="Comma 2 3 2 2 4 2 2 3" xfId="11428"/>
    <cellStyle name="Comma 2 3 2 2 4 2 2 4" xfId="14724"/>
    <cellStyle name="Comma 2 3 2 2 4 2 3" xfId="6787"/>
    <cellStyle name="Comma 2 3 2 2 4 2 4" xfId="10005"/>
    <cellStyle name="Comma 2 3 2 2 4 2 5" xfId="13300"/>
    <cellStyle name="Comma 2 3 2 2 4 3" xfId="4151"/>
    <cellStyle name="Comma 2 3 2 2 4 3 2" xfId="7581"/>
    <cellStyle name="Comma 2 3 2 2 4 3 3" xfId="10719"/>
    <cellStyle name="Comma 2 3 2 2 4 3 4" xfId="14015"/>
    <cellStyle name="Comma 2 3 2 2 4 4" xfId="5987"/>
    <cellStyle name="Comma 2 3 2 2 4 5" xfId="9273"/>
    <cellStyle name="Comma 2 3 2 2 4 6" xfId="12587"/>
    <cellStyle name="Comma 2 3 2 2 5" xfId="2324"/>
    <cellStyle name="Comma 2 3 2 2 5 2" xfId="3430"/>
    <cellStyle name="Comma 2 3 2 2 5 2 2" xfId="5166"/>
    <cellStyle name="Comma 2 3 2 2 5 2 2 2" xfId="8430"/>
    <cellStyle name="Comma 2 3 2 2 5 2 2 3" xfId="11497"/>
    <cellStyle name="Comma 2 3 2 2 5 2 2 4" xfId="14793"/>
    <cellStyle name="Comma 2 3 2 2 5 2 3" xfId="6864"/>
    <cellStyle name="Comma 2 3 2 2 5 2 4" xfId="10074"/>
    <cellStyle name="Comma 2 3 2 2 5 2 5" xfId="13369"/>
    <cellStyle name="Comma 2 3 2 2 5 3" xfId="4220"/>
    <cellStyle name="Comma 2 3 2 2 5 3 2" xfId="7650"/>
    <cellStyle name="Comma 2 3 2 2 5 3 3" xfId="10788"/>
    <cellStyle name="Comma 2 3 2 2 5 3 4" xfId="14084"/>
    <cellStyle name="Comma 2 3 2 2 5 4" xfId="6056"/>
    <cellStyle name="Comma 2 3 2 2 5 5" xfId="9342"/>
    <cellStyle name="Comma 2 3 2 2 5 6" xfId="12656"/>
    <cellStyle name="Comma 2 3 2 2 6" xfId="2704"/>
    <cellStyle name="Comma 2 3 2 2 6 2" xfId="3658"/>
    <cellStyle name="Comma 2 3 2 2 6 2 2" xfId="5325"/>
    <cellStyle name="Comma 2 3 2 2 6 2 2 2" xfId="8588"/>
    <cellStyle name="Comma 2 3 2 2 6 2 2 3" xfId="11655"/>
    <cellStyle name="Comma 2 3 2 2 6 2 2 4" xfId="14951"/>
    <cellStyle name="Comma 2 3 2 2 6 2 3" xfId="7092"/>
    <cellStyle name="Comma 2 3 2 2 6 2 4" xfId="10233"/>
    <cellStyle name="Comma 2 3 2 2 6 2 5" xfId="13528"/>
    <cellStyle name="Comma 2 3 2 2 6 3" xfId="4447"/>
    <cellStyle name="Comma 2 3 2 2 6 3 2" xfId="7877"/>
    <cellStyle name="Comma 2 3 2 2 6 3 3" xfId="10946"/>
    <cellStyle name="Comma 2 3 2 2 6 3 4" xfId="14242"/>
    <cellStyle name="Comma 2 3 2 2 6 4" xfId="6298"/>
    <cellStyle name="Comma 2 3 2 2 6 5" xfId="9500"/>
    <cellStyle name="Comma 2 3 2 2 6 6" xfId="12814"/>
    <cellStyle name="Comma 2 3 2 2 7" xfId="5487"/>
    <cellStyle name="Comma 2 3 2 2 7 2" xfId="8748"/>
    <cellStyle name="Comma 2 3 2 2 7 3" xfId="11808"/>
    <cellStyle name="Comma 2 3 2 2 7 4" xfId="15104"/>
    <cellStyle name="Comma 2 3 2 2 8" xfId="8938"/>
    <cellStyle name="Comma 2 3 2 2 9" xfId="12050"/>
    <cellStyle name="Comma 2 3 2 3" xfId="3108"/>
    <cellStyle name="Comma 2 3 2 3 2" xfId="4903"/>
    <cellStyle name="Comma 2 3 2 3 2 2" xfId="8169"/>
    <cellStyle name="Comma 2 3 2 3 2 3" xfId="11236"/>
    <cellStyle name="Comma 2 3 2 3 2 4" xfId="14532"/>
    <cellStyle name="Comma 2 3 2 3 3" xfId="6590"/>
    <cellStyle name="Comma 2 3 2 3 4" xfId="9811"/>
    <cellStyle name="Comma 2 3 2 3 5" xfId="13106"/>
    <cellStyle name="Comma 2 3 2 4" xfId="3826"/>
    <cellStyle name="Comma 2 3 2 4 2" xfId="7258"/>
    <cellStyle name="Comma 2 3 2 4 3" xfId="10396"/>
    <cellStyle name="Comma 2 3 2 4 4" xfId="13692"/>
    <cellStyle name="Comma 2 3 2 5" xfId="5666"/>
    <cellStyle name="Comma 2 3 2 6" xfId="12269"/>
    <cellStyle name="Comma 2 3 20" xfId="11945"/>
    <cellStyle name="Comma 2 3 21" xfId="12095"/>
    <cellStyle name="Comma 2 3 22" xfId="12237"/>
    <cellStyle name="Comma 2 3 3" xfId="316"/>
    <cellStyle name="Comma 2 3 3 2" xfId="841"/>
    <cellStyle name="Comma 2 3 3 3" xfId="3128"/>
    <cellStyle name="Comma 2 3 3 3 2" xfId="4923"/>
    <cellStyle name="Comma 2 3 3 3 2 2" xfId="8189"/>
    <cellStyle name="Comma 2 3 3 3 2 3" xfId="11256"/>
    <cellStyle name="Comma 2 3 3 3 2 4" xfId="14552"/>
    <cellStyle name="Comma 2 3 3 3 3" xfId="6610"/>
    <cellStyle name="Comma 2 3 3 3 4" xfId="9831"/>
    <cellStyle name="Comma 2 3 3 3 5" xfId="13126"/>
    <cellStyle name="Comma 2 3 3 4" xfId="3804"/>
    <cellStyle name="Comma 2 3 3 4 2" xfId="7236"/>
    <cellStyle name="Comma 2 3 3 4 3" xfId="10374"/>
    <cellStyle name="Comma 2 3 3 4 4" xfId="13670"/>
    <cellStyle name="Comma 2 3 3 5" xfId="5644"/>
    <cellStyle name="Comma 2 3 3 6" xfId="9120"/>
    <cellStyle name="Comma 2 3 3 7" xfId="12247"/>
    <cellStyle name="Comma 2 3 4" xfId="472"/>
    <cellStyle name="Comma 2 3 4 10" xfId="5696"/>
    <cellStyle name="Comma 2 3 4 11" xfId="8939"/>
    <cellStyle name="Comma 2 3 4 12" xfId="12031"/>
    <cellStyle name="Comma 2 3 4 13" xfId="12097"/>
    <cellStyle name="Comma 2 3 4 14" xfId="12296"/>
    <cellStyle name="Comma 2 3 4 2" xfId="842"/>
    <cellStyle name="Comma 2 3 4 3" xfId="1796"/>
    <cellStyle name="Comma 2 3 4 3 2" xfId="3205"/>
    <cellStyle name="Comma 2 3 4 3 2 2" xfId="4953"/>
    <cellStyle name="Comma 2 3 4 3 2 2 2" xfId="8218"/>
    <cellStyle name="Comma 2 3 4 3 2 2 3" xfId="11285"/>
    <cellStyle name="Comma 2 3 4 3 2 2 4" xfId="14581"/>
    <cellStyle name="Comma 2 3 4 3 2 3" xfId="6640"/>
    <cellStyle name="Comma 2 3 4 3 2 4" xfId="9861"/>
    <cellStyle name="Comma 2 3 4 3 2 5" xfId="13156"/>
    <cellStyle name="Comma 2 3 4 3 3" xfId="4008"/>
    <cellStyle name="Comma 2 3 4 3 3 2" xfId="7438"/>
    <cellStyle name="Comma 2 3 4 3 3 3" xfId="10576"/>
    <cellStyle name="Comma 2 3 4 3 3 4" xfId="13872"/>
    <cellStyle name="Comma 2 3 4 3 4" xfId="5844"/>
    <cellStyle name="Comma 2 3 4 3 5" xfId="9141"/>
    <cellStyle name="Comma 2 3 4 3 6" xfId="12444"/>
    <cellStyle name="Comma 2 3 4 4" xfId="2222"/>
    <cellStyle name="Comma 2 3 4 4 2" xfId="3335"/>
    <cellStyle name="Comma 2 3 4 4 2 2" xfId="5081"/>
    <cellStyle name="Comma 2 3 4 4 2 2 2" xfId="8345"/>
    <cellStyle name="Comma 2 3 4 4 2 2 3" xfId="11412"/>
    <cellStyle name="Comma 2 3 4 4 2 2 4" xfId="14708"/>
    <cellStyle name="Comma 2 3 4 4 2 3" xfId="6769"/>
    <cellStyle name="Comma 2 3 4 4 2 4" xfId="9989"/>
    <cellStyle name="Comma 2 3 4 4 2 5" xfId="13284"/>
    <cellStyle name="Comma 2 3 4 4 3" xfId="4135"/>
    <cellStyle name="Comma 2 3 4 4 3 2" xfId="7565"/>
    <cellStyle name="Comma 2 3 4 4 3 3" xfId="10703"/>
    <cellStyle name="Comma 2 3 4 4 3 4" xfId="13999"/>
    <cellStyle name="Comma 2 3 4 4 4" xfId="5971"/>
    <cellStyle name="Comma 2 3 4 4 5" xfId="9257"/>
    <cellStyle name="Comma 2 3 4 4 6" xfId="12571"/>
    <cellStyle name="Comma 2 3 4 5" xfId="2325"/>
    <cellStyle name="Comma 2 3 4 5 2" xfId="3431"/>
    <cellStyle name="Comma 2 3 4 5 2 2" xfId="5167"/>
    <cellStyle name="Comma 2 3 4 5 2 2 2" xfId="8431"/>
    <cellStyle name="Comma 2 3 4 5 2 2 3" xfId="11498"/>
    <cellStyle name="Comma 2 3 4 5 2 2 4" xfId="14794"/>
    <cellStyle name="Comma 2 3 4 5 2 3" xfId="6865"/>
    <cellStyle name="Comma 2 3 4 5 2 4" xfId="10075"/>
    <cellStyle name="Comma 2 3 4 5 2 5" xfId="13370"/>
    <cellStyle name="Comma 2 3 4 5 3" xfId="4221"/>
    <cellStyle name="Comma 2 3 4 5 3 2" xfId="7651"/>
    <cellStyle name="Comma 2 3 4 5 3 3" xfId="10789"/>
    <cellStyle name="Comma 2 3 4 5 3 4" xfId="14085"/>
    <cellStyle name="Comma 2 3 4 5 4" xfId="6057"/>
    <cellStyle name="Comma 2 3 4 5 5" xfId="9343"/>
    <cellStyle name="Comma 2 3 4 5 6" xfId="12657"/>
    <cellStyle name="Comma 2 3 4 6" xfId="2705"/>
    <cellStyle name="Comma 2 3 4 6 2" xfId="3659"/>
    <cellStyle name="Comma 2 3 4 6 2 2" xfId="5326"/>
    <cellStyle name="Comma 2 3 4 6 2 2 2" xfId="8589"/>
    <cellStyle name="Comma 2 3 4 6 2 2 3" xfId="11656"/>
    <cellStyle name="Comma 2 3 4 6 2 2 4" xfId="14952"/>
    <cellStyle name="Comma 2 3 4 6 2 3" xfId="7093"/>
    <cellStyle name="Comma 2 3 4 6 2 4" xfId="10234"/>
    <cellStyle name="Comma 2 3 4 6 2 5" xfId="13529"/>
    <cellStyle name="Comma 2 3 4 6 3" xfId="4448"/>
    <cellStyle name="Comma 2 3 4 6 3 2" xfId="7878"/>
    <cellStyle name="Comma 2 3 4 6 3 3" xfId="10947"/>
    <cellStyle name="Comma 2 3 4 6 3 4" xfId="14243"/>
    <cellStyle name="Comma 2 3 4 6 4" xfId="6299"/>
    <cellStyle name="Comma 2 3 4 6 5" xfId="9501"/>
    <cellStyle name="Comma 2 3 4 6 6" xfId="12815"/>
    <cellStyle name="Comma 2 3 4 7" xfId="3074"/>
    <cellStyle name="Comma 2 3 4 7 2" xfId="4875"/>
    <cellStyle name="Comma 2 3 4 7 2 2" xfId="8141"/>
    <cellStyle name="Comma 2 3 4 7 2 3" xfId="11210"/>
    <cellStyle name="Comma 2 3 4 7 2 4" xfId="14506"/>
    <cellStyle name="Comma 2 3 4 7 3" xfId="6564"/>
    <cellStyle name="Comma 2 3 4 7 4" xfId="9785"/>
    <cellStyle name="Comma 2 3 4 7 5" xfId="13080"/>
    <cellStyle name="Comma 2 3 4 8" xfId="3855"/>
    <cellStyle name="Comma 2 3 4 8 2" xfId="7285"/>
    <cellStyle name="Comma 2 3 4 8 3" xfId="10423"/>
    <cellStyle name="Comma 2 3 4 8 4" xfId="13719"/>
    <cellStyle name="Comma 2 3 4 9" xfId="5488"/>
    <cellStyle name="Comma 2 3 4 9 2" xfId="8749"/>
    <cellStyle name="Comma 2 3 4 9 3" xfId="11809"/>
    <cellStyle name="Comma 2 3 4 9 4" xfId="15105"/>
    <cellStyle name="Comma 2 3 5" xfId="843"/>
    <cellStyle name="Comma 2 3 5 2" xfId="1798"/>
    <cellStyle name="Comma 2 3 5 3" xfId="1797"/>
    <cellStyle name="Comma 2 3 6" xfId="844"/>
    <cellStyle name="Comma 2 3 6 2" xfId="2870"/>
    <cellStyle name="Comma 2 3 7" xfId="845"/>
    <cellStyle name="Comma 2 3 7 2" xfId="2871"/>
    <cellStyle name="Comma 2 3 8" xfId="846"/>
    <cellStyle name="Comma 2 3 8 2" xfId="2872"/>
    <cellStyle name="Comma 2 3 9" xfId="847"/>
    <cellStyle name="Comma 2 3 9 2" xfId="2873"/>
    <cellStyle name="Comma 2 4" xfId="411"/>
    <cellStyle name="Comma 2 4 2" xfId="849"/>
    <cellStyle name="Comma 2 4 3" xfId="848"/>
    <cellStyle name="Comma 2 4 4" xfId="1799"/>
    <cellStyle name="Comma 2 4 5" xfId="3091"/>
    <cellStyle name="Comma 2 4 5 2" xfId="4891"/>
    <cellStyle name="Comma 2 4 5 2 2" xfId="8157"/>
    <cellStyle name="Comma 2 4 5 2 3" xfId="11226"/>
    <cellStyle name="Comma 2 4 5 2 4" xfId="14522"/>
    <cellStyle name="Comma 2 4 5 3" xfId="6580"/>
    <cellStyle name="Comma 2 4 5 4" xfId="9801"/>
    <cellStyle name="Comma 2 4 5 5" xfId="13096"/>
    <cellStyle name="Comma 2 4 6" xfId="3836"/>
    <cellStyle name="Comma 2 4 6 2" xfId="7268"/>
    <cellStyle name="Comma 2 4 6 3" xfId="10406"/>
    <cellStyle name="Comma 2 4 6 4" xfId="13702"/>
    <cellStyle name="Comma 2 4 7" xfId="5679"/>
    <cellStyle name="Comma 2 4 8" xfId="9095"/>
    <cellStyle name="Comma 2 4 9" xfId="12279"/>
    <cellStyle name="Comma 2 5" xfId="850"/>
    <cellStyle name="Comma 2 5 2" xfId="851"/>
    <cellStyle name="Comma 2 5 3" xfId="852"/>
    <cellStyle name="Comma 2 6" xfId="853"/>
    <cellStyle name="Comma 2 6 2" xfId="854"/>
    <cellStyle name="Comma 2 6 3" xfId="855"/>
    <cellStyle name="Comma 2 6 4" xfId="856"/>
    <cellStyle name="Comma 2 6 4 2" xfId="857"/>
    <cellStyle name="Comma 2 6 5" xfId="2874"/>
    <cellStyle name="Comma 2 7" xfId="858"/>
    <cellStyle name="Comma 2 7 2" xfId="9625"/>
    <cellStyle name="Comma 2 8" xfId="9124"/>
    <cellStyle name="Comma 2 8 2" xfId="9615"/>
    <cellStyle name="Comma 2 9" xfId="9622"/>
    <cellStyle name="Comma 20" xfId="859"/>
    <cellStyle name="Comma 20 2" xfId="2875"/>
    <cellStyle name="Comma 20 2 2" xfId="9614"/>
    <cellStyle name="Comma 21" xfId="860"/>
    <cellStyle name="Comma 21 2" xfId="2876"/>
    <cellStyle name="Comma 22" xfId="861"/>
    <cellStyle name="Comma 22 2" xfId="2877"/>
    <cellStyle name="Comma 23" xfId="862"/>
    <cellStyle name="Comma 23 2" xfId="2878"/>
    <cellStyle name="Comma 24" xfId="863"/>
    <cellStyle name="Comma 24 10" xfId="12098"/>
    <cellStyle name="Comma 24 2" xfId="1801"/>
    <cellStyle name="Comma 24 3" xfId="1800"/>
    <cellStyle name="Comma 24 3 2" xfId="3206"/>
    <cellStyle name="Comma 24 3 2 2" xfId="4954"/>
    <cellStyle name="Comma 24 3 2 2 2" xfId="8219"/>
    <cellStyle name="Comma 24 3 2 2 3" xfId="11286"/>
    <cellStyle name="Comma 24 3 2 2 4" xfId="14582"/>
    <cellStyle name="Comma 24 3 2 3" xfId="6641"/>
    <cellStyle name="Comma 24 3 2 4" xfId="9862"/>
    <cellStyle name="Comma 24 3 2 5" xfId="13157"/>
    <cellStyle name="Comma 24 3 3" xfId="4009"/>
    <cellStyle name="Comma 24 3 3 2" xfId="7439"/>
    <cellStyle name="Comma 24 3 3 3" xfId="10577"/>
    <cellStyle name="Comma 24 3 3 4" xfId="13873"/>
    <cellStyle name="Comma 24 3 4" xfId="5845"/>
    <cellStyle name="Comma 24 3 5" xfId="9142"/>
    <cellStyle name="Comma 24 3 6" xfId="12445"/>
    <cellStyle name="Comma 24 4" xfId="2228"/>
    <cellStyle name="Comma 24 4 2" xfId="3341"/>
    <cellStyle name="Comma 24 4 2 2" xfId="5087"/>
    <cellStyle name="Comma 24 4 2 2 2" xfId="8351"/>
    <cellStyle name="Comma 24 4 2 2 3" xfId="11418"/>
    <cellStyle name="Comma 24 4 2 2 4" xfId="14714"/>
    <cellStyle name="Comma 24 4 2 3" xfId="6775"/>
    <cellStyle name="Comma 24 4 2 4" xfId="9995"/>
    <cellStyle name="Comma 24 4 2 5" xfId="13290"/>
    <cellStyle name="Comma 24 4 3" xfId="4141"/>
    <cellStyle name="Comma 24 4 3 2" xfId="7571"/>
    <cellStyle name="Comma 24 4 3 3" xfId="10709"/>
    <cellStyle name="Comma 24 4 3 4" xfId="14005"/>
    <cellStyle name="Comma 24 4 4" xfId="5977"/>
    <cellStyle name="Comma 24 4 5" xfId="9263"/>
    <cellStyle name="Comma 24 4 6" xfId="12577"/>
    <cellStyle name="Comma 24 5" xfId="2326"/>
    <cellStyle name="Comma 24 5 2" xfId="3432"/>
    <cellStyle name="Comma 24 5 2 2" xfId="5168"/>
    <cellStyle name="Comma 24 5 2 2 2" xfId="8432"/>
    <cellStyle name="Comma 24 5 2 2 3" xfId="11499"/>
    <cellStyle name="Comma 24 5 2 2 4" xfId="14795"/>
    <cellStyle name="Comma 24 5 2 3" xfId="6866"/>
    <cellStyle name="Comma 24 5 2 4" xfId="10076"/>
    <cellStyle name="Comma 24 5 2 5" xfId="13371"/>
    <cellStyle name="Comma 24 5 3" xfId="4222"/>
    <cellStyle name="Comma 24 5 3 2" xfId="7652"/>
    <cellStyle name="Comma 24 5 3 3" xfId="10790"/>
    <cellStyle name="Comma 24 5 3 4" xfId="14086"/>
    <cellStyle name="Comma 24 5 4" xfId="6058"/>
    <cellStyle name="Comma 24 5 5" xfId="9344"/>
    <cellStyle name="Comma 24 5 6" xfId="12658"/>
    <cellStyle name="Comma 24 6" xfId="2706"/>
    <cellStyle name="Comma 24 6 2" xfId="3660"/>
    <cellStyle name="Comma 24 6 2 2" xfId="5327"/>
    <cellStyle name="Comma 24 6 2 2 2" xfId="8590"/>
    <cellStyle name="Comma 24 6 2 2 3" xfId="11657"/>
    <cellStyle name="Comma 24 6 2 2 4" xfId="14953"/>
    <cellStyle name="Comma 24 6 2 3" xfId="7094"/>
    <cellStyle name="Comma 24 6 2 4" xfId="10235"/>
    <cellStyle name="Comma 24 6 2 5" xfId="13530"/>
    <cellStyle name="Comma 24 6 3" xfId="4449"/>
    <cellStyle name="Comma 24 6 3 2" xfId="7879"/>
    <cellStyle name="Comma 24 6 3 3" xfId="10948"/>
    <cellStyle name="Comma 24 6 3 4" xfId="14244"/>
    <cellStyle name="Comma 24 6 4" xfId="6300"/>
    <cellStyle name="Comma 24 6 5" xfId="9502"/>
    <cellStyle name="Comma 24 6 6" xfId="12816"/>
    <cellStyle name="Comma 24 7" xfId="5489"/>
    <cellStyle name="Comma 24 7 2" xfId="8750"/>
    <cellStyle name="Comma 24 7 3" xfId="11810"/>
    <cellStyle name="Comma 24 7 4" xfId="15106"/>
    <cellStyle name="Comma 24 8" xfId="8940"/>
    <cellStyle name="Comma 24 9" xfId="12037"/>
    <cellStyle name="Comma 25" xfId="864"/>
    <cellStyle name="Comma 25 2" xfId="1803"/>
    <cellStyle name="Comma 25 3" xfId="1802"/>
    <cellStyle name="Comma 26" xfId="865"/>
    <cellStyle name="Comma 26 2" xfId="1805"/>
    <cellStyle name="Comma 26 3" xfId="1806"/>
    <cellStyle name="Comma 26 4" xfId="1804"/>
    <cellStyle name="Comma 27" xfId="866"/>
    <cellStyle name="Comma 27 2" xfId="2879"/>
    <cellStyle name="Comma 28" xfId="867"/>
    <cellStyle name="Comma 28 2" xfId="2880"/>
    <cellStyle name="Comma 29" xfId="868"/>
    <cellStyle name="Comma 29 2" xfId="2881"/>
    <cellStyle name="Comma 3" xfId="4"/>
    <cellStyle name="Comma 3 10" xfId="869"/>
    <cellStyle name="Comma 3 10 2" xfId="2882"/>
    <cellStyle name="Comma 3 11" xfId="870"/>
    <cellStyle name="Comma 3 11 2" xfId="2883"/>
    <cellStyle name="Comma 3 12" xfId="1807"/>
    <cellStyle name="Comma 3 12 2" xfId="3207"/>
    <cellStyle name="Comma 3 12 2 2" xfId="4955"/>
    <cellStyle name="Comma 3 12 2 2 2" xfId="8220"/>
    <cellStyle name="Comma 3 12 2 2 3" xfId="11287"/>
    <cellStyle name="Comma 3 12 2 2 4" xfId="14583"/>
    <cellStyle name="Comma 3 12 2 3" xfId="6642"/>
    <cellStyle name="Comma 3 12 2 4" xfId="9863"/>
    <cellStyle name="Comma 3 12 2 5" xfId="13158"/>
    <cellStyle name="Comma 3 12 3" xfId="4010"/>
    <cellStyle name="Comma 3 12 3 2" xfId="7440"/>
    <cellStyle name="Comma 3 12 3 3" xfId="10578"/>
    <cellStyle name="Comma 3 12 3 4" xfId="13874"/>
    <cellStyle name="Comma 3 12 4" xfId="5846"/>
    <cellStyle name="Comma 3 12 5" xfId="9143"/>
    <cellStyle name="Comma 3 12 6" xfId="12446"/>
    <cellStyle name="Comma 3 13" xfId="2130"/>
    <cellStyle name="Comma 3 13 2" xfId="3243"/>
    <cellStyle name="Comma 3 13 2 2" xfId="4990"/>
    <cellStyle name="Comma 3 13 2 2 2" xfId="8254"/>
    <cellStyle name="Comma 3 13 2 2 3" xfId="11321"/>
    <cellStyle name="Comma 3 13 2 2 4" xfId="14617"/>
    <cellStyle name="Comma 3 13 2 3" xfId="6677"/>
    <cellStyle name="Comma 3 13 2 4" xfId="9898"/>
    <cellStyle name="Comma 3 13 2 5" xfId="13193"/>
    <cellStyle name="Comma 3 13 3" xfId="4044"/>
    <cellStyle name="Comma 3 13 3 2" xfId="7474"/>
    <cellStyle name="Comma 3 13 3 3" xfId="10612"/>
    <cellStyle name="Comma 3 13 3 4" xfId="13908"/>
    <cellStyle name="Comma 3 13 4" xfId="5880"/>
    <cellStyle name="Comma 3 13 5" xfId="9166"/>
    <cellStyle name="Comma 3 13 6" xfId="12480"/>
    <cellStyle name="Comma 3 14" xfId="2327"/>
    <cellStyle name="Comma 3 14 2" xfId="3433"/>
    <cellStyle name="Comma 3 14 2 2" xfId="5169"/>
    <cellStyle name="Comma 3 14 2 2 2" xfId="8433"/>
    <cellStyle name="Comma 3 14 2 2 3" xfId="11500"/>
    <cellStyle name="Comma 3 14 2 2 4" xfId="14796"/>
    <cellStyle name="Comma 3 14 2 3" xfId="6867"/>
    <cellStyle name="Comma 3 14 2 4" xfId="10077"/>
    <cellStyle name="Comma 3 14 2 5" xfId="13372"/>
    <cellStyle name="Comma 3 14 3" xfId="4223"/>
    <cellStyle name="Comma 3 14 3 2" xfId="7653"/>
    <cellStyle name="Comma 3 14 3 3" xfId="10791"/>
    <cellStyle name="Comma 3 14 3 4" xfId="14087"/>
    <cellStyle name="Comma 3 14 4" xfId="6059"/>
    <cellStyle name="Comma 3 14 5" xfId="9345"/>
    <cellStyle name="Comma 3 14 6" xfId="12659"/>
    <cellStyle name="Comma 3 15" xfId="2707"/>
    <cellStyle name="Comma 3 15 2" xfId="3661"/>
    <cellStyle name="Comma 3 15 2 2" xfId="5328"/>
    <cellStyle name="Comma 3 15 2 2 2" xfId="8591"/>
    <cellStyle name="Comma 3 15 2 2 3" xfId="11658"/>
    <cellStyle name="Comma 3 15 2 2 4" xfId="14954"/>
    <cellStyle name="Comma 3 15 2 3" xfId="7095"/>
    <cellStyle name="Comma 3 15 2 4" xfId="10236"/>
    <cellStyle name="Comma 3 15 2 5" xfId="13531"/>
    <cellStyle name="Comma 3 15 3" xfId="4450"/>
    <cellStyle name="Comma 3 15 3 2" xfId="7880"/>
    <cellStyle name="Comma 3 15 3 3" xfId="10949"/>
    <cellStyle name="Comma 3 15 3 4" xfId="14245"/>
    <cellStyle name="Comma 3 15 4" xfId="6301"/>
    <cellStyle name="Comma 3 15 5" xfId="9503"/>
    <cellStyle name="Comma 3 15 6" xfId="12817"/>
    <cellStyle name="Comma 3 16" xfId="3186"/>
    <cellStyle name="Comma 3 16 2" xfId="4935"/>
    <cellStyle name="Comma 3 16 2 2" xfId="8201"/>
    <cellStyle name="Comma 3 16 2 3" xfId="11268"/>
    <cellStyle name="Comma 3 16 2 4" xfId="14564"/>
    <cellStyle name="Comma 3 16 3" xfId="6622"/>
    <cellStyle name="Comma 3 16 4" xfId="9843"/>
    <cellStyle name="Comma 3 16 5" xfId="13138"/>
    <cellStyle name="Comma 3 17" xfId="3791"/>
    <cellStyle name="Comma 3 17 2" xfId="7223"/>
    <cellStyle name="Comma 3 17 3" xfId="10361"/>
    <cellStyle name="Comma 3 17 4" xfId="13657"/>
    <cellStyle name="Comma 3 18" xfId="5490"/>
    <cellStyle name="Comma 3 18 2" xfId="8751"/>
    <cellStyle name="Comma 3 18 3" xfId="11811"/>
    <cellStyle name="Comma 3 18 4" xfId="15107"/>
    <cellStyle name="Comma 3 19" xfId="5631"/>
    <cellStyle name="Comma 3 2" xfId="130"/>
    <cellStyle name="Comma 3 20" xfId="8941"/>
    <cellStyle name="Comma 3 21" xfId="11942"/>
    <cellStyle name="Comma 3 22" xfId="12099"/>
    <cellStyle name="Comma 3 23" xfId="12234"/>
    <cellStyle name="Comma 3 3" xfId="14"/>
    <cellStyle name="Comma 3 4" xfId="343"/>
    <cellStyle name="Comma 3 4 10" xfId="5663"/>
    <cellStyle name="Comma 3 4 11" xfId="8942"/>
    <cellStyle name="Comma 3 4 12" xfId="11953"/>
    <cellStyle name="Comma 3 4 13" xfId="12100"/>
    <cellStyle name="Comma 3 4 14" xfId="12266"/>
    <cellStyle name="Comma 3 4 2" xfId="871"/>
    <cellStyle name="Comma 3 4 3" xfId="1808"/>
    <cellStyle name="Comma 3 4 3 2" xfId="3208"/>
    <cellStyle name="Comma 3 4 3 2 2" xfId="4956"/>
    <cellStyle name="Comma 3 4 3 2 2 2" xfId="8221"/>
    <cellStyle name="Comma 3 4 3 2 2 3" xfId="11288"/>
    <cellStyle name="Comma 3 4 3 2 2 4" xfId="14584"/>
    <cellStyle name="Comma 3 4 3 2 3" xfId="6643"/>
    <cellStyle name="Comma 3 4 3 2 4" xfId="9864"/>
    <cellStyle name="Comma 3 4 3 2 5" xfId="13159"/>
    <cellStyle name="Comma 3 4 3 3" xfId="4011"/>
    <cellStyle name="Comma 3 4 3 3 2" xfId="7441"/>
    <cellStyle name="Comma 3 4 3 3 3" xfId="10579"/>
    <cellStyle name="Comma 3 4 3 3 4" xfId="13875"/>
    <cellStyle name="Comma 3 4 3 4" xfId="5847"/>
    <cellStyle name="Comma 3 4 3 5" xfId="9144"/>
    <cellStyle name="Comma 3 4 3 6" xfId="12447"/>
    <cellStyle name="Comma 3 4 4" xfId="2143"/>
    <cellStyle name="Comma 3 4 4 2" xfId="3256"/>
    <cellStyle name="Comma 3 4 4 2 2" xfId="5002"/>
    <cellStyle name="Comma 3 4 4 2 2 2" xfId="8266"/>
    <cellStyle name="Comma 3 4 4 2 2 3" xfId="11333"/>
    <cellStyle name="Comma 3 4 4 2 2 4" xfId="14629"/>
    <cellStyle name="Comma 3 4 4 2 3" xfId="6690"/>
    <cellStyle name="Comma 3 4 4 2 4" xfId="9910"/>
    <cellStyle name="Comma 3 4 4 2 5" xfId="13205"/>
    <cellStyle name="Comma 3 4 4 3" xfId="4056"/>
    <cellStyle name="Comma 3 4 4 3 2" xfId="7486"/>
    <cellStyle name="Comma 3 4 4 3 3" xfId="10624"/>
    <cellStyle name="Comma 3 4 4 3 4" xfId="13920"/>
    <cellStyle name="Comma 3 4 4 4" xfId="5892"/>
    <cellStyle name="Comma 3 4 4 5" xfId="9178"/>
    <cellStyle name="Comma 3 4 4 6" xfId="12492"/>
    <cellStyle name="Comma 3 4 5" xfId="2328"/>
    <cellStyle name="Comma 3 4 5 2" xfId="3434"/>
    <cellStyle name="Comma 3 4 5 2 2" xfId="5170"/>
    <cellStyle name="Comma 3 4 5 2 2 2" xfId="8434"/>
    <cellStyle name="Comma 3 4 5 2 2 3" xfId="11501"/>
    <cellStyle name="Comma 3 4 5 2 2 4" xfId="14797"/>
    <cellStyle name="Comma 3 4 5 2 3" xfId="6868"/>
    <cellStyle name="Comma 3 4 5 2 4" xfId="10078"/>
    <cellStyle name="Comma 3 4 5 2 5" xfId="13373"/>
    <cellStyle name="Comma 3 4 5 3" xfId="4224"/>
    <cellStyle name="Comma 3 4 5 3 2" xfId="7654"/>
    <cellStyle name="Comma 3 4 5 3 3" xfId="10792"/>
    <cellStyle name="Comma 3 4 5 3 4" xfId="14088"/>
    <cellStyle name="Comma 3 4 5 4" xfId="6060"/>
    <cellStyle name="Comma 3 4 5 5" xfId="9346"/>
    <cellStyle name="Comma 3 4 5 6" xfId="12660"/>
    <cellStyle name="Comma 3 4 6" xfId="2708"/>
    <cellStyle name="Comma 3 4 6 2" xfId="3662"/>
    <cellStyle name="Comma 3 4 6 2 2" xfId="5329"/>
    <cellStyle name="Comma 3 4 6 2 2 2" xfId="8592"/>
    <cellStyle name="Comma 3 4 6 2 2 3" xfId="11659"/>
    <cellStyle name="Comma 3 4 6 2 2 4" xfId="14955"/>
    <cellStyle name="Comma 3 4 6 2 3" xfId="7096"/>
    <cellStyle name="Comma 3 4 6 2 4" xfId="10237"/>
    <cellStyle name="Comma 3 4 6 2 5" xfId="13532"/>
    <cellStyle name="Comma 3 4 6 3" xfId="4451"/>
    <cellStyle name="Comma 3 4 6 3 2" xfId="7881"/>
    <cellStyle name="Comma 3 4 6 3 3" xfId="10950"/>
    <cellStyle name="Comma 3 4 6 3 4" xfId="14246"/>
    <cellStyle name="Comma 3 4 6 4" xfId="6302"/>
    <cellStyle name="Comma 3 4 6 5" xfId="9504"/>
    <cellStyle name="Comma 3 4 6 6" xfId="12818"/>
    <cellStyle name="Comma 3 4 7" xfId="3111"/>
    <cellStyle name="Comma 3 4 7 2" xfId="4906"/>
    <cellStyle name="Comma 3 4 7 2 2" xfId="8172"/>
    <cellStyle name="Comma 3 4 7 2 3" xfId="11239"/>
    <cellStyle name="Comma 3 4 7 2 4" xfId="14535"/>
    <cellStyle name="Comma 3 4 7 3" xfId="6593"/>
    <cellStyle name="Comma 3 4 7 4" xfId="9814"/>
    <cellStyle name="Comma 3 4 7 5" xfId="13109"/>
    <cellStyle name="Comma 3 4 8" xfId="3823"/>
    <cellStyle name="Comma 3 4 8 2" xfId="7255"/>
    <cellStyle name="Comma 3 4 8 3" xfId="10393"/>
    <cellStyle name="Comma 3 4 8 4" xfId="13689"/>
    <cellStyle name="Comma 3 4 9" xfId="5491"/>
    <cellStyle name="Comma 3 4 9 2" xfId="8752"/>
    <cellStyle name="Comma 3 4 9 3" xfId="11812"/>
    <cellStyle name="Comma 3 4 9 4" xfId="15108"/>
    <cellStyle name="Comma 3 5" xfId="385"/>
    <cellStyle name="Comma 3 5 2" xfId="872"/>
    <cellStyle name="Comma 3 6" xfId="317"/>
    <cellStyle name="Comma 3 6 10" xfId="5645"/>
    <cellStyle name="Comma 3 6 11" xfId="8943"/>
    <cellStyle name="Comma 3 6 12" xfId="12034"/>
    <cellStyle name="Comma 3 6 13" xfId="12101"/>
    <cellStyle name="Comma 3 6 14" xfId="12248"/>
    <cellStyle name="Comma 3 6 2" xfId="873"/>
    <cellStyle name="Comma 3 6 3" xfId="1809"/>
    <cellStyle name="Comma 3 6 3 2" xfId="3209"/>
    <cellStyle name="Comma 3 6 3 2 2" xfId="4957"/>
    <cellStyle name="Comma 3 6 3 2 2 2" xfId="8222"/>
    <cellStyle name="Comma 3 6 3 2 2 3" xfId="11289"/>
    <cellStyle name="Comma 3 6 3 2 2 4" xfId="14585"/>
    <cellStyle name="Comma 3 6 3 2 3" xfId="6644"/>
    <cellStyle name="Comma 3 6 3 2 4" xfId="9865"/>
    <cellStyle name="Comma 3 6 3 2 5" xfId="13160"/>
    <cellStyle name="Comma 3 6 3 3" xfId="4012"/>
    <cellStyle name="Comma 3 6 3 3 2" xfId="7442"/>
    <cellStyle name="Comma 3 6 3 3 3" xfId="10580"/>
    <cellStyle name="Comma 3 6 3 3 4" xfId="13876"/>
    <cellStyle name="Comma 3 6 3 4" xfId="5848"/>
    <cellStyle name="Comma 3 6 3 5" xfId="9145"/>
    <cellStyle name="Comma 3 6 3 6" xfId="12448"/>
    <cellStyle name="Comma 3 6 4" xfId="2225"/>
    <cellStyle name="Comma 3 6 4 2" xfId="3338"/>
    <cellStyle name="Comma 3 6 4 2 2" xfId="5084"/>
    <cellStyle name="Comma 3 6 4 2 2 2" xfId="8348"/>
    <cellStyle name="Comma 3 6 4 2 2 3" xfId="11415"/>
    <cellStyle name="Comma 3 6 4 2 2 4" xfId="14711"/>
    <cellStyle name="Comma 3 6 4 2 3" xfId="6772"/>
    <cellStyle name="Comma 3 6 4 2 4" xfId="9992"/>
    <cellStyle name="Comma 3 6 4 2 5" xfId="13287"/>
    <cellStyle name="Comma 3 6 4 3" xfId="4138"/>
    <cellStyle name="Comma 3 6 4 3 2" xfId="7568"/>
    <cellStyle name="Comma 3 6 4 3 3" xfId="10706"/>
    <cellStyle name="Comma 3 6 4 3 4" xfId="14002"/>
    <cellStyle name="Comma 3 6 4 4" xfId="5974"/>
    <cellStyle name="Comma 3 6 4 5" xfId="9260"/>
    <cellStyle name="Comma 3 6 4 6" xfId="12574"/>
    <cellStyle name="Comma 3 6 5" xfId="2329"/>
    <cellStyle name="Comma 3 6 5 2" xfId="3435"/>
    <cellStyle name="Comma 3 6 5 2 2" xfId="5171"/>
    <cellStyle name="Comma 3 6 5 2 2 2" xfId="8435"/>
    <cellStyle name="Comma 3 6 5 2 2 3" xfId="11502"/>
    <cellStyle name="Comma 3 6 5 2 2 4" xfId="14798"/>
    <cellStyle name="Comma 3 6 5 2 3" xfId="6869"/>
    <cellStyle name="Comma 3 6 5 2 4" xfId="10079"/>
    <cellStyle name="Comma 3 6 5 2 5" xfId="13374"/>
    <cellStyle name="Comma 3 6 5 3" xfId="4225"/>
    <cellStyle name="Comma 3 6 5 3 2" xfId="7655"/>
    <cellStyle name="Comma 3 6 5 3 3" xfId="10793"/>
    <cellStyle name="Comma 3 6 5 3 4" xfId="14089"/>
    <cellStyle name="Comma 3 6 5 4" xfId="6061"/>
    <cellStyle name="Comma 3 6 5 5" xfId="9347"/>
    <cellStyle name="Comma 3 6 5 6" xfId="12661"/>
    <cellStyle name="Comma 3 6 6" xfId="2709"/>
    <cellStyle name="Comma 3 6 6 2" xfId="3663"/>
    <cellStyle name="Comma 3 6 6 2 2" xfId="5330"/>
    <cellStyle name="Comma 3 6 6 2 2 2" xfId="8593"/>
    <cellStyle name="Comma 3 6 6 2 2 3" xfId="11660"/>
    <cellStyle name="Comma 3 6 6 2 2 4" xfId="14956"/>
    <cellStyle name="Comma 3 6 6 2 3" xfId="7097"/>
    <cellStyle name="Comma 3 6 6 2 4" xfId="10238"/>
    <cellStyle name="Comma 3 6 6 2 5" xfId="13533"/>
    <cellStyle name="Comma 3 6 6 3" xfId="4452"/>
    <cellStyle name="Comma 3 6 6 3 2" xfId="7882"/>
    <cellStyle name="Comma 3 6 6 3 3" xfId="10951"/>
    <cellStyle name="Comma 3 6 6 3 4" xfId="14247"/>
    <cellStyle name="Comma 3 6 6 4" xfId="6303"/>
    <cellStyle name="Comma 3 6 6 5" xfId="9505"/>
    <cellStyle name="Comma 3 6 6 6" xfId="12819"/>
    <cellStyle name="Comma 3 6 7" xfId="3127"/>
    <cellStyle name="Comma 3 6 7 2" xfId="4922"/>
    <cellStyle name="Comma 3 6 7 2 2" xfId="8188"/>
    <cellStyle name="Comma 3 6 7 2 3" xfId="11255"/>
    <cellStyle name="Comma 3 6 7 2 4" xfId="14551"/>
    <cellStyle name="Comma 3 6 7 3" xfId="6609"/>
    <cellStyle name="Comma 3 6 7 4" xfId="9830"/>
    <cellStyle name="Comma 3 6 7 5" xfId="13125"/>
    <cellStyle name="Comma 3 6 8" xfId="3805"/>
    <cellStyle name="Comma 3 6 8 2" xfId="7237"/>
    <cellStyle name="Comma 3 6 8 3" xfId="10375"/>
    <cellStyle name="Comma 3 6 8 4" xfId="13671"/>
    <cellStyle name="Comma 3 6 9" xfId="5492"/>
    <cellStyle name="Comma 3 6 9 2" xfId="8753"/>
    <cellStyle name="Comma 3 6 9 3" xfId="11813"/>
    <cellStyle name="Comma 3 6 9 4" xfId="15109"/>
    <cellStyle name="Comma 3 7" xfId="469"/>
    <cellStyle name="Comma 3 7 2" xfId="874"/>
    <cellStyle name="Comma 3 7 3" xfId="3077"/>
    <cellStyle name="Comma 3 7 3 2" xfId="4878"/>
    <cellStyle name="Comma 3 7 3 2 2" xfId="8144"/>
    <cellStyle name="Comma 3 7 3 2 3" xfId="11213"/>
    <cellStyle name="Comma 3 7 3 2 4" xfId="14509"/>
    <cellStyle name="Comma 3 7 3 3" xfId="6567"/>
    <cellStyle name="Comma 3 7 3 4" xfId="9788"/>
    <cellStyle name="Comma 3 7 3 5" xfId="13083"/>
    <cellStyle name="Comma 3 7 4" xfId="3852"/>
    <cellStyle name="Comma 3 7 4 2" xfId="7282"/>
    <cellStyle name="Comma 3 7 4 3" xfId="10420"/>
    <cellStyle name="Comma 3 7 4 4" xfId="13716"/>
    <cellStyle name="Comma 3 7 5" xfId="5693"/>
    <cellStyle name="Comma 3 7 6" xfId="9082"/>
    <cellStyle name="Comma 3 7 7" xfId="12293"/>
    <cellStyle name="Comma 3 8" xfId="875"/>
    <cellStyle name="Comma 3 8 2" xfId="2884"/>
    <cellStyle name="Comma 3 9" xfId="876"/>
    <cellStyle name="Comma 3 9 2" xfId="2885"/>
    <cellStyle name="Comma 30" xfId="877"/>
    <cellStyle name="Comma 30 2" xfId="1811"/>
    <cellStyle name="Comma 30 2 2" xfId="2887"/>
    <cellStyle name="Comma 30 3" xfId="1810"/>
    <cellStyle name="Comma 31" xfId="772"/>
    <cellStyle name="Comma 31 2" xfId="1813"/>
    <cellStyle name="Comma 31 3" xfId="1812"/>
    <cellStyle name="Comma 31 4" xfId="2888"/>
    <cellStyle name="Comma 31 5" xfId="2941"/>
    <cellStyle name="Comma 32" xfId="1769"/>
    <cellStyle name="Comma 32 2" xfId="3190"/>
    <cellStyle name="Comma 32 2 2" xfId="4938"/>
    <cellStyle name="Comma 32 2 2 2" xfId="8203"/>
    <cellStyle name="Comma 32 2 2 3" xfId="11270"/>
    <cellStyle name="Comma 32 2 2 4" xfId="14566"/>
    <cellStyle name="Comma 32 2 3" xfId="6625"/>
    <cellStyle name="Comma 32 2 4" xfId="9846"/>
    <cellStyle name="Comma 32 2 5" xfId="13141"/>
    <cellStyle name="Comma 32 3" xfId="3993"/>
    <cellStyle name="Comma 32 3 2" xfId="7423"/>
    <cellStyle name="Comma 32 3 3" xfId="10561"/>
    <cellStyle name="Comma 32 3 4" xfId="13857"/>
    <cellStyle name="Comma 32 4" xfId="5829"/>
    <cellStyle name="Comma 32 5" xfId="9128"/>
    <cellStyle name="Comma 32 6" xfId="12429"/>
    <cellStyle name="Comma 33" xfId="2126"/>
    <cellStyle name="Comma 33 2" xfId="3239"/>
    <cellStyle name="Comma 33 2 2" xfId="4986"/>
    <cellStyle name="Comma 33 2 2 2" xfId="8250"/>
    <cellStyle name="Comma 33 2 2 3" xfId="11317"/>
    <cellStyle name="Comma 33 2 2 4" xfId="14613"/>
    <cellStyle name="Comma 33 2 3" xfId="6673"/>
    <cellStyle name="Comma 33 2 4" xfId="9894"/>
    <cellStyle name="Comma 33 2 5" xfId="13189"/>
    <cellStyle name="Comma 33 3" xfId="4040"/>
    <cellStyle name="Comma 33 3 2" xfId="7470"/>
    <cellStyle name="Comma 33 3 3" xfId="10608"/>
    <cellStyle name="Comma 33 3 4" xfId="13904"/>
    <cellStyle name="Comma 33 4" xfId="5876"/>
    <cellStyle name="Comma 33 5" xfId="9162"/>
    <cellStyle name="Comma 33 6" xfId="12476"/>
    <cellStyle name="Comma 34" xfId="2310"/>
    <cellStyle name="Comma 34 2" xfId="3416"/>
    <cellStyle name="Comma 34 2 2" xfId="5152"/>
    <cellStyle name="Comma 34 2 2 2" xfId="8416"/>
    <cellStyle name="Comma 34 2 2 3" xfId="11483"/>
    <cellStyle name="Comma 34 2 2 4" xfId="14779"/>
    <cellStyle name="Comma 34 2 3" xfId="6850"/>
    <cellStyle name="Comma 34 2 4" xfId="10060"/>
    <cellStyle name="Comma 34 2 5" xfId="13355"/>
    <cellStyle name="Comma 34 3" xfId="4206"/>
    <cellStyle name="Comma 34 3 2" xfId="7636"/>
    <cellStyle name="Comma 34 3 3" xfId="10774"/>
    <cellStyle name="Comma 34 3 4" xfId="14070"/>
    <cellStyle name="Comma 34 4" xfId="6042"/>
    <cellStyle name="Comma 34 5" xfId="9328"/>
    <cellStyle name="Comma 34 6" xfId="12642"/>
    <cellStyle name="Comma 35" xfId="2690"/>
    <cellStyle name="Comma 35 2" xfId="3644"/>
    <cellStyle name="Comma 35 2 2" xfId="5311"/>
    <cellStyle name="Comma 35 2 2 2" xfId="8574"/>
    <cellStyle name="Comma 35 2 2 3" xfId="11641"/>
    <cellStyle name="Comma 35 2 2 4" xfId="14937"/>
    <cellStyle name="Comma 35 2 3" xfId="7078"/>
    <cellStyle name="Comma 35 2 4" xfId="10219"/>
    <cellStyle name="Comma 35 2 5" xfId="13514"/>
    <cellStyle name="Comma 35 3" xfId="4433"/>
    <cellStyle name="Comma 35 3 2" xfId="7863"/>
    <cellStyle name="Comma 35 3 3" xfId="10932"/>
    <cellStyle name="Comma 35 3 4" xfId="14228"/>
    <cellStyle name="Comma 35 4" xfId="6284"/>
    <cellStyle name="Comma 35 5" xfId="9486"/>
    <cellStyle name="Comma 35 6" xfId="12800"/>
    <cellStyle name="Comma 36" xfId="3787"/>
    <cellStyle name="Comma 37" xfId="3773"/>
    <cellStyle name="Comma 37 2" xfId="7209"/>
    <cellStyle name="Comma 37 3" xfId="10348"/>
    <cellStyle name="Comma 37 4" xfId="13643"/>
    <cellStyle name="Comma 38" xfId="5473"/>
    <cellStyle name="Comma 38 2" xfId="8734"/>
    <cellStyle name="Comma 38 3" xfId="11794"/>
    <cellStyle name="Comma 38 4" xfId="15090"/>
    <cellStyle name="Comma 39" xfId="5617"/>
    <cellStyle name="Comma 4" xfId="40"/>
    <cellStyle name="Comma 4 2" xfId="131"/>
    <cellStyle name="Comma 4 2 2" xfId="879"/>
    <cellStyle name="Comma 4 2 3" xfId="878"/>
    <cellStyle name="Comma 4 3" xfId="880"/>
    <cellStyle name="Comma 4 4" xfId="881"/>
    <cellStyle name="Comma 40" xfId="8880"/>
    <cellStyle name="Comma 41" xfId="8924"/>
    <cellStyle name="Comma 42" xfId="11938"/>
    <cellStyle name="Comma 43" xfId="12082"/>
    <cellStyle name="Comma 44" xfId="12216"/>
    <cellStyle name="Comma 45" xfId="12220"/>
    <cellStyle name="Comma 5" xfId="41"/>
    <cellStyle name="Comma 5 2" xfId="882"/>
    <cellStyle name="Comma 6" xfId="42"/>
    <cellStyle name="Comma 6 2" xfId="883"/>
    <cellStyle name="Comma 7" xfId="43"/>
    <cellStyle name="Comma 7 2" xfId="133"/>
    <cellStyle name="Comma 7 2 2" xfId="884"/>
    <cellStyle name="Comma 7 3" xfId="885"/>
    <cellStyle name="Comma 7 4" xfId="886"/>
    <cellStyle name="Comma 7 5" xfId="1814"/>
    <cellStyle name="Comma 8" xfId="154"/>
    <cellStyle name="Comma 8 2" xfId="184"/>
    <cellStyle name="Comma 8 2 2" xfId="888"/>
    <cellStyle name="Comma 8 2 3" xfId="887"/>
    <cellStyle name="Comma 8 3" xfId="219"/>
    <cellStyle name="Comma 8 3 2" xfId="240"/>
    <cellStyle name="Comma 8 3 3" xfId="890"/>
    <cellStyle name="Comma 8 3 4" xfId="889"/>
    <cellStyle name="Comma 8 4" xfId="259"/>
    <cellStyle name="Comma 8 5" xfId="278"/>
    <cellStyle name="Comma 8 5 2" xfId="1815"/>
    <cellStyle name="Comma 8 5 3" xfId="1816"/>
    <cellStyle name="Comma 8 6" xfId="295"/>
    <cellStyle name="Comma 9" xfId="174"/>
    <cellStyle name="Comma 9 10" xfId="892"/>
    <cellStyle name="Comma 9 10 2" xfId="2889"/>
    <cellStyle name="Comma 9 11" xfId="893"/>
    <cellStyle name="Comma 9 11 2" xfId="2890"/>
    <cellStyle name="Comma 9 12" xfId="891"/>
    <cellStyle name="Comma 9 13" xfId="1817"/>
    <cellStyle name="Comma 9 13 2" xfId="3210"/>
    <cellStyle name="Comma 9 13 2 2" xfId="4958"/>
    <cellStyle name="Comma 9 13 2 2 2" xfId="8223"/>
    <cellStyle name="Comma 9 13 2 2 3" xfId="11290"/>
    <cellStyle name="Comma 9 13 2 2 4" xfId="14586"/>
    <cellStyle name="Comma 9 13 2 3" xfId="6645"/>
    <cellStyle name="Comma 9 13 2 4" xfId="9866"/>
    <cellStyle name="Comma 9 13 2 5" xfId="13161"/>
    <cellStyle name="Comma 9 13 3" xfId="4013"/>
    <cellStyle name="Comma 9 13 3 2" xfId="7443"/>
    <cellStyle name="Comma 9 13 3 3" xfId="10581"/>
    <cellStyle name="Comma 9 13 3 4" xfId="13877"/>
    <cellStyle name="Comma 9 13 4" xfId="5849"/>
    <cellStyle name="Comma 9 13 5" xfId="9146"/>
    <cellStyle name="Comma 9 13 6" xfId="12449"/>
    <cellStyle name="Comma 9 14" xfId="2136"/>
    <cellStyle name="Comma 9 14 2" xfId="3249"/>
    <cellStyle name="Comma 9 14 2 2" xfId="4996"/>
    <cellStyle name="Comma 9 14 2 2 2" xfId="8260"/>
    <cellStyle name="Comma 9 14 2 2 3" xfId="11327"/>
    <cellStyle name="Comma 9 14 2 2 4" xfId="14623"/>
    <cellStyle name="Comma 9 14 2 3" xfId="6683"/>
    <cellStyle name="Comma 9 14 2 4" xfId="9904"/>
    <cellStyle name="Comma 9 14 2 5" xfId="13199"/>
    <cellStyle name="Comma 9 14 3" xfId="4050"/>
    <cellStyle name="Comma 9 14 3 2" xfId="7480"/>
    <cellStyle name="Comma 9 14 3 3" xfId="10618"/>
    <cellStyle name="Comma 9 14 3 4" xfId="13914"/>
    <cellStyle name="Comma 9 14 4" xfId="5886"/>
    <cellStyle name="Comma 9 14 5" xfId="9172"/>
    <cellStyle name="Comma 9 14 6" xfId="12486"/>
    <cellStyle name="Comma 9 15" xfId="2330"/>
    <cellStyle name="Comma 9 15 2" xfId="3436"/>
    <cellStyle name="Comma 9 15 2 2" xfId="5172"/>
    <cellStyle name="Comma 9 15 2 2 2" xfId="8436"/>
    <cellStyle name="Comma 9 15 2 2 3" xfId="11503"/>
    <cellStyle name="Comma 9 15 2 2 4" xfId="14799"/>
    <cellStyle name="Comma 9 15 2 3" xfId="6870"/>
    <cellStyle name="Comma 9 15 2 4" xfId="10080"/>
    <cellStyle name="Comma 9 15 2 5" xfId="13375"/>
    <cellStyle name="Comma 9 15 3" xfId="4226"/>
    <cellStyle name="Comma 9 15 3 2" xfId="7656"/>
    <cellStyle name="Comma 9 15 3 3" xfId="10794"/>
    <cellStyle name="Comma 9 15 3 4" xfId="14090"/>
    <cellStyle name="Comma 9 15 4" xfId="6062"/>
    <cellStyle name="Comma 9 15 5" xfId="9348"/>
    <cellStyle name="Comma 9 15 6" xfId="12662"/>
    <cellStyle name="Comma 9 16" xfId="2710"/>
    <cellStyle name="Comma 9 16 2" xfId="3664"/>
    <cellStyle name="Comma 9 16 2 2" xfId="5331"/>
    <cellStyle name="Comma 9 16 2 2 2" xfId="8594"/>
    <cellStyle name="Comma 9 16 2 2 3" xfId="11661"/>
    <cellStyle name="Comma 9 16 2 2 4" xfId="14957"/>
    <cellStyle name="Comma 9 16 2 3" xfId="7098"/>
    <cellStyle name="Comma 9 16 2 4" xfId="10239"/>
    <cellStyle name="Comma 9 16 2 5" xfId="13534"/>
    <cellStyle name="Comma 9 16 3" xfId="4453"/>
    <cellStyle name="Comma 9 16 3 2" xfId="7883"/>
    <cellStyle name="Comma 9 16 3 3" xfId="10952"/>
    <cellStyle name="Comma 9 16 3 4" xfId="14248"/>
    <cellStyle name="Comma 9 16 4" xfId="6304"/>
    <cellStyle name="Comma 9 16 5" xfId="9506"/>
    <cellStyle name="Comma 9 16 6" xfId="12820"/>
    <cellStyle name="Comma 9 17" xfId="3181"/>
    <cellStyle name="Comma 9 17 2" xfId="4930"/>
    <cellStyle name="Comma 9 17 2 2" xfId="8196"/>
    <cellStyle name="Comma 9 17 2 3" xfId="11263"/>
    <cellStyle name="Comma 9 17 2 4" xfId="14559"/>
    <cellStyle name="Comma 9 17 3" xfId="6617"/>
    <cellStyle name="Comma 9 17 4" xfId="9838"/>
    <cellStyle name="Comma 9 17 5" xfId="13133"/>
    <cellStyle name="Comma 9 18" xfId="3797"/>
    <cellStyle name="Comma 9 18 2" xfId="7229"/>
    <cellStyle name="Comma 9 18 3" xfId="10367"/>
    <cellStyle name="Comma 9 18 4" xfId="13663"/>
    <cellStyle name="Comma 9 19" xfId="5493"/>
    <cellStyle name="Comma 9 19 2" xfId="8754"/>
    <cellStyle name="Comma 9 19 3" xfId="11814"/>
    <cellStyle name="Comma 9 19 4" xfId="15110"/>
    <cellStyle name="Comma 9 2" xfId="349"/>
    <cellStyle name="Comma 9 2 2" xfId="894"/>
    <cellStyle name="Comma 9 2 3" xfId="3105"/>
    <cellStyle name="Comma 9 2 3 2" xfId="4900"/>
    <cellStyle name="Comma 9 2 3 2 2" xfId="8166"/>
    <cellStyle name="Comma 9 2 3 2 3" xfId="11233"/>
    <cellStyle name="Comma 9 2 3 2 4" xfId="14529"/>
    <cellStyle name="Comma 9 2 3 3" xfId="6587"/>
    <cellStyle name="Comma 9 2 3 4" xfId="9808"/>
    <cellStyle name="Comma 9 2 3 5" xfId="13103"/>
    <cellStyle name="Comma 9 2 4" xfId="3829"/>
    <cellStyle name="Comma 9 2 4 2" xfId="7261"/>
    <cellStyle name="Comma 9 2 4 3" xfId="10399"/>
    <cellStyle name="Comma 9 2 4 4" xfId="13695"/>
    <cellStyle name="Comma 9 2 5" xfId="5669"/>
    <cellStyle name="Comma 9 2 6" xfId="9103"/>
    <cellStyle name="Comma 9 2 7" xfId="12272"/>
    <cellStyle name="Comma 9 20" xfId="5637"/>
    <cellStyle name="Comma 9 21" xfId="8944"/>
    <cellStyle name="Comma 9 22" xfId="11948"/>
    <cellStyle name="Comma 9 23" xfId="12102"/>
    <cellStyle name="Comma 9 24" xfId="12240"/>
    <cellStyle name="Comma 9 3" xfId="318"/>
    <cellStyle name="Comma 9 3 2" xfId="895"/>
    <cellStyle name="Comma 9 3 2 2" xfId="1818"/>
    <cellStyle name="Comma 9 3 3" xfId="3126"/>
    <cellStyle name="Comma 9 3 3 2" xfId="4921"/>
    <cellStyle name="Comma 9 3 3 2 2" xfId="8187"/>
    <cellStyle name="Comma 9 3 3 2 3" xfId="11254"/>
    <cellStyle name="Comma 9 3 3 2 4" xfId="14550"/>
    <cellStyle name="Comma 9 3 3 3" xfId="6608"/>
    <cellStyle name="Comma 9 3 3 4" xfId="9829"/>
    <cellStyle name="Comma 9 3 3 5" xfId="13124"/>
    <cellStyle name="Comma 9 3 4" xfId="3806"/>
    <cellStyle name="Comma 9 3 4 2" xfId="7238"/>
    <cellStyle name="Comma 9 3 4 3" xfId="10376"/>
    <cellStyle name="Comma 9 3 4 4" xfId="13672"/>
    <cellStyle name="Comma 9 3 5" xfId="5646"/>
    <cellStyle name="Comma 9 3 6" xfId="9119"/>
    <cellStyle name="Comma 9 3 7" xfId="12249"/>
    <cellStyle name="Comma 9 4" xfId="416"/>
    <cellStyle name="Comma 9 4 2" xfId="896"/>
    <cellStyle name="Comma 9 4 2 10" xfId="12103"/>
    <cellStyle name="Comma 9 4 2 2" xfId="1820"/>
    <cellStyle name="Comma 9 4 2 3" xfId="1819"/>
    <cellStyle name="Comma 9 4 2 3 2" xfId="3211"/>
    <cellStyle name="Comma 9 4 2 3 2 2" xfId="4959"/>
    <cellStyle name="Comma 9 4 2 3 2 2 2" xfId="8224"/>
    <cellStyle name="Comma 9 4 2 3 2 2 3" xfId="11291"/>
    <cellStyle name="Comma 9 4 2 3 2 2 4" xfId="14587"/>
    <cellStyle name="Comma 9 4 2 3 2 3" xfId="6646"/>
    <cellStyle name="Comma 9 4 2 3 2 4" xfId="9867"/>
    <cellStyle name="Comma 9 4 2 3 2 5" xfId="13162"/>
    <cellStyle name="Comma 9 4 2 3 3" xfId="4014"/>
    <cellStyle name="Comma 9 4 2 3 3 2" xfId="7444"/>
    <cellStyle name="Comma 9 4 2 3 3 3" xfId="10582"/>
    <cellStyle name="Comma 9 4 2 3 3 4" xfId="13878"/>
    <cellStyle name="Comma 9 4 2 3 4" xfId="5850"/>
    <cellStyle name="Comma 9 4 2 3 5" xfId="9147"/>
    <cellStyle name="Comma 9 4 2 3 6" xfId="12450"/>
    <cellStyle name="Comma 9 4 2 4" xfId="2242"/>
    <cellStyle name="Comma 9 4 2 4 2" xfId="3355"/>
    <cellStyle name="Comma 9 4 2 4 2 2" xfId="5098"/>
    <cellStyle name="Comma 9 4 2 4 2 2 2" xfId="8362"/>
    <cellStyle name="Comma 9 4 2 4 2 2 3" xfId="11429"/>
    <cellStyle name="Comma 9 4 2 4 2 2 4" xfId="14725"/>
    <cellStyle name="Comma 9 4 2 4 2 3" xfId="6789"/>
    <cellStyle name="Comma 9 4 2 4 2 4" xfId="10006"/>
    <cellStyle name="Comma 9 4 2 4 2 5" xfId="13301"/>
    <cellStyle name="Comma 9 4 2 4 3" xfId="4152"/>
    <cellStyle name="Comma 9 4 2 4 3 2" xfId="7582"/>
    <cellStyle name="Comma 9 4 2 4 3 3" xfId="10720"/>
    <cellStyle name="Comma 9 4 2 4 3 4" xfId="14016"/>
    <cellStyle name="Comma 9 4 2 4 4" xfId="5988"/>
    <cellStyle name="Comma 9 4 2 4 5" xfId="9274"/>
    <cellStyle name="Comma 9 4 2 4 6" xfId="12588"/>
    <cellStyle name="Comma 9 4 2 5" xfId="2331"/>
    <cellStyle name="Comma 9 4 2 5 2" xfId="3437"/>
    <cellStyle name="Comma 9 4 2 5 2 2" xfId="5173"/>
    <cellStyle name="Comma 9 4 2 5 2 2 2" xfId="8437"/>
    <cellStyle name="Comma 9 4 2 5 2 2 3" xfId="11504"/>
    <cellStyle name="Comma 9 4 2 5 2 2 4" xfId="14800"/>
    <cellStyle name="Comma 9 4 2 5 2 3" xfId="6871"/>
    <cellStyle name="Comma 9 4 2 5 2 4" xfId="10081"/>
    <cellStyle name="Comma 9 4 2 5 2 5" xfId="13376"/>
    <cellStyle name="Comma 9 4 2 5 3" xfId="4227"/>
    <cellStyle name="Comma 9 4 2 5 3 2" xfId="7657"/>
    <cellStyle name="Comma 9 4 2 5 3 3" xfId="10795"/>
    <cellStyle name="Comma 9 4 2 5 3 4" xfId="14091"/>
    <cellStyle name="Comma 9 4 2 5 4" xfId="6063"/>
    <cellStyle name="Comma 9 4 2 5 5" xfId="9349"/>
    <cellStyle name="Comma 9 4 2 5 6" xfId="12663"/>
    <cellStyle name="Comma 9 4 2 6" xfId="2711"/>
    <cellStyle name="Comma 9 4 2 6 2" xfId="3665"/>
    <cellStyle name="Comma 9 4 2 6 2 2" xfId="5332"/>
    <cellStyle name="Comma 9 4 2 6 2 2 2" xfId="8595"/>
    <cellStyle name="Comma 9 4 2 6 2 2 3" xfId="11662"/>
    <cellStyle name="Comma 9 4 2 6 2 2 4" xfId="14958"/>
    <cellStyle name="Comma 9 4 2 6 2 3" xfId="7099"/>
    <cellStyle name="Comma 9 4 2 6 2 4" xfId="10240"/>
    <cellStyle name="Comma 9 4 2 6 2 5" xfId="13535"/>
    <cellStyle name="Comma 9 4 2 6 3" xfId="4454"/>
    <cellStyle name="Comma 9 4 2 6 3 2" xfId="7884"/>
    <cellStyle name="Comma 9 4 2 6 3 3" xfId="10953"/>
    <cellStyle name="Comma 9 4 2 6 3 4" xfId="14249"/>
    <cellStyle name="Comma 9 4 2 6 4" xfId="6305"/>
    <cellStyle name="Comma 9 4 2 6 5" xfId="9507"/>
    <cellStyle name="Comma 9 4 2 6 6" xfId="12821"/>
    <cellStyle name="Comma 9 4 2 7" xfId="5494"/>
    <cellStyle name="Comma 9 4 2 7 2" xfId="8755"/>
    <cellStyle name="Comma 9 4 2 7 3" xfId="11815"/>
    <cellStyle name="Comma 9 4 2 7 4" xfId="15111"/>
    <cellStyle name="Comma 9 4 2 8" xfId="8945"/>
    <cellStyle name="Comma 9 4 2 9" xfId="12054"/>
    <cellStyle name="Comma 9 4 3" xfId="3088"/>
    <cellStyle name="Comma 9 4 3 2" xfId="4888"/>
    <cellStyle name="Comma 9 4 3 2 2" xfId="8154"/>
    <cellStyle name="Comma 9 4 3 2 3" xfId="11223"/>
    <cellStyle name="Comma 9 4 3 2 4" xfId="14519"/>
    <cellStyle name="Comma 9 4 3 3" xfId="6577"/>
    <cellStyle name="Comma 9 4 3 4" xfId="9798"/>
    <cellStyle name="Comma 9 4 3 5" xfId="13093"/>
    <cellStyle name="Comma 9 4 4" xfId="3840"/>
    <cellStyle name="Comma 9 4 4 2" xfId="7272"/>
    <cellStyle name="Comma 9 4 4 3" xfId="10410"/>
    <cellStyle name="Comma 9 4 4 4" xfId="13706"/>
    <cellStyle name="Comma 9 4 5" xfId="5683"/>
    <cellStyle name="Comma 9 4 6" xfId="12283"/>
    <cellStyle name="Comma 9 5" xfId="482"/>
    <cellStyle name="Comma 9 5 2" xfId="897"/>
    <cellStyle name="Comma 9 5 3" xfId="3062"/>
    <cellStyle name="Comma 9 5 3 2" xfId="4868"/>
    <cellStyle name="Comma 9 5 3 2 2" xfId="8134"/>
    <cellStyle name="Comma 9 5 3 2 3" xfId="11203"/>
    <cellStyle name="Comma 9 5 3 2 4" xfId="14499"/>
    <cellStyle name="Comma 9 5 3 3" xfId="6557"/>
    <cellStyle name="Comma 9 5 3 4" xfId="9778"/>
    <cellStyle name="Comma 9 5 3 5" xfId="13073"/>
    <cellStyle name="Comma 9 5 4" xfId="3864"/>
    <cellStyle name="Comma 9 5 4 2" xfId="7294"/>
    <cellStyle name="Comma 9 5 4 3" xfId="10432"/>
    <cellStyle name="Comma 9 5 4 4" xfId="13728"/>
    <cellStyle name="Comma 9 5 5" xfId="5705"/>
    <cellStyle name="Comma 9 5 6" xfId="9075"/>
    <cellStyle name="Comma 9 5 7" xfId="12305"/>
    <cellStyle name="Comma 9 6" xfId="898"/>
    <cellStyle name="Comma 9 6 10" xfId="12104"/>
    <cellStyle name="Comma 9 6 2" xfId="1822"/>
    <cellStyle name="Comma 9 6 3" xfId="1821"/>
    <cellStyle name="Comma 9 6 3 2" xfId="3212"/>
    <cellStyle name="Comma 9 6 3 2 2" xfId="4960"/>
    <cellStyle name="Comma 9 6 3 2 2 2" xfId="8225"/>
    <cellStyle name="Comma 9 6 3 2 2 3" xfId="11292"/>
    <cellStyle name="Comma 9 6 3 2 2 4" xfId="14588"/>
    <cellStyle name="Comma 9 6 3 2 3" xfId="6647"/>
    <cellStyle name="Comma 9 6 3 2 4" xfId="9868"/>
    <cellStyle name="Comma 9 6 3 2 5" xfId="13163"/>
    <cellStyle name="Comma 9 6 3 3" xfId="4015"/>
    <cellStyle name="Comma 9 6 3 3 2" xfId="7445"/>
    <cellStyle name="Comma 9 6 3 3 3" xfId="10583"/>
    <cellStyle name="Comma 9 6 3 3 4" xfId="13879"/>
    <cellStyle name="Comma 9 6 3 4" xfId="5851"/>
    <cellStyle name="Comma 9 6 3 5" xfId="9148"/>
    <cellStyle name="Comma 9 6 3 6" xfId="12451"/>
    <cellStyle name="Comma 9 6 4" xfId="2218"/>
    <cellStyle name="Comma 9 6 4 2" xfId="3331"/>
    <cellStyle name="Comma 9 6 4 2 2" xfId="5077"/>
    <cellStyle name="Comma 9 6 4 2 2 2" xfId="8341"/>
    <cellStyle name="Comma 9 6 4 2 2 3" xfId="11408"/>
    <cellStyle name="Comma 9 6 4 2 2 4" xfId="14704"/>
    <cellStyle name="Comma 9 6 4 2 3" xfId="6765"/>
    <cellStyle name="Comma 9 6 4 2 4" xfId="9985"/>
    <cellStyle name="Comma 9 6 4 2 5" xfId="13280"/>
    <cellStyle name="Comma 9 6 4 3" xfId="4131"/>
    <cellStyle name="Comma 9 6 4 3 2" xfId="7561"/>
    <cellStyle name="Comma 9 6 4 3 3" xfId="10699"/>
    <cellStyle name="Comma 9 6 4 3 4" xfId="13995"/>
    <cellStyle name="Comma 9 6 4 4" xfId="5967"/>
    <cellStyle name="Comma 9 6 4 5" xfId="9253"/>
    <cellStyle name="Comma 9 6 4 6" xfId="12567"/>
    <cellStyle name="Comma 9 6 5" xfId="2332"/>
    <cellStyle name="Comma 9 6 5 2" xfId="3438"/>
    <cellStyle name="Comma 9 6 5 2 2" xfId="5174"/>
    <cellStyle name="Comma 9 6 5 2 2 2" xfId="8438"/>
    <cellStyle name="Comma 9 6 5 2 2 3" xfId="11505"/>
    <cellStyle name="Comma 9 6 5 2 2 4" xfId="14801"/>
    <cellStyle name="Comma 9 6 5 2 3" xfId="6872"/>
    <cellStyle name="Comma 9 6 5 2 4" xfId="10082"/>
    <cellStyle name="Comma 9 6 5 2 5" xfId="13377"/>
    <cellStyle name="Comma 9 6 5 3" xfId="4228"/>
    <cellStyle name="Comma 9 6 5 3 2" xfId="7658"/>
    <cellStyle name="Comma 9 6 5 3 3" xfId="10796"/>
    <cellStyle name="Comma 9 6 5 3 4" xfId="14092"/>
    <cellStyle name="Comma 9 6 5 4" xfId="6064"/>
    <cellStyle name="Comma 9 6 5 5" xfId="9350"/>
    <cellStyle name="Comma 9 6 5 6" xfId="12664"/>
    <cellStyle name="Comma 9 6 6" xfId="2712"/>
    <cellStyle name="Comma 9 6 6 2" xfId="3666"/>
    <cellStyle name="Comma 9 6 6 2 2" xfId="5333"/>
    <cellStyle name="Comma 9 6 6 2 2 2" xfId="8596"/>
    <cellStyle name="Comma 9 6 6 2 2 3" xfId="11663"/>
    <cellStyle name="Comma 9 6 6 2 2 4" xfId="14959"/>
    <cellStyle name="Comma 9 6 6 2 3" xfId="7100"/>
    <cellStyle name="Comma 9 6 6 2 4" xfId="10241"/>
    <cellStyle name="Comma 9 6 6 2 5" xfId="13536"/>
    <cellStyle name="Comma 9 6 6 3" xfId="4455"/>
    <cellStyle name="Comma 9 6 6 3 2" xfId="7885"/>
    <cellStyle name="Comma 9 6 6 3 3" xfId="10954"/>
    <cellStyle name="Comma 9 6 6 3 4" xfId="14250"/>
    <cellStyle name="Comma 9 6 6 4" xfId="6306"/>
    <cellStyle name="Comma 9 6 6 5" xfId="9508"/>
    <cellStyle name="Comma 9 6 6 6" xfId="12822"/>
    <cellStyle name="Comma 9 6 7" xfId="5495"/>
    <cellStyle name="Comma 9 6 7 2" xfId="8756"/>
    <cellStyle name="Comma 9 6 7 3" xfId="11816"/>
    <cellStyle name="Comma 9 6 7 4" xfId="15112"/>
    <cellStyle name="Comma 9 6 8" xfId="8946"/>
    <cellStyle name="Comma 9 6 9" xfId="12027"/>
    <cellStyle name="Comma 9 7" xfId="899"/>
    <cellStyle name="Comma 9 7 2" xfId="1824"/>
    <cellStyle name="Comma 9 7 3" xfId="1823"/>
    <cellStyle name="Comma 9 8" xfId="900"/>
    <cellStyle name="Comma 9 8 2" xfId="1826"/>
    <cellStyle name="Comma 9 8 3" xfId="1825"/>
    <cellStyle name="Comma 9 9" xfId="901"/>
    <cellStyle name="Comma 9 9 2" xfId="2891"/>
    <cellStyle name="comma zerodec" xfId="44"/>
    <cellStyle name="comma zerodec 2" xfId="45"/>
    <cellStyle name="comma zerodec 3" xfId="902"/>
    <cellStyle name="comma zerodec_Adjustments-RSVA" xfId="46"/>
    <cellStyle name="Comma0" xfId="386"/>
    <cellStyle name="Currency 10" xfId="334"/>
    <cellStyle name="Currency 10 2" xfId="904"/>
    <cellStyle name="Currency 10 2 2" xfId="1828"/>
    <cellStyle name="Currency 10 3" xfId="905"/>
    <cellStyle name="Currency 11" xfId="312"/>
    <cellStyle name="Currency 11 10" xfId="3800"/>
    <cellStyle name="Currency 11 10 2" xfId="7232"/>
    <cellStyle name="Currency 11 10 3" xfId="10370"/>
    <cellStyle name="Currency 11 10 4" xfId="13666"/>
    <cellStyle name="Currency 11 11" xfId="5497"/>
    <cellStyle name="Currency 11 11 2" xfId="8758"/>
    <cellStyle name="Currency 11 11 3" xfId="11818"/>
    <cellStyle name="Currency 11 11 4" xfId="15114"/>
    <cellStyle name="Currency 11 12" xfId="5640"/>
    <cellStyle name="Currency 11 13" xfId="8948"/>
    <cellStyle name="Currency 11 14" xfId="9123"/>
    <cellStyle name="Currency 11 15" xfId="11952"/>
    <cellStyle name="Currency 11 16" xfId="12106"/>
    <cellStyle name="Currency 11 17" xfId="12243"/>
    <cellStyle name="Currency 11 2" xfId="907"/>
    <cellStyle name="Currency 11 3" xfId="906"/>
    <cellStyle name="Currency 11 4" xfId="1830"/>
    <cellStyle name="Currency 11 5" xfId="1829"/>
    <cellStyle name="Currency 11 5 2" xfId="3214"/>
    <cellStyle name="Currency 11 5 2 2" xfId="4962"/>
    <cellStyle name="Currency 11 5 2 2 2" xfId="8227"/>
    <cellStyle name="Currency 11 5 2 2 3" xfId="11294"/>
    <cellStyle name="Currency 11 5 2 2 4" xfId="14590"/>
    <cellStyle name="Currency 11 5 2 3" xfId="6649"/>
    <cellStyle name="Currency 11 5 2 4" xfId="9870"/>
    <cellStyle name="Currency 11 5 2 5" xfId="13165"/>
    <cellStyle name="Currency 11 5 3" xfId="4017"/>
    <cellStyle name="Currency 11 5 3 2" xfId="7447"/>
    <cellStyle name="Currency 11 5 3 3" xfId="10585"/>
    <cellStyle name="Currency 11 5 3 4" xfId="13881"/>
    <cellStyle name="Currency 11 5 4" xfId="5853"/>
    <cellStyle name="Currency 11 5 5" xfId="9150"/>
    <cellStyle name="Currency 11 5 6" xfId="12453"/>
    <cellStyle name="Currency 11 6" xfId="2142"/>
    <cellStyle name="Currency 11 6 2" xfId="3255"/>
    <cellStyle name="Currency 11 6 2 2" xfId="5001"/>
    <cellStyle name="Currency 11 6 2 2 2" xfId="8265"/>
    <cellStyle name="Currency 11 6 2 2 3" xfId="11332"/>
    <cellStyle name="Currency 11 6 2 2 4" xfId="14628"/>
    <cellStyle name="Currency 11 6 2 3" xfId="6689"/>
    <cellStyle name="Currency 11 6 2 4" xfId="9909"/>
    <cellStyle name="Currency 11 6 2 5" xfId="13204"/>
    <cellStyle name="Currency 11 6 3" xfId="4055"/>
    <cellStyle name="Currency 11 6 3 2" xfId="7485"/>
    <cellStyle name="Currency 11 6 3 3" xfId="10623"/>
    <cellStyle name="Currency 11 6 3 4" xfId="13919"/>
    <cellStyle name="Currency 11 6 4" xfId="5891"/>
    <cellStyle name="Currency 11 6 5" xfId="9177"/>
    <cellStyle name="Currency 11 6 6" xfId="12491"/>
    <cellStyle name="Currency 11 7" xfId="2339"/>
    <cellStyle name="Currency 11 7 2" xfId="3445"/>
    <cellStyle name="Currency 11 7 2 2" xfId="5181"/>
    <cellStyle name="Currency 11 7 2 2 2" xfId="8445"/>
    <cellStyle name="Currency 11 7 2 2 3" xfId="11512"/>
    <cellStyle name="Currency 11 7 2 2 4" xfId="14808"/>
    <cellStyle name="Currency 11 7 2 3" xfId="6879"/>
    <cellStyle name="Currency 11 7 2 4" xfId="10089"/>
    <cellStyle name="Currency 11 7 2 5" xfId="13384"/>
    <cellStyle name="Currency 11 7 3" xfId="4235"/>
    <cellStyle name="Currency 11 7 3 2" xfId="7665"/>
    <cellStyle name="Currency 11 7 3 3" xfId="10803"/>
    <cellStyle name="Currency 11 7 3 4" xfId="14099"/>
    <cellStyle name="Currency 11 7 4" xfId="6071"/>
    <cellStyle name="Currency 11 7 5" xfId="9357"/>
    <cellStyle name="Currency 11 7 6" xfId="12671"/>
    <cellStyle name="Currency 11 8" xfId="2714"/>
    <cellStyle name="Currency 11 8 2" xfId="3668"/>
    <cellStyle name="Currency 11 8 2 2" xfId="5335"/>
    <cellStyle name="Currency 11 8 2 2 2" xfId="8598"/>
    <cellStyle name="Currency 11 8 2 2 3" xfId="11665"/>
    <cellStyle name="Currency 11 8 2 2 4" xfId="14961"/>
    <cellStyle name="Currency 11 8 2 3" xfId="7102"/>
    <cellStyle name="Currency 11 8 2 4" xfId="10243"/>
    <cellStyle name="Currency 11 8 2 5" xfId="13538"/>
    <cellStyle name="Currency 11 8 3" xfId="4457"/>
    <cellStyle name="Currency 11 8 3 2" xfId="7887"/>
    <cellStyle name="Currency 11 8 3 3" xfId="10956"/>
    <cellStyle name="Currency 11 8 3 4" xfId="14252"/>
    <cellStyle name="Currency 11 8 4" xfId="6308"/>
    <cellStyle name="Currency 11 8 5" xfId="9510"/>
    <cellStyle name="Currency 11 8 6" xfId="12824"/>
    <cellStyle name="Currency 11 9" xfId="3132"/>
    <cellStyle name="Currency 11 9 2" xfId="4927"/>
    <cellStyle name="Currency 11 9 2 2" xfId="8193"/>
    <cellStyle name="Currency 11 9 2 3" xfId="11260"/>
    <cellStyle name="Currency 11 9 2 4" xfId="14556"/>
    <cellStyle name="Currency 11 9 3" xfId="6614"/>
    <cellStyle name="Currency 11 9 4" xfId="9835"/>
    <cellStyle name="Currency 11 9 5" xfId="13130"/>
    <cellStyle name="Currency 12" xfId="412"/>
    <cellStyle name="Currency 12 10" xfId="12280"/>
    <cellStyle name="Currency 12 2" xfId="909"/>
    <cellStyle name="Currency 12 3" xfId="910"/>
    <cellStyle name="Currency 12 3 2" xfId="911"/>
    <cellStyle name="Currency 12 4" xfId="912"/>
    <cellStyle name="Currency 12 5" xfId="908"/>
    <cellStyle name="Currency 12 6" xfId="3090"/>
    <cellStyle name="Currency 12 6 2" xfId="4890"/>
    <cellStyle name="Currency 12 6 2 2" xfId="8156"/>
    <cellStyle name="Currency 12 6 2 3" xfId="11225"/>
    <cellStyle name="Currency 12 6 2 4" xfId="14521"/>
    <cellStyle name="Currency 12 6 3" xfId="6579"/>
    <cellStyle name="Currency 12 6 4" xfId="9800"/>
    <cellStyle name="Currency 12 6 5" xfId="13095"/>
    <cellStyle name="Currency 12 7" xfId="3837"/>
    <cellStyle name="Currency 12 7 2" xfId="7269"/>
    <cellStyle name="Currency 12 7 3" xfId="10407"/>
    <cellStyle name="Currency 12 7 4" xfId="13703"/>
    <cellStyle name="Currency 12 8" xfId="5680"/>
    <cellStyle name="Currency 12 9" xfId="9094"/>
    <cellStyle name="Currency 13" xfId="464"/>
    <cellStyle name="Currency 13 2" xfId="914"/>
    <cellStyle name="Currency 13 3" xfId="915"/>
    <cellStyle name="Currency 13 4" xfId="913"/>
    <cellStyle name="Currency 13 5" xfId="3079"/>
    <cellStyle name="Currency 13 5 2" xfId="4880"/>
    <cellStyle name="Currency 13 5 2 2" xfId="8146"/>
    <cellStyle name="Currency 13 5 2 3" xfId="11215"/>
    <cellStyle name="Currency 13 5 2 4" xfId="14511"/>
    <cellStyle name="Currency 13 5 3" xfId="6569"/>
    <cellStyle name="Currency 13 5 4" xfId="9790"/>
    <cellStyle name="Currency 13 5 5" xfId="13085"/>
    <cellStyle name="Currency 13 6" xfId="3850"/>
    <cellStyle name="Currency 13 6 2" xfId="7280"/>
    <cellStyle name="Currency 13 6 3" xfId="10418"/>
    <cellStyle name="Currency 13 6 4" xfId="13714"/>
    <cellStyle name="Currency 13 7" xfId="5691"/>
    <cellStyle name="Currency 13 8" xfId="9084"/>
    <cellStyle name="Currency 13 9" xfId="12291"/>
    <cellStyle name="Currency 14" xfId="916"/>
    <cellStyle name="Currency 14 2" xfId="917"/>
    <cellStyle name="Currency 14 3" xfId="918"/>
    <cellStyle name="Currency 14 4" xfId="919"/>
    <cellStyle name="Currency 14 5" xfId="2892"/>
    <cellStyle name="Currency 15" xfId="920"/>
    <cellStyle name="Currency 15 2" xfId="921"/>
    <cellStyle name="Currency 16" xfId="922"/>
    <cellStyle name="Currency 16 2" xfId="2893"/>
    <cellStyle name="Currency 16 2 2" xfId="9616"/>
    <cellStyle name="Currency 17" xfId="923"/>
    <cellStyle name="Currency 17 2" xfId="2894"/>
    <cellStyle name="Currency 18" xfId="924"/>
    <cellStyle name="Currency 18 2" xfId="2895"/>
    <cellStyle name="Currency 19" xfId="925"/>
    <cellStyle name="Currency 19 2" xfId="2896"/>
    <cellStyle name="Currency 2" xfId="9"/>
    <cellStyle name="Currency 2 12" xfId="499"/>
    <cellStyle name="Currency 2 2" xfId="387"/>
    <cellStyle name="Currency 2 2 2" xfId="927"/>
    <cellStyle name="Currency 2 2 2 2" xfId="2897"/>
    <cellStyle name="Currency 2 2 3" xfId="926"/>
    <cellStyle name="Currency 2 3" xfId="928"/>
    <cellStyle name="Currency 2 4" xfId="929"/>
    <cellStyle name="Currency 2 5" xfId="9630"/>
    <cellStyle name="Currency 20" xfId="930"/>
    <cellStyle name="Currency 20 10" xfId="12107"/>
    <cellStyle name="Currency 20 2" xfId="1832"/>
    <cellStyle name="Currency 20 3" xfId="1831"/>
    <cellStyle name="Currency 20 3 2" xfId="3215"/>
    <cellStyle name="Currency 20 3 2 2" xfId="4963"/>
    <cellStyle name="Currency 20 3 2 2 2" xfId="8228"/>
    <cellStyle name="Currency 20 3 2 2 3" xfId="11295"/>
    <cellStyle name="Currency 20 3 2 2 4" xfId="14591"/>
    <cellStyle name="Currency 20 3 2 3" xfId="6650"/>
    <cellStyle name="Currency 20 3 2 4" xfId="9871"/>
    <cellStyle name="Currency 20 3 2 5" xfId="13166"/>
    <cellStyle name="Currency 20 3 3" xfId="4018"/>
    <cellStyle name="Currency 20 3 3 2" xfId="7448"/>
    <cellStyle name="Currency 20 3 3 3" xfId="10586"/>
    <cellStyle name="Currency 20 3 3 4" xfId="13882"/>
    <cellStyle name="Currency 20 3 4" xfId="5854"/>
    <cellStyle name="Currency 20 3 5" xfId="9151"/>
    <cellStyle name="Currency 20 3 6" xfId="12454"/>
    <cellStyle name="Currency 20 4" xfId="2226"/>
    <cellStyle name="Currency 20 4 2" xfId="3339"/>
    <cellStyle name="Currency 20 4 2 2" xfId="5085"/>
    <cellStyle name="Currency 20 4 2 2 2" xfId="8349"/>
    <cellStyle name="Currency 20 4 2 2 3" xfId="11416"/>
    <cellStyle name="Currency 20 4 2 2 4" xfId="14712"/>
    <cellStyle name="Currency 20 4 2 3" xfId="6773"/>
    <cellStyle name="Currency 20 4 2 4" xfId="9993"/>
    <cellStyle name="Currency 20 4 2 5" xfId="13288"/>
    <cellStyle name="Currency 20 4 3" xfId="4139"/>
    <cellStyle name="Currency 20 4 3 2" xfId="7569"/>
    <cellStyle name="Currency 20 4 3 3" xfId="10707"/>
    <cellStyle name="Currency 20 4 3 4" xfId="14003"/>
    <cellStyle name="Currency 20 4 4" xfId="5975"/>
    <cellStyle name="Currency 20 4 5" xfId="9261"/>
    <cellStyle name="Currency 20 4 6" xfId="12575"/>
    <cellStyle name="Currency 20 5" xfId="2340"/>
    <cellStyle name="Currency 20 5 2" xfId="3446"/>
    <cellStyle name="Currency 20 5 2 2" xfId="5182"/>
    <cellStyle name="Currency 20 5 2 2 2" xfId="8446"/>
    <cellStyle name="Currency 20 5 2 2 3" xfId="11513"/>
    <cellStyle name="Currency 20 5 2 2 4" xfId="14809"/>
    <cellStyle name="Currency 20 5 2 3" xfId="6880"/>
    <cellStyle name="Currency 20 5 2 4" xfId="10090"/>
    <cellStyle name="Currency 20 5 2 5" xfId="13385"/>
    <cellStyle name="Currency 20 5 3" xfId="4236"/>
    <cellStyle name="Currency 20 5 3 2" xfId="7666"/>
    <cellStyle name="Currency 20 5 3 3" xfId="10804"/>
    <cellStyle name="Currency 20 5 3 4" xfId="14100"/>
    <cellStyle name="Currency 20 5 4" xfId="6072"/>
    <cellStyle name="Currency 20 5 5" xfId="9358"/>
    <cellStyle name="Currency 20 5 6" xfId="12672"/>
    <cellStyle name="Currency 20 6" xfId="2715"/>
    <cellStyle name="Currency 20 6 2" xfId="3669"/>
    <cellStyle name="Currency 20 6 2 2" xfId="5336"/>
    <cellStyle name="Currency 20 6 2 2 2" xfId="8599"/>
    <cellStyle name="Currency 20 6 2 2 3" xfId="11666"/>
    <cellStyle name="Currency 20 6 2 2 4" xfId="14962"/>
    <cellStyle name="Currency 20 6 2 3" xfId="7103"/>
    <cellStyle name="Currency 20 6 2 4" xfId="10244"/>
    <cellStyle name="Currency 20 6 2 5" xfId="13539"/>
    <cellStyle name="Currency 20 6 3" xfId="4458"/>
    <cellStyle name="Currency 20 6 3 2" xfId="7888"/>
    <cellStyle name="Currency 20 6 3 3" xfId="10957"/>
    <cellStyle name="Currency 20 6 3 4" xfId="14253"/>
    <cellStyle name="Currency 20 6 4" xfId="6309"/>
    <cellStyle name="Currency 20 6 5" xfId="9511"/>
    <cellStyle name="Currency 20 6 6" xfId="12825"/>
    <cellStyle name="Currency 20 7" xfId="5498"/>
    <cellStyle name="Currency 20 7 2" xfId="8759"/>
    <cellStyle name="Currency 20 7 3" xfId="11819"/>
    <cellStyle name="Currency 20 7 4" xfId="15115"/>
    <cellStyle name="Currency 20 8" xfId="8949"/>
    <cellStyle name="Currency 20 9" xfId="12035"/>
    <cellStyle name="Currency 21" xfId="931"/>
    <cellStyle name="Currency 21 2" xfId="1834"/>
    <cellStyle name="Currency 21 3" xfId="1833"/>
    <cellStyle name="Currency 22" xfId="932"/>
    <cellStyle name="Currency 22 2" xfId="1836"/>
    <cellStyle name="Currency 22 3" xfId="1837"/>
    <cellStyle name="Currency 22 4" xfId="1835"/>
    <cellStyle name="Currency 23" xfId="933"/>
    <cellStyle name="Currency 23 2" xfId="2898"/>
    <cellStyle name="Currency 24" xfId="934"/>
    <cellStyle name="Currency 24 2" xfId="2899"/>
    <cellStyle name="Currency 25" xfId="935"/>
    <cellStyle name="Currency 25 2" xfId="2900"/>
    <cellStyle name="Currency 26" xfId="936"/>
    <cellStyle name="Currency 26 2" xfId="1839"/>
    <cellStyle name="Currency 26 2 2" xfId="2901"/>
    <cellStyle name="Currency 26 3" xfId="1838"/>
    <cellStyle name="Currency 27" xfId="903"/>
    <cellStyle name="Currency 27 2" xfId="1841"/>
    <cellStyle name="Currency 27 3" xfId="1840"/>
    <cellStyle name="Currency 27 4" xfId="2910"/>
    <cellStyle name="Currency 28" xfId="1827"/>
    <cellStyle name="Currency 28 2" xfId="3213"/>
    <cellStyle name="Currency 28 2 2" xfId="4961"/>
    <cellStyle name="Currency 28 2 2 2" xfId="8226"/>
    <cellStyle name="Currency 28 2 2 3" xfId="11293"/>
    <cellStyle name="Currency 28 2 2 4" xfId="14589"/>
    <cellStyle name="Currency 28 2 3" xfId="6648"/>
    <cellStyle name="Currency 28 2 4" xfId="9869"/>
    <cellStyle name="Currency 28 2 5" xfId="13164"/>
    <cellStyle name="Currency 28 3" xfId="4016"/>
    <cellStyle name="Currency 28 3 2" xfId="7446"/>
    <cellStyle name="Currency 28 3 3" xfId="10584"/>
    <cellStyle name="Currency 28 3 4" xfId="13880"/>
    <cellStyle name="Currency 28 4" xfId="5852"/>
    <cellStyle name="Currency 28 5" xfId="9149"/>
    <cellStyle name="Currency 28 6" xfId="12452"/>
    <cellStyle name="Currency 29" xfId="2128"/>
    <cellStyle name="Currency 29 2" xfId="3241"/>
    <cellStyle name="Currency 29 2 2" xfId="4988"/>
    <cellStyle name="Currency 29 2 2 2" xfId="8252"/>
    <cellStyle name="Currency 29 2 2 3" xfId="11319"/>
    <cellStyle name="Currency 29 2 2 4" xfId="14615"/>
    <cellStyle name="Currency 29 2 3" xfId="6675"/>
    <cellStyle name="Currency 29 2 4" xfId="9896"/>
    <cellStyle name="Currency 29 2 5" xfId="13191"/>
    <cellStyle name="Currency 29 3" xfId="4042"/>
    <cellStyle name="Currency 29 3 2" xfId="7472"/>
    <cellStyle name="Currency 29 3 3" xfId="10610"/>
    <cellStyle name="Currency 29 3 4" xfId="13906"/>
    <cellStyle name="Currency 29 4" xfId="5878"/>
    <cellStyle name="Currency 29 5" xfId="9164"/>
    <cellStyle name="Currency 29 6" xfId="12478"/>
    <cellStyle name="Currency 3" xfId="47"/>
    <cellStyle name="Currency 3 2" xfId="937"/>
    <cellStyle name="Currency 3 3" xfId="938"/>
    <cellStyle name="Currency 3 3 2" xfId="939"/>
    <cellStyle name="Currency 3 4" xfId="940"/>
    <cellStyle name="Currency 3 4 2" xfId="941"/>
    <cellStyle name="Currency 3 4 3" xfId="942"/>
    <cellStyle name="Currency 3 4 4" xfId="943"/>
    <cellStyle name="Currency 3 4 4 2" xfId="944"/>
    <cellStyle name="Currency 3 4 5" xfId="2902"/>
    <cellStyle name="Currency 3 5" xfId="945"/>
    <cellStyle name="Currency 30" xfId="2337"/>
    <cellStyle name="Currency 30 2" xfId="3443"/>
    <cellStyle name="Currency 30 2 2" xfId="5179"/>
    <cellStyle name="Currency 30 2 2 2" xfId="8443"/>
    <cellStyle name="Currency 30 2 2 3" xfId="11510"/>
    <cellStyle name="Currency 30 2 2 4" xfId="14806"/>
    <cellStyle name="Currency 30 2 3" xfId="6877"/>
    <cellStyle name="Currency 30 2 4" xfId="10087"/>
    <cellStyle name="Currency 30 2 5" xfId="13382"/>
    <cellStyle name="Currency 30 3" xfId="4233"/>
    <cellStyle name="Currency 30 3 2" xfId="7663"/>
    <cellStyle name="Currency 30 3 3" xfId="10801"/>
    <cellStyle name="Currency 30 3 4" xfId="14097"/>
    <cellStyle name="Currency 30 4" xfId="6069"/>
    <cellStyle name="Currency 30 5" xfId="9355"/>
    <cellStyle name="Currency 30 6" xfId="12669"/>
    <cellStyle name="Currency 31" xfId="2713"/>
    <cellStyle name="Currency 31 2" xfId="3667"/>
    <cellStyle name="Currency 31 2 2" xfId="5334"/>
    <cellStyle name="Currency 31 2 2 2" xfId="8597"/>
    <cellStyle name="Currency 31 2 2 3" xfId="11664"/>
    <cellStyle name="Currency 31 2 2 4" xfId="14960"/>
    <cellStyle name="Currency 31 2 3" xfId="7101"/>
    <cellStyle name="Currency 31 2 4" xfId="10242"/>
    <cellStyle name="Currency 31 2 5" xfId="13537"/>
    <cellStyle name="Currency 31 3" xfId="4456"/>
    <cellStyle name="Currency 31 3 2" xfId="7886"/>
    <cellStyle name="Currency 31 3 3" xfId="10955"/>
    <cellStyle name="Currency 31 3 4" xfId="14251"/>
    <cellStyle name="Currency 31 4" xfId="6307"/>
    <cellStyle name="Currency 31 5" xfId="9509"/>
    <cellStyle name="Currency 31 6" xfId="12823"/>
    <cellStyle name="Currency 32" xfId="3789"/>
    <cellStyle name="Currency 33" xfId="5496"/>
    <cellStyle name="Currency 33 2" xfId="8757"/>
    <cellStyle name="Currency 33 3" xfId="11817"/>
    <cellStyle name="Currency 33 4" xfId="15113"/>
    <cellStyle name="Currency 34" xfId="8881"/>
    <cellStyle name="Currency 35" xfId="8947"/>
    <cellStyle name="Currency 36" xfId="11940"/>
    <cellStyle name="Currency 37" xfId="12105"/>
    <cellStyle name="Currency 4" xfId="48"/>
    <cellStyle name="Currency 4 2" xfId="946"/>
    <cellStyle name="Currency 5" xfId="49"/>
    <cellStyle name="Currency 5 2" xfId="137"/>
    <cellStyle name="Currency 5 2 2" xfId="947"/>
    <cellStyle name="Currency 5 3" xfId="948"/>
    <cellStyle name="Currency 5 4" xfId="1844"/>
    <cellStyle name="Currency 6" xfId="121"/>
    <cellStyle name="Currency 6 2" xfId="175"/>
    <cellStyle name="Currency 7" xfId="124"/>
    <cellStyle name="Currency 7 2" xfId="950"/>
    <cellStyle name="Currency 7 3" xfId="951"/>
    <cellStyle name="Currency 7 3 2" xfId="1845"/>
    <cellStyle name="Currency 7 4" xfId="949"/>
    <cellStyle name="Currency 7 4 2" xfId="1846"/>
    <cellStyle name="Currency 8" xfId="149"/>
    <cellStyle name="Currency 8 2" xfId="183"/>
    <cellStyle name="Currency 8 3" xfId="218"/>
    <cellStyle name="Currency 8 3 2" xfId="239"/>
    <cellStyle name="Currency 8 4" xfId="258"/>
    <cellStyle name="Currency 8 5" xfId="277"/>
    <cellStyle name="Currency 8 5 2" xfId="1847"/>
    <cellStyle name="Currency 8 5 3" xfId="1848"/>
    <cellStyle name="Currency 8 6" xfId="302"/>
    <cellStyle name="Currency 9" xfId="12"/>
    <cellStyle name="Currency 9 10" xfId="953"/>
    <cellStyle name="Currency 9 10 2" xfId="2903"/>
    <cellStyle name="Currency 9 11" xfId="954"/>
    <cellStyle name="Currency 9 11 2" xfId="2904"/>
    <cellStyle name="Currency 9 12" xfId="955"/>
    <cellStyle name="Currency 9 12 2" xfId="2905"/>
    <cellStyle name="Currency 9 13" xfId="952"/>
    <cellStyle name="Currency 9 14" xfId="1849"/>
    <cellStyle name="Currency 9 14 2" xfId="3216"/>
    <cellStyle name="Currency 9 14 2 2" xfId="4964"/>
    <cellStyle name="Currency 9 14 2 2 2" xfId="8229"/>
    <cellStyle name="Currency 9 14 2 2 3" xfId="11296"/>
    <cellStyle name="Currency 9 14 2 2 4" xfId="14592"/>
    <cellStyle name="Currency 9 14 2 3" xfId="6651"/>
    <cellStyle name="Currency 9 14 2 4" xfId="9872"/>
    <cellStyle name="Currency 9 14 2 5" xfId="13167"/>
    <cellStyle name="Currency 9 14 3" xfId="4019"/>
    <cellStyle name="Currency 9 14 3 2" xfId="7449"/>
    <cellStyle name="Currency 9 14 3 3" xfId="10587"/>
    <cellStyle name="Currency 9 14 3 4" xfId="13883"/>
    <cellStyle name="Currency 9 14 4" xfId="5855"/>
    <cellStyle name="Currency 9 14 5" xfId="9152"/>
    <cellStyle name="Currency 9 14 6" xfId="12455"/>
    <cellStyle name="Currency 9 15" xfId="2134"/>
    <cellStyle name="Currency 9 15 2" xfId="3247"/>
    <cellStyle name="Currency 9 15 2 2" xfId="4994"/>
    <cellStyle name="Currency 9 15 2 2 2" xfId="8258"/>
    <cellStyle name="Currency 9 15 2 2 3" xfId="11325"/>
    <cellStyle name="Currency 9 15 2 2 4" xfId="14621"/>
    <cellStyle name="Currency 9 15 2 3" xfId="6681"/>
    <cellStyle name="Currency 9 15 2 4" xfId="9902"/>
    <cellStyle name="Currency 9 15 2 5" xfId="13197"/>
    <cellStyle name="Currency 9 15 3" xfId="4048"/>
    <cellStyle name="Currency 9 15 3 2" xfId="7478"/>
    <cellStyle name="Currency 9 15 3 3" xfId="10616"/>
    <cellStyle name="Currency 9 15 3 4" xfId="13912"/>
    <cellStyle name="Currency 9 15 4" xfId="5884"/>
    <cellStyle name="Currency 9 15 5" xfId="9170"/>
    <cellStyle name="Currency 9 15 6" xfId="12484"/>
    <cellStyle name="Currency 9 16" xfId="2341"/>
    <cellStyle name="Currency 9 16 2" xfId="3447"/>
    <cellStyle name="Currency 9 16 2 2" xfId="5183"/>
    <cellStyle name="Currency 9 16 2 2 2" xfId="8447"/>
    <cellStyle name="Currency 9 16 2 2 3" xfId="11514"/>
    <cellStyle name="Currency 9 16 2 2 4" xfId="14810"/>
    <cellStyle name="Currency 9 16 2 3" xfId="6881"/>
    <cellStyle name="Currency 9 16 2 4" xfId="10091"/>
    <cellStyle name="Currency 9 16 2 5" xfId="13386"/>
    <cellStyle name="Currency 9 16 3" xfId="4237"/>
    <cellStyle name="Currency 9 16 3 2" xfId="7667"/>
    <cellStyle name="Currency 9 16 3 3" xfId="10805"/>
    <cellStyle name="Currency 9 16 3 4" xfId="14101"/>
    <cellStyle name="Currency 9 16 4" xfId="6073"/>
    <cellStyle name="Currency 9 16 5" xfId="9359"/>
    <cellStyle name="Currency 9 16 6" xfId="12673"/>
    <cellStyle name="Currency 9 17" xfId="2716"/>
    <cellStyle name="Currency 9 17 2" xfId="3670"/>
    <cellStyle name="Currency 9 17 2 2" xfId="5337"/>
    <cellStyle name="Currency 9 17 2 2 2" xfId="8600"/>
    <cellStyle name="Currency 9 17 2 2 3" xfId="11667"/>
    <cellStyle name="Currency 9 17 2 2 4" xfId="14963"/>
    <cellStyle name="Currency 9 17 2 3" xfId="7104"/>
    <cellStyle name="Currency 9 17 2 4" xfId="10245"/>
    <cellStyle name="Currency 9 17 2 5" xfId="13540"/>
    <cellStyle name="Currency 9 17 3" xfId="4459"/>
    <cellStyle name="Currency 9 17 3 2" xfId="7889"/>
    <cellStyle name="Currency 9 17 3 3" xfId="10958"/>
    <cellStyle name="Currency 9 17 3 4" xfId="14254"/>
    <cellStyle name="Currency 9 17 4" xfId="6310"/>
    <cellStyle name="Currency 9 17 5" xfId="9512"/>
    <cellStyle name="Currency 9 17 6" xfId="12826"/>
    <cellStyle name="Currency 9 18" xfId="3182"/>
    <cellStyle name="Currency 9 18 2" xfId="4931"/>
    <cellStyle name="Currency 9 18 2 2" xfId="8197"/>
    <cellStyle name="Currency 9 18 2 3" xfId="11264"/>
    <cellStyle name="Currency 9 18 2 4" xfId="14560"/>
    <cellStyle name="Currency 9 18 3" xfId="6618"/>
    <cellStyle name="Currency 9 18 4" xfId="9839"/>
    <cellStyle name="Currency 9 18 5" xfId="13134"/>
    <cellStyle name="Currency 9 19" xfId="3795"/>
    <cellStyle name="Currency 9 19 2" xfId="7227"/>
    <cellStyle name="Currency 9 19 3" xfId="10365"/>
    <cellStyle name="Currency 9 19 4" xfId="13661"/>
    <cellStyle name="Currency 9 2" xfId="347"/>
    <cellStyle name="Currency 9 2 2" xfId="956"/>
    <cellStyle name="Currency 9 2 3" xfId="3107"/>
    <cellStyle name="Currency 9 2 3 2" xfId="4902"/>
    <cellStyle name="Currency 9 2 3 2 2" xfId="8168"/>
    <cellStyle name="Currency 9 2 3 2 3" xfId="11235"/>
    <cellStyle name="Currency 9 2 3 2 4" xfId="14531"/>
    <cellStyle name="Currency 9 2 3 3" xfId="6589"/>
    <cellStyle name="Currency 9 2 3 4" xfId="9810"/>
    <cellStyle name="Currency 9 2 3 5" xfId="13105"/>
    <cellStyle name="Currency 9 2 4" xfId="3827"/>
    <cellStyle name="Currency 9 2 4 2" xfId="7259"/>
    <cellStyle name="Currency 9 2 4 3" xfId="10397"/>
    <cellStyle name="Currency 9 2 4 4" xfId="13693"/>
    <cellStyle name="Currency 9 2 5" xfId="5667"/>
    <cellStyle name="Currency 9 2 6" xfId="9105"/>
    <cellStyle name="Currency 9 2 7" xfId="12270"/>
    <cellStyle name="Currency 9 20" xfId="5499"/>
    <cellStyle name="Currency 9 20 2" xfId="8760"/>
    <cellStyle name="Currency 9 20 3" xfId="11820"/>
    <cellStyle name="Currency 9 20 4" xfId="15116"/>
    <cellStyle name="Currency 9 21" xfId="5635"/>
    <cellStyle name="Currency 9 22" xfId="8950"/>
    <cellStyle name="Currency 9 23" xfId="11946"/>
    <cellStyle name="Currency 9 24" xfId="12108"/>
    <cellStyle name="Currency 9 25" xfId="12238"/>
    <cellStyle name="Currency 9 3" xfId="319"/>
    <cellStyle name="Currency 9 3 10" xfId="12250"/>
    <cellStyle name="Currency 9 3 2" xfId="958"/>
    <cellStyle name="Currency 9 3 3" xfId="959"/>
    <cellStyle name="Currency 9 3 3 2" xfId="960"/>
    <cellStyle name="Currency 9 3 4" xfId="961"/>
    <cellStyle name="Currency 9 3 5" xfId="957"/>
    <cellStyle name="Currency 9 3 6" xfId="3125"/>
    <cellStyle name="Currency 9 3 6 2" xfId="4920"/>
    <cellStyle name="Currency 9 3 6 2 2" xfId="8186"/>
    <cellStyle name="Currency 9 3 6 2 3" xfId="11253"/>
    <cellStyle name="Currency 9 3 6 2 4" xfId="14549"/>
    <cellStyle name="Currency 9 3 6 3" xfId="6607"/>
    <cellStyle name="Currency 9 3 6 4" xfId="9828"/>
    <cellStyle name="Currency 9 3 6 5" xfId="13123"/>
    <cellStyle name="Currency 9 3 7" xfId="3807"/>
    <cellStyle name="Currency 9 3 7 2" xfId="7239"/>
    <cellStyle name="Currency 9 3 7 3" xfId="10377"/>
    <cellStyle name="Currency 9 3 7 4" xfId="13673"/>
    <cellStyle name="Currency 9 3 8" xfId="5647"/>
    <cellStyle name="Currency 9 3 9" xfId="9118"/>
    <cellStyle name="Currency 9 4" xfId="473"/>
    <cellStyle name="Currency 9 4 2" xfId="963"/>
    <cellStyle name="Currency 9 4 3" xfId="962"/>
    <cellStyle name="Currency 9 4 4" xfId="3073"/>
    <cellStyle name="Currency 9 4 4 2" xfId="4874"/>
    <cellStyle name="Currency 9 4 4 2 2" xfId="8140"/>
    <cellStyle name="Currency 9 4 4 2 3" xfId="11209"/>
    <cellStyle name="Currency 9 4 4 2 4" xfId="14505"/>
    <cellStyle name="Currency 9 4 4 3" xfId="6563"/>
    <cellStyle name="Currency 9 4 4 4" xfId="9784"/>
    <cellStyle name="Currency 9 4 4 5" xfId="13079"/>
    <cellStyle name="Currency 9 4 5" xfId="3856"/>
    <cellStyle name="Currency 9 4 5 2" xfId="7286"/>
    <cellStyle name="Currency 9 4 5 3" xfId="10424"/>
    <cellStyle name="Currency 9 4 5 4" xfId="13720"/>
    <cellStyle name="Currency 9 4 6" xfId="5697"/>
    <cellStyle name="Currency 9 4 7" xfId="9080"/>
    <cellStyle name="Currency 9 4 8" xfId="12297"/>
    <cellStyle name="Currency 9 5" xfId="964"/>
    <cellStyle name="Currency 9 5 2" xfId="2906"/>
    <cellStyle name="Currency 9 6" xfId="965"/>
    <cellStyle name="Currency 9 6 2" xfId="2907"/>
    <cellStyle name="Currency 9 7" xfId="966"/>
    <cellStyle name="Currency 9 7 10" xfId="12109"/>
    <cellStyle name="Currency 9 7 2" xfId="1851"/>
    <cellStyle name="Currency 9 7 3" xfId="1850"/>
    <cellStyle name="Currency 9 7 3 2" xfId="3217"/>
    <cellStyle name="Currency 9 7 3 2 2" xfId="4965"/>
    <cellStyle name="Currency 9 7 3 2 2 2" xfId="8230"/>
    <cellStyle name="Currency 9 7 3 2 2 3" xfId="11297"/>
    <cellStyle name="Currency 9 7 3 2 2 4" xfId="14593"/>
    <cellStyle name="Currency 9 7 3 2 3" xfId="6652"/>
    <cellStyle name="Currency 9 7 3 2 4" xfId="9873"/>
    <cellStyle name="Currency 9 7 3 2 5" xfId="13168"/>
    <cellStyle name="Currency 9 7 3 3" xfId="4020"/>
    <cellStyle name="Currency 9 7 3 3 2" xfId="7450"/>
    <cellStyle name="Currency 9 7 3 3 3" xfId="10588"/>
    <cellStyle name="Currency 9 7 3 3 4" xfId="13884"/>
    <cellStyle name="Currency 9 7 3 4" xfId="5856"/>
    <cellStyle name="Currency 9 7 3 5" xfId="9153"/>
    <cellStyle name="Currency 9 7 3 6" xfId="12456"/>
    <cellStyle name="Currency 9 7 4" xfId="2221"/>
    <cellStyle name="Currency 9 7 4 2" xfId="3334"/>
    <cellStyle name="Currency 9 7 4 2 2" xfId="5080"/>
    <cellStyle name="Currency 9 7 4 2 2 2" xfId="8344"/>
    <cellStyle name="Currency 9 7 4 2 2 3" xfId="11411"/>
    <cellStyle name="Currency 9 7 4 2 2 4" xfId="14707"/>
    <cellStyle name="Currency 9 7 4 2 3" xfId="6768"/>
    <cellStyle name="Currency 9 7 4 2 4" xfId="9988"/>
    <cellStyle name="Currency 9 7 4 2 5" xfId="13283"/>
    <cellStyle name="Currency 9 7 4 3" xfId="4134"/>
    <cellStyle name="Currency 9 7 4 3 2" xfId="7564"/>
    <cellStyle name="Currency 9 7 4 3 3" xfId="10702"/>
    <cellStyle name="Currency 9 7 4 3 4" xfId="13998"/>
    <cellStyle name="Currency 9 7 4 4" xfId="5970"/>
    <cellStyle name="Currency 9 7 4 5" xfId="9256"/>
    <cellStyle name="Currency 9 7 4 6" xfId="12570"/>
    <cellStyle name="Currency 9 7 5" xfId="2342"/>
    <cellStyle name="Currency 9 7 5 2" xfId="3448"/>
    <cellStyle name="Currency 9 7 5 2 2" xfId="5184"/>
    <cellStyle name="Currency 9 7 5 2 2 2" xfId="8448"/>
    <cellStyle name="Currency 9 7 5 2 2 3" xfId="11515"/>
    <cellStyle name="Currency 9 7 5 2 2 4" xfId="14811"/>
    <cellStyle name="Currency 9 7 5 2 3" xfId="6882"/>
    <cellStyle name="Currency 9 7 5 2 4" xfId="10092"/>
    <cellStyle name="Currency 9 7 5 2 5" xfId="13387"/>
    <cellStyle name="Currency 9 7 5 3" xfId="4238"/>
    <cellStyle name="Currency 9 7 5 3 2" xfId="7668"/>
    <cellStyle name="Currency 9 7 5 3 3" xfId="10806"/>
    <cellStyle name="Currency 9 7 5 3 4" xfId="14102"/>
    <cellStyle name="Currency 9 7 5 4" xfId="6074"/>
    <cellStyle name="Currency 9 7 5 5" xfId="9360"/>
    <cellStyle name="Currency 9 7 5 6" xfId="12674"/>
    <cellStyle name="Currency 9 7 6" xfId="2717"/>
    <cellStyle name="Currency 9 7 6 2" xfId="3671"/>
    <cellStyle name="Currency 9 7 6 2 2" xfId="5338"/>
    <cellStyle name="Currency 9 7 6 2 2 2" xfId="8601"/>
    <cellStyle name="Currency 9 7 6 2 2 3" xfId="11668"/>
    <cellStyle name="Currency 9 7 6 2 2 4" xfId="14964"/>
    <cellStyle name="Currency 9 7 6 2 3" xfId="7105"/>
    <cellStyle name="Currency 9 7 6 2 4" xfId="10246"/>
    <cellStyle name="Currency 9 7 6 2 5" xfId="13541"/>
    <cellStyle name="Currency 9 7 6 3" xfId="4460"/>
    <cellStyle name="Currency 9 7 6 3 2" xfId="7890"/>
    <cellStyle name="Currency 9 7 6 3 3" xfId="10959"/>
    <cellStyle name="Currency 9 7 6 3 4" xfId="14255"/>
    <cellStyle name="Currency 9 7 6 4" xfId="6311"/>
    <cellStyle name="Currency 9 7 6 5" xfId="9513"/>
    <cellStyle name="Currency 9 7 6 6" xfId="12827"/>
    <cellStyle name="Currency 9 7 7" xfId="5500"/>
    <cellStyle name="Currency 9 7 7 2" xfId="8761"/>
    <cellStyle name="Currency 9 7 7 3" xfId="11821"/>
    <cellStyle name="Currency 9 7 7 4" xfId="15117"/>
    <cellStyle name="Currency 9 7 8" xfId="8951"/>
    <cellStyle name="Currency 9 7 9" xfId="12030"/>
    <cellStyle name="Currency 9 8" xfId="967"/>
    <cellStyle name="Currency 9 8 2" xfId="2908"/>
    <cellStyle name="Currency 9 9" xfId="968"/>
    <cellStyle name="Currency 9 9 2" xfId="2909"/>
    <cellStyle name="Currency0" xfId="388"/>
    <cellStyle name="Currency1" xfId="50"/>
    <cellStyle name="Currency1 2" xfId="51"/>
    <cellStyle name="Currency1 3" xfId="969"/>
    <cellStyle name="Currency1_Adjustments-RSVA" xfId="52"/>
    <cellStyle name="Date" xfId="53"/>
    <cellStyle name="Date 2" xfId="389"/>
    <cellStyle name="Dollar (zero dec)" xfId="54"/>
    <cellStyle name="Dollar (zero dec) 2" xfId="55"/>
    <cellStyle name="Dollar (zero dec) 3" xfId="970"/>
    <cellStyle name="Dollar (zero dec)_Adjustments-RSVA" xfId="56"/>
    <cellStyle name="Explanatory Text" xfId="435" builtinId="53" customBuiltin="1"/>
    <cellStyle name="Explanatory Text 2" xfId="390"/>
    <cellStyle name="Explanatory Text 2 2" xfId="971"/>
    <cellStyle name="Fixed" xfId="391"/>
    <cellStyle name="Good" xfId="426" builtinId="26" customBuiltin="1"/>
    <cellStyle name="Good 2" xfId="392"/>
    <cellStyle name="Good 2 2" xfId="972"/>
    <cellStyle name="Grey" xfId="57"/>
    <cellStyle name="Grey 2" xfId="973"/>
    <cellStyle name="Header1" xfId="58"/>
    <cellStyle name="Header2" xfId="59"/>
    <cellStyle name="Header2 10" xfId="2626"/>
    <cellStyle name="Header2 10 2" xfId="4369"/>
    <cellStyle name="Header2 10 2 2" xfId="7799"/>
    <cellStyle name="Header2 2" xfId="138"/>
    <cellStyle name="Header2 2 2" xfId="976"/>
    <cellStyle name="Header2 2 2 2" xfId="1852"/>
    <cellStyle name="Header2 2 2 2 2" xfId="1853"/>
    <cellStyle name="Header2 2 2 2 2 2" xfId="2621"/>
    <cellStyle name="Header2 2 2 2 2 2 2" xfId="4364"/>
    <cellStyle name="Header2 2 2 2 2 2 2 2" xfId="7794"/>
    <cellStyle name="Header2 2 2 2 3" xfId="2623"/>
    <cellStyle name="Header2 2 2 2 3 2" xfId="4366"/>
    <cellStyle name="Header2 2 2 2 3 2 2" xfId="7796"/>
    <cellStyle name="Header2 2 2 3" xfId="1854"/>
    <cellStyle name="Header2 2 2 3 2" xfId="2620"/>
    <cellStyle name="Header2 2 2 3 2 2" xfId="4363"/>
    <cellStyle name="Header2 2 2 3 2 2 2" xfId="7793"/>
    <cellStyle name="Header2 2 2 4" xfId="2624"/>
    <cellStyle name="Header2 2 2 4 2" xfId="4367"/>
    <cellStyle name="Header2 2 2 4 2 2" xfId="7797"/>
    <cellStyle name="Header2 2 3" xfId="977"/>
    <cellStyle name="Header2 2 3 2" xfId="1855"/>
    <cellStyle name="Header2 2 3 2 2" xfId="1856"/>
    <cellStyle name="Header2 2 3 2 2 2" xfId="2617"/>
    <cellStyle name="Header2 2 3 2 2 2 2" xfId="4360"/>
    <cellStyle name="Header2 2 3 2 2 2 2 2" xfId="7790"/>
    <cellStyle name="Header2 2 3 2 3" xfId="2618"/>
    <cellStyle name="Header2 2 3 2 3 2" xfId="4361"/>
    <cellStyle name="Header2 2 3 2 3 2 2" xfId="7791"/>
    <cellStyle name="Header2 2 3 3" xfId="1857"/>
    <cellStyle name="Header2 2 3 3 2" xfId="2616"/>
    <cellStyle name="Header2 2 3 3 2 2" xfId="4359"/>
    <cellStyle name="Header2 2 3 3 2 2 2" xfId="7789"/>
    <cellStyle name="Header2 2 3 4" xfId="2619"/>
    <cellStyle name="Header2 2 3 4 2" xfId="4362"/>
    <cellStyle name="Header2 2 3 4 2 2" xfId="7792"/>
    <cellStyle name="Header2 2 3 5" xfId="12053"/>
    <cellStyle name="Header2 2 4" xfId="978"/>
    <cellStyle name="Header2 2 4 2" xfId="1858"/>
    <cellStyle name="Header2 2 4 2 2" xfId="1859"/>
    <cellStyle name="Header2 2 4 2 2 2" xfId="2613"/>
    <cellStyle name="Header2 2 4 2 2 2 2" xfId="4356"/>
    <cellStyle name="Header2 2 4 2 2 2 2 2" xfId="7786"/>
    <cellStyle name="Header2 2 4 2 3" xfId="2614"/>
    <cellStyle name="Header2 2 4 2 3 2" xfId="4357"/>
    <cellStyle name="Header2 2 4 2 3 2 2" xfId="7787"/>
    <cellStyle name="Header2 2 4 3" xfId="1860"/>
    <cellStyle name="Header2 2 4 3 2" xfId="2612"/>
    <cellStyle name="Header2 2 4 3 2 2" xfId="4355"/>
    <cellStyle name="Header2 2 4 3 2 2 2" xfId="7785"/>
    <cellStyle name="Header2 2 4 4" xfId="2615"/>
    <cellStyle name="Header2 2 4 4 2" xfId="4358"/>
    <cellStyle name="Header2 2 4 4 2 2" xfId="7788"/>
    <cellStyle name="Header2 2 5" xfId="979"/>
    <cellStyle name="Header2 2 5 2" xfId="1861"/>
    <cellStyle name="Header2 2 5 2 2" xfId="1862"/>
    <cellStyle name="Header2 2 5 2 2 2" xfId="2609"/>
    <cellStyle name="Header2 2 5 2 2 2 2" xfId="4352"/>
    <cellStyle name="Header2 2 5 2 2 2 2 2" xfId="7782"/>
    <cellStyle name="Header2 2 5 2 3" xfId="2610"/>
    <cellStyle name="Header2 2 5 2 3 2" xfId="4353"/>
    <cellStyle name="Header2 2 5 2 3 2 2" xfId="7783"/>
    <cellStyle name="Header2 2 5 3" xfId="1863"/>
    <cellStyle name="Header2 2 5 3 2" xfId="2608"/>
    <cellStyle name="Header2 2 5 3 2 2" xfId="4351"/>
    <cellStyle name="Header2 2 5 3 2 2 2" xfId="7781"/>
    <cellStyle name="Header2 2 5 4" xfId="2611"/>
    <cellStyle name="Header2 2 5 4 2" xfId="4354"/>
    <cellStyle name="Header2 2 5 4 2 2" xfId="7784"/>
    <cellStyle name="Header2 2 6" xfId="975"/>
    <cellStyle name="Header2 2 6 2" xfId="1864"/>
    <cellStyle name="Header2 2 6 2 2" xfId="2606"/>
    <cellStyle name="Header2 2 6 2 2 2" xfId="4349"/>
    <cellStyle name="Header2 2 6 2 2 2 2" xfId="7779"/>
    <cellStyle name="Header2 2 6 3" xfId="2607"/>
    <cellStyle name="Header2 2 6 3 2" xfId="4350"/>
    <cellStyle name="Header2 2 6 3 2 2" xfId="7780"/>
    <cellStyle name="Header2 2 7" xfId="1865"/>
    <cellStyle name="Header2 2 7 2" xfId="2605"/>
    <cellStyle name="Header2 2 7 2 2" xfId="4348"/>
    <cellStyle name="Header2 2 7 2 2 2" xfId="7778"/>
    <cellStyle name="Header2 2 8" xfId="2625"/>
    <cellStyle name="Header2 2 8 2" xfId="4368"/>
    <cellStyle name="Header2 2 8 2 2" xfId="7798"/>
    <cellStyle name="Header2 3" xfId="980"/>
    <cellStyle name="Header2 3 2" xfId="1866"/>
    <cellStyle name="Header2 3 2 2" xfId="1867"/>
    <cellStyle name="Header2 3 2 2 2" xfId="1868"/>
    <cellStyle name="Header2 3 2 2 2 2" xfId="2601"/>
    <cellStyle name="Header2 3 2 2 2 2 2" xfId="4344"/>
    <cellStyle name="Header2 3 2 2 2 2 2 2" xfId="7774"/>
    <cellStyle name="Header2 3 2 2 3" xfId="2602"/>
    <cellStyle name="Header2 3 2 2 3 2" xfId="4345"/>
    <cellStyle name="Header2 3 2 2 3 2 2" xfId="7775"/>
    <cellStyle name="Header2 3 2 3" xfId="1869"/>
    <cellStyle name="Header2 3 2 3 2" xfId="2600"/>
    <cellStyle name="Header2 3 2 3 2 2" xfId="4343"/>
    <cellStyle name="Header2 3 2 3 2 2 2" xfId="7773"/>
    <cellStyle name="Header2 3 2 4" xfId="2603"/>
    <cellStyle name="Header2 3 2 4 2" xfId="4346"/>
    <cellStyle name="Header2 3 2 4 2 2" xfId="7776"/>
    <cellStyle name="Header2 3 2 5" xfId="12051"/>
    <cellStyle name="Header2 3 3" xfId="1870"/>
    <cellStyle name="Header2 3 3 2" xfId="1871"/>
    <cellStyle name="Header2 3 3 2 2" xfId="2598"/>
    <cellStyle name="Header2 3 3 2 2 2" xfId="4341"/>
    <cellStyle name="Header2 3 3 2 2 2 2" xfId="7771"/>
    <cellStyle name="Header2 3 3 3" xfId="2599"/>
    <cellStyle name="Header2 3 3 3 2" xfId="4342"/>
    <cellStyle name="Header2 3 3 3 2 2" xfId="7772"/>
    <cellStyle name="Header2 3 4" xfId="1872"/>
    <cellStyle name="Header2 3 4 2" xfId="2597"/>
    <cellStyle name="Header2 3 4 2 2" xfId="4340"/>
    <cellStyle name="Header2 3 4 2 2 2" xfId="7770"/>
    <cellStyle name="Header2 3 5" xfId="2604"/>
    <cellStyle name="Header2 3 5 2" xfId="4347"/>
    <cellStyle name="Header2 3 5 2 2" xfId="7777"/>
    <cellStyle name="Header2 4" xfId="981"/>
    <cellStyle name="Header2 4 2" xfId="1873"/>
    <cellStyle name="Header2 4 2 2" xfId="1874"/>
    <cellStyle name="Header2 4 2 2 2" xfId="2594"/>
    <cellStyle name="Header2 4 2 2 2 2" xfId="4337"/>
    <cellStyle name="Header2 4 2 2 2 2 2" xfId="7767"/>
    <cellStyle name="Header2 4 2 3" xfId="2595"/>
    <cellStyle name="Header2 4 2 3 2" xfId="4338"/>
    <cellStyle name="Header2 4 2 3 2 2" xfId="7768"/>
    <cellStyle name="Header2 4 3" xfId="1875"/>
    <cellStyle name="Header2 4 3 2" xfId="2593"/>
    <cellStyle name="Header2 4 3 2 2" xfId="4336"/>
    <cellStyle name="Header2 4 3 2 2 2" xfId="7766"/>
    <cellStyle name="Header2 4 4" xfId="2596"/>
    <cellStyle name="Header2 4 4 2" xfId="4339"/>
    <cellStyle name="Header2 4 4 2 2" xfId="7769"/>
    <cellStyle name="Header2 5" xfId="982"/>
    <cellStyle name="Header2 5 2" xfId="1876"/>
    <cellStyle name="Header2 5 2 2" xfId="1877"/>
    <cellStyle name="Header2 5 2 2 2" xfId="2590"/>
    <cellStyle name="Header2 5 2 2 2 2" xfId="4333"/>
    <cellStyle name="Header2 5 2 2 2 2 2" xfId="7763"/>
    <cellStyle name="Header2 5 2 3" xfId="2591"/>
    <cellStyle name="Header2 5 2 3 2" xfId="4334"/>
    <cellStyle name="Header2 5 2 3 2 2" xfId="7764"/>
    <cellStyle name="Header2 5 3" xfId="1878"/>
    <cellStyle name="Header2 5 3 2" xfId="2589"/>
    <cellStyle name="Header2 5 3 2 2" xfId="4332"/>
    <cellStyle name="Header2 5 3 2 2 2" xfId="7762"/>
    <cellStyle name="Header2 5 4" xfId="2592"/>
    <cellStyle name="Header2 5 4 2" xfId="4335"/>
    <cellStyle name="Header2 5 4 2 2" xfId="7765"/>
    <cellStyle name="Header2 5 5" xfId="12043"/>
    <cellStyle name="Header2 6" xfId="983"/>
    <cellStyle name="Header2 6 2" xfId="1879"/>
    <cellStyle name="Header2 6 2 2" xfId="1880"/>
    <cellStyle name="Header2 6 2 2 2" xfId="2586"/>
    <cellStyle name="Header2 6 2 2 2 2" xfId="4329"/>
    <cellStyle name="Header2 6 2 2 2 2 2" xfId="7759"/>
    <cellStyle name="Header2 6 2 3" xfId="2587"/>
    <cellStyle name="Header2 6 2 3 2" xfId="4330"/>
    <cellStyle name="Header2 6 2 3 2 2" xfId="7760"/>
    <cellStyle name="Header2 6 3" xfId="1881"/>
    <cellStyle name="Header2 6 3 2" xfId="2585"/>
    <cellStyle name="Header2 6 3 2 2" xfId="4328"/>
    <cellStyle name="Header2 6 3 2 2 2" xfId="7758"/>
    <cellStyle name="Header2 6 4" xfId="2588"/>
    <cellStyle name="Header2 6 4 2" xfId="4331"/>
    <cellStyle name="Header2 6 4 2 2" xfId="7761"/>
    <cellStyle name="Header2 7" xfId="984"/>
    <cellStyle name="Header2 7 2" xfId="1882"/>
    <cellStyle name="Header2 7 2 2" xfId="1883"/>
    <cellStyle name="Header2 7 2 2 2" xfId="2582"/>
    <cellStyle name="Header2 7 2 2 2 2" xfId="4325"/>
    <cellStyle name="Header2 7 2 2 2 2 2" xfId="7755"/>
    <cellStyle name="Header2 7 2 3" xfId="2583"/>
    <cellStyle name="Header2 7 2 3 2" xfId="4326"/>
    <cellStyle name="Header2 7 2 3 2 2" xfId="7756"/>
    <cellStyle name="Header2 7 3" xfId="1884"/>
    <cellStyle name="Header2 7 3 2" xfId="2580"/>
    <cellStyle name="Header2 7 3 2 2" xfId="4323"/>
    <cellStyle name="Header2 7 3 2 2 2" xfId="7753"/>
    <cellStyle name="Header2 7 4" xfId="2584"/>
    <cellStyle name="Header2 7 4 2" xfId="4327"/>
    <cellStyle name="Header2 7 4 2 2" xfId="7757"/>
    <cellStyle name="Header2 8" xfId="974"/>
    <cellStyle name="Header2 8 2" xfId="1885"/>
    <cellStyle name="Header2 8 2 2" xfId="2578"/>
    <cellStyle name="Header2 8 2 2 2" xfId="4321"/>
    <cellStyle name="Header2 8 2 2 2 2" xfId="7751"/>
    <cellStyle name="Header2 8 3" xfId="2579"/>
    <cellStyle name="Header2 8 3 2" xfId="4322"/>
    <cellStyle name="Header2 8 3 2 2" xfId="7752"/>
    <cellStyle name="Header2 9" xfId="1886"/>
    <cellStyle name="Header2 9 2" xfId="2577"/>
    <cellStyle name="Header2 9 2 2" xfId="4320"/>
    <cellStyle name="Header2 9 2 2 2" xfId="7750"/>
    <cellStyle name="Header2_Data Check Control" xfId="198"/>
    <cellStyle name="Heading 1" xfId="422" builtinId="16" customBuiltin="1"/>
    <cellStyle name="Heading 1 2" xfId="393"/>
    <cellStyle name="Heading 1 2 2" xfId="985"/>
    <cellStyle name="Heading 1 3" xfId="986"/>
    <cellStyle name="Heading 2" xfId="423" builtinId="17" customBuiltin="1"/>
    <cellStyle name="Heading 2 2" xfId="394"/>
    <cellStyle name="Heading 2 2 2" xfId="987"/>
    <cellStyle name="Heading 2 3" xfId="988"/>
    <cellStyle name="Heading 2 4" xfId="989"/>
    <cellStyle name="Heading 3" xfId="424" builtinId="18" customBuiltin="1"/>
    <cellStyle name="Heading 3 2" xfId="395"/>
    <cellStyle name="Heading 3 2 2" xfId="990"/>
    <cellStyle name="Heading 4" xfId="425" builtinId="19" customBuiltin="1"/>
    <cellStyle name="Heading 4 2" xfId="396"/>
    <cellStyle name="Heading 4 2 2" xfId="991"/>
    <cellStyle name="Hyperlink 2" xfId="60"/>
    <cellStyle name="Hyperlink 3" xfId="139"/>
    <cellStyle name="Input" xfId="429" builtinId="20" customBuiltin="1"/>
    <cellStyle name="Input [yellow]" xfId="61"/>
    <cellStyle name="Input [yellow] 2" xfId="398"/>
    <cellStyle name="Input [yellow] 2 2" xfId="992"/>
    <cellStyle name="Input [yellow] 2 2 2" xfId="1887"/>
    <cellStyle name="Input [yellow] 2 2 2 2" xfId="1888"/>
    <cellStyle name="Input [yellow] 2 2 2 2 2" xfId="1889"/>
    <cellStyle name="Input [yellow] 2 2 2 2 2 2" xfId="2344"/>
    <cellStyle name="Input [yellow] 2 2 2 2 2 2 2" xfId="3450"/>
    <cellStyle name="Input [yellow] 2 2 2 2 2 2 2 2" xfId="6884"/>
    <cellStyle name="Input [yellow] 2 2 2 2 2 3" xfId="2570"/>
    <cellStyle name="Input [yellow] 2 2 2 2 2 3 2" xfId="6233"/>
    <cellStyle name="Input [yellow] 2 2 2 2 3" xfId="2343"/>
    <cellStyle name="Input [yellow] 2 2 2 2 3 2" xfId="3449"/>
    <cellStyle name="Input [yellow] 2 2 2 2 3 2 2" xfId="6883"/>
    <cellStyle name="Input [yellow] 2 2 2 2 4" xfId="2571"/>
    <cellStyle name="Input [yellow] 2 2 2 2 4 2" xfId="6234"/>
    <cellStyle name="Input [yellow] 2 2 2 3" xfId="1890"/>
    <cellStyle name="Input [yellow] 2 2 2 3 2" xfId="1891"/>
    <cellStyle name="Input [yellow] 2 2 2 3 2 2" xfId="2346"/>
    <cellStyle name="Input [yellow] 2 2 2 3 2 2 2" xfId="3452"/>
    <cellStyle name="Input [yellow] 2 2 2 3 2 2 2 2" xfId="6886"/>
    <cellStyle name="Input [yellow] 2 2 2 3 2 3" xfId="2568"/>
    <cellStyle name="Input [yellow] 2 2 2 3 2 3 2" xfId="6231"/>
    <cellStyle name="Input [yellow] 2 2 2 3 3" xfId="2345"/>
    <cellStyle name="Input [yellow] 2 2 2 3 3 2" xfId="3451"/>
    <cellStyle name="Input [yellow] 2 2 2 3 3 2 2" xfId="6885"/>
    <cellStyle name="Input [yellow] 2 2 2 3 4" xfId="2569"/>
    <cellStyle name="Input [yellow] 2 2 2 3 4 2" xfId="6232"/>
    <cellStyle name="Input [yellow] 2 2 2 4" xfId="1892"/>
    <cellStyle name="Input [yellow] 2 2 2 4 2" xfId="2347"/>
    <cellStyle name="Input [yellow] 2 2 2 4 2 2" xfId="3453"/>
    <cellStyle name="Input [yellow] 2 2 2 4 2 2 2" xfId="6887"/>
    <cellStyle name="Input [yellow] 2 2 2 4 3" xfId="2566"/>
    <cellStyle name="Input [yellow] 2 2 2 4 3 2" xfId="6229"/>
    <cellStyle name="Input [yellow] 2 2 2 5" xfId="2249"/>
    <cellStyle name="Input [yellow] 2 2 2 5 2" xfId="3362"/>
    <cellStyle name="Input [yellow] 2 2 2 5 2 2" xfId="6796"/>
    <cellStyle name="Input [yellow] 2 2 2 6" xfId="2572"/>
    <cellStyle name="Input [yellow] 2 2 2 6 2" xfId="6235"/>
    <cellStyle name="Input [yellow] 2 2 3" xfId="1893"/>
    <cellStyle name="Input [yellow] 2 2 3 2" xfId="1894"/>
    <cellStyle name="Input [yellow] 2 2 3 2 2" xfId="1895"/>
    <cellStyle name="Input [yellow] 2 2 3 2 2 2" xfId="2349"/>
    <cellStyle name="Input [yellow] 2 2 3 2 2 2 2" xfId="3455"/>
    <cellStyle name="Input [yellow] 2 2 3 2 2 2 2 2" xfId="6889"/>
    <cellStyle name="Input [yellow] 2 2 3 2 2 3" xfId="2563"/>
    <cellStyle name="Input [yellow] 2 2 3 2 2 3 2" xfId="6226"/>
    <cellStyle name="Input [yellow] 2 2 3 2 3" xfId="2348"/>
    <cellStyle name="Input [yellow] 2 2 3 2 3 2" xfId="3454"/>
    <cellStyle name="Input [yellow] 2 2 3 2 3 2 2" xfId="6888"/>
    <cellStyle name="Input [yellow] 2 2 3 2 4" xfId="2564"/>
    <cellStyle name="Input [yellow] 2 2 3 2 4 2" xfId="6227"/>
    <cellStyle name="Input [yellow] 2 2 3 3" xfId="1896"/>
    <cellStyle name="Input [yellow] 2 2 3 3 2" xfId="1897"/>
    <cellStyle name="Input [yellow] 2 2 3 3 2 2" xfId="2351"/>
    <cellStyle name="Input [yellow] 2 2 3 3 2 2 2" xfId="3457"/>
    <cellStyle name="Input [yellow] 2 2 3 3 2 2 2 2" xfId="6891"/>
    <cellStyle name="Input [yellow] 2 2 3 3 2 3" xfId="2560"/>
    <cellStyle name="Input [yellow] 2 2 3 3 2 3 2" xfId="6223"/>
    <cellStyle name="Input [yellow] 2 2 3 3 3" xfId="2350"/>
    <cellStyle name="Input [yellow] 2 2 3 3 3 2" xfId="3456"/>
    <cellStyle name="Input [yellow] 2 2 3 3 3 2 2" xfId="6890"/>
    <cellStyle name="Input [yellow] 2 2 3 3 4" xfId="2561"/>
    <cellStyle name="Input [yellow] 2 2 3 3 4 2" xfId="6224"/>
    <cellStyle name="Input [yellow] 2 2 3 4" xfId="1898"/>
    <cellStyle name="Input [yellow] 2 2 3 4 2" xfId="2352"/>
    <cellStyle name="Input [yellow] 2 2 3 4 2 2" xfId="3458"/>
    <cellStyle name="Input [yellow] 2 2 3 4 2 2 2" xfId="6892"/>
    <cellStyle name="Input [yellow] 2 2 3 4 3" xfId="2559"/>
    <cellStyle name="Input [yellow] 2 2 3 4 3 2" xfId="6222"/>
    <cellStyle name="Input [yellow] 2 2 3 5" xfId="2246"/>
    <cellStyle name="Input [yellow] 2 2 3 5 2" xfId="3359"/>
    <cellStyle name="Input [yellow] 2 2 3 5 2 2" xfId="6793"/>
    <cellStyle name="Input [yellow] 2 2 3 6" xfId="2565"/>
    <cellStyle name="Input [yellow] 2 2 3 6 2" xfId="6228"/>
    <cellStyle name="Input [yellow] 2 2 4" xfId="1899"/>
    <cellStyle name="Input [yellow] 2 2 4 2" xfId="1900"/>
    <cellStyle name="Input [yellow] 2 2 4 2 2" xfId="2354"/>
    <cellStyle name="Input [yellow] 2 2 4 2 2 2" xfId="3460"/>
    <cellStyle name="Input [yellow] 2 2 4 2 2 2 2" xfId="6894"/>
    <cellStyle name="Input [yellow] 2 2 4 2 3" xfId="2557"/>
    <cellStyle name="Input [yellow] 2 2 4 2 3 2" xfId="6220"/>
    <cellStyle name="Input [yellow] 2 2 4 3" xfId="2353"/>
    <cellStyle name="Input [yellow] 2 2 4 3 2" xfId="3459"/>
    <cellStyle name="Input [yellow] 2 2 4 3 2 2" xfId="6893"/>
    <cellStyle name="Input [yellow] 2 2 4 4" xfId="2558"/>
    <cellStyle name="Input [yellow] 2 2 4 4 2" xfId="6221"/>
    <cellStyle name="Input [yellow] 2 2 5" xfId="1901"/>
    <cellStyle name="Input [yellow] 2 2 5 2" xfId="1902"/>
    <cellStyle name="Input [yellow] 2 2 5 2 2" xfId="2356"/>
    <cellStyle name="Input [yellow] 2 2 5 2 2 2" xfId="3462"/>
    <cellStyle name="Input [yellow] 2 2 5 2 2 2 2" xfId="6896"/>
    <cellStyle name="Input [yellow] 2 2 5 2 3" xfId="2546"/>
    <cellStyle name="Input [yellow] 2 2 5 2 3 2" xfId="6209"/>
    <cellStyle name="Input [yellow] 2 2 5 3" xfId="2355"/>
    <cellStyle name="Input [yellow] 2 2 5 3 2" xfId="3461"/>
    <cellStyle name="Input [yellow] 2 2 5 3 2 2" xfId="6895"/>
    <cellStyle name="Input [yellow] 2 2 5 4" xfId="2556"/>
    <cellStyle name="Input [yellow] 2 2 5 4 2" xfId="6219"/>
    <cellStyle name="Input [yellow] 2 2 6" xfId="1903"/>
    <cellStyle name="Input [yellow] 2 2 6 2" xfId="2357"/>
    <cellStyle name="Input [yellow] 2 2 6 2 2" xfId="3463"/>
    <cellStyle name="Input [yellow] 2 2 6 2 2 2" xfId="6897"/>
    <cellStyle name="Input [yellow] 2 2 6 3" xfId="2545"/>
    <cellStyle name="Input [yellow] 2 2 6 3 2" xfId="6208"/>
    <cellStyle name="Input [yellow] 2 2 7" xfId="2230"/>
    <cellStyle name="Input [yellow] 2 2 7 2" xfId="3343"/>
    <cellStyle name="Input [yellow] 2 2 7 2 2" xfId="6777"/>
    <cellStyle name="Input [yellow] 2 2 8" xfId="2573"/>
    <cellStyle name="Input [yellow] 2 2 8 2" xfId="6236"/>
    <cellStyle name="Input [yellow] 2 2 9" xfId="12039"/>
    <cellStyle name="Input [yellow] 2 3" xfId="1904"/>
    <cellStyle name="Input [yellow] 2 3 2" xfId="2358"/>
    <cellStyle name="Input [yellow] 2 3 2 2" xfId="3464"/>
    <cellStyle name="Input [yellow] 2 3 2 2 2" xfId="6898"/>
    <cellStyle name="Input [yellow] 2 3 3" xfId="2534"/>
    <cellStyle name="Input [yellow] 2 3 3 2" xfId="6197"/>
    <cellStyle name="Input [yellow] 2 4" xfId="2574"/>
    <cellStyle name="Input [yellow] 2 4 2" xfId="6237"/>
    <cellStyle name="Input [yellow] 3" xfId="414"/>
    <cellStyle name="Input [yellow] 3 2" xfId="1905"/>
    <cellStyle name="Input [yellow] 3 2 2" xfId="1906"/>
    <cellStyle name="Input [yellow] 3 2 2 2" xfId="1907"/>
    <cellStyle name="Input [yellow] 3 2 2 2 2" xfId="1908"/>
    <cellStyle name="Input [yellow] 3 2 2 2 2 2" xfId="2360"/>
    <cellStyle name="Input [yellow] 3 2 2 2 2 2 2" xfId="3466"/>
    <cellStyle name="Input [yellow] 3 2 2 2 2 2 2 2" xfId="6900"/>
    <cellStyle name="Input [yellow] 3 2 2 2 2 3" xfId="2528"/>
    <cellStyle name="Input [yellow] 3 2 2 2 2 3 2" xfId="6191"/>
    <cellStyle name="Input [yellow] 3 2 2 2 3" xfId="2359"/>
    <cellStyle name="Input [yellow] 3 2 2 2 3 2" xfId="3465"/>
    <cellStyle name="Input [yellow] 3 2 2 2 3 2 2" xfId="6899"/>
    <cellStyle name="Input [yellow] 3 2 2 2 4" xfId="2529"/>
    <cellStyle name="Input [yellow] 3 2 2 2 4 2" xfId="6192"/>
    <cellStyle name="Input [yellow] 3 2 2 3" xfId="1909"/>
    <cellStyle name="Input [yellow] 3 2 2 3 2" xfId="1910"/>
    <cellStyle name="Input [yellow] 3 2 2 3 2 2" xfId="2362"/>
    <cellStyle name="Input [yellow] 3 2 2 3 2 2 2" xfId="3468"/>
    <cellStyle name="Input [yellow] 3 2 2 3 2 2 2 2" xfId="6902"/>
    <cellStyle name="Input [yellow] 3 2 2 3 2 3" xfId="2526"/>
    <cellStyle name="Input [yellow] 3 2 2 3 2 3 2" xfId="6189"/>
    <cellStyle name="Input [yellow] 3 2 2 3 3" xfId="2361"/>
    <cellStyle name="Input [yellow] 3 2 2 3 3 2" xfId="3467"/>
    <cellStyle name="Input [yellow] 3 2 2 3 3 2 2" xfId="6901"/>
    <cellStyle name="Input [yellow] 3 2 2 3 4" xfId="2527"/>
    <cellStyle name="Input [yellow] 3 2 2 3 4 2" xfId="6190"/>
    <cellStyle name="Input [yellow] 3 2 2 4" xfId="1911"/>
    <cellStyle name="Input [yellow] 3 2 2 4 2" xfId="2363"/>
    <cellStyle name="Input [yellow] 3 2 2 4 2 2" xfId="3469"/>
    <cellStyle name="Input [yellow] 3 2 2 4 2 2 2" xfId="6903"/>
    <cellStyle name="Input [yellow] 3 2 2 4 3" xfId="2525"/>
    <cellStyle name="Input [yellow] 3 2 2 4 3 2" xfId="6188"/>
    <cellStyle name="Input [yellow] 3 2 2 5" xfId="2251"/>
    <cellStyle name="Input [yellow] 3 2 2 5 2" xfId="3364"/>
    <cellStyle name="Input [yellow] 3 2 2 5 2 2" xfId="6798"/>
    <cellStyle name="Input [yellow] 3 2 2 6" xfId="2530"/>
    <cellStyle name="Input [yellow] 3 2 2 6 2" xfId="6193"/>
    <cellStyle name="Input [yellow] 3 2 3" xfId="1912"/>
    <cellStyle name="Input [yellow] 3 2 3 2" xfId="1913"/>
    <cellStyle name="Input [yellow] 3 2 3 2 2" xfId="1914"/>
    <cellStyle name="Input [yellow] 3 2 3 2 2 2" xfId="2365"/>
    <cellStyle name="Input [yellow] 3 2 3 2 2 2 2" xfId="3471"/>
    <cellStyle name="Input [yellow] 3 2 3 2 2 2 2 2" xfId="6905"/>
    <cellStyle name="Input [yellow] 3 2 3 2 2 3" xfId="2522"/>
    <cellStyle name="Input [yellow] 3 2 3 2 2 3 2" xfId="6185"/>
    <cellStyle name="Input [yellow] 3 2 3 2 3" xfId="2364"/>
    <cellStyle name="Input [yellow] 3 2 3 2 3 2" xfId="3470"/>
    <cellStyle name="Input [yellow] 3 2 3 2 3 2 2" xfId="6904"/>
    <cellStyle name="Input [yellow] 3 2 3 2 4" xfId="2523"/>
    <cellStyle name="Input [yellow] 3 2 3 2 4 2" xfId="6186"/>
    <cellStyle name="Input [yellow] 3 2 3 3" xfId="1915"/>
    <cellStyle name="Input [yellow] 3 2 3 3 2" xfId="1916"/>
    <cellStyle name="Input [yellow] 3 2 3 3 2 2" xfId="2367"/>
    <cellStyle name="Input [yellow] 3 2 3 3 2 2 2" xfId="3473"/>
    <cellStyle name="Input [yellow] 3 2 3 3 2 2 2 2" xfId="6907"/>
    <cellStyle name="Input [yellow] 3 2 3 3 2 3" xfId="2520"/>
    <cellStyle name="Input [yellow] 3 2 3 3 2 3 2" xfId="6183"/>
    <cellStyle name="Input [yellow] 3 2 3 3 3" xfId="2366"/>
    <cellStyle name="Input [yellow] 3 2 3 3 3 2" xfId="3472"/>
    <cellStyle name="Input [yellow] 3 2 3 3 3 2 2" xfId="6906"/>
    <cellStyle name="Input [yellow] 3 2 3 3 4" xfId="2521"/>
    <cellStyle name="Input [yellow] 3 2 3 3 4 2" xfId="6184"/>
    <cellStyle name="Input [yellow] 3 2 3 4" xfId="1917"/>
    <cellStyle name="Input [yellow] 3 2 3 4 2" xfId="2368"/>
    <cellStyle name="Input [yellow] 3 2 3 4 2 2" xfId="3474"/>
    <cellStyle name="Input [yellow] 3 2 3 4 2 2 2" xfId="6908"/>
    <cellStyle name="Input [yellow] 3 2 3 4 3" xfId="2519"/>
    <cellStyle name="Input [yellow] 3 2 3 4 3 2" xfId="6182"/>
    <cellStyle name="Input [yellow] 3 2 3 5" xfId="2245"/>
    <cellStyle name="Input [yellow] 3 2 3 5 2" xfId="3358"/>
    <cellStyle name="Input [yellow] 3 2 3 5 2 2" xfId="6792"/>
    <cellStyle name="Input [yellow] 3 2 3 6" xfId="2524"/>
    <cellStyle name="Input [yellow] 3 2 3 6 2" xfId="6187"/>
    <cellStyle name="Input [yellow] 3 2 4" xfId="1918"/>
    <cellStyle name="Input [yellow] 3 2 4 2" xfId="1919"/>
    <cellStyle name="Input [yellow] 3 2 4 2 2" xfId="2370"/>
    <cellStyle name="Input [yellow] 3 2 4 2 2 2" xfId="3476"/>
    <cellStyle name="Input [yellow] 3 2 4 2 2 2 2" xfId="6910"/>
    <cellStyle name="Input [yellow] 3 2 4 2 3" xfId="2517"/>
    <cellStyle name="Input [yellow] 3 2 4 2 3 2" xfId="6180"/>
    <cellStyle name="Input [yellow] 3 2 4 3" xfId="2369"/>
    <cellStyle name="Input [yellow] 3 2 4 3 2" xfId="3475"/>
    <cellStyle name="Input [yellow] 3 2 4 3 2 2" xfId="6909"/>
    <cellStyle name="Input [yellow] 3 2 4 4" xfId="2518"/>
    <cellStyle name="Input [yellow] 3 2 4 4 2" xfId="6181"/>
    <cellStyle name="Input [yellow] 3 2 5" xfId="1920"/>
    <cellStyle name="Input [yellow] 3 2 5 2" xfId="1921"/>
    <cellStyle name="Input [yellow] 3 2 5 2 2" xfId="2372"/>
    <cellStyle name="Input [yellow] 3 2 5 2 2 2" xfId="3478"/>
    <cellStyle name="Input [yellow] 3 2 5 2 2 2 2" xfId="6912"/>
    <cellStyle name="Input [yellow] 3 2 5 2 3" xfId="2515"/>
    <cellStyle name="Input [yellow] 3 2 5 2 3 2" xfId="6178"/>
    <cellStyle name="Input [yellow] 3 2 5 3" xfId="2371"/>
    <cellStyle name="Input [yellow] 3 2 5 3 2" xfId="3477"/>
    <cellStyle name="Input [yellow] 3 2 5 3 2 2" xfId="6911"/>
    <cellStyle name="Input [yellow] 3 2 5 4" xfId="2516"/>
    <cellStyle name="Input [yellow] 3 2 5 4 2" xfId="6179"/>
    <cellStyle name="Input [yellow] 3 2 6" xfId="1922"/>
    <cellStyle name="Input [yellow] 3 2 6 2" xfId="2373"/>
    <cellStyle name="Input [yellow] 3 2 6 2 2" xfId="3479"/>
    <cellStyle name="Input [yellow] 3 2 6 2 2 2" xfId="6913"/>
    <cellStyle name="Input [yellow] 3 2 6 3" xfId="2514"/>
    <cellStyle name="Input [yellow] 3 2 6 3 2" xfId="6177"/>
    <cellStyle name="Input [yellow] 3 2 7" xfId="2241"/>
    <cellStyle name="Input [yellow] 3 2 7 2" xfId="3354"/>
    <cellStyle name="Input [yellow] 3 2 7 2 2" xfId="6788"/>
    <cellStyle name="Input [yellow] 3 2 8" xfId="2531"/>
    <cellStyle name="Input [yellow] 3 2 8 2" xfId="6194"/>
    <cellStyle name="Input [yellow] 3 2 9" xfId="12052"/>
    <cellStyle name="Input [yellow] 3 3" xfId="1923"/>
    <cellStyle name="Input [yellow] 3 3 2" xfId="2374"/>
    <cellStyle name="Input [yellow] 3 3 2 2" xfId="3480"/>
    <cellStyle name="Input [yellow] 3 3 2 2 2" xfId="6914"/>
    <cellStyle name="Input [yellow] 3 3 3" xfId="2513"/>
    <cellStyle name="Input [yellow] 3 3 3 2" xfId="6176"/>
    <cellStyle name="Input [yellow] 3 4" xfId="2533"/>
    <cellStyle name="Input [yellow] 3 4 2" xfId="6196"/>
    <cellStyle name="Input [yellow] 4" xfId="993"/>
    <cellStyle name="Input [yellow] 4 2" xfId="1924"/>
    <cellStyle name="Input [yellow] 4 2 2" xfId="1925"/>
    <cellStyle name="Input [yellow] 4 2 2 2" xfId="1926"/>
    <cellStyle name="Input [yellow] 4 2 2 2 2" xfId="2376"/>
    <cellStyle name="Input [yellow] 4 2 2 2 2 2" xfId="3482"/>
    <cellStyle name="Input [yellow] 4 2 2 2 2 2 2" xfId="6916"/>
    <cellStyle name="Input [yellow] 4 2 2 2 3" xfId="2505"/>
    <cellStyle name="Input [yellow] 4 2 2 2 3 2" xfId="6168"/>
    <cellStyle name="Input [yellow] 4 2 2 3" xfId="2375"/>
    <cellStyle name="Input [yellow] 4 2 2 3 2" xfId="3481"/>
    <cellStyle name="Input [yellow] 4 2 2 3 2 2" xfId="6915"/>
    <cellStyle name="Input [yellow] 4 2 2 4" xfId="2507"/>
    <cellStyle name="Input [yellow] 4 2 2 4 2" xfId="6170"/>
    <cellStyle name="Input [yellow] 4 2 3" xfId="1927"/>
    <cellStyle name="Input [yellow] 4 2 3 2" xfId="1928"/>
    <cellStyle name="Input [yellow] 4 2 3 2 2" xfId="2378"/>
    <cellStyle name="Input [yellow] 4 2 3 2 2 2" xfId="3484"/>
    <cellStyle name="Input [yellow] 4 2 3 2 2 2 2" xfId="6918"/>
    <cellStyle name="Input [yellow] 4 2 3 2 3" xfId="2503"/>
    <cellStyle name="Input [yellow] 4 2 3 2 3 2" xfId="6166"/>
    <cellStyle name="Input [yellow] 4 2 3 3" xfId="2377"/>
    <cellStyle name="Input [yellow] 4 2 3 3 2" xfId="3483"/>
    <cellStyle name="Input [yellow] 4 2 3 3 2 2" xfId="6917"/>
    <cellStyle name="Input [yellow] 4 2 3 4" xfId="2504"/>
    <cellStyle name="Input [yellow] 4 2 3 4 2" xfId="6167"/>
    <cellStyle name="Input [yellow] 4 2 4" xfId="1929"/>
    <cellStyle name="Input [yellow] 4 2 4 2" xfId="2379"/>
    <cellStyle name="Input [yellow] 4 2 4 2 2" xfId="3485"/>
    <cellStyle name="Input [yellow] 4 2 4 2 2 2" xfId="6919"/>
    <cellStyle name="Input [yellow] 4 2 4 3" xfId="2502"/>
    <cellStyle name="Input [yellow] 4 2 4 3 2" xfId="6165"/>
    <cellStyle name="Input [yellow] 4 2 5" xfId="2247"/>
    <cellStyle name="Input [yellow] 4 2 5 2" xfId="3360"/>
    <cellStyle name="Input [yellow] 4 2 5 2 2" xfId="6794"/>
    <cellStyle name="Input [yellow] 4 2 6" xfId="2508"/>
    <cellStyle name="Input [yellow] 4 2 6 2" xfId="6171"/>
    <cellStyle name="Input [yellow] 4 3" xfId="1930"/>
    <cellStyle name="Input [yellow] 4 3 2" xfId="1931"/>
    <cellStyle name="Input [yellow] 4 3 2 2" xfId="1932"/>
    <cellStyle name="Input [yellow] 4 3 2 2 2" xfId="2381"/>
    <cellStyle name="Input [yellow] 4 3 2 2 2 2" xfId="3487"/>
    <cellStyle name="Input [yellow] 4 3 2 2 2 2 2" xfId="6921"/>
    <cellStyle name="Input [yellow] 4 3 2 2 3" xfId="2499"/>
    <cellStyle name="Input [yellow] 4 3 2 2 3 2" xfId="6162"/>
    <cellStyle name="Input [yellow] 4 3 2 3" xfId="2380"/>
    <cellStyle name="Input [yellow] 4 3 2 3 2" xfId="3486"/>
    <cellStyle name="Input [yellow] 4 3 2 3 2 2" xfId="6920"/>
    <cellStyle name="Input [yellow] 4 3 2 4" xfId="2500"/>
    <cellStyle name="Input [yellow] 4 3 2 4 2" xfId="6163"/>
    <cellStyle name="Input [yellow] 4 3 3" xfId="1933"/>
    <cellStyle name="Input [yellow] 4 3 3 2" xfId="1934"/>
    <cellStyle name="Input [yellow] 4 3 3 2 2" xfId="2383"/>
    <cellStyle name="Input [yellow] 4 3 3 2 2 2" xfId="3489"/>
    <cellStyle name="Input [yellow] 4 3 3 2 2 2 2" xfId="6923"/>
    <cellStyle name="Input [yellow] 4 3 3 2 3" xfId="2497"/>
    <cellStyle name="Input [yellow] 4 3 3 2 3 2" xfId="6160"/>
    <cellStyle name="Input [yellow] 4 3 3 3" xfId="2382"/>
    <cellStyle name="Input [yellow] 4 3 3 3 2" xfId="3488"/>
    <cellStyle name="Input [yellow] 4 3 3 3 2 2" xfId="6922"/>
    <cellStyle name="Input [yellow] 4 3 3 4" xfId="2498"/>
    <cellStyle name="Input [yellow] 4 3 3 4 2" xfId="6161"/>
    <cellStyle name="Input [yellow] 4 3 4" xfId="1935"/>
    <cellStyle name="Input [yellow] 4 3 4 2" xfId="2384"/>
    <cellStyle name="Input [yellow] 4 3 4 2 2" xfId="3490"/>
    <cellStyle name="Input [yellow] 4 3 4 2 2 2" xfId="6924"/>
    <cellStyle name="Input [yellow] 4 3 4 3" xfId="2496"/>
    <cellStyle name="Input [yellow] 4 3 4 3 2" xfId="6159"/>
    <cellStyle name="Input [yellow] 4 3 5" xfId="2248"/>
    <cellStyle name="Input [yellow] 4 3 5 2" xfId="3361"/>
    <cellStyle name="Input [yellow] 4 3 5 2 2" xfId="6795"/>
    <cellStyle name="Input [yellow] 4 3 6" xfId="2501"/>
    <cellStyle name="Input [yellow] 4 3 6 2" xfId="6164"/>
    <cellStyle name="Input [yellow] 4 4" xfId="1936"/>
    <cellStyle name="Input [yellow] 4 4 2" xfId="2385"/>
    <cellStyle name="Input [yellow] 4 4 2 2" xfId="3491"/>
    <cellStyle name="Input [yellow] 4 4 2 2 2" xfId="6925"/>
    <cellStyle name="Input [yellow] 4 4 3" xfId="2495"/>
    <cellStyle name="Input [yellow] 4 4 3 2" xfId="6158"/>
    <cellStyle name="Input [yellow] 4 5" xfId="2510"/>
    <cellStyle name="Input [yellow] 4 5 2" xfId="6173"/>
    <cellStyle name="Input [yellow] 5" xfId="994"/>
    <cellStyle name="Input [yellow] 5 2" xfId="1937"/>
    <cellStyle name="Input [yellow] 5 2 2" xfId="1938"/>
    <cellStyle name="Input [yellow] 5 2 2 2" xfId="1939"/>
    <cellStyle name="Input [yellow] 5 2 2 2 2" xfId="2387"/>
    <cellStyle name="Input [yellow] 5 2 2 2 2 2" xfId="3493"/>
    <cellStyle name="Input [yellow] 5 2 2 2 2 2 2" xfId="6927"/>
    <cellStyle name="Input [yellow] 5 2 2 2 3" xfId="2491"/>
    <cellStyle name="Input [yellow] 5 2 2 2 3 2" xfId="6154"/>
    <cellStyle name="Input [yellow] 5 2 2 3" xfId="2386"/>
    <cellStyle name="Input [yellow] 5 2 2 3 2" xfId="3492"/>
    <cellStyle name="Input [yellow] 5 2 2 3 2 2" xfId="6926"/>
    <cellStyle name="Input [yellow] 5 2 2 4" xfId="2492"/>
    <cellStyle name="Input [yellow] 5 2 2 4 2" xfId="6155"/>
    <cellStyle name="Input [yellow] 5 2 3" xfId="1940"/>
    <cellStyle name="Input [yellow] 5 2 3 2" xfId="1941"/>
    <cellStyle name="Input [yellow] 5 2 3 2 2" xfId="2389"/>
    <cellStyle name="Input [yellow] 5 2 3 2 2 2" xfId="3495"/>
    <cellStyle name="Input [yellow] 5 2 3 2 2 2 2" xfId="6929"/>
    <cellStyle name="Input [yellow] 5 2 3 2 3" xfId="2487"/>
    <cellStyle name="Input [yellow] 5 2 3 2 3 2" xfId="6150"/>
    <cellStyle name="Input [yellow] 5 2 3 3" xfId="2388"/>
    <cellStyle name="Input [yellow] 5 2 3 3 2" xfId="3494"/>
    <cellStyle name="Input [yellow] 5 2 3 3 2 2" xfId="6928"/>
    <cellStyle name="Input [yellow] 5 2 3 4" xfId="2488"/>
    <cellStyle name="Input [yellow] 5 2 3 4 2" xfId="6151"/>
    <cellStyle name="Input [yellow] 5 2 4" xfId="1942"/>
    <cellStyle name="Input [yellow] 5 2 4 2" xfId="2390"/>
    <cellStyle name="Input [yellow] 5 2 4 2 2" xfId="3496"/>
    <cellStyle name="Input [yellow] 5 2 4 2 2 2" xfId="6930"/>
    <cellStyle name="Input [yellow] 5 2 4 3" xfId="2484"/>
    <cellStyle name="Input [yellow] 5 2 4 3 2" xfId="6147"/>
    <cellStyle name="Input [yellow] 5 2 5" xfId="2250"/>
    <cellStyle name="Input [yellow] 5 2 5 2" xfId="3363"/>
    <cellStyle name="Input [yellow] 5 2 5 2 2" xfId="6797"/>
    <cellStyle name="Input [yellow] 5 2 6" xfId="2493"/>
    <cellStyle name="Input [yellow] 5 2 6 2" xfId="6156"/>
    <cellStyle name="Input [yellow] 5 3" xfId="1943"/>
    <cellStyle name="Input [yellow] 5 3 2" xfId="1944"/>
    <cellStyle name="Input [yellow] 5 3 2 2" xfId="1945"/>
    <cellStyle name="Input [yellow] 5 3 2 2 2" xfId="2392"/>
    <cellStyle name="Input [yellow] 5 3 2 2 2 2" xfId="3498"/>
    <cellStyle name="Input [yellow] 5 3 2 2 2 2 2" xfId="6932"/>
    <cellStyle name="Input [yellow] 5 3 2 2 3" xfId="2479"/>
    <cellStyle name="Input [yellow] 5 3 2 2 3 2" xfId="6142"/>
    <cellStyle name="Input [yellow] 5 3 2 3" xfId="2391"/>
    <cellStyle name="Input [yellow] 5 3 2 3 2" xfId="3497"/>
    <cellStyle name="Input [yellow] 5 3 2 3 2 2" xfId="6931"/>
    <cellStyle name="Input [yellow] 5 3 2 4" xfId="2480"/>
    <cellStyle name="Input [yellow] 5 3 2 4 2" xfId="6143"/>
    <cellStyle name="Input [yellow] 5 3 3" xfId="1946"/>
    <cellStyle name="Input [yellow] 5 3 3 2" xfId="1947"/>
    <cellStyle name="Input [yellow] 5 3 3 2 2" xfId="2394"/>
    <cellStyle name="Input [yellow] 5 3 3 2 2 2" xfId="3500"/>
    <cellStyle name="Input [yellow] 5 3 3 2 2 2 2" xfId="6934"/>
    <cellStyle name="Input [yellow] 5 3 3 2 3" xfId="2477"/>
    <cellStyle name="Input [yellow] 5 3 3 2 3 2" xfId="6140"/>
    <cellStyle name="Input [yellow] 5 3 3 3" xfId="2393"/>
    <cellStyle name="Input [yellow] 5 3 3 3 2" xfId="3499"/>
    <cellStyle name="Input [yellow] 5 3 3 3 2 2" xfId="6933"/>
    <cellStyle name="Input [yellow] 5 3 3 4" xfId="2478"/>
    <cellStyle name="Input [yellow] 5 3 3 4 2" xfId="6141"/>
    <cellStyle name="Input [yellow] 5 3 4" xfId="1948"/>
    <cellStyle name="Input [yellow] 5 3 4 2" xfId="2395"/>
    <cellStyle name="Input [yellow] 5 3 4 2 2" xfId="3501"/>
    <cellStyle name="Input [yellow] 5 3 4 2 2 2" xfId="6935"/>
    <cellStyle name="Input [yellow] 5 3 4 3" xfId="2476"/>
    <cellStyle name="Input [yellow] 5 3 4 3 2" xfId="6139"/>
    <cellStyle name="Input [yellow] 5 3 5" xfId="2140"/>
    <cellStyle name="Input [yellow] 5 3 5 2" xfId="3253"/>
    <cellStyle name="Input [yellow] 5 3 5 2 2" xfId="6687"/>
    <cellStyle name="Input [yellow] 5 3 6" xfId="2483"/>
    <cellStyle name="Input [yellow] 5 3 6 2" xfId="6146"/>
    <cellStyle name="Input [yellow] 5 4" xfId="1949"/>
    <cellStyle name="Input [yellow] 5 4 2" xfId="1950"/>
    <cellStyle name="Input [yellow] 5 4 2 2" xfId="1951"/>
    <cellStyle name="Input [yellow] 5 4 2 2 2" xfId="2398"/>
    <cellStyle name="Input [yellow] 5 4 2 2 2 2" xfId="3504"/>
    <cellStyle name="Input [yellow] 5 4 2 2 2 2 2" xfId="6938"/>
    <cellStyle name="Input [yellow] 5 4 2 2 3" xfId="2473"/>
    <cellStyle name="Input [yellow] 5 4 2 2 3 2" xfId="6136"/>
    <cellStyle name="Input [yellow] 5 4 2 3" xfId="2397"/>
    <cellStyle name="Input [yellow] 5 4 2 3 2" xfId="3503"/>
    <cellStyle name="Input [yellow] 5 4 2 3 2 2" xfId="6937"/>
    <cellStyle name="Input [yellow] 5 4 2 4" xfId="2474"/>
    <cellStyle name="Input [yellow] 5 4 2 4 2" xfId="6137"/>
    <cellStyle name="Input [yellow] 5 4 3" xfId="1952"/>
    <cellStyle name="Input [yellow] 5 4 3 2" xfId="2399"/>
    <cellStyle name="Input [yellow] 5 4 3 2 2" xfId="3505"/>
    <cellStyle name="Input [yellow] 5 4 3 2 2 2" xfId="6939"/>
    <cellStyle name="Input [yellow] 5 4 3 3" xfId="2470"/>
    <cellStyle name="Input [yellow] 5 4 3 3 2" xfId="6133"/>
    <cellStyle name="Input [yellow] 5 4 4" xfId="2396"/>
    <cellStyle name="Input [yellow] 5 4 4 2" xfId="3502"/>
    <cellStyle name="Input [yellow] 5 4 4 2 2" xfId="6936"/>
    <cellStyle name="Input [yellow] 5 4 5" xfId="2475"/>
    <cellStyle name="Input [yellow] 5 4 5 2" xfId="6138"/>
    <cellStyle name="Input [yellow] 5 5" xfId="1953"/>
    <cellStyle name="Input [yellow] 5 5 2" xfId="1954"/>
    <cellStyle name="Input [yellow] 5 5 2 2" xfId="2401"/>
    <cellStyle name="Input [yellow] 5 5 2 2 2" xfId="3507"/>
    <cellStyle name="Input [yellow] 5 5 2 2 2 2" xfId="6941"/>
    <cellStyle name="Input [yellow] 5 5 2 3" xfId="2464"/>
    <cellStyle name="Input [yellow] 5 5 2 3 2" xfId="6127"/>
    <cellStyle name="Input [yellow] 5 5 3" xfId="2400"/>
    <cellStyle name="Input [yellow] 5 5 3 2" xfId="3506"/>
    <cellStyle name="Input [yellow] 5 5 3 2 2" xfId="6940"/>
    <cellStyle name="Input [yellow] 5 5 4" xfId="2467"/>
    <cellStyle name="Input [yellow] 5 5 4 2" xfId="6130"/>
    <cellStyle name="Input [yellow] 5 6" xfId="1955"/>
    <cellStyle name="Input [yellow] 5 6 2" xfId="2402"/>
    <cellStyle name="Input [yellow] 5 6 2 2" xfId="3508"/>
    <cellStyle name="Input [yellow] 5 6 2 2 2" xfId="6942"/>
    <cellStyle name="Input [yellow] 5 6 3" xfId="2461"/>
    <cellStyle name="Input [yellow] 5 6 3 2" xfId="6124"/>
    <cellStyle name="Input [yellow] 5 7" xfId="2233"/>
    <cellStyle name="Input [yellow] 5 7 2" xfId="3346"/>
    <cellStyle name="Input [yellow] 5 7 2 2" xfId="6780"/>
    <cellStyle name="Input [yellow] 5 8" xfId="2494"/>
    <cellStyle name="Input [yellow] 5 8 2" xfId="6157"/>
    <cellStyle name="Input [yellow] 5 9" xfId="12042"/>
    <cellStyle name="Input [yellow] 6" xfId="995"/>
    <cellStyle name="Input [yellow] 6 2" xfId="1956"/>
    <cellStyle name="Input [yellow] 6 2 2" xfId="1957"/>
    <cellStyle name="Input [yellow] 6 2 2 2" xfId="2405"/>
    <cellStyle name="Input [yellow] 6 2 2 2 2" xfId="3511"/>
    <cellStyle name="Input [yellow] 6 2 2 2 2 2" xfId="6945"/>
    <cellStyle name="Input [yellow] 6 2 2 3" xfId="2458"/>
    <cellStyle name="Input [yellow] 6 2 2 3 2" xfId="6121"/>
    <cellStyle name="Input [yellow] 6 2 3" xfId="2404"/>
    <cellStyle name="Input [yellow] 6 2 3 2" xfId="3510"/>
    <cellStyle name="Input [yellow] 6 2 3 2 2" xfId="6944"/>
    <cellStyle name="Input [yellow] 6 2 4" xfId="2459"/>
    <cellStyle name="Input [yellow] 6 2 4 2" xfId="6122"/>
    <cellStyle name="Input [yellow] 6 3" xfId="1958"/>
    <cellStyle name="Input [yellow] 6 3 2" xfId="2406"/>
    <cellStyle name="Input [yellow] 6 3 2 2" xfId="3512"/>
    <cellStyle name="Input [yellow] 6 3 2 2 2" xfId="6946"/>
    <cellStyle name="Input [yellow] 6 3 3" xfId="2457"/>
    <cellStyle name="Input [yellow] 6 3 3 2" xfId="6120"/>
    <cellStyle name="Input [yellow] 6 4" xfId="2403"/>
    <cellStyle name="Input [yellow] 6 4 2" xfId="3509"/>
    <cellStyle name="Input [yellow] 6 4 2 2" xfId="6943"/>
    <cellStyle name="Input [yellow] 6 5" xfId="2460"/>
    <cellStyle name="Input [yellow] 6 5 2" xfId="6123"/>
    <cellStyle name="Input [yellow] 7" xfId="996"/>
    <cellStyle name="Input [yellow] 7 2" xfId="1959"/>
    <cellStyle name="Input [yellow] 7 2 2" xfId="1960"/>
    <cellStyle name="Input [yellow] 7 2 2 2" xfId="2409"/>
    <cellStyle name="Input [yellow] 7 2 2 2 2" xfId="3515"/>
    <cellStyle name="Input [yellow] 7 2 2 2 2 2" xfId="6949"/>
    <cellStyle name="Input [yellow] 7 2 2 3" xfId="2454"/>
    <cellStyle name="Input [yellow] 7 2 2 3 2" xfId="6117"/>
    <cellStyle name="Input [yellow] 7 2 3" xfId="2408"/>
    <cellStyle name="Input [yellow] 7 2 3 2" xfId="3514"/>
    <cellStyle name="Input [yellow] 7 2 3 2 2" xfId="6948"/>
    <cellStyle name="Input [yellow] 7 2 4" xfId="2455"/>
    <cellStyle name="Input [yellow] 7 2 4 2" xfId="6118"/>
    <cellStyle name="Input [yellow] 7 3" xfId="1961"/>
    <cellStyle name="Input [yellow] 7 3 2" xfId="2410"/>
    <cellStyle name="Input [yellow] 7 3 2 2" xfId="3516"/>
    <cellStyle name="Input [yellow] 7 3 2 2 2" xfId="6950"/>
    <cellStyle name="Input [yellow] 7 3 3" xfId="2453"/>
    <cellStyle name="Input [yellow] 7 3 3 2" xfId="6116"/>
    <cellStyle name="Input [yellow] 7 4" xfId="2407"/>
    <cellStyle name="Input [yellow] 7 4 2" xfId="3513"/>
    <cellStyle name="Input [yellow] 7 4 2 2" xfId="6947"/>
    <cellStyle name="Input [yellow] 7 5" xfId="2456"/>
    <cellStyle name="Input [yellow] 7 5 2" xfId="6119"/>
    <cellStyle name="Input [yellow] 8" xfId="1962"/>
    <cellStyle name="Input [yellow] 8 2" xfId="2411"/>
    <cellStyle name="Input [yellow] 8 2 2" xfId="3517"/>
    <cellStyle name="Input [yellow] 8 2 2 2" xfId="6951"/>
    <cellStyle name="Input [yellow] 8 3" xfId="2452"/>
    <cellStyle name="Input [yellow] 8 3 2" xfId="6115"/>
    <cellStyle name="Input [yellow] 9" xfId="2575"/>
    <cellStyle name="Input [yellow] 9 2" xfId="6238"/>
    <cellStyle name="Input 2" xfId="397"/>
    <cellStyle name="Input 2 2" xfId="997"/>
    <cellStyle name="Input 2 3" xfId="5675"/>
    <cellStyle name="Input 3" xfId="998"/>
    <cellStyle name="Input 4" xfId="999"/>
    <cellStyle name="Input 5" xfId="1000"/>
    <cellStyle name="Linked Cell" xfId="432" builtinId="24" customBuiltin="1"/>
    <cellStyle name="Linked Cell 2" xfId="399"/>
    <cellStyle name="Linked Cell 2 2" xfId="1001"/>
    <cellStyle name="M" xfId="400"/>
    <cellStyle name="M.00" xfId="401"/>
    <cellStyle name="multiple" xfId="62"/>
    <cellStyle name="multiple 2" xfId="140"/>
    <cellStyle name="multiple 2 2" xfId="1002"/>
    <cellStyle name="multiple 3" xfId="1003"/>
    <cellStyle name="multiple 3 2" xfId="1004"/>
    <cellStyle name="multiple 4" xfId="1005"/>
    <cellStyle name="multiple_Data Check Control" xfId="199"/>
    <cellStyle name="Neutral" xfId="428" builtinId="28" customBuiltin="1"/>
    <cellStyle name="Neutral 2" xfId="402"/>
    <cellStyle name="Neutral 2 2" xfId="1006"/>
    <cellStyle name="Normal" xfId="0" builtinId="0"/>
    <cellStyle name="Normal - Style1" xfId="63"/>
    <cellStyle name="Normal - Style1 2" xfId="64"/>
    <cellStyle name="Normal - Style1 2 2" xfId="1007"/>
    <cellStyle name="Normal - Style1 3" xfId="403"/>
    <cellStyle name="Normal - Style1 3 2" xfId="1008"/>
    <cellStyle name="Normal - Style1_Adjustments-RSVA" xfId="65"/>
    <cellStyle name="Normal 1" xfId="1009"/>
    <cellStyle name="Normal 10" xfId="66"/>
    <cellStyle name="Normal 10 2" xfId="1010"/>
    <cellStyle name="Normal 10 3" xfId="9626"/>
    <cellStyle name="Normal 100" xfId="1011"/>
    <cellStyle name="Normal 101" xfId="1012"/>
    <cellStyle name="Normal 102" xfId="1013"/>
    <cellStyle name="Normal 102 10" xfId="12038"/>
    <cellStyle name="Normal 102 11" xfId="12112"/>
    <cellStyle name="Normal 102 12" xfId="12355"/>
    <cellStyle name="Normal 102 2" xfId="2229"/>
    <cellStyle name="Normal 102 2 2" xfId="3342"/>
    <cellStyle name="Normal 102 2 2 2" xfId="5088"/>
    <cellStyle name="Normal 102 2 2 2 2" xfId="8352"/>
    <cellStyle name="Normal 102 2 2 2 3" xfId="11419"/>
    <cellStyle name="Normal 102 2 2 2 4" xfId="14715"/>
    <cellStyle name="Normal 102 2 2 3" xfId="6776"/>
    <cellStyle name="Normal 102 2 2 4" xfId="9996"/>
    <cellStyle name="Normal 102 2 2 5" xfId="13291"/>
    <cellStyle name="Normal 102 2 3" xfId="4142"/>
    <cellStyle name="Normal 102 2 3 2" xfId="7572"/>
    <cellStyle name="Normal 102 2 3 3" xfId="10710"/>
    <cellStyle name="Normal 102 2 3 4" xfId="14006"/>
    <cellStyle name="Normal 102 2 4" xfId="5978"/>
    <cellStyle name="Normal 102 2 5" xfId="9264"/>
    <cellStyle name="Normal 102 2 6" xfId="12578"/>
    <cellStyle name="Normal 102 3" xfId="2412"/>
    <cellStyle name="Normal 102 3 2" xfId="3518"/>
    <cellStyle name="Normal 102 3 2 2" xfId="5185"/>
    <cellStyle name="Normal 102 3 2 2 2" xfId="8449"/>
    <cellStyle name="Normal 102 3 2 2 3" xfId="11516"/>
    <cellStyle name="Normal 102 3 2 2 4" xfId="14812"/>
    <cellStyle name="Normal 102 3 2 3" xfId="6952"/>
    <cellStyle name="Normal 102 3 2 4" xfId="10093"/>
    <cellStyle name="Normal 102 3 2 5" xfId="13388"/>
    <cellStyle name="Normal 102 3 3" xfId="4239"/>
    <cellStyle name="Normal 102 3 3 2" xfId="7669"/>
    <cellStyle name="Normal 102 3 3 3" xfId="10807"/>
    <cellStyle name="Normal 102 3 3 4" xfId="14103"/>
    <cellStyle name="Normal 102 3 4" xfId="6075"/>
    <cellStyle name="Normal 102 3 5" xfId="9361"/>
    <cellStyle name="Normal 102 3 6" xfId="12675"/>
    <cellStyle name="Normal 102 4" xfId="2721"/>
    <cellStyle name="Normal 102 4 2" xfId="3675"/>
    <cellStyle name="Normal 102 4 2 2" xfId="5342"/>
    <cellStyle name="Normal 102 4 2 2 2" xfId="8605"/>
    <cellStyle name="Normal 102 4 2 2 3" xfId="11672"/>
    <cellStyle name="Normal 102 4 2 2 4" xfId="14968"/>
    <cellStyle name="Normal 102 4 2 3" xfId="7109"/>
    <cellStyle name="Normal 102 4 2 4" xfId="10250"/>
    <cellStyle name="Normal 102 4 2 5" xfId="13545"/>
    <cellStyle name="Normal 102 4 3" xfId="4464"/>
    <cellStyle name="Normal 102 4 3 2" xfId="7894"/>
    <cellStyle name="Normal 102 4 3 3" xfId="10963"/>
    <cellStyle name="Normal 102 4 3 4" xfId="14259"/>
    <cellStyle name="Normal 102 4 4" xfId="6315"/>
    <cellStyle name="Normal 102 4 5" xfId="9517"/>
    <cellStyle name="Normal 102 4 6" xfId="12831"/>
    <cellStyle name="Normal 102 5" xfId="2911"/>
    <cellStyle name="Normal 102 5 2" xfId="4758"/>
    <cellStyle name="Normal 102 5 2 2" xfId="8026"/>
    <cellStyle name="Normal 102 5 2 3" xfId="11095"/>
    <cellStyle name="Normal 102 5 2 4" xfId="14391"/>
    <cellStyle name="Normal 102 5 3" xfId="6448"/>
    <cellStyle name="Normal 102 5 4" xfId="9669"/>
    <cellStyle name="Normal 102 5 5" xfId="12964"/>
    <cellStyle name="Normal 102 6" xfId="3916"/>
    <cellStyle name="Normal 102 6 2" xfId="7346"/>
    <cellStyle name="Normal 102 6 3" xfId="10484"/>
    <cellStyle name="Normal 102 6 4" xfId="13780"/>
    <cellStyle name="Normal 102 7" xfId="5508"/>
    <cellStyle name="Normal 102 7 2" xfId="8769"/>
    <cellStyle name="Normal 102 7 3" xfId="11829"/>
    <cellStyle name="Normal 102 7 4" xfId="15125"/>
    <cellStyle name="Normal 102 8" xfId="5755"/>
    <cellStyle name="Normal 102 9" xfId="8960"/>
    <cellStyle name="Normal 103" xfId="1014"/>
    <cellStyle name="Normal 103 2" xfId="1964"/>
    <cellStyle name="Normal 103 2 10" xfId="12113"/>
    <cellStyle name="Normal 103 2 11" xfId="12457"/>
    <cellStyle name="Normal 103 2 2" xfId="2252"/>
    <cellStyle name="Normal 103 2 2 2" xfId="3365"/>
    <cellStyle name="Normal 103 2 2 2 2" xfId="5101"/>
    <cellStyle name="Normal 103 2 2 2 2 2" xfId="8365"/>
    <cellStyle name="Normal 103 2 2 2 2 3" xfId="11432"/>
    <cellStyle name="Normal 103 2 2 2 2 4" xfId="14728"/>
    <cellStyle name="Normal 103 2 2 2 3" xfId="6799"/>
    <cellStyle name="Normal 103 2 2 2 4" xfId="10009"/>
    <cellStyle name="Normal 103 2 2 2 5" xfId="13304"/>
    <cellStyle name="Normal 103 2 2 3" xfId="4155"/>
    <cellStyle name="Normal 103 2 2 3 2" xfId="7585"/>
    <cellStyle name="Normal 103 2 2 3 3" xfId="10723"/>
    <cellStyle name="Normal 103 2 2 3 4" xfId="14019"/>
    <cellStyle name="Normal 103 2 2 4" xfId="5991"/>
    <cellStyle name="Normal 103 2 2 5" xfId="9277"/>
    <cellStyle name="Normal 103 2 2 6" xfId="12591"/>
    <cellStyle name="Normal 103 2 3" xfId="2413"/>
    <cellStyle name="Normal 103 2 3 2" xfId="3519"/>
    <cellStyle name="Normal 103 2 3 2 2" xfId="5186"/>
    <cellStyle name="Normal 103 2 3 2 2 2" xfId="8450"/>
    <cellStyle name="Normal 103 2 3 2 2 3" xfId="11517"/>
    <cellStyle name="Normal 103 2 3 2 2 4" xfId="14813"/>
    <cellStyle name="Normal 103 2 3 2 3" xfId="6953"/>
    <cellStyle name="Normal 103 2 3 2 4" xfId="10094"/>
    <cellStyle name="Normal 103 2 3 2 5" xfId="13389"/>
    <cellStyle name="Normal 103 2 3 3" xfId="4240"/>
    <cellStyle name="Normal 103 2 3 3 2" xfId="7670"/>
    <cellStyle name="Normal 103 2 3 3 3" xfId="10808"/>
    <cellStyle name="Normal 103 2 3 3 4" xfId="14104"/>
    <cellStyle name="Normal 103 2 3 4" xfId="6076"/>
    <cellStyle name="Normal 103 2 3 5" xfId="9362"/>
    <cellStyle name="Normal 103 2 3 6" xfId="12676"/>
    <cellStyle name="Normal 103 2 4" xfId="2722"/>
    <cellStyle name="Normal 103 2 4 2" xfId="3676"/>
    <cellStyle name="Normal 103 2 4 2 2" xfId="5343"/>
    <cellStyle name="Normal 103 2 4 2 2 2" xfId="8606"/>
    <cellStyle name="Normal 103 2 4 2 2 3" xfId="11673"/>
    <cellStyle name="Normal 103 2 4 2 2 4" xfId="14969"/>
    <cellStyle name="Normal 103 2 4 2 3" xfId="7110"/>
    <cellStyle name="Normal 103 2 4 2 4" xfId="10251"/>
    <cellStyle name="Normal 103 2 4 2 5" xfId="13546"/>
    <cellStyle name="Normal 103 2 4 3" xfId="4465"/>
    <cellStyle name="Normal 103 2 4 3 2" xfId="7895"/>
    <cellStyle name="Normal 103 2 4 3 3" xfId="10964"/>
    <cellStyle name="Normal 103 2 4 3 4" xfId="14260"/>
    <cellStyle name="Normal 103 2 4 4" xfId="6316"/>
    <cellStyle name="Normal 103 2 4 5" xfId="9518"/>
    <cellStyle name="Normal 103 2 4 6" xfId="12832"/>
    <cellStyle name="Normal 103 2 5" xfId="3219"/>
    <cellStyle name="Normal 103 2 5 2" xfId="4967"/>
    <cellStyle name="Normal 103 2 5 2 2" xfId="8231"/>
    <cellStyle name="Normal 103 2 5 2 3" xfId="11298"/>
    <cellStyle name="Normal 103 2 5 2 4" xfId="14594"/>
    <cellStyle name="Normal 103 2 5 3" xfId="6654"/>
    <cellStyle name="Normal 103 2 5 4" xfId="9875"/>
    <cellStyle name="Normal 103 2 5 5" xfId="13170"/>
    <cellStyle name="Normal 103 2 6" xfId="4021"/>
    <cellStyle name="Normal 103 2 6 2" xfId="7451"/>
    <cellStyle name="Normal 103 2 6 3" xfId="10589"/>
    <cellStyle name="Normal 103 2 6 4" xfId="13885"/>
    <cellStyle name="Normal 103 2 7" xfId="5509"/>
    <cellStyle name="Normal 103 2 7 2" xfId="8770"/>
    <cellStyle name="Normal 103 2 7 3" xfId="11830"/>
    <cellStyle name="Normal 103 2 7 4" xfId="15126"/>
    <cellStyle name="Normal 103 2 8" xfId="5857"/>
    <cellStyle name="Normal 103 2 9" xfId="8961"/>
    <cellStyle name="Normal 103 3" xfId="1963"/>
    <cellStyle name="Normal 103 4" xfId="2912"/>
    <cellStyle name="Normal 103 4 2" xfId="4759"/>
    <cellStyle name="Normal 103 4 2 2" xfId="8027"/>
    <cellStyle name="Normal 103 4 2 3" xfId="11096"/>
    <cellStyle name="Normal 103 4 2 4" xfId="14392"/>
    <cellStyle name="Normal 103 4 3" xfId="6449"/>
    <cellStyle name="Normal 103 4 4" xfId="9670"/>
    <cellStyle name="Normal 103 4 5" xfId="12965"/>
    <cellStyle name="Normal 103 5" xfId="3917"/>
    <cellStyle name="Normal 103 5 2" xfId="7347"/>
    <cellStyle name="Normal 103 5 3" xfId="10485"/>
    <cellStyle name="Normal 103 5 4" xfId="13781"/>
    <cellStyle name="Normal 103 6" xfId="5756"/>
    <cellStyle name="Normal 103 7" xfId="12356"/>
    <cellStyle name="Normal 104" xfId="1015"/>
    <cellStyle name="Normal 104 2" xfId="1966"/>
    <cellStyle name="Normal 104 2 10" xfId="12114"/>
    <cellStyle name="Normal 104 2 11" xfId="12458"/>
    <cellStyle name="Normal 104 2 2" xfId="2253"/>
    <cellStyle name="Normal 104 2 2 2" xfId="3366"/>
    <cellStyle name="Normal 104 2 2 2 2" xfId="5102"/>
    <cellStyle name="Normal 104 2 2 2 2 2" xfId="8366"/>
    <cellStyle name="Normal 104 2 2 2 2 3" xfId="11433"/>
    <cellStyle name="Normal 104 2 2 2 2 4" xfId="14729"/>
    <cellStyle name="Normal 104 2 2 2 3" xfId="6800"/>
    <cellStyle name="Normal 104 2 2 2 4" xfId="10010"/>
    <cellStyle name="Normal 104 2 2 2 5" xfId="13305"/>
    <cellStyle name="Normal 104 2 2 3" xfId="4156"/>
    <cellStyle name="Normal 104 2 2 3 2" xfId="7586"/>
    <cellStyle name="Normal 104 2 2 3 3" xfId="10724"/>
    <cellStyle name="Normal 104 2 2 3 4" xfId="14020"/>
    <cellStyle name="Normal 104 2 2 4" xfId="5992"/>
    <cellStyle name="Normal 104 2 2 5" xfId="9278"/>
    <cellStyle name="Normal 104 2 2 6" xfId="12592"/>
    <cellStyle name="Normal 104 2 3" xfId="2414"/>
    <cellStyle name="Normal 104 2 3 2" xfId="3520"/>
    <cellStyle name="Normal 104 2 3 2 2" xfId="5187"/>
    <cellStyle name="Normal 104 2 3 2 2 2" xfId="8451"/>
    <cellStyle name="Normal 104 2 3 2 2 3" xfId="11518"/>
    <cellStyle name="Normal 104 2 3 2 2 4" xfId="14814"/>
    <cellStyle name="Normal 104 2 3 2 3" xfId="6954"/>
    <cellStyle name="Normal 104 2 3 2 4" xfId="10095"/>
    <cellStyle name="Normal 104 2 3 2 5" xfId="13390"/>
    <cellStyle name="Normal 104 2 3 3" xfId="4241"/>
    <cellStyle name="Normal 104 2 3 3 2" xfId="7671"/>
    <cellStyle name="Normal 104 2 3 3 3" xfId="10809"/>
    <cellStyle name="Normal 104 2 3 3 4" xfId="14105"/>
    <cellStyle name="Normal 104 2 3 4" xfId="6077"/>
    <cellStyle name="Normal 104 2 3 5" xfId="9363"/>
    <cellStyle name="Normal 104 2 3 6" xfId="12677"/>
    <cellStyle name="Normal 104 2 4" xfId="2723"/>
    <cellStyle name="Normal 104 2 4 2" xfId="3677"/>
    <cellStyle name="Normal 104 2 4 2 2" xfId="5344"/>
    <cellStyle name="Normal 104 2 4 2 2 2" xfId="8607"/>
    <cellStyle name="Normal 104 2 4 2 2 3" xfId="11674"/>
    <cellStyle name="Normal 104 2 4 2 2 4" xfId="14970"/>
    <cellStyle name="Normal 104 2 4 2 3" xfId="7111"/>
    <cellStyle name="Normal 104 2 4 2 4" xfId="10252"/>
    <cellStyle name="Normal 104 2 4 2 5" xfId="13547"/>
    <cellStyle name="Normal 104 2 4 3" xfId="4466"/>
    <cellStyle name="Normal 104 2 4 3 2" xfId="7896"/>
    <cellStyle name="Normal 104 2 4 3 3" xfId="10965"/>
    <cellStyle name="Normal 104 2 4 3 4" xfId="14261"/>
    <cellStyle name="Normal 104 2 4 4" xfId="6317"/>
    <cellStyle name="Normal 104 2 4 5" xfId="9519"/>
    <cellStyle name="Normal 104 2 4 6" xfId="12833"/>
    <cellStyle name="Normal 104 2 5" xfId="3220"/>
    <cellStyle name="Normal 104 2 5 2" xfId="4968"/>
    <cellStyle name="Normal 104 2 5 2 2" xfId="8232"/>
    <cellStyle name="Normal 104 2 5 2 3" xfId="11299"/>
    <cellStyle name="Normal 104 2 5 2 4" xfId="14595"/>
    <cellStyle name="Normal 104 2 5 3" xfId="6655"/>
    <cellStyle name="Normal 104 2 5 4" xfId="9876"/>
    <cellStyle name="Normal 104 2 5 5" xfId="13171"/>
    <cellStyle name="Normal 104 2 6" xfId="4022"/>
    <cellStyle name="Normal 104 2 6 2" xfId="7452"/>
    <cellStyle name="Normal 104 2 6 3" xfId="10590"/>
    <cellStyle name="Normal 104 2 6 4" xfId="13886"/>
    <cellStyle name="Normal 104 2 7" xfId="5510"/>
    <cellStyle name="Normal 104 2 7 2" xfId="8771"/>
    <cellStyle name="Normal 104 2 7 3" xfId="11831"/>
    <cellStyle name="Normal 104 2 7 4" xfId="15127"/>
    <cellStyle name="Normal 104 2 8" xfId="5858"/>
    <cellStyle name="Normal 104 2 9" xfId="8962"/>
    <cellStyle name="Normal 104 3" xfId="1965"/>
    <cellStyle name="Normal 104 4" xfId="2913"/>
    <cellStyle name="Normal 104 4 2" xfId="4760"/>
    <cellStyle name="Normal 104 4 2 2" xfId="8028"/>
    <cellStyle name="Normal 104 4 2 3" xfId="11097"/>
    <cellStyle name="Normal 104 4 2 4" xfId="14393"/>
    <cellStyle name="Normal 104 4 3" xfId="6450"/>
    <cellStyle name="Normal 104 4 4" xfId="9671"/>
    <cellStyle name="Normal 104 4 5" xfId="12966"/>
    <cellStyle name="Normal 104 5" xfId="3918"/>
    <cellStyle name="Normal 104 5 2" xfId="7348"/>
    <cellStyle name="Normal 104 5 3" xfId="10486"/>
    <cellStyle name="Normal 104 5 4" xfId="13782"/>
    <cellStyle name="Normal 104 6" xfId="5757"/>
    <cellStyle name="Normal 104 7" xfId="12357"/>
    <cellStyle name="Normal 105" xfId="1016"/>
    <cellStyle name="Normal 105 2" xfId="1968"/>
    <cellStyle name="Normal 105 2 10" xfId="12115"/>
    <cellStyle name="Normal 105 2 11" xfId="12459"/>
    <cellStyle name="Normal 105 2 2" xfId="2254"/>
    <cellStyle name="Normal 105 2 2 2" xfId="3367"/>
    <cellStyle name="Normal 105 2 2 2 2" xfId="5103"/>
    <cellStyle name="Normal 105 2 2 2 2 2" xfId="8367"/>
    <cellStyle name="Normal 105 2 2 2 2 3" xfId="11434"/>
    <cellStyle name="Normal 105 2 2 2 2 4" xfId="14730"/>
    <cellStyle name="Normal 105 2 2 2 3" xfId="6801"/>
    <cellStyle name="Normal 105 2 2 2 4" xfId="10011"/>
    <cellStyle name="Normal 105 2 2 2 5" xfId="13306"/>
    <cellStyle name="Normal 105 2 2 3" xfId="4157"/>
    <cellStyle name="Normal 105 2 2 3 2" xfId="7587"/>
    <cellStyle name="Normal 105 2 2 3 3" xfId="10725"/>
    <cellStyle name="Normal 105 2 2 3 4" xfId="14021"/>
    <cellStyle name="Normal 105 2 2 4" xfId="5993"/>
    <cellStyle name="Normal 105 2 2 5" xfId="9279"/>
    <cellStyle name="Normal 105 2 2 6" xfId="12593"/>
    <cellStyle name="Normal 105 2 3" xfId="2415"/>
    <cellStyle name="Normal 105 2 3 2" xfId="3521"/>
    <cellStyle name="Normal 105 2 3 2 2" xfId="5188"/>
    <cellStyle name="Normal 105 2 3 2 2 2" xfId="8452"/>
    <cellStyle name="Normal 105 2 3 2 2 3" xfId="11519"/>
    <cellStyle name="Normal 105 2 3 2 2 4" xfId="14815"/>
    <cellStyle name="Normal 105 2 3 2 3" xfId="6955"/>
    <cellStyle name="Normal 105 2 3 2 4" xfId="10096"/>
    <cellStyle name="Normal 105 2 3 2 5" xfId="13391"/>
    <cellStyle name="Normal 105 2 3 3" xfId="4242"/>
    <cellStyle name="Normal 105 2 3 3 2" xfId="7672"/>
    <cellStyle name="Normal 105 2 3 3 3" xfId="10810"/>
    <cellStyle name="Normal 105 2 3 3 4" xfId="14106"/>
    <cellStyle name="Normal 105 2 3 4" xfId="6078"/>
    <cellStyle name="Normal 105 2 3 5" xfId="9364"/>
    <cellStyle name="Normal 105 2 3 6" xfId="12678"/>
    <cellStyle name="Normal 105 2 4" xfId="2724"/>
    <cellStyle name="Normal 105 2 4 2" xfId="3678"/>
    <cellStyle name="Normal 105 2 4 2 2" xfId="5345"/>
    <cellStyle name="Normal 105 2 4 2 2 2" xfId="8608"/>
    <cellStyle name="Normal 105 2 4 2 2 3" xfId="11675"/>
    <cellStyle name="Normal 105 2 4 2 2 4" xfId="14971"/>
    <cellStyle name="Normal 105 2 4 2 3" xfId="7112"/>
    <cellStyle name="Normal 105 2 4 2 4" xfId="10253"/>
    <cellStyle name="Normal 105 2 4 2 5" xfId="13548"/>
    <cellStyle name="Normal 105 2 4 3" xfId="4467"/>
    <cellStyle name="Normal 105 2 4 3 2" xfId="7897"/>
    <cellStyle name="Normal 105 2 4 3 3" xfId="10966"/>
    <cellStyle name="Normal 105 2 4 3 4" xfId="14262"/>
    <cellStyle name="Normal 105 2 4 4" xfId="6318"/>
    <cellStyle name="Normal 105 2 4 5" xfId="9520"/>
    <cellStyle name="Normal 105 2 4 6" xfId="12834"/>
    <cellStyle name="Normal 105 2 5" xfId="3221"/>
    <cellStyle name="Normal 105 2 5 2" xfId="4969"/>
    <cellStyle name="Normal 105 2 5 2 2" xfId="8233"/>
    <cellStyle name="Normal 105 2 5 2 3" xfId="11300"/>
    <cellStyle name="Normal 105 2 5 2 4" xfId="14596"/>
    <cellStyle name="Normal 105 2 5 3" xfId="6656"/>
    <cellStyle name="Normal 105 2 5 4" xfId="9877"/>
    <cellStyle name="Normal 105 2 5 5" xfId="13172"/>
    <cellStyle name="Normal 105 2 6" xfId="4023"/>
    <cellStyle name="Normal 105 2 6 2" xfId="7453"/>
    <cellStyle name="Normal 105 2 6 3" xfId="10591"/>
    <cellStyle name="Normal 105 2 6 4" xfId="13887"/>
    <cellStyle name="Normal 105 2 7" xfId="5511"/>
    <cellStyle name="Normal 105 2 7 2" xfId="8772"/>
    <cellStyle name="Normal 105 2 7 3" xfId="11832"/>
    <cellStyle name="Normal 105 2 7 4" xfId="15128"/>
    <cellStyle name="Normal 105 2 8" xfId="5859"/>
    <cellStyle name="Normal 105 2 9" xfId="8963"/>
    <cellStyle name="Normal 105 3" xfId="1967"/>
    <cellStyle name="Normal 105 4" xfId="2914"/>
    <cellStyle name="Normal 105 4 2" xfId="4761"/>
    <cellStyle name="Normal 105 4 2 2" xfId="8029"/>
    <cellStyle name="Normal 105 4 2 3" xfId="11098"/>
    <cellStyle name="Normal 105 4 2 4" xfId="14394"/>
    <cellStyle name="Normal 105 4 3" xfId="6451"/>
    <cellStyle name="Normal 105 4 4" xfId="9672"/>
    <cellStyle name="Normal 105 4 5" xfId="12967"/>
    <cellStyle name="Normal 105 5" xfId="3919"/>
    <cellStyle name="Normal 105 5 2" xfId="7349"/>
    <cellStyle name="Normal 105 5 3" xfId="10487"/>
    <cellStyle name="Normal 105 5 4" xfId="13783"/>
    <cellStyle name="Normal 105 6" xfId="5758"/>
    <cellStyle name="Normal 105 7" xfId="12358"/>
    <cellStyle name="Normal 106" xfId="1017"/>
    <cellStyle name="Normal 106 2" xfId="1970"/>
    <cellStyle name="Normal 106 2 10" xfId="12116"/>
    <cellStyle name="Normal 106 2 11" xfId="12460"/>
    <cellStyle name="Normal 106 2 2" xfId="2255"/>
    <cellStyle name="Normal 106 2 2 2" xfId="3368"/>
    <cellStyle name="Normal 106 2 2 2 2" xfId="5104"/>
    <cellStyle name="Normal 106 2 2 2 2 2" xfId="8368"/>
    <cellStyle name="Normal 106 2 2 2 2 3" xfId="11435"/>
    <cellStyle name="Normal 106 2 2 2 2 4" xfId="14731"/>
    <cellStyle name="Normal 106 2 2 2 3" xfId="6802"/>
    <cellStyle name="Normal 106 2 2 2 4" xfId="10012"/>
    <cellStyle name="Normal 106 2 2 2 5" xfId="13307"/>
    <cellStyle name="Normal 106 2 2 3" xfId="4158"/>
    <cellStyle name="Normal 106 2 2 3 2" xfId="7588"/>
    <cellStyle name="Normal 106 2 2 3 3" xfId="10726"/>
    <cellStyle name="Normal 106 2 2 3 4" xfId="14022"/>
    <cellStyle name="Normal 106 2 2 4" xfId="5994"/>
    <cellStyle name="Normal 106 2 2 5" xfId="9280"/>
    <cellStyle name="Normal 106 2 2 6" xfId="12594"/>
    <cellStyle name="Normal 106 2 3" xfId="2416"/>
    <cellStyle name="Normal 106 2 3 2" xfId="3522"/>
    <cellStyle name="Normal 106 2 3 2 2" xfId="5189"/>
    <cellStyle name="Normal 106 2 3 2 2 2" xfId="8453"/>
    <cellStyle name="Normal 106 2 3 2 2 3" xfId="11520"/>
    <cellStyle name="Normal 106 2 3 2 2 4" xfId="14816"/>
    <cellStyle name="Normal 106 2 3 2 3" xfId="6956"/>
    <cellStyle name="Normal 106 2 3 2 4" xfId="10097"/>
    <cellStyle name="Normal 106 2 3 2 5" xfId="13392"/>
    <cellStyle name="Normal 106 2 3 3" xfId="4243"/>
    <cellStyle name="Normal 106 2 3 3 2" xfId="7673"/>
    <cellStyle name="Normal 106 2 3 3 3" xfId="10811"/>
    <cellStyle name="Normal 106 2 3 3 4" xfId="14107"/>
    <cellStyle name="Normal 106 2 3 4" xfId="6079"/>
    <cellStyle name="Normal 106 2 3 5" xfId="9365"/>
    <cellStyle name="Normal 106 2 3 6" xfId="12679"/>
    <cellStyle name="Normal 106 2 4" xfId="2725"/>
    <cellStyle name="Normal 106 2 4 2" xfId="3679"/>
    <cellStyle name="Normal 106 2 4 2 2" xfId="5346"/>
    <cellStyle name="Normal 106 2 4 2 2 2" xfId="8609"/>
    <cellStyle name="Normal 106 2 4 2 2 3" xfId="11676"/>
    <cellStyle name="Normal 106 2 4 2 2 4" xfId="14972"/>
    <cellStyle name="Normal 106 2 4 2 3" xfId="7113"/>
    <cellStyle name="Normal 106 2 4 2 4" xfId="10254"/>
    <cellStyle name="Normal 106 2 4 2 5" xfId="13549"/>
    <cellStyle name="Normal 106 2 4 3" xfId="4468"/>
    <cellStyle name="Normal 106 2 4 3 2" xfId="7898"/>
    <cellStyle name="Normal 106 2 4 3 3" xfId="10967"/>
    <cellStyle name="Normal 106 2 4 3 4" xfId="14263"/>
    <cellStyle name="Normal 106 2 4 4" xfId="6319"/>
    <cellStyle name="Normal 106 2 4 5" xfId="9521"/>
    <cellStyle name="Normal 106 2 4 6" xfId="12835"/>
    <cellStyle name="Normal 106 2 5" xfId="3222"/>
    <cellStyle name="Normal 106 2 5 2" xfId="4970"/>
    <cellStyle name="Normal 106 2 5 2 2" xfId="8234"/>
    <cellStyle name="Normal 106 2 5 2 3" xfId="11301"/>
    <cellStyle name="Normal 106 2 5 2 4" xfId="14597"/>
    <cellStyle name="Normal 106 2 5 3" xfId="6657"/>
    <cellStyle name="Normal 106 2 5 4" xfId="9878"/>
    <cellStyle name="Normal 106 2 5 5" xfId="13173"/>
    <cellStyle name="Normal 106 2 6" xfId="4024"/>
    <cellStyle name="Normal 106 2 6 2" xfId="7454"/>
    <cellStyle name="Normal 106 2 6 3" xfId="10592"/>
    <cellStyle name="Normal 106 2 6 4" xfId="13888"/>
    <cellStyle name="Normal 106 2 7" xfId="5512"/>
    <cellStyle name="Normal 106 2 7 2" xfId="8773"/>
    <cellStyle name="Normal 106 2 7 3" xfId="11833"/>
    <cellStyle name="Normal 106 2 7 4" xfId="15129"/>
    <cellStyle name="Normal 106 2 8" xfId="5860"/>
    <cellStyle name="Normal 106 2 9" xfId="8964"/>
    <cellStyle name="Normal 106 3" xfId="1971"/>
    <cellStyle name="Normal 106 4" xfId="1969"/>
    <cellStyle name="Normal 106 5" xfId="2915"/>
    <cellStyle name="Normal 106 5 2" xfId="4762"/>
    <cellStyle name="Normal 106 5 2 2" xfId="8030"/>
    <cellStyle name="Normal 106 5 2 3" xfId="11099"/>
    <cellStyle name="Normal 106 5 2 4" xfId="14395"/>
    <cellStyle name="Normal 106 5 3" xfId="6452"/>
    <cellStyle name="Normal 106 5 4" xfId="9673"/>
    <cellStyle name="Normal 106 5 5" xfId="12968"/>
    <cellStyle name="Normal 106 6" xfId="3920"/>
    <cellStyle name="Normal 106 6 2" xfId="7350"/>
    <cellStyle name="Normal 106 6 3" xfId="10488"/>
    <cellStyle name="Normal 106 6 4" xfId="13784"/>
    <cellStyle name="Normal 106 7" xfId="5759"/>
    <cellStyle name="Normal 106 8" xfId="12359"/>
    <cellStyle name="Normal 107" xfId="1018"/>
    <cellStyle name="Normal 107 2" xfId="1973"/>
    <cellStyle name="Normal 107 2 10" xfId="12117"/>
    <cellStyle name="Normal 107 2 11" xfId="12461"/>
    <cellStyle name="Normal 107 2 2" xfId="2256"/>
    <cellStyle name="Normal 107 2 2 2" xfId="3369"/>
    <cellStyle name="Normal 107 2 2 2 2" xfId="5105"/>
    <cellStyle name="Normal 107 2 2 2 2 2" xfId="8369"/>
    <cellStyle name="Normal 107 2 2 2 2 3" xfId="11436"/>
    <cellStyle name="Normal 107 2 2 2 2 4" xfId="14732"/>
    <cellStyle name="Normal 107 2 2 2 3" xfId="6803"/>
    <cellStyle name="Normal 107 2 2 2 4" xfId="10013"/>
    <cellStyle name="Normal 107 2 2 2 5" xfId="13308"/>
    <cellStyle name="Normal 107 2 2 3" xfId="4159"/>
    <cellStyle name="Normal 107 2 2 3 2" xfId="7589"/>
    <cellStyle name="Normal 107 2 2 3 3" xfId="10727"/>
    <cellStyle name="Normal 107 2 2 3 4" xfId="14023"/>
    <cellStyle name="Normal 107 2 2 4" xfId="5995"/>
    <cellStyle name="Normal 107 2 2 5" xfId="9281"/>
    <cellStyle name="Normal 107 2 2 6" xfId="12595"/>
    <cellStyle name="Normal 107 2 3" xfId="2417"/>
    <cellStyle name="Normal 107 2 3 2" xfId="3523"/>
    <cellStyle name="Normal 107 2 3 2 2" xfId="5190"/>
    <cellStyle name="Normal 107 2 3 2 2 2" xfId="8454"/>
    <cellStyle name="Normal 107 2 3 2 2 3" xfId="11521"/>
    <cellStyle name="Normal 107 2 3 2 2 4" xfId="14817"/>
    <cellStyle name="Normal 107 2 3 2 3" xfId="6957"/>
    <cellStyle name="Normal 107 2 3 2 4" xfId="10098"/>
    <cellStyle name="Normal 107 2 3 2 5" xfId="13393"/>
    <cellStyle name="Normal 107 2 3 3" xfId="4244"/>
    <cellStyle name="Normal 107 2 3 3 2" xfId="7674"/>
    <cellStyle name="Normal 107 2 3 3 3" xfId="10812"/>
    <cellStyle name="Normal 107 2 3 3 4" xfId="14108"/>
    <cellStyle name="Normal 107 2 3 4" xfId="6080"/>
    <cellStyle name="Normal 107 2 3 5" xfId="9366"/>
    <cellStyle name="Normal 107 2 3 6" xfId="12680"/>
    <cellStyle name="Normal 107 2 4" xfId="2726"/>
    <cellStyle name="Normal 107 2 4 2" xfId="3680"/>
    <cellStyle name="Normal 107 2 4 2 2" xfId="5347"/>
    <cellStyle name="Normal 107 2 4 2 2 2" xfId="8610"/>
    <cellStyle name="Normal 107 2 4 2 2 3" xfId="11677"/>
    <cellStyle name="Normal 107 2 4 2 2 4" xfId="14973"/>
    <cellStyle name="Normal 107 2 4 2 3" xfId="7114"/>
    <cellStyle name="Normal 107 2 4 2 4" xfId="10255"/>
    <cellStyle name="Normal 107 2 4 2 5" xfId="13550"/>
    <cellStyle name="Normal 107 2 4 3" xfId="4469"/>
    <cellStyle name="Normal 107 2 4 3 2" xfId="7899"/>
    <cellStyle name="Normal 107 2 4 3 3" xfId="10968"/>
    <cellStyle name="Normal 107 2 4 3 4" xfId="14264"/>
    <cellStyle name="Normal 107 2 4 4" xfId="6320"/>
    <cellStyle name="Normal 107 2 4 5" xfId="9522"/>
    <cellStyle name="Normal 107 2 4 6" xfId="12836"/>
    <cellStyle name="Normal 107 2 5" xfId="3223"/>
    <cellStyle name="Normal 107 2 5 2" xfId="4971"/>
    <cellStyle name="Normal 107 2 5 2 2" xfId="8235"/>
    <cellStyle name="Normal 107 2 5 2 3" xfId="11302"/>
    <cellStyle name="Normal 107 2 5 2 4" xfId="14598"/>
    <cellStyle name="Normal 107 2 5 3" xfId="6658"/>
    <cellStyle name="Normal 107 2 5 4" xfId="9879"/>
    <cellStyle name="Normal 107 2 5 5" xfId="13174"/>
    <cellStyle name="Normal 107 2 6" xfId="4025"/>
    <cellStyle name="Normal 107 2 6 2" xfId="7455"/>
    <cellStyle name="Normal 107 2 6 3" xfId="10593"/>
    <cellStyle name="Normal 107 2 6 4" xfId="13889"/>
    <cellStyle name="Normal 107 2 7" xfId="5513"/>
    <cellStyle name="Normal 107 2 7 2" xfId="8774"/>
    <cellStyle name="Normal 107 2 7 3" xfId="11834"/>
    <cellStyle name="Normal 107 2 7 4" xfId="15130"/>
    <cellStyle name="Normal 107 2 8" xfId="5861"/>
    <cellStyle name="Normal 107 2 9" xfId="8965"/>
    <cellStyle name="Normal 107 3" xfId="1974"/>
    <cellStyle name="Normal 107 4" xfId="1972"/>
    <cellStyle name="Normal 107 5" xfId="2916"/>
    <cellStyle name="Normal 107 5 2" xfId="4763"/>
    <cellStyle name="Normal 107 5 2 2" xfId="8031"/>
    <cellStyle name="Normal 107 5 2 3" xfId="11100"/>
    <cellStyle name="Normal 107 5 2 4" xfId="14396"/>
    <cellStyle name="Normal 107 5 3" xfId="6453"/>
    <cellStyle name="Normal 107 5 4" xfId="9674"/>
    <cellStyle name="Normal 107 5 5" xfId="12969"/>
    <cellStyle name="Normal 107 6" xfId="3921"/>
    <cellStyle name="Normal 107 6 2" xfId="7351"/>
    <cellStyle name="Normal 107 6 3" xfId="10489"/>
    <cellStyle name="Normal 107 6 4" xfId="13785"/>
    <cellStyle name="Normal 107 7" xfId="5760"/>
    <cellStyle name="Normal 107 8" xfId="12360"/>
    <cellStyle name="Normal 108" xfId="1019"/>
    <cellStyle name="Normal 108 2" xfId="1976"/>
    <cellStyle name="Normal 108 2 10" xfId="12118"/>
    <cellStyle name="Normal 108 2 11" xfId="12462"/>
    <cellStyle name="Normal 108 2 2" xfId="2257"/>
    <cellStyle name="Normal 108 2 2 2" xfId="3370"/>
    <cellStyle name="Normal 108 2 2 2 2" xfId="5106"/>
    <cellStyle name="Normal 108 2 2 2 2 2" xfId="8370"/>
    <cellStyle name="Normal 108 2 2 2 2 3" xfId="11437"/>
    <cellStyle name="Normal 108 2 2 2 2 4" xfId="14733"/>
    <cellStyle name="Normal 108 2 2 2 3" xfId="6804"/>
    <cellStyle name="Normal 108 2 2 2 4" xfId="10014"/>
    <cellStyle name="Normal 108 2 2 2 5" xfId="13309"/>
    <cellStyle name="Normal 108 2 2 3" xfId="4160"/>
    <cellStyle name="Normal 108 2 2 3 2" xfId="7590"/>
    <cellStyle name="Normal 108 2 2 3 3" xfId="10728"/>
    <cellStyle name="Normal 108 2 2 3 4" xfId="14024"/>
    <cellStyle name="Normal 108 2 2 4" xfId="5996"/>
    <cellStyle name="Normal 108 2 2 5" xfId="9282"/>
    <cellStyle name="Normal 108 2 2 6" xfId="12596"/>
    <cellStyle name="Normal 108 2 3" xfId="2418"/>
    <cellStyle name="Normal 108 2 3 2" xfId="3524"/>
    <cellStyle name="Normal 108 2 3 2 2" xfId="5191"/>
    <cellStyle name="Normal 108 2 3 2 2 2" xfId="8455"/>
    <cellStyle name="Normal 108 2 3 2 2 3" xfId="11522"/>
    <cellStyle name="Normal 108 2 3 2 2 4" xfId="14818"/>
    <cellStyle name="Normal 108 2 3 2 3" xfId="6958"/>
    <cellStyle name="Normal 108 2 3 2 4" xfId="10099"/>
    <cellStyle name="Normal 108 2 3 2 5" xfId="13394"/>
    <cellStyle name="Normal 108 2 3 3" xfId="4245"/>
    <cellStyle name="Normal 108 2 3 3 2" xfId="7675"/>
    <cellStyle name="Normal 108 2 3 3 3" xfId="10813"/>
    <cellStyle name="Normal 108 2 3 3 4" xfId="14109"/>
    <cellStyle name="Normal 108 2 3 4" xfId="6081"/>
    <cellStyle name="Normal 108 2 3 5" xfId="9367"/>
    <cellStyle name="Normal 108 2 3 6" xfId="12681"/>
    <cellStyle name="Normal 108 2 4" xfId="2727"/>
    <cellStyle name="Normal 108 2 4 2" xfId="3681"/>
    <cellStyle name="Normal 108 2 4 2 2" xfId="5348"/>
    <cellStyle name="Normal 108 2 4 2 2 2" xfId="8611"/>
    <cellStyle name="Normal 108 2 4 2 2 3" xfId="11678"/>
    <cellStyle name="Normal 108 2 4 2 2 4" xfId="14974"/>
    <cellStyle name="Normal 108 2 4 2 3" xfId="7115"/>
    <cellStyle name="Normal 108 2 4 2 4" xfId="10256"/>
    <cellStyle name="Normal 108 2 4 2 5" xfId="13551"/>
    <cellStyle name="Normal 108 2 4 3" xfId="4470"/>
    <cellStyle name="Normal 108 2 4 3 2" xfId="7900"/>
    <cellStyle name="Normal 108 2 4 3 3" xfId="10969"/>
    <cellStyle name="Normal 108 2 4 3 4" xfId="14265"/>
    <cellStyle name="Normal 108 2 4 4" xfId="6321"/>
    <cellStyle name="Normal 108 2 4 5" xfId="9523"/>
    <cellStyle name="Normal 108 2 4 6" xfId="12837"/>
    <cellStyle name="Normal 108 2 5" xfId="3224"/>
    <cellStyle name="Normal 108 2 5 2" xfId="4972"/>
    <cellStyle name="Normal 108 2 5 2 2" xfId="8236"/>
    <cellStyle name="Normal 108 2 5 2 3" xfId="11303"/>
    <cellStyle name="Normal 108 2 5 2 4" xfId="14599"/>
    <cellStyle name="Normal 108 2 5 3" xfId="6659"/>
    <cellStyle name="Normal 108 2 5 4" xfId="9880"/>
    <cellStyle name="Normal 108 2 5 5" xfId="13175"/>
    <cellStyle name="Normal 108 2 6" xfId="4026"/>
    <cellStyle name="Normal 108 2 6 2" xfId="7456"/>
    <cellStyle name="Normal 108 2 6 3" xfId="10594"/>
    <cellStyle name="Normal 108 2 6 4" xfId="13890"/>
    <cellStyle name="Normal 108 2 7" xfId="5514"/>
    <cellStyle name="Normal 108 2 7 2" xfId="8775"/>
    <cellStyle name="Normal 108 2 7 3" xfId="11835"/>
    <cellStyle name="Normal 108 2 7 4" xfId="15131"/>
    <cellStyle name="Normal 108 2 8" xfId="5862"/>
    <cellStyle name="Normal 108 2 9" xfId="8966"/>
    <cellStyle name="Normal 108 3" xfId="1977"/>
    <cellStyle name="Normal 108 4" xfId="1975"/>
    <cellStyle name="Normal 108 5" xfId="2917"/>
    <cellStyle name="Normal 108 5 2" xfId="4764"/>
    <cellStyle name="Normal 108 5 2 2" xfId="8032"/>
    <cellStyle name="Normal 108 5 2 3" xfId="11101"/>
    <cellStyle name="Normal 108 5 2 4" xfId="14397"/>
    <cellStyle name="Normal 108 5 3" xfId="6454"/>
    <cellStyle name="Normal 108 5 4" xfId="9675"/>
    <cellStyle name="Normal 108 5 5" xfId="12970"/>
    <cellStyle name="Normal 108 6" xfId="3922"/>
    <cellStyle name="Normal 108 6 2" xfId="7352"/>
    <cellStyle name="Normal 108 6 3" xfId="10490"/>
    <cellStyle name="Normal 108 6 4" xfId="13786"/>
    <cellStyle name="Normal 108 7" xfId="5761"/>
    <cellStyle name="Normal 108 8" xfId="12361"/>
    <cellStyle name="Normal 109" xfId="1020"/>
    <cellStyle name="Normal 109 2" xfId="1979"/>
    <cellStyle name="Normal 109 2 10" xfId="12119"/>
    <cellStyle name="Normal 109 2 11" xfId="12463"/>
    <cellStyle name="Normal 109 2 2" xfId="2258"/>
    <cellStyle name="Normal 109 2 2 2" xfId="3371"/>
    <cellStyle name="Normal 109 2 2 2 2" xfId="5107"/>
    <cellStyle name="Normal 109 2 2 2 2 2" xfId="8371"/>
    <cellStyle name="Normal 109 2 2 2 2 3" xfId="11438"/>
    <cellStyle name="Normal 109 2 2 2 2 4" xfId="14734"/>
    <cellStyle name="Normal 109 2 2 2 3" xfId="6805"/>
    <cellStyle name="Normal 109 2 2 2 4" xfId="10015"/>
    <cellStyle name="Normal 109 2 2 2 5" xfId="13310"/>
    <cellStyle name="Normal 109 2 2 3" xfId="4161"/>
    <cellStyle name="Normal 109 2 2 3 2" xfId="7591"/>
    <cellStyle name="Normal 109 2 2 3 3" xfId="10729"/>
    <cellStyle name="Normal 109 2 2 3 4" xfId="14025"/>
    <cellStyle name="Normal 109 2 2 4" xfId="5997"/>
    <cellStyle name="Normal 109 2 2 5" xfId="9283"/>
    <cellStyle name="Normal 109 2 2 6" xfId="12597"/>
    <cellStyle name="Normal 109 2 3" xfId="2419"/>
    <cellStyle name="Normal 109 2 3 2" xfId="3525"/>
    <cellStyle name="Normal 109 2 3 2 2" xfId="5192"/>
    <cellStyle name="Normal 109 2 3 2 2 2" xfId="8456"/>
    <cellStyle name="Normal 109 2 3 2 2 3" xfId="11523"/>
    <cellStyle name="Normal 109 2 3 2 2 4" xfId="14819"/>
    <cellStyle name="Normal 109 2 3 2 3" xfId="6959"/>
    <cellStyle name="Normal 109 2 3 2 4" xfId="10100"/>
    <cellStyle name="Normal 109 2 3 2 5" xfId="13395"/>
    <cellStyle name="Normal 109 2 3 3" xfId="4246"/>
    <cellStyle name="Normal 109 2 3 3 2" xfId="7676"/>
    <cellStyle name="Normal 109 2 3 3 3" xfId="10814"/>
    <cellStyle name="Normal 109 2 3 3 4" xfId="14110"/>
    <cellStyle name="Normal 109 2 3 4" xfId="6082"/>
    <cellStyle name="Normal 109 2 3 5" xfId="9368"/>
    <cellStyle name="Normal 109 2 3 6" xfId="12682"/>
    <cellStyle name="Normal 109 2 4" xfId="2728"/>
    <cellStyle name="Normal 109 2 4 2" xfId="3682"/>
    <cellStyle name="Normal 109 2 4 2 2" xfId="5349"/>
    <cellStyle name="Normal 109 2 4 2 2 2" xfId="8612"/>
    <cellStyle name="Normal 109 2 4 2 2 3" xfId="11679"/>
    <cellStyle name="Normal 109 2 4 2 2 4" xfId="14975"/>
    <cellStyle name="Normal 109 2 4 2 3" xfId="7116"/>
    <cellStyle name="Normal 109 2 4 2 4" xfId="10257"/>
    <cellStyle name="Normal 109 2 4 2 5" xfId="13552"/>
    <cellStyle name="Normal 109 2 4 3" xfId="4471"/>
    <cellStyle name="Normal 109 2 4 3 2" xfId="7901"/>
    <cellStyle name="Normal 109 2 4 3 3" xfId="10970"/>
    <cellStyle name="Normal 109 2 4 3 4" xfId="14266"/>
    <cellStyle name="Normal 109 2 4 4" xfId="6322"/>
    <cellStyle name="Normal 109 2 4 5" xfId="9524"/>
    <cellStyle name="Normal 109 2 4 6" xfId="12838"/>
    <cellStyle name="Normal 109 2 5" xfId="3225"/>
    <cellStyle name="Normal 109 2 5 2" xfId="4973"/>
    <cellStyle name="Normal 109 2 5 2 2" xfId="8237"/>
    <cellStyle name="Normal 109 2 5 2 3" xfId="11304"/>
    <cellStyle name="Normal 109 2 5 2 4" xfId="14600"/>
    <cellStyle name="Normal 109 2 5 3" xfId="6660"/>
    <cellStyle name="Normal 109 2 5 4" xfId="9881"/>
    <cellStyle name="Normal 109 2 5 5" xfId="13176"/>
    <cellStyle name="Normal 109 2 6" xfId="4027"/>
    <cellStyle name="Normal 109 2 6 2" xfId="7457"/>
    <cellStyle name="Normal 109 2 6 3" xfId="10595"/>
    <cellStyle name="Normal 109 2 6 4" xfId="13891"/>
    <cellStyle name="Normal 109 2 7" xfId="5515"/>
    <cellStyle name="Normal 109 2 7 2" xfId="8776"/>
    <cellStyle name="Normal 109 2 7 3" xfId="11836"/>
    <cellStyle name="Normal 109 2 7 4" xfId="15132"/>
    <cellStyle name="Normal 109 2 8" xfId="5863"/>
    <cellStyle name="Normal 109 2 9" xfId="8967"/>
    <cellStyle name="Normal 109 3" xfId="1978"/>
    <cellStyle name="Normal 109 4" xfId="2918"/>
    <cellStyle name="Normal 109 4 2" xfId="4765"/>
    <cellStyle name="Normal 109 4 2 2" xfId="8033"/>
    <cellStyle name="Normal 109 4 2 3" xfId="11102"/>
    <cellStyle name="Normal 109 4 2 4" xfId="14398"/>
    <cellStyle name="Normal 109 4 3" xfId="6455"/>
    <cellStyle name="Normal 109 4 4" xfId="9676"/>
    <cellStyle name="Normal 109 4 5" xfId="12971"/>
    <cellStyle name="Normal 109 5" xfId="3923"/>
    <cellStyle name="Normal 109 5 2" xfId="7353"/>
    <cellStyle name="Normal 109 5 3" xfId="10491"/>
    <cellStyle name="Normal 109 5 4" xfId="13787"/>
    <cellStyle name="Normal 109 6" xfId="5762"/>
    <cellStyle name="Normal 109 7" xfId="12362"/>
    <cellStyle name="Normal 11" xfId="67"/>
    <cellStyle name="Normal 11 2" xfId="1021"/>
    <cellStyle name="Normal 110" xfId="1022"/>
    <cellStyle name="Normal 110 10" xfId="12120"/>
    <cellStyle name="Normal 110 11" xfId="12363"/>
    <cellStyle name="Normal 110 2" xfId="2259"/>
    <cellStyle name="Normal 110 2 2" xfId="3372"/>
    <cellStyle name="Normal 110 2 2 2" xfId="5108"/>
    <cellStyle name="Normal 110 2 2 2 2" xfId="8372"/>
    <cellStyle name="Normal 110 2 2 2 3" xfId="11439"/>
    <cellStyle name="Normal 110 2 2 2 4" xfId="14735"/>
    <cellStyle name="Normal 110 2 2 3" xfId="6806"/>
    <cellStyle name="Normal 110 2 2 4" xfId="10016"/>
    <cellStyle name="Normal 110 2 2 5" xfId="13311"/>
    <cellStyle name="Normal 110 2 3" xfId="4162"/>
    <cellStyle name="Normal 110 2 3 2" xfId="7592"/>
    <cellStyle name="Normal 110 2 3 3" xfId="10730"/>
    <cellStyle name="Normal 110 2 3 4" xfId="14026"/>
    <cellStyle name="Normal 110 2 4" xfId="5998"/>
    <cellStyle name="Normal 110 2 5" xfId="9284"/>
    <cellStyle name="Normal 110 2 6" xfId="12598"/>
    <cellStyle name="Normal 110 3" xfId="2420"/>
    <cellStyle name="Normal 110 3 2" xfId="3526"/>
    <cellStyle name="Normal 110 3 2 2" xfId="5193"/>
    <cellStyle name="Normal 110 3 2 2 2" xfId="8457"/>
    <cellStyle name="Normal 110 3 2 2 3" xfId="11524"/>
    <cellStyle name="Normal 110 3 2 2 4" xfId="14820"/>
    <cellStyle name="Normal 110 3 2 3" xfId="6960"/>
    <cellStyle name="Normal 110 3 2 4" xfId="10101"/>
    <cellStyle name="Normal 110 3 2 5" xfId="13396"/>
    <cellStyle name="Normal 110 3 3" xfId="4247"/>
    <cellStyle name="Normal 110 3 3 2" xfId="7677"/>
    <cellStyle name="Normal 110 3 3 3" xfId="10815"/>
    <cellStyle name="Normal 110 3 3 4" xfId="14111"/>
    <cellStyle name="Normal 110 3 4" xfId="6083"/>
    <cellStyle name="Normal 110 3 5" xfId="9369"/>
    <cellStyle name="Normal 110 3 6" xfId="12683"/>
    <cellStyle name="Normal 110 4" xfId="2729"/>
    <cellStyle name="Normal 110 4 2" xfId="3683"/>
    <cellStyle name="Normal 110 4 2 2" xfId="5350"/>
    <cellStyle name="Normal 110 4 2 2 2" xfId="8613"/>
    <cellStyle name="Normal 110 4 2 2 3" xfId="11680"/>
    <cellStyle name="Normal 110 4 2 2 4" xfId="14976"/>
    <cellStyle name="Normal 110 4 2 3" xfId="7117"/>
    <cellStyle name="Normal 110 4 2 4" xfId="10258"/>
    <cellStyle name="Normal 110 4 2 5" xfId="13553"/>
    <cellStyle name="Normal 110 4 3" xfId="4472"/>
    <cellStyle name="Normal 110 4 3 2" xfId="7902"/>
    <cellStyle name="Normal 110 4 3 3" xfId="10971"/>
    <cellStyle name="Normal 110 4 3 4" xfId="14267"/>
    <cellStyle name="Normal 110 4 4" xfId="6323"/>
    <cellStyle name="Normal 110 4 5" xfId="9525"/>
    <cellStyle name="Normal 110 4 6" xfId="12839"/>
    <cellStyle name="Normal 110 5" xfId="2919"/>
    <cellStyle name="Normal 110 5 2" xfId="4766"/>
    <cellStyle name="Normal 110 5 2 2" xfId="8034"/>
    <cellStyle name="Normal 110 5 2 3" xfId="11103"/>
    <cellStyle name="Normal 110 5 2 4" xfId="14399"/>
    <cellStyle name="Normal 110 5 3" xfId="6456"/>
    <cellStyle name="Normal 110 5 4" xfId="9677"/>
    <cellStyle name="Normal 110 5 5" xfId="12972"/>
    <cellStyle name="Normal 110 6" xfId="3924"/>
    <cellStyle name="Normal 110 6 2" xfId="7354"/>
    <cellStyle name="Normal 110 6 3" xfId="10492"/>
    <cellStyle name="Normal 110 6 4" xfId="13788"/>
    <cellStyle name="Normal 110 7" xfId="5516"/>
    <cellStyle name="Normal 110 7 2" xfId="8777"/>
    <cellStyle name="Normal 110 7 3" xfId="11837"/>
    <cellStyle name="Normal 110 7 4" xfId="15133"/>
    <cellStyle name="Normal 110 8" xfId="5763"/>
    <cellStyle name="Normal 110 9" xfId="8968"/>
    <cellStyle name="Normal 111" xfId="1023"/>
    <cellStyle name="Normal 111 10" xfId="12121"/>
    <cellStyle name="Normal 111 11" xfId="12364"/>
    <cellStyle name="Normal 111 2" xfId="2260"/>
    <cellStyle name="Normal 111 2 2" xfId="3373"/>
    <cellStyle name="Normal 111 2 2 2" xfId="5109"/>
    <cellStyle name="Normal 111 2 2 2 2" xfId="8373"/>
    <cellStyle name="Normal 111 2 2 2 3" xfId="11440"/>
    <cellStyle name="Normal 111 2 2 2 4" xfId="14736"/>
    <cellStyle name="Normal 111 2 2 3" xfId="6807"/>
    <cellStyle name="Normal 111 2 2 4" xfId="10017"/>
    <cellStyle name="Normal 111 2 2 5" xfId="13312"/>
    <cellStyle name="Normal 111 2 3" xfId="4163"/>
    <cellStyle name="Normal 111 2 3 2" xfId="7593"/>
    <cellStyle name="Normal 111 2 3 3" xfId="10731"/>
    <cellStyle name="Normal 111 2 3 4" xfId="14027"/>
    <cellStyle name="Normal 111 2 4" xfId="5999"/>
    <cellStyle name="Normal 111 2 5" xfId="9285"/>
    <cellStyle name="Normal 111 2 6" xfId="12599"/>
    <cellStyle name="Normal 111 3" xfId="2421"/>
    <cellStyle name="Normal 111 3 2" xfId="3527"/>
    <cellStyle name="Normal 111 3 2 2" xfId="5194"/>
    <cellStyle name="Normal 111 3 2 2 2" xfId="8458"/>
    <cellStyle name="Normal 111 3 2 2 3" xfId="11525"/>
    <cellStyle name="Normal 111 3 2 2 4" xfId="14821"/>
    <cellStyle name="Normal 111 3 2 3" xfId="6961"/>
    <cellStyle name="Normal 111 3 2 4" xfId="10102"/>
    <cellStyle name="Normal 111 3 2 5" xfId="13397"/>
    <cellStyle name="Normal 111 3 3" xfId="4248"/>
    <cellStyle name="Normal 111 3 3 2" xfId="7678"/>
    <cellStyle name="Normal 111 3 3 3" xfId="10816"/>
    <cellStyle name="Normal 111 3 3 4" xfId="14112"/>
    <cellStyle name="Normal 111 3 4" xfId="6084"/>
    <cellStyle name="Normal 111 3 5" xfId="9370"/>
    <cellStyle name="Normal 111 3 6" xfId="12684"/>
    <cellStyle name="Normal 111 4" xfId="2730"/>
    <cellStyle name="Normal 111 4 2" xfId="3684"/>
    <cellStyle name="Normal 111 4 2 2" xfId="5351"/>
    <cellStyle name="Normal 111 4 2 2 2" xfId="8614"/>
    <cellStyle name="Normal 111 4 2 2 3" xfId="11681"/>
    <cellStyle name="Normal 111 4 2 2 4" xfId="14977"/>
    <cellStyle name="Normal 111 4 2 3" xfId="7118"/>
    <cellStyle name="Normal 111 4 2 4" xfId="10259"/>
    <cellStyle name="Normal 111 4 2 5" xfId="13554"/>
    <cellStyle name="Normal 111 4 3" xfId="4473"/>
    <cellStyle name="Normal 111 4 3 2" xfId="7903"/>
    <cellStyle name="Normal 111 4 3 3" xfId="10972"/>
    <cellStyle name="Normal 111 4 3 4" xfId="14268"/>
    <cellStyle name="Normal 111 4 4" xfId="6324"/>
    <cellStyle name="Normal 111 4 5" xfId="9526"/>
    <cellStyle name="Normal 111 4 6" xfId="12840"/>
    <cellStyle name="Normal 111 5" xfId="2920"/>
    <cellStyle name="Normal 111 5 2" xfId="4767"/>
    <cellStyle name="Normal 111 5 2 2" xfId="8035"/>
    <cellStyle name="Normal 111 5 2 3" xfId="11104"/>
    <cellStyle name="Normal 111 5 2 4" xfId="14400"/>
    <cellStyle name="Normal 111 5 3" xfId="6457"/>
    <cellStyle name="Normal 111 5 4" xfId="9678"/>
    <cellStyle name="Normal 111 5 5" xfId="12973"/>
    <cellStyle name="Normal 111 6" xfId="3925"/>
    <cellStyle name="Normal 111 6 2" xfId="7355"/>
    <cellStyle name="Normal 111 6 3" xfId="10493"/>
    <cellStyle name="Normal 111 6 4" xfId="13789"/>
    <cellStyle name="Normal 111 7" xfId="5517"/>
    <cellStyle name="Normal 111 7 2" xfId="8778"/>
    <cellStyle name="Normal 111 7 3" xfId="11838"/>
    <cellStyle name="Normal 111 7 4" xfId="15134"/>
    <cellStyle name="Normal 111 8" xfId="5764"/>
    <cellStyle name="Normal 111 9" xfId="8969"/>
    <cellStyle name="Normal 112" xfId="1024"/>
    <cellStyle name="Normal 112 10" xfId="12122"/>
    <cellStyle name="Normal 112 11" xfId="12365"/>
    <cellStyle name="Normal 112 2" xfId="2261"/>
    <cellStyle name="Normal 112 2 2" xfId="3374"/>
    <cellStyle name="Normal 112 2 2 2" xfId="5110"/>
    <cellStyle name="Normal 112 2 2 2 2" xfId="8374"/>
    <cellStyle name="Normal 112 2 2 2 3" xfId="11441"/>
    <cellStyle name="Normal 112 2 2 2 4" xfId="14737"/>
    <cellStyle name="Normal 112 2 2 3" xfId="6808"/>
    <cellStyle name="Normal 112 2 2 4" xfId="10018"/>
    <cellStyle name="Normal 112 2 2 5" xfId="13313"/>
    <cellStyle name="Normal 112 2 3" xfId="4164"/>
    <cellStyle name="Normal 112 2 3 2" xfId="7594"/>
    <cellStyle name="Normal 112 2 3 3" xfId="10732"/>
    <cellStyle name="Normal 112 2 3 4" xfId="14028"/>
    <cellStyle name="Normal 112 2 4" xfId="6000"/>
    <cellStyle name="Normal 112 2 5" xfId="9286"/>
    <cellStyle name="Normal 112 2 6" xfId="12600"/>
    <cellStyle name="Normal 112 3" xfId="2422"/>
    <cellStyle name="Normal 112 3 2" xfId="3528"/>
    <cellStyle name="Normal 112 3 2 2" xfId="5195"/>
    <cellStyle name="Normal 112 3 2 2 2" xfId="8459"/>
    <cellStyle name="Normal 112 3 2 2 3" xfId="11526"/>
    <cellStyle name="Normal 112 3 2 2 4" xfId="14822"/>
    <cellStyle name="Normal 112 3 2 3" xfId="6962"/>
    <cellStyle name="Normal 112 3 2 4" xfId="10103"/>
    <cellStyle name="Normal 112 3 2 5" xfId="13398"/>
    <cellStyle name="Normal 112 3 3" xfId="4249"/>
    <cellStyle name="Normal 112 3 3 2" xfId="7679"/>
    <cellStyle name="Normal 112 3 3 3" xfId="10817"/>
    <cellStyle name="Normal 112 3 3 4" xfId="14113"/>
    <cellStyle name="Normal 112 3 4" xfId="6085"/>
    <cellStyle name="Normal 112 3 5" xfId="9371"/>
    <cellStyle name="Normal 112 3 6" xfId="12685"/>
    <cellStyle name="Normal 112 4" xfId="2731"/>
    <cellStyle name="Normal 112 4 2" xfId="3685"/>
    <cellStyle name="Normal 112 4 2 2" xfId="5352"/>
    <cellStyle name="Normal 112 4 2 2 2" xfId="8615"/>
    <cellStyle name="Normal 112 4 2 2 3" xfId="11682"/>
    <cellStyle name="Normal 112 4 2 2 4" xfId="14978"/>
    <cellStyle name="Normal 112 4 2 3" xfId="7119"/>
    <cellStyle name="Normal 112 4 2 4" xfId="10260"/>
    <cellStyle name="Normal 112 4 2 5" xfId="13555"/>
    <cellStyle name="Normal 112 4 3" xfId="4474"/>
    <cellStyle name="Normal 112 4 3 2" xfId="7904"/>
    <cellStyle name="Normal 112 4 3 3" xfId="10973"/>
    <cellStyle name="Normal 112 4 3 4" xfId="14269"/>
    <cellStyle name="Normal 112 4 4" xfId="6325"/>
    <cellStyle name="Normal 112 4 5" xfId="9527"/>
    <cellStyle name="Normal 112 4 6" xfId="12841"/>
    <cellStyle name="Normal 112 5" xfId="2921"/>
    <cellStyle name="Normal 112 5 2" xfId="4768"/>
    <cellStyle name="Normal 112 5 2 2" xfId="8036"/>
    <cellStyle name="Normal 112 5 2 3" xfId="11105"/>
    <cellStyle name="Normal 112 5 2 4" xfId="14401"/>
    <cellStyle name="Normal 112 5 3" xfId="6458"/>
    <cellStyle name="Normal 112 5 4" xfId="9679"/>
    <cellStyle name="Normal 112 5 5" xfId="12974"/>
    <cellStyle name="Normal 112 6" xfId="3926"/>
    <cellStyle name="Normal 112 6 2" xfId="7356"/>
    <cellStyle name="Normal 112 6 3" xfId="10494"/>
    <cellStyle name="Normal 112 6 4" xfId="13790"/>
    <cellStyle name="Normal 112 7" xfId="5518"/>
    <cellStyle name="Normal 112 7 2" xfId="8779"/>
    <cellStyle name="Normal 112 7 3" xfId="11839"/>
    <cellStyle name="Normal 112 7 4" xfId="15135"/>
    <cellStyle name="Normal 112 8" xfId="5765"/>
    <cellStyle name="Normal 112 9" xfId="8970"/>
    <cellStyle name="Normal 113" xfId="1025"/>
    <cellStyle name="Normal 113 10" xfId="12123"/>
    <cellStyle name="Normal 113 11" xfId="12366"/>
    <cellStyle name="Normal 113 2" xfId="2262"/>
    <cellStyle name="Normal 113 2 2" xfId="3375"/>
    <cellStyle name="Normal 113 2 2 2" xfId="5111"/>
    <cellStyle name="Normal 113 2 2 2 2" xfId="8375"/>
    <cellStyle name="Normal 113 2 2 2 3" xfId="11442"/>
    <cellStyle name="Normal 113 2 2 2 4" xfId="14738"/>
    <cellStyle name="Normal 113 2 2 3" xfId="6809"/>
    <cellStyle name="Normal 113 2 2 4" xfId="10019"/>
    <cellStyle name="Normal 113 2 2 5" xfId="13314"/>
    <cellStyle name="Normal 113 2 3" xfId="4165"/>
    <cellStyle name="Normal 113 2 3 2" xfId="7595"/>
    <cellStyle name="Normal 113 2 3 3" xfId="10733"/>
    <cellStyle name="Normal 113 2 3 4" xfId="14029"/>
    <cellStyle name="Normal 113 2 4" xfId="6001"/>
    <cellStyle name="Normal 113 2 5" xfId="9287"/>
    <cellStyle name="Normal 113 2 6" xfId="12601"/>
    <cellStyle name="Normal 113 3" xfId="2423"/>
    <cellStyle name="Normal 113 3 2" xfId="3529"/>
    <cellStyle name="Normal 113 3 2 2" xfId="5196"/>
    <cellStyle name="Normal 113 3 2 2 2" xfId="8460"/>
    <cellStyle name="Normal 113 3 2 2 3" xfId="11527"/>
    <cellStyle name="Normal 113 3 2 2 4" xfId="14823"/>
    <cellStyle name="Normal 113 3 2 3" xfId="6963"/>
    <cellStyle name="Normal 113 3 2 4" xfId="10104"/>
    <cellStyle name="Normal 113 3 2 5" xfId="13399"/>
    <cellStyle name="Normal 113 3 3" xfId="4250"/>
    <cellStyle name="Normal 113 3 3 2" xfId="7680"/>
    <cellStyle name="Normal 113 3 3 3" xfId="10818"/>
    <cellStyle name="Normal 113 3 3 4" xfId="14114"/>
    <cellStyle name="Normal 113 3 4" xfId="6086"/>
    <cellStyle name="Normal 113 3 5" xfId="9372"/>
    <cellStyle name="Normal 113 3 6" xfId="12686"/>
    <cellStyle name="Normal 113 4" xfId="2732"/>
    <cellStyle name="Normal 113 4 2" xfId="3686"/>
    <cellStyle name="Normal 113 4 2 2" xfId="5353"/>
    <cellStyle name="Normal 113 4 2 2 2" xfId="8616"/>
    <cellStyle name="Normal 113 4 2 2 3" xfId="11683"/>
    <cellStyle name="Normal 113 4 2 2 4" xfId="14979"/>
    <cellStyle name="Normal 113 4 2 3" xfId="7120"/>
    <cellStyle name="Normal 113 4 2 4" xfId="10261"/>
    <cellStyle name="Normal 113 4 2 5" xfId="13556"/>
    <cellStyle name="Normal 113 4 3" xfId="4475"/>
    <cellStyle name="Normal 113 4 3 2" xfId="7905"/>
    <cellStyle name="Normal 113 4 3 3" xfId="10974"/>
    <cellStyle name="Normal 113 4 3 4" xfId="14270"/>
    <cellStyle name="Normal 113 4 4" xfId="6326"/>
    <cellStyle name="Normal 113 4 5" xfId="9528"/>
    <cellStyle name="Normal 113 4 6" xfId="12842"/>
    <cellStyle name="Normal 113 5" xfId="2922"/>
    <cellStyle name="Normal 113 5 2" xfId="4769"/>
    <cellStyle name="Normal 113 5 2 2" xfId="8037"/>
    <cellStyle name="Normal 113 5 2 3" xfId="11106"/>
    <cellStyle name="Normal 113 5 2 4" xfId="14402"/>
    <cellStyle name="Normal 113 5 3" xfId="6459"/>
    <cellStyle name="Normal 113 5 4" xfId="9680"/>
    <cellStyle name="Normal 113 5 5" xfId="12975"/>
    <cellStyle name="Normal 113 6" xfId="3927"/>
    <cellStyle name="Normal 113 6 2" xfId="7357"/>
    <cellStyle name="Normal 113 6 3" xfId="10495"/>
    <cellStyle name="Normal 113 6 4" xfId="13791"/>
    <cellStyle name="Normal 113 7" xfId="5519"/>
    <cellStyle name="Normal 113 7 2" xfId="8780"/>
    <cellStyle name="Normal 113 7 3" xfId="11840"/>
    <cellStyle name="Normal 113 7 4" xfId="15136"/>
    <cellStyle name="Normal 113 8" xfId="5766"/>
    <cellStyle name="Normal 113 9" xfId="8971"/>
    <cellStyle name="Normal 114" xfId="1026"/>
    <cellStyle name="Normal 114 10" xfId="12124"/>
    <cellStyle name="Normal 114 11" xfId="12367"/>
    <cellStyle name="Normal 114 2" xfId="2263"/>
    <cellStyle name="Normal 114 2 2" xfId="3376"/>
    <cellStyle name="Normal 114 2 2 2" xfId="5112"/>
    <cellStyle name="Normal 114 2 2 2 2" xfId="8376"/>
    <cellStyle name="Normal 114 2 2 2 3" xfId="11443"/>
    <cellStyle name="Normal 114 2 2 2 4" xfId="14739"/>
    <cellStyle name="Normal 114 2 2 3" xfId="6810"/>
    <cellStyle name="Normal 114 2 2 4" xfId="10020"/>
    <cellStyle name="Normal 114 2 2 5" xfId="13315"/>
    <cellStyle name="Normal 114 2 3" xfId="4166"/>
    <cellStyle name="Normal 114 2 3 2" xfId="7596"/>
    <cellStyle name="Normal 114 2 3 3" xfId="10734"/>
    <cellStyle name="Normal 114 2 3 4" xfId="14030"/>
    <cellStyle name="Normal 114 2 4" xfId="6002"/>
    <cellStyle name="Normal 114 2 5" xfId="9288"/>
    <cellStyle name="Normal 114 2 6" xfId="12602"/>
    <cellStyle name="Normal 114 3" xfId="2424"/>
    <cellStyle name="Normal 114 3 2" xfId="3530"/>
    <cellStyle name="Normal 114 3 2 2" xfId="5197"/>
    <cellStyle name="Normal 114 3 2 2 2" xfId="8461"/>
    <cellStyle name="Normal 114 3 2 2 3" xfId="11528"/>
    <cellStyle name="Normal 114 3 2 2 4" xfId="14824"/>
    <cellStyle name="Normal 114 3 2 3" xfId="6964"/>
    <cellStyle name="Normal 114 3 2 4" xfId="10105"/>
    <cellStyle name="Normal 114 3 2 5" xfId="13400"/>
    <cellStyle name="Normal 114 3 3" xfId="4251"/>
    <cellStyle name="Normal 114 3 3 2" xfId="7681"/>
    <cellStyle name="Normal 114 3 3 3" xfId="10819"/>
    <cellStyle name="Normal 114 3 3 4" xfId="14115"/>
    <cellStyle name="Normal 114 3 4" xfId="6087"/>
    <cellStyle name="Normal 114 3 5" xfId="9373"/>
    <cellStyle name="Normal 114 3 6" xfId="12687"/>
    <cellStyle name="Normal 114 4" xfId="2733"/>
    <cellStyle name="Normal 114 4 2" xfId="3687"/>
    <cellStyle name="Normal 114 4 2 2" xfId="5354"/>
    <cellStyle name="Normal 114 4 2 2 2" xfId="8617"/>
    <cellStyle name="Normal 114 4 2 2 3" xfId="11684"/>
    <cellStyle name="Normal 114 4 2 2 4" xfId="14980"/>
    <cellStyle name="Normal 114 4 2 3" xfId="7121"/>
    <cellStyle name="Normal 114 4 2 4" xfId="10262"/>
    <cellStyle name="Normal 114 4 2 5" xfId="13557"/>
    <cellStyle name="Normal 114 4 3" xfId="4476"/>
    <cellStyle name="Normal 114 4 3 2" xfId="7906"/>
    <cellStyle name="Normal 114 4 3 3" xfId="10975"/>
    <cellStyle name="Normal 114 4 3 4" xfId="14271"/>
    <cellStyle name="Normal 114 4 4" xfId="6327"/>
    <cellStyle name="Normal 114 4 5" xfId="9529"/>
    <cellStyle name="Normal 114 4 6" xfId="12843"/>
    <cellStyle name="Normal 114 5" xfId="2923"/>
    <cellStyle name="Normal 114 5 2" xfId="4770"/>
    <cellStyle name="Normal 114 5 2 2" xfId="8038"/>
    <cellStyle name="Normal 114 5 2 3" xfId="11107"/>
    <cellStyle name="Normal 114 5 2 4" xfId="14403"/>
    <cellStyle name="Normal 114 5 3" xfId="6460"/>
    <cellStyle name="Normal 114 5 4" xfId="9681"/>
    <cellStyle name="Normal 114 5 5" xfId="12976"/>
    <cellStyle name="Normal 114 6" xfId="3928"/>
    <cellStyle name="Normal 114 6 2" xfId="7358"/>
    <cellStyle name="Normal 114 6 3" xfId="10496"/>
    <cellStyle name="Normal 114 6 4" xfId="13792"/>
    <cellStyle name="Normal 114 7" xfId="5520"/>
    <cellStyle name="Normal 114 7 2" xfId="8781"/>
    <cellStyle name="Normal 114 7 3" xfId="11841"/>
    <cellStyle name="Normal 114 7 4" xfId="15137"/>
    <cellStyle name="Normal 114 8" xfId="5767"/>
    <cellStyle name="Normal 114 9" xfId="8972"/>
    <cellStyle name="Normal 115" xfId="1027"/>
    <cellStyle name="Normal 115 10" xfId="12125"/>
    <cellStyle name="Normal 115 11" xfId="12368"/>
    <cellStyle name="Normal 115 2" xfId="2264"/>
    <cellStyle name="Normal 115 2 2" xfId="3377"/>
    <cellStyle name="Normal 115 2 2 2" xfId="5113"/>
    <cellStyle name="Normal 115 2 2 2 2" xfId="8377"/>
    <cellStyle name="Normal 115 2 2 2 3" xfId="11444"/>
    <cellStyle name="Normal 115 2 2 2 4" xfId="14740"/>
    <cellStyle name="Normal 115 2 2 3" xfId="6811"/>
    <cellStyle name="Normal 115 2 2 4" xfId="10021"/>
    <cellStyle name="Normal 115 2 2 5" xfId="13316"/>
    <cellStyle name="Normal 115 2 3" xfId="4167"/>
    <cellStyle name="Normal 115 2 3 2" xfId="7597"/>
    <cellStyle name="Normal 115 2 3 3" xfId="10735"/>
    <cellStyle name="Normal 115 2 3 4" xfId="14031"/>
    <cellStyle name="Normal 115 2 4" xfId="6003"/>
    <cellStyle name="Normal 115 2 5" xfId="9289"/>
    <cellStyle name="Normal 115 2 6" xfId="12603"/>
    <cellStyle name="Normal 115 3" xfId="2425"/>
    <cellStyle name="Normal 115 3 2" xfId="3531"/>
    <cellStyle name="Normal 115 3 2 2" xfId="5198"/>
    <cellStyle name="Normal 115 3 2 2 2" xfId="8462"/>
    <cellStyle name="Normal 115 3 2 2 3" xfId="11529"/>
    <cellStyle name="Normal 115 3 2 2 4" xfId="14825"/>
    <cellStyle name="Normal 115 3 2 3" xfId="6965"/>
    <cellStyle name="Normal 115 3 2 4" xfId="10106"/>
    <cellStyle name="Normal 115 3 2 5" xfId="13401"/>
    <cellStyle name="Normal 115 3 3" xfId="4252"/>
    <cellStyle name="Normal 115 3 3 2" xfId="7682"/>
    <cellStyle name="Normal 115 3 3 3" xfId="10820"/>
    <cellStyle name="Normal 115 3 3 4" xfId="14116"/>
    <cellStyle name="Normal 115 3 4" xfId="6088"/>
    <cellStyle name="Normal 115 3 5" xfId="9374"/>
    <cellStyle name="Normal 115 3 6" xfId="12688"/>
    <cellStyle name="Normal 115 4" xfId="2734"/>
    <cellStyle name="Normal 115 4 2" xfId="3688"/>
    <cellStyle name="Normal 115 4 2 2" xfId="5355"/>
    <cellStyle name="Normal 115 4 2 2 2" xfId="8618"/>
    <cellStyle name="Normal 115 4 2 2 3" xfId="11685"/>
    <cellStyle name="Normal 115 4 2 2 4" xfId="14981"/>
    <cellStyle name="Normal 115 4 2 3" xfId="7122"/>
    <cellStyle name="Normal 115 4 2 4" xfId="10263"/>
    <cellStyle name="Normal 115 4 2 5" xfId="13558"/>
    <cellStyle name="Normal 115 4 3" xfId="4477"/>
    <cellStyle name="Normal 115 4 3 2" xfId="7907"/>
    <cellStyle name="Normal 115 4 3 3" xfId="10976"/>
    <cellStyle name="Normal 115 4 3 4" xfId="14272"/>
    <cellStyle name="Normal 115 4 4" xfId="6328"/>
    <cellStyle name="Normal 115 4 5" xfId="9530"/>
    <cellStyle name="Normal 115 4 6" xfId="12844"/>
    <cellStyle name="Normal 115 5" xfId="2924"/>
    <cellStyle name="Normal 115 5 2" xfId="4771"/>
    <cellStyle name="Normal 115 5 2 2" xfId="8039"/>
    <cellStyle name="Normal 115 5 2 3" xfId="11108"/>
    <cellStyle name="Normal 115 5 2 4" xfId="14404"/>
    <cellStyle name="Normal 115 5 3" xfId="6461"/>
    <cellStyle name="Normal 115 5 4" xfId="9682"/>
    <cellStyle name="Normal 115 5 5" xfId="12977"/>
    <cellStyle name="Normal 115 6" xfId="3929"/>
    <cellStyle name="Normal 115 6 2" xfId="7359"/>
    <cellStyle name="Normal 115 6 3" xfId="10497"/>
    <cellStyle name="Normal 115 6 4" xfId="13793"/>
    <cellStyle name="Normal 115 7" xfId="5521"/>
    <cellStyle name="Normal 115 7 2" xfId="8782"/>
    <cellStyle name="Normal 115 7 3" xfId="11842"/>
    <cellStyle name="Normal 115 7 4" xfId="15138"/>
    <cellStyle name="Normal 115 8" xfId="5768"/>
    <cellStyle name="Normal 115 9" xfId="8973"/>
    <cellStyle name="Normal 116" xfId="1028"/>
    <cellStyle name="Normal 117" xfId="1029"/>
    <cellStyle name="Normal 118" xfId="1030"/>
    <cellStyle name="Normal 119" xfId="1031"/>
    <cellStyle name="Normal 12" xfId="68"/>
    <cellStyle name="Normal 12 2" xfId="141"/>
    <cellStyle name="Normal 12 2 2" xfId="1032"/>
    <cellStyle name="Normal 12 3" xfId="1033"/>
    <cellStyle name="Normal 12 4" xfId="1034"/>
    <cellStyle name="Normal 12 5" xfId="1980"/>
    <cellStyle name="Normal 12_Data Check Control" xfId="200"/>
    <cellStyle name="Normal 120" xfId="1035"/>
    <cellStyle name="Normal 120 10" xfId="12126"/>
    <cellStyle name="Normal 120 11" xfId="12369"/>
    <cellStyle name="Normal 120 2" xfId="2265"/>
    <cellStyle name="Normal 120 2 2" xfId="3378"/>
    <cellStyle name="Normal 120 2 2 2" xfId="5114"/>
    <cellStyle name="Normal 120 2 2 2 2" xfId="8378"/>
    <cellStyle name="Normal 120 2 2 2 3" xfId="11445"/>
    <cellStyle name="Normal 120 2 2 2 4" xfId="14741"/>
    <cellStyle name="Normal 120 2 2 3" xfId="6812"/>
    <cellStyle name="Normal 120 2 2 4" xfId="10022"/>
    <cellStyle name="Normal 120 2 2 5" xfId="13317"/>
    <cellStyle name="Normal 120 2 3" xfId="4168"/>
    <cellStyle name="Normal 120 2 3 2" xfId="7598"/>
    <cellStyle name="Normal 120 2 3 3" xfId="10736"/>
    <cellStyle name="Normal 120 2 3 4" xfId="14032"/>
    <cellStyle name="Normal 120 2 4" xfId="6004"/>
    <cellStyle name="Normal 120 2 5" xfId="9290"/>
    <cellStyle name="Normal 120 2 6" xfId="12604"/>
    <cellStyle name="Normal 120 3" xfId="2426"/>
    <cellStyle name="Normal 120 3 2" xfId="3532"/>
    <cellStyle name="Normal 120 3 2 2" xfId="5199"/>
    <cellStyle name="Normal 120 3 2 2 2" xfId="8463"/>
    <cellStyle name="Normal 120 3 2 2 3" xfId="11530"/>
    <cellStyle name="Normal 120 3 2 2 4" xfId="14826"/>
    <cellStyle name="Normal 120 3 2 3" xfId="6966"/>
    <cellStyle name="Normal 120 3 2 4" xfId="10107"/>
    <cellStyle name="Normal 120 3 2 5" xfId="13402"/>
    <cellStyle name="Normal 120 3 3" xfId="4253"/>
    <cellStyle name="Normal 120 3 3 2" xfId="7683"/>
    <cellStyle name="Normal 120 3 3 3" xfId="10821"/>
    <cellStyle name="Normal 120 3 3 4" xfId="14117"/>
    <cellStyle name="Normal 120 3 4" xfId="6089"/>
    <cellStyle name="Normal 120 3 5" xfId="9375"/>
    <cellStyle name="Normal 120 3 6" xfId="12689"/>
    <cellStyle name="Normal 120 4" xfId="2735"/>
    <cellStyle name="Normal 120 4 2" xfId="3689"/>
    <cellStyle name="Normal 120 4 2 2" xfId="5356"/>
    <cellStyle name="Normal 120 4 2 2 2" xfId="8619"/>
    <cellStyle name="Normal 120 4 2 2 3" xfId="11686"/>
    <cellStyle name="Normal 120 4 2 2 4" xfId="14982"/>
    <cellStyle name="Normal 120 4 2 3" xfId="7123"/>
    <cellStyle name="Normal 120 4 2 4" xfId="10264"/>
    <cellStyle name="Normal 120 4 2 5" xfId="13559"/>
    <cellStyle name="Normal 120 4 3" xfId="4478"/>
    <cellStyle name="Normal 120 4 3 2" xfId="7908"/>
    <cellStyle name="Normal 120 4 3 3" xfId="10977"/>
    <cellStyle name="Normal 120 4 3 4" xfId="14273"/>
    <cellStyle name="Normal 120 4 4" xfId="6329"/>
    <cellStyle name="Normal 120 4 5" xfId="9531"/>
    <cellStyle name="Normal 120 4 6" xfId="12845"/>
    <cellStyle name="Normal 120 5" xfId="2925"/>
    <cellStyle name="Normal 120 5 2" xfId="4772"/>
    <cellStyle name="Normal 120 5 2 2" xfId="8040"/>
    <cellStyle name="Normal 120 5 2 3" xfId="11109"/>
    <cellStyle name="Normal 120 5 2 4" xfId="14405"/>
    <cellStyle name="Normal 120 5 3" xfId="6462"/>
    <cellStyle name="Normal 120 5 4" xfId="9683"/>
    <cellStyle name="Normal 120 5 5" xfId="12978"/>
    <cellStyle name="Normal 120 6" xfId="3930"/>
    <cellStyle name="Normal 120 6 2" xfId="7360"/>
    <cellStyle name="Normal 120 6 3" xfId="10498"/>
    <cellStyle name="Normal 120 6 4" xfId="13794"/>
    <cellStyle name="Normal 120 7" xfId="5522"/>
    <cellStyle name="Normal 120 7 2" xfId="8783"/>
    <cellStyle name="Normal 120 7 3" xfId="11843"/>
    <cellStyle name="Normal 120 7 4" xfId="15139"/>
    <cellStyle name="Normal 120 8" xfId="5769"/>
    <cellStyle name="Normal 120 9" xfId="8974"/>
    <cellStyle name="Normal 121" xfId="1036"/>
    <cellStyle name="Normal 121 10" xfId="12127"/>
    <cellStyle name="Normal 121 11" xfId="12370"/>
    <cellStyle name="Normal 121 2" xfId="2266"/>
    <cellStyle name="Normal 121 2 2" xfId="3379"/>
    <cellStyle name="Normal 121 2 2 2" xfId="5115"/>
    <cellStyle name="Normal 121 2 2 2 2" xfId="8379"/>
    <cellStyle name="Normal 121 2 2 2 3" xfId="11446"/>
    <cellStyle name="Normal 121 2 2 2 4" xfId="14742"/>
    <cellStyle name="Normal 121 2 2 3" xfId="6813"/>
    <cellStyle name="Normal 121 2 2 4" xfId="10023"/>
    <cellStyle name="Normal 121 2 2 5" xfId="13318"/>
    <cellStyle name="Normal 121 2 3" xfId="4169"/>
    <cellStyle name="Normal 121 2 3 2" xfId="7599"/>
    <cellStyle name="Normal 121 2 3 3" xfId="10737"/>
    <cellStyle name="Normal 121 2 3 4" xfId="14033"/>
    <cellStyle name="Normal 121 2 4" xfId="6005"/>
    <cellStyle name="Normal 121 2 5" xfId="9291"/>
    <cellStyle name="Normal 121 2 6" xfId="12605"/>
    <cellStyle name="Normal 121 3" xfId="2427"/>
    <cellStyle name="Normal 121 3 2" xfId="3533"/>
    <cellStyle name="Normal 121 3 2 2" xfId="5200"/>
    <cellStyle name="Normal 121 3 2 2 2" xfId="8464"/>
    <cellStyle name="Normal 121 3 2 2 3" xfId="11531"/>
    <cellStyle name="Normal 121 3 2 2 4" xfId="14827"/>
    <cellStyle name="Normal 121 3 2 3" xfId="6967"/>
    <cellStyle name="Normal 121 3 2 4" xfId="10108"/>
    <cellStyle name="Normal 121 3 2 5" xfId="13403"/>
    <cellStyle name="Normal 121 3 3" xfId="4254"/>
    <cellStyle name="Normal 121 3 3 2" xfId="7684"/>
    <cellStyle name="Normal 121 3 3 3" xfId="10822"/>
    <cellStyle name="Normal 121 3 3 4" xfId="14118"/>
    <cellStyle name="Normal 121 3 4" xfId="6090"/>
    <cellStyle name="Normal 121 3 5" xfId="9376"/>
    <cellStyle name="Normal 121 3 6" xfId="12690"/>
    <cellStyle name="Normal 121 4" xfId="2736"/>
    <cellStyle name="Normal 121 4 2" xfId="3690"/>
    <cellStyle name="Normal 121 4 2 2" xfId="5357"/>
    <cellStyle name="Normal 121 4 2 2 2" xfId="8620"/>
    <cellStyle name="Normal 121 4 2 2 3" xfId="11687"/>
    <cellStyle name="Normal 121 4 2 2 4" xfId="14983"/>
    <cellStyle name="Normal 121 4 2 3" xfId="7124"/>
    <cellStyle name="Normal 121 4 2 4" xfId="10265"/>
    <cellStyle name="Normal 121 4 2 5" xfId="13560"/>
    <cellStyle name="Normal 121 4 3" xfId="4479"/>
    <cellStyle name="Normal 121 4 3 2" xfId="7909"/>
    <cellStyle name="Normal 121 4 3 3" xfId="10978"/>
    <cellStyle name="Normal 121 4 3 4" xfId="14274"/>
    <cellStyle name="Normal 121 4 4" xfId="6330"/>
    <cellStyle name="Normal 121 4 5" xfId="9532"/>
    <cellStyle name="Normal 121 4 6" xfId="12846"/>
    <cellStyle name="Normal 121 5" xfId="2926"/>
    <cellStyle name="Normal 121 5 2" xfId="4773"/>
    <cellStyle name="Normal 121 5 2 2" xfId="8041"/>
    <cellStyle name="Normal 121 5 2 3" xfId="11110"/>
    <cellStyle name="Normal 121 5 2 4" xfId="14406"/>
    <cellStyle name="Normal 121 5 3" xfId="6463"/>
    <cellStyle name="Normal 121 5 4" xfId="9684"/>
    <cellStyle name="Normal 121 5 5" xfId="12979"/>
    <cellStyle name="Normal 121 6" xfId="3931"/>
    <cellStyle name="Normal 121 6 2" xfId="7361"/>
    <cellStyle name="Normal 121 6 3" xfId="10499"/>
    <cellStyle name="Normal 121 6 4" xfId="13795"/>
    <cellStyle name="Normal 121 7" xfId="5523"/>
    <cellStyle name="Normal 121 7 2" xfId="8784"/>
    <cellStyle name="Normal 121 7 3" xfId="11844"/>
    <cellStyle name="Normal 121 7 4" xfId="15140"/>
    <cellStyle name="Normal 121 8" xfId="5770"/>
    <cellStyle name="Normal 121 9" xfId="8975"/>
    <cellStyle name="Normal 122" xfId="1037"/>
    <cellStyle name="Normal 122 10" xfId="12128"/>
    <cellStyle name="Normal 122 11" xfId="12371"/>
    <cellStyle name="Normal 122 2" xfId="2267"/>
    <cellStyle name="Normal 122 2 2" xfId="3380"/>
    <cellStyle name="Normal 122 2 2 2" xfId="5116"/>
    <cellStyle name="Normal 122 2 2 2 2" xfId="8380"/>
    <cellStyle name="Normal 122 2 2 2 3" xfId="11447"/>
    <cellStyle name="Normal 122 2 2 2 4" xfId="14743"/>
    <cellStyle name="Normal 122 2 2 3" xfId="6814"/>
    <cellStyle name="Normal 122 2 2 4" xfId="10024"/>
    <cellStyle name="Normal 122 2 2 5" xfId="13319"/>
    <cellStyle name="Normal 122 2 3" xfId="4170"/>
    <cellStyle name="Normal 122 2 3 2" xfId="7600"/>
    <cellStyle name="Normal 122 2 3 3" xfId="10738"/>
    <cellStyle name="Normal 122 2 3 4" xfId="14034"/>
    <cellStyle name="Normal 122 2 4" xfId="6006"/>
    <cellStyle name="Normal 122 2 5" xfId="9292"/>
    <cellStyle name="Normal 122 2 6" xfId="12606"/>
    <cellStyle name="Normal 122 3" xfId="2428"/>
    <cellStyle name="Normal 122 3 2" xfId="3534"/>
    <cellStyle name="Normal 122 3 2 2" xfId="5201"/>
    <cellStyle name="Normal 122 3 2 2 2" xfId="8465"/>
    <cellStyle name="Normal 122 3 2 2 3" xfId="11532"/>
    <cellStyle name="Normal 122 3 2 2 4" xfId="14828"/>
    <cellStyle name="Normal 122 3 2 3" xfId="6968"/>
    <cellStyle name="Normal 122 3 2 4" xfId="10109"/>
    <cellStyle name="Normal 122 3 2 5" xfId="13404"/>
    <cellStyle name="Normal 122 3 3" xfId="4255"/>
    <cellStyle name="Normal 122 3 3 2" xfId="7685"/>
    <cellStyle name="Normal 122 3 3 3" xfId="10823"/>
    <cellStyle name="Normal 122 3 3 4" xfId="14119"/>
    <cellStyle name="Normal 122 3 4" xfId="6091"/>
    <cellStyle name="Normal 122 3 5" xfId="9377"/>
    <cellStyle name="Normal 122 3 6" xfId="12691"/>
    <cellStyle name="Normal 122 4" xfId="2737"/>
    <cellStyle name="Normal 122 4 2" xfId="3691"/>
    <cellStyle name="Normal 122 4 2 2" xfId="5358"/>
    <cellStyle name="Normal 122 4 2 2 2" xfId="8621"/>
    <cellStyle name="Normal 122 4 2 2 3" xfId="11688"/>
    <cellStyle name="Normal 122 4 2 2 4" xfId="14984"/>
    <cellStyle name="Normal 122 4 2 3" xfId="7125"/>
    <cellStyle name="Normal 122 4 2 4" xfId="10266"/>
    <cellStyle name="Normal 122 4 2 5" xfId="13561"/>
    <cellStyle name="Normal 122 4 3" xfId="4480"/>
    <cellStyle name="Normal 122 4 3 2" xfId="7910"/>
    <cellStyle name="Normal 122 4 3 3" xfId="10979"/>
    <cellStyle name="Normal 122 4 3 4" xfId="14275"/>
    <cellStyle name="Normal 122 4 4" xfId="6331"/>
    <cellStyle name="Normal 122 4 5" xfId="9533"/>
    <cellStyle name="Normal 122 4 6" xfId="12847"/>
    <cellStyle name="Normal 122 5" xfId="2927"/>
    <cellStyle name="Normal 122 5 2" xfId="4774"/>
    <cellStyle name="Normal 122 5 2 2" xfId="8042"/>
    <cellStyle name="Normal 122 5 2 3" xfId="11111"/>
    <cellStyle name="Normal 122 5 2 4" xfId="14407"/>
    <cellStyle name="Normal 122 5 3" xfId="6464"/>
    <cellStyle name="Normal 122 5 4" xfId="9685"/>
    <cellStyle name="Normal 122 5 5" xfId="12980"/>
    <cellStyle name="Normal 122 6" xfId="3932"/>
    <cellStyle name="Normal 122 6 2" xfId="7362"/>
    <cellStyle name="Normal 122 6 3" xfId="10500"/>
    <cellStyle name="Normal 122 6 4" xfId="13796"/>
    <cellStyle name="Normal 122 7" xfId="5524"/>
    <cellStyle name="Normal 122 7 2" xfId="8785"/>
    <cellStyle name="Normal 122 7 3" xfId="11845"/>
    <cellStyle name="Normal 122 7 4" xfId="15141"/>
    <cellStyle name="Normal 122 8" xfId="5771"/>
    <cellStyle name="Normal 122 9" xfId="8976"/>
    <cellStyle name="Normal 123" xfId="1038"/>
    <cellStyle name="Normal 123 10" xfId="12129"/>
    <cellStyle name="Normal 123 11" xfId="12372"/>
    <cellStyle name="Normal 123 2" xfId="2268"/>
    <cellStyle name="Normal 123 2 2" xfId="3381"/>
    <cellStyle name="Normal 123 2 2 2" xfId="5117"/>
    <cellStyle name="Normal 123 2 2 2 2" xfId="8381"/>
    <cellStyle name="Normal 123 2 2 2 3" xfId="11448"/>
    <cellStyle name="Normal 123 2 2 2 4" xfId="14744"/>
    <cellStyle name="Normal 123 2 2 3" xfId="6815"/>
    <cellStyle name="Normal 123 2 2 4" xfId="10025"/>
    <cellStyle name="Normal 123 2 2 5" xfId="13320"/>
    <cellStyle name="Normal 123 2 3" xfId="4171"/>
    <cellStyle name="Normal 123 2 3 2" xfId="7601"/>
    <cellStyle name="Normal 123 2 3 3" xfId="10739"/>
    <cellStyle name="Normal 123 2 3 4" xfId="14035"/>
    <cellStyle name="Normal 123 2 4" xfId="6007"/>
    <cellStyle name="Normal 123 2 5" xfId="9293"/>
    <cellStyle name="Normal 123 2 6" xfId="12607"/>
    <cellStyle name="Normal 123 3" xfId="2429"/>
    <cellStyle name="Normal 123 3 2" xfId="3535"/>
    <cellStyle name="Normal 123 3 2 2" xfId="5202"/>
    <cellStyle name="Normal 123 3 2 2 2" xfId="8466"/>
    <cellStyle name="Normal 123 3 2 2 3" xfId="11533"/>
    <cellStyle name="Normal 123 3 2 2 4" xfId="14829"/>
    <cellStyle name="Normal 123 3 2 3" xfId="6969"/>
    <cellStyle name="Normal 123 3 2 4" xfId="10110"/>
    <cellStyle name="Normal 123 3 2 5" xfId="13405"/>
    <cellStyle name="Normal 123 3 3" xfId="4256"/>
    <cellStyle name="Normal 123 3 3 2" xfId="7686"/>
    <cellStyle name="Normal 123 3 3 3" xfId="10824"/>
    <cellStyle name="Normal 123 3 3 4" xfId="14120"/>
    <cellStyle name="Normal 123 3 4" xfId="6092"/>
    <cellStyle name="Normal 123 3 5" xfId="9378"/>
    <cellStyle name="Normal 123 3 6" xfId="12692"/>
    <cellStyle name="Normal 123 4" xfId="2738"/>
    <cellStyle name="Normal 123 4 2" xfId="3692"/>
    <cellStyle name="Normal 123 4 2 2" xfId="5359"/>
    <cellStyle name="Normal 123 4 2 2 2" xfId="8622"/>
    <cellStyle name="Normal 123 4 2 2 3" xfId="11689"/>
    <cellStyle name="Normal 123 4 2 2 4" xfId="14985"/>
    <cellStyle name="Normal 123 4 2 3" xfId="7126"/>
    <cellStyle name="Normal 123 4 2 4" xfId="10267"/>
    <cellStyle name="Normal 123 4 2 5" xfId="13562"/>
    <cellStyle name="Normal 123 4 3" xfId="4481"/>
    <cellStyle name="Normal 123 4 3 2" xfId="7911"/>
    <cellStyle name="Normal 123 4 3 3" xfId="10980"/>
    <cellStyle name="Normal 123 4 3 4" xfId="14276"/>
    <cellStyle name="Normal 123 4 4" xfId="6332"/>
    <cellStyle name="Normal 123 4 5" xfId="9534"/>
    <cellStyle name="Normal 123 4 6" xfId="12848"/>
    <cellStyle name="Normal 123 5" xfId="2928"/>
    <cellStyle name="Normal 123 5 2" xfId="4775"/>
    <cellStyle name="Normal 123 5 2 2" xfId="8043"/>
    <cellStyle name="Normal 123 5 2 3" xfId="11112"/>
    <cellStyle name="Normal 123 5 2 4" xfId="14408"/>
    <cellStyle name="Normal 123 5 3" xfId="6465"/>
    <cellStyle name="Normal 123 5 4" xfId="9686"/>
    <cellStyle name="Normal 123 5 5" xfId="12981"/>
    <cellStyle name="Normal 123 6" xfId="3933"/>
    <cellStyle name="Normal 123 6 2" xfId="7363"/>
    <cellStyle name="Normal 123 6 3" xfId="10501"/>
    <cellStyle name="Normal 123 6 4" xfId="13797"/>
    <cellStyle name="Normal 123 7" xfId="5525"/>
    <cellStyle name="Normal 123 7 2" xfId="8786"/>
    <cellStyle name="Normal 123 7 3" xfId="11846"/>
    <cellStyle name="Normal 123 7 4" xfId="15142"/>
    <cellStyle name="Normal 123 8" xfId="5772"/>
    <cellStyle name="Normal 123 9" xfId="8977"/>
    <cellStyle name="Normal 124" xfId="1039"/>
    <cellStyle name="Normal 124 10" xfId="12130"/>
    <cellStyle name="Normal 124 11" xfId="12373"/>
    <cellStyle name="Normal 124 2" xfId="2269"/>
    <cellStyle name="Normal 124 2 2" xfId="3382"/>
    <cellStyle name="Normal 124 2 2 2" xfId="5118"/>
    <cellStyle name="Normal 124 2 2 2 2" xfId="8382"/>
    <cellStyle name="Normal 124 2 2 2 3" xfId="11449"/>
    <cellStyle name="Normal 124 2 2 2 4" xfId="14745"/>
    <cellStyle name="Normal 124 2 2 3" xfId="6816"/>
    <cellStyle name="Normal 124 2 2 4" xfId="10026"/>
    <cellStyle name="Normal 124 2 2 5" xfId="13321"/>
    <cellStyle name="Normal 124 2 3" xfId="4172"/>
    <cellStyle name="Normal 124 2 3 2" xfId="7602"/>
    <cellStyle name="Normal 124 2 3 3" xfId="10740"/>
    <cellStyle name="Normal 124 2 3 4" xfId="14036"/>
    <cellStyle name="Normal 124 2 4" xfId="6008"/>
    <cellStyle name="Normal 124 2 5" xfId="9294"/>
    <cellStyle name="Normal 124 2 6" xfId="12608"/>
    <cellStyle name="Normal 124 3" xfId="2430"/>
    <cellStyle name="Normal 124 3 2" xfId="3536"/>
    <cellStyle name="Normal 124 3 2 2" xfId="5203"/>
    <cellStyle name="Normal 124 3 2 2 2" xfId="8467"/>
    <cellStyle name="Normal 124 3 2 2 3" xfId="11534"/>
    <cellStyle name="Normal 124 3 2 2 4" xfId="14830"/>
    <cellStyle name="Normal 124 3 2 3" xfId="6970"/>
    <cellStyle name="Normal 124 3 2 4" xfId="10111"/>
    <cellStyle name="Normal 124 3 2 5" xfId="13406"/>
    <cellStyle name="Normal 124 3 3" xfId="4257"/>
    <cellStyle name="Normal 124 3 3 2" xfId="7687"/>
    <cellStyle name="Normal 124 3 3 3" xfId="10825"/>
    <cellStyle name="Normal 124 3 3 4" xfId="14121"/>
    <cellStyle name="Normal 124 3 4" xfId="6093"/>
    <cellStyle name="Normal 124 3 5" xfId="9379"/>
    <cellStyle name="Normal 124 3 6" xfId="12693"/>
    <cellStyle name="Normal 124 4" xfId="2739"/>
    <cellStyle name="Normal 124 4 2" xfId="3693"/>
    <cellStyle name="Normal 124 4 2 2" xfId="5360"/>
    <cellStyle name="Normal 124 4 2 2 2" xfId="8623"/>
    <cellStyle name="Normal 124 4 2 2 3" xfId="11690"/>
    <cellStyle name="Normal 124 4 2 2 4" xfId="14986"/>
    <cellStyle name="Normal 124 4 2 3" xfId="7127"/>
    <cellStyle name="Normal 124 4 2 4" xfId="10268"/>
    <cellStyle name="Normal 124 4 2 5" xfId="13563"/>
    <cellStyle name="Normal 124 4 3" xfId="4482"/>
    <cellStyle name="Normal 124 4 3 2" xfId="7912"/>
    <cellStyle name="Normal 124 4 3 3" xfId="10981"/>
    <cellStyle name="Normal 124 4 3 4" xfId="14277"/>
    <cellStyle name="Normal 124 4 4" xfId="6333"/>
    <cellStyle name="Normal 124 4 5" xfId="9535"/>
    <cellStyle name="Normal 124 4 6" xfId="12849"/>
    <cellStyle name="Normal 124 5" xfId="2929"/>
    <cellStyle name="Normal 124 5 2" xfId="4776"/>
    <cellStyle name="Normal 124 5 2 2" xfId="8044"/>
    <cellStyle name="Normal 124 5 2 3" xfId="11113"/>
    <cellStyle name="Normal 124 5 2 4" xfId="14409"/>
    <cellStyle name="Normal 124 5 3" xfId="6466"/>
    <cellStyle name="Normal 124 5 4" xfId="9687"/>
    <cellStyle name="Normal 124 5 5" xfId="12982"/>
    <cellStyle name="Normal 124 6" xfId="3934"/>
    <cellStyle name="Normal 124 6 2" xfId="7364"/>
    <cellStyle name="Normal 124 6 3" xfId="10502"/>
    <cellStyle name="Normal 124 6 4" xfId="13798"/>
    <cellStyle name="Normal 124 7" xfId="5526"/>
    <cellStyle name="Normal 124 7 2" xfId="8787"/>
    <cellStyle name="Normal 124 7 3" xfId="11847"/>
    <cellStyle name="Normal 124 7 4" xfId="15143"/>
    <cellStyle name="Normal 124 8" xfId="5773"/>
    <cellStyle name="Normal 124 9" xfId="8978"/>
    <cellStyle name="Normal 125" xfId="1040"/>
    <cellStyle name="Normal 125 10" xfId="12131"/>
    <cellStyle name="Normal 125 11" xfId="12374"/>
    <cellStyle name="Normal 125 2" xfId="2270"/>
    <cellStyle name="Normal 125 2 2" xfId="3383"/>
    <cellStyle name="Normal 125 2 2 2" xfId="5119"/>
    <cellStyle name="Normal 125 2 2 2 2" xfId="8383"/>
    <cellStyle name="Normal 125 2 2 2 3" xfId="11450"/>
    <cellStyle name="Normal 125 2 2 2 4" xfId="14746"/>
    <cellStyle name="Normal 125 2 2 3" xfId="6817"/>
    <cellStyle name="Normal 125 2 2 4" xfId="10027"/>
    <cellStyle name="Normal 125 2 2 5" xfId="13322"/>
    <cellStyle name="Normal 125 2 3" xfId="4173"/>
    <cellStyle name="Normal 125 2 3 2" xfId="7603"/>
    <cellStyle name="Normal 125 2 3 3" xfId="10741"/>
    <cellStyle name="Normal 125 2 3 4" xfId="14037"/>
    <cellStyle name="Normal 125 2 4" xfId="6009"/>
    <cellStyle name="Normal 125 2 5" xfId="9295"/>
    <cellStyle name="Normal 125 2 6" xfId="12609"/>
    <cellStyle name="Normal 125 3" xfId="2431"/>
    <cellStyle name="Normal 125 3 2" xfId="3537"/>
    <cellStyle name="Normal 125 3 2 2" xfId="5204"/>
    <cellStyle name="Normal 125 3 2 2 2" xfId="8468"/>
    <cellStyle name="Normal 125 3 2 2 3" xfId="11535"/>
    <cellStyle name="Normal 125 3 2 2 4" xfId="14831"/>
    <cellStyle name="Normal 125 3 2 3" xfId="6971"/>
    <cellStyle name="Normal 125 3 2 4" xfId="10112"/>
    <cellStyle name="Normal 125 3 2 5" xfId="13407"/>
    <cellStyle name="Normal 125 3 3" xfId="4258"/>
    <cellStyle name="Normal 125 3 3 2" xfId="7688"/>
    <cellStyle name="Normal 125 3 3 3" xfId="10826"/>
    <cellStyle name="Normal 125 3 3 4" xfId="14122"/>
    <cellStyle name="Normal 125 3 4" xfId="6094"/>
    <cellStyle name="Normal 125 3 5" xfId="9380"/>
    <cellStyle name="Normal 125 3 6" xfId="12694"/>
    <cellStyle name="Normal 125 4" xfId="2740"/>
    <cellStyle name="Normal 125 4 2" xfId="3694"/>
    <cellStyle name="Normal 125 4 2 2" xfId="5361"/>
    <cellStyle name="Normal 125 4 2 2 2" xfId="8624"/>
    <cellStyle name="Normal 125 4 2 2 3" xfId="11691"/>
    <cellStyle name="Normal 125 4 2 2 4" xfId="14987"/>
    <cellStyle name="Normal 125 4 2 3" xfId="7128"/>
    <cellStyle name="Normal 125 4 2 4" xfId="10269"/>
    <cellStyle name="Normal 125 4 2 5" xfId="13564"/>
    <cellStyle name="Normal 125 4 3" xfId="4483"/>
    <cellStyle name="Normal 125 4 3 2" xfId="7913"/>
    <cellStyle name="Normal 125 4 3 3" xfId="10982"/>
    <cellStyle name="Normal 125 4 3 4" xfId="14278"/>
    <cellStyle name="Normal 125 4 4" xfId="6334"/>
    <cellStyle name="Normal 125 4 5" xfId="9536"/>
    <cellStyle name="Normal 125 4 6" xfId="12850"/>
    <cellStyle name="Normal 125 5" xfId="2930"/>
    <cellStyle name="Normal 125 5 2" xfId="4777"/>
    <cellStyle name="Normal 125 5 2 2" xfId="8045"/>
    <cellStyle name="Normal 125 5 2 3" xfId="11114"/>
    <cellStyle name="Normal 125 5 2 4" xfId="14410"/>
    <cellStyle name="Normal 125 5 3" xfId="6467"/>
    <cellStyle name="Normal 125 5 4" xfId="9688"/>
    <cellStyle name="Normal 125 5 5" xfId="12983"/>
    <cellStyle name="Normal 125 6" xfId="3935"/>
    <cellStyle name="Normal 125 6 2" xfId="7365"/>
    <cellStyle name="Normal 125 6 3" xfId="10503"/>
    <cellStyle name="Normal 125 6 4" xfId="13799"/>
    <cellStyle name="Normal 125 7" xfId="5527"/>
    <cellStyle name="Normal 125 7 2" xfId="8788"/>
    <cellStyle name="Normal 125 7 3" xfId="11848"/>
    <cellStyle name="Normal 125 7 4" xfId="15144"/>
    <cellStyle name="Normal 125 8" xfId="5774"/>
    <cellStyle name="Normal 125 9" xfId="8979"/>
    <cellStyle name="Normal 126" xfId="1041"/>
    <cellStyle name="Normal 126 10" xfId="12132"/>
    <cellStyle name="Normal 126 11" xfId="12375"/>
    <cellStyle name="Normal 126 2" xfId="2271"/>
    <cellStyle name="Normal 126 2 2" xfId="3384"/>
    <cellStyle name="Normal 126 2 2 2" xfId="5120"/>
    <cellStyle name="Normal 126 2 2 2 2" xfId="8384"/>
    <cellStyle name="Normal 126 2 2 2 3" xfId="11451"/>
    <cellStyle name="Normal 126 2 2 2 4" xfId="14747"/>
    <cellStyle name="Normal 126 2 2 3" xfId="6818"/>
    <cellStyle name="Normal 126 2 2 4" xfId="10028"/>
    <cellStyle name="Normal 126 2 2 5" xfId="13323"/>
    <cellStyle name="Normal 126 2 3" xfId="4174"/>
    <cellStyle name="Normal 126 2 3 2" xfId="7604"/>
    <cellStyle name="Normal 126 2 3 3" xfId="10742"/>
    <cellStyle name="Normal 126 2 3 4" xfId="14038"/>
    <cellStyle name="Normal 126 2 4" xfId="6010"/>
    <cellStyle name="Normal 126 2 5" xfId="9296"/>
    <cellStyle name="Normal 126 2 6" xfId="12610"/>
    <cellStyle name="Normal 126 3" xfId="2432"/>
    <cellStyle name="Normal 126 3 2" xfId="3538"/>
    <cellStyle name="Normal 126 3 2 2" xfId="5205"/>
    <cellStyle name="Normal 126 3 2 2 2" xfId="8469"/>
    <cellStyle name="Normal 126 3 2 2 3" xfId="11536"/>
    <cellStyle name="Normal 126 3 2 2 4" xfId="14832"/>
    <cellStyle name="Normal 126 3 2 3" xfId="6972"/>
    <cellStyle name="Normal 126 3 2 4" xfId="10113"/>
    <cellStyle name="Normal 126 3 2 5" xfId="13408"/>
    <cellStyle name="Normal 126 3 3" xfId="4259"/>
    <cellStyle name="Normal 126 3 3 2" xfId="7689"/>
    <cellStyle name="Normal 126 3 3 3" xfId="10827"/>
    <cellStyle name="Normal 126 3 3 4" xfId="14123"/>
    <cellStyle name="Normal 126 3 4" xfId="6095"/>
    <cellStyle name="Normal 126 3 5" xfId="9381"/>
    <cellStyle name="Normal 126 3 6" xfId="12695"/>
    <cellStyle name="Normal 126 4" xfId="2741"/>
    <cellStyle name="Normal 126 4 2" xfId="3695"/>
    <cellStyle name="Normal 126 4 2 2" xfId="5362"/>
    <cellStyle name="Normal 126 4 2 2 2" xfId="8625"/>
    <cellStyle name="Normal 126 4 2 2 3" xfId="11692"/>
    <cellStyle name="Normal 126 4 2 2 4" xfId="14988"/>
    <cellStyle name="Normal 126 4 2 3" xfId="7129"/>
    <cellStyle name="Normal 126 4 2 4" xfId="10270"/>
    <cellStyle name="Normal 126 4 2 5" xfId="13565"/>
    <cellStyle name="Normal 126 4 3" xfId="4484"/>
    <cellStyle name="Normal 126 4 3 2" xfId="7914"/>
    <cellStyle name="Normal 126 4 3 3" xfId="10983"/>
    <cellStyle name="Normal 126 4 3 4" xfId="14279"/>
    <cellStyle name="Normal 126 4 4" xfId="6335"/>
    <cellStyle name="Normal 126 4 5" xfId="9537"/>
    <cellStyle name="Normal 126 4 6" xfId="12851"/>
    <cellStyle name="Normal 126 5" xfId="2931"/>
    <cellStyle name="Normal 126 5 2" xfId="4778"/>
    <cellStyle name="Normal 126 5 2 2" xfId="8046"/>
    <cellStyle name="Normal 126 5 2 3" xfId="11115"/>
    <cellStyle name="Normal 126 5 2 4" xfId="14411"/>
    <cellStyle name="Normal 126 5 3" xfId="6468"/>
    <cellStyle name="Normal 126 5 4" xfId="9689"/>
    <cellStyle name="Normal 126 5 5" xfId="12984"/>
    <cellStyle name="Normal 126 6" xfId="3936"/>
    <cellStyle name="Normal 126 6 2" xfId="7366"/>
    <cellStyle name="Normal 126 6 3" xfId="10504"/>
    <cellStyle name="Normal 126 6 4" xfId="13800"/>
    <cellStyle name="Normal 126 7" xfId="5528"/>
    <cellStyle name="Normal 126 7 2" xfId="8789"/>
    <cellStyle name="Normal 126 7 3" xfId="11849"/>
    <cellStyle name="Normal 126 7 4" xfId="15145"/>
    <cellStyle name="Normal 126 8" xfId="5775"/>
    <cellStyle name="Normal 126 9" xfId="8980"/>
    <cellStyle name="Normal 127" xfId="1042"/>
    <cellStyle name="Normal 128" xfId="1043"/>
    <cellStyle name="Normal 128 10" xfId="12133"/>
    <cellStyle name="Normal 128 11" xfId="12376"/>
    <cellStyle name="Normal 128 2" xfId="2272"/>
    <cellStyle name="Normal 128 2 2" xfId="3385"/>
    <cellStyle name="Normal 128 2 2 2" xfId="5121"/>
    <cellStyle name="Normal 128 2 2 2 2" xfId="8385"/>
    <cellStyle name="Normal 128 2 2 2 3" xfId="11452"/>
    <cellStyle name="Normal 128 2 2 2 4" xfId="14748"/>
    <cellStyle name="Normal 128 2 2 3" xfId="6819"/>
    <cellStyle name="Normal 128 2 2 4" xfId="10029"/>
    <cellStyle name="Normal 128 2 2 5" xfId="13324"/>
    <cellStyle name="Normal 128 2 3" xfId="4175"/>
    <cellStyle name="Normal 128 2 3 2" xfId="7605"/>
    <cellStyle name="Normal 128 2 3 3" xfId="10743"/>
    <cellStyle name="Normal 128 2 3 4" xfId="14039"/>
    <cellStyle name="Normal 128 2 4" xfId="6011"/>
    <cellStyle name="Normal 128 2 5" xfId="9297"/>
    <cellStyle name="Normal 128 2 6" xfId="12611"/>
    <cellStyle name="Normal 128 3" xfId="2433"/>
    <cellStyle name="Normal 128 3 2" xfId="3539"/>
    <cellStyle name="Normal 128 3 2 2" xfId="5206"/>
    <cellStyle name="Normal 128 3 2 2 2" xfId="8470"/>
    <cellStyle name="Normal 128 3 2 2 3" xfId="11537"/>
    <cellStyle name="Normal 128 3 2 2 4" xfId="14833"/>
    <cellStyle name="Normal 128 3 2 3" xfId="6973"/>
    <cellStyle name="Normal 128 3 2 4" xfId="10114"/>
    <cellStyle name="Normal 128 3 2 5" xfId="13409"/>
    <cellStyle name="Normal 128 3 3" xfId="4260"/>
    <cellStyle name="Normal 128 3 3 2" xfId="7690"/>
    <cellStyle name="Normal 128 3 3 3" xfId="10828"/>
    <cellStyle name="Normal 128 3 3 4" xfId="14124"/>
    <cellStyle name="Normal 128 3 4" xfId="6096"/>
    <cellStyle name="Normal 128 3 5" xfId="9382"/>
    <cellStyle name="Normal 128 3 6" xfId="12696"/>
    <cellStyle name="Normal 128 4" xfId="2742"/>
    <cellStyle name="Normal 128 4 2" xfId="3696"/>
    <cellStyle name="Normal 128 4 2 2" xfId="5363"/>
    <cellStyle name="Normal 128 4 2 2 2" xfId="8626"/>
    <cellStyle name="Normal 128 4 2 2 3" xfId="11693"/>
    <cellStyle name="Normal 128 4 2 2 4" xfId="14989"/>
    <cellStyle name="Normal 128 4 2 3" xfId="7130"/>
    <cellStyle name="Normal 128 4 2 4" xfId="10271"/>
    <cellStyle name="Normal 128 4 2 5" xfId="13566"/>
    <cellStyle name="Normal 128 4 3" xfId="4485"/>
    <cellStyle name="Normal 128 4 3 2" xfId="7915"/>
    <cellStyle name="Normal 128 4 3 3" xfId="10984"/>
    <cellStyle name="Normal 128 4 3 4" xfId="14280"/>
    <cellStyle name="Normal 128 4 4" xfId="6336"/>
    <cellStyle name="Normal 128 4 5" xfId="9538"/>
    <cellStyle name="Normal 128 4 6" xfId="12852"/>
    <cellStyle name="Normal 128 5" xfId="2932"/>
    <cellStyle name="Normal 128 5 2" xfId="4779"/>
    <cellStyle name="Normal 128 5 2 2" xfId="8047"/>
    <cellStyle name="Normal 128 5 2 3" xfId="11116"/>
    <cellStyle name="Normal 128 5 2 4" xfId="14412"/>
    <cellStyle name="Normal 128 5 3" xfId="6469"/>
    <cellStyle name="Normal 128 5 4" xfId="9690"/>
    <cellStyle name="Normal 128 5 5" xfId="12985"/>
    <cellStyle name="Normal 128 6" xfId="3937"/>
    <cellStyle name="Normal 128 6 2" xfId="7367"/>
    <cellStyle name="Normal 128 6 3" xfId="10505"/>
    <cellStyle name="Normal 128 6 4" xfId="13801"/>
    <cellStyle name="Normal 128 7" xfId="5529"/>
    <cellStyle name="Normal 128 7 2" xfId="8790"/>
    <cellStyle name="Normal 128 7 3" xfId="11850"/>
    <cellStyle name="Normal 128 7 4" xfId="15146"/>
    <cellStyle name="Normal 128 8" xfId="5776"/>
    <cellStyle name="Normal 128 9" xfId="8981"/>
    <cellStyle name="Normal 129" xfId="1044"/>
    <cellStyle name="Normal 129 10" xfId="12134"/>
    <cellStyle name="Normal 129 11" xfId="12377"/>
    <cellStyle name="Normal 129 2" xfId="2273"/>
    <cellStyle name="Normal 129 2 2" xfId="3386"/>
    <cellStyle name="Normal 129 2 2 2" xfId="5122"/>
    <cellStyle name="Normal 129 2 2 2 2" xfId="8386"/>
    <cellStyle name="Normal 129 2 2 2 3" xfId="11453"/>
    <cellStyle name="Normal 129 2 2 2 4" xfId="14749"/>
    <cellStyle name="Normal 129 2 2 3" xfId="6820"/>
    <cellStyle name="Normal 129 2 2 4" xfId="10030"/>
    <cellStyle name="Normal 129 2 2 5" xfId="13325"/>
    <cellStyle name="Normal 129 2 3" xfId="4176"/>
    <cellStyle name="Normal 129 2 3 2" xfId="7606"/>
    <cellStyle name="Normal 129 2 3 3" xfId="10744"/>
    <cellStyle name="Normal 129 2 3 4" xfId="14040"/>
    <cellStyle name="Normal 129 2 4" xfId="6012"/>
    <cellStyle name="Normal 129 2 5" xfId="9298"/>
    <cellStyle name="Normal 129 2 6" xfId="12612"/>
    <cellStyle name="Normal 129 3" xfId="2434"/>
    <cellStyle name="Normal 129 3 2" xfId="3540"/>
    <cellStyle name="Normal 129 3 2 2" xfId="5207"/>
    <cellStyle name="Normal 129 3 2 2 2" xfId="8471"/>
    <cellStyle name="Normal 129 3 2 2 3" xfId="11538"/>
    <cellStyle name="Normal 129 3 2 2 4" xfId="14834"/>
    <cellStyle name="Normal 129 3 2 3" xfId="6974"/>
    <cellStyle name="Normal 129 3 2 4" xfId="10115"/>
    <cellStyle name="Normal 129 3 2 5" xfId="13410"/>
    <cellStyle name="Normal 129 3 3" xfId="4261"/>
    <cellStyle name="Normal 129 3 3 2" xfId="7691"/>
    <cellStyle name="Normal 129 3 3 3" xfId="10829"/>
    <cellStyle name="Normal 129 3 3 4" xfId="14125"/>
    <cellStyle name="Normal 129 3 4" xfId="6097"/>
    <cellStyle name="Normal 129 3 5" xfId="9383"/>
    <cellStyle name="Normal 129 3 6" xfId="12697"/>
    <cellStyle name="Normal 129 4" xfId="2743"/>
    <cellStyle name="Normal 129 4 2" xfId="3697"/>
    <cellStyle name="Normal 129 4 2 2" xfId="5364"/>
    <cellStyle name="Normal 129 4 2 2 2" xfId="8627"/>
    <cellStyle name="Normal 129 4 2 2 3" xfId="11694"/>
    <cellStyle name="Normal 129 4 2 2 4" xfId="14990"/>
    <cellStyle name="Normal 129 4 2 3" xfId="7131"/>
    <cellStyle name="Normal 129 4 2 4" xfId="10272"/>
    <cellStyle name="Normal 129 4 2 5" xfId="13567"/>
    <cellStyle name="Normal 129 4 3" xfId="4486"/>
    <cellStyle name="Normal 129 4 3 2" xfId="7916"/>
    <cellStyle name="Normal 129 4 3 3" xfId="10985"/>
    <cellStyle name="Normal 129 4 3 4" xfId="14281"/>
    <cellStyle name="Normal 129 4 4" xfId="6337"/>
    <cellStyle name="Normal 129 4 5" xfId="9539"/>
    <cellStyle name="Normal 129 4 6" xfId="12853"/>
    <cellStyle name="Normal 129 5" xfId="2933"/>
    <cellStyle name="Normal 129 5 2" xfId="4780"/>
    <cellStyle name="Normal 129 5 2 2" xfId="8048"/>
    <cellStyle name="Normal 129 5 2 3" xfId="11117"/>
    <cellStyle name="Normal 129 5 2 4" xfId="14413"/>
    <cellStyle name="Normal 129 5 3" xfId="6470"/>
    <cellStyle name="Normal 129 5 4" xfId="9691"/>
    <cellStyle name="Normal 129 5 5" xfId="12986"/>
    <cellStyle name="Normal 129 6" xfId="3938"/>
    <cellStyle name="Normal 129 6 2" xfId="7368"/>
    <cellStyle name="Normal 129 6 3" xfId="10506"/>
    <cellStyle name="Normal 129 6 4" xfId="13802"/>
    <cellStyle name="Normal 129 7" xfId="5530"/>
    <cellStyle name="Normal 129 7 2" xfId="8791"/>
    <cellStyle name="Normal 129 7 3" xfId="11851"/>
    <cellStyle name="Normal 129 7 4" xfId="15147"/>
    <cellStyle name="Normal 129 8" xfId="5777"/>
    <cellStyle name="Normal 129 9" xfId="8982"/>
    <cellStyle name="Normal 13" xfId="69"/>
    <cellStyle name="Normal 13 2" xfId="142"/>
    <cellStyle name="Normal 13 2 2" xfId="1045"/>
    <cellStyle name="Normal 13 2 3" xfId="1046"/>
    <cellStyle name="Normal 13 3" xfId="1047"/>
    <cellStyle name="Normal 13 4" xfId="1048"/>
    <cellStyle name="Normal 13 5" xfId="1981"/>
    <cellStyle name="Normal 13_Data Check Control" xfId="197"/>
    <cellStyle name="Normal 130" xfId="1049"/>
    <cellStyle name="Normal 130 10" xfId="12135"/>
    <cellStyle name="Normal 130 11" xfId="12378"/>
    <cellStyle name="Normal 130 2" xfId="2274"/>
    <cellStyle name="Normal 130 2 2" xfId="3387"/>
    <cellStyle name="Normal 130 2 2 2" xfId="5123"/>
    <cellStyle name="Normal 130 2 2 2 2" xfId="8387"/>
    <cellStyle name="Normal 130 2 2 2 3" xfId="11454"/>
    <cellStyle name="Normal 130 2 2 2 4" xfId="14750"/>
    <cellStyle name="Normal 130 2 2 3" xfId="6821"/>
    <cellStyle name="Normal 130 2 2 4" xfId="10031"/>
    <cellStyle name="Normal 130 2 2 5" xfId="13326"/>
    <cellStyle name="Normal 130 2 3" xfId="4177"/>
    <cellStyle name="Normal 130 2 3 2" xfId="7607"/>
    <cellStyle name="Normal 130 2 3 3" xfId="10745"/>
    <cellStyle name="Normal 130 2 3 4" xfId="14041"/>
    <cellStyle name="Normal 130 2 4" xfId="6013"/>
    <cellStyle name="Normal 130 2 5" xfId="9299"/>
    <cellStyle name="Normal 130 2 6" xfId="12613"/>
    <cellStyle name="Normal 130 3" xfId="2435"/>
    <cellStyle name="Normal 130 3 2" xfId="3541"/>
    <cellStyle name="Normal 130 3 2 2" xfId="5208"/>
    <cellStyle name="Normal 130 3 2 2 2" xfId="8472"/>
    <cellStyle name="Normal 130 3 2 2 3" xfId="11539"/>
    <cellStyle name="Normal 130 3 2 2 4" xfId="14835"/>
    <cellStyle name="Normal 130 3 2 3" xfId="6975"/>
    <cellStyle name="Normal 130 3 2 4" xfId="10116"/>
    <cellStyle name="Normal 130 3 2 5" xfId="13411"/>
    <cellStyle name="Normal 130 3 3" xfId="4262"/>
    <cellStyle name="Normal 130 3 3 2" xfId="7692"/>
    <cellStyle name="Normal 130 3 3 3" xfId="10830"/>
    <cellStyle name="Normal 130 3 3 4" xfId="14126"/>
    <cellStyle name="Normal 130 3 4" xfId="6098"/>
    <cellStyle name="Normal 130 3 5" xfId="9384"/>
    <cellStyle name="Normal 130 3 6" xfId="12698"/>
    <cellStyle name="Normal 130 4" xfId="2744"/>
    <cellStyle name="Normal 130 4 2" xfId="3698"/>
    <cellStyle name="Normal 130 4 2 2" xfId="5365"/>
    <cellStyle name="Normal 130 4 2 2 2" xfId="8628"/>
    <cellStyle name="Normal 130 4 2 2 3" xfId="11695"/>
    <cellStyle name="Normal 130 4 2 2 4" xfId="14991"/>
    <cellStyle name="Normal 130 4 2 3" xfId="7132"/>
    <cellStyle name="Normal 130 4 2 4" xfId="10273"/>
    <cellStyle name="Normal 130 4 2 5" xfId="13568"/>
    <cellStyle name="Normal 130 4 3" xfId="4487"/>
    <cellStyle name="Normal 130 4 3 2" xfId="7917"/>
    <cellStyle name="Normal 130 4 3 3" xfId="10986"/>
    <cellStyle name="Normal 130 4 3 4" xfId="14282"/>
    <cellStyle name="Normal 130 4 4" xfId="6338"/>
    <cellStyle name="Normal 130 4 5" xfId="9540"/>
    <cellStyle name="Normal 130 4 6" xfId="12854"/>
    <cellStyle name="Normal 130 5" xfId="2934"/>
    <cellStyle name="Normal 130 5 2" xfId="4781"/>
    <cellStyle name="Normal 130 5 2 2" xfId="8049"/>
    <cellStyle name="Normal 130 5 2 3" xfId="11118"/>
    <cellStyle name="Normal 130 5 2 4" xfId="14414"/>
    <cellStyle name="Normal 130 5 3" xfId="6471"/>
    <cellStyle name="Normal 130 5 4" xfId="9692"/>
    <cellStyle name="Normal 130 5 5" xfId="12987"/>
    <cellStyle name="Normal 130 6" xfId="3939"/>
    <cellStyle name="Normal 130 6 2" xfId="7369"/>
    <cellStyle name="Normal 130 6 3" xfId="10507"/>
    <cellStyle name="Normal 130 6 4" xfId="13803"/>
    <cellStyle name="Normal 130 7" xfId="5531"/>
    <cellStyle name="Normal 130 7 2" xfId="8792"/>
    <cellStyle name="Normal 130 7 3" xfId="11852"/>
    <cellStyle name="Normal 130 7 4" xfId="15148"/>
    <cellStyle name="Normal 130 8" xfId="5778"/>
    <cellStyle name="Normal 130 9" xfId="8983"/>
    <cellStyle name="Normal 131" xfId="1050"/>
    <cellStyle name="Normal 131 10" xfId="12136"/>
    <cellStyle name="Normal 131 11" xfId="12379"/>
    <cellStyle name="Normal 131 2" xfId="2275"/>
    <cellStyle name="Normal 131 2 2" xfId="3388"/>
    <cellStyle name="Normal 131 2 2 2" xfId="5124"/>
    <cellStyle name="Normal 131 2 2 2 2" xfId="8388"/>
    <cellStyle name="Normal 131 2 2 2 3" xfId="11455"/>
    <cellStyle name="Normal 131 2 2 2 4" xfId="14751"/>
    <cellStyle name="Normal 131 2 2 3" xfId="6822"/>
    <cellStyle name="Normal 131 2 2 4" xfId="10032"/>
    <cellStyle name="Normal 131 2 2 5" xfId="13327"/>
    <cellStyle name="Normal 131 2 3" xfId="4178"/>
    <cellStyle name="Normal 131 2 3 2" xfId="7608"/>
    <cellStyle name="Normal 131 2 3 3" xfId="10746"/>
    <cellStyle name="Normal 131 2 3 4" xfId="14042"/>
    <cellStyle name="Normal 131 2 4" xfId="6014"/>
    <cellStyle name="Normal 131 2 5" xfId="9300"/>
    <cellStyle name="Normal 131 2 6" xfId="12614"/>
    <cellStyle name="Normal 131 3" xfId="2436"/>
    <cellStyle name="Normal 131 3 2" xfId="3542"/>
    <cellStyle name="Normal 131 3 2 2" xfId="5209"/>
    <cellStyle name="Normal 131 3 2 2 2" xfId="8473"/>
    <cellStyle name="Normal 131 3 2 2 3" xfId="11540"/>
    <cellStyle name="Normal 131 3 2 2 4" xfId="14836"/>
    <cellStyle name="Normal 131 3 2 3" xfId="6976"/>
    <cellStyle name="Normal 131 3 2 4" xfId="10117"/>
    <cellStyle name="Normal 131 3 2 5" xfId="13412"/>
    <cellStyle name="Normal 131 3 3" xfId="4263"/>
    <cellStyle name="Normal 131 3 3 2" xfId="7693"/>
    <cellStyle name="Normal 131 3 3 3" xfId="10831"/>
    <cellStyle name="Normal 131 3 3 4" xfId="14127"/>
    <cellStyle name="Normal 131 3 4" xfId="6099"/>
    <cellStyle name="Normal 131 3 5" xfId="9385"/>
    <cellStyle name="Normal 131 3 6" xfId="12699"/>
    <cellStyle name="Normal 131 4" xfId="2745"/>
    <cellStyle name="Normal 131 4 2" xfId="3699"/>
    <cellStyle name="Normal 131 4 2 2" xfId="5366"/>
    <cellStyle name="Normal 131 4 2 2 2" xfId="8629"/>
    <cellStyle name="Normal 131 4 2 2 3" xfId="11696"/>
    <cellStyle name="Normal 131 4 2 2 4" xfId="14992"/>
    <cellStyle name="Normal 131 4 2 3" xfId="7133"/>
    <cellStyle name="Normal 131 4 2 4" xfId="10274"/>
    <cellStyle name="Normal 131 4 2 5" xfId="13569"/>
    <cellStyle name="Normal 131 4 3" xfId="4488"/>
    <cellStyle name="Normal 131 4 3 2" xfId="7918"/>
    <cellStyle name="Normal 131 4 3 3" xfId="10987"/>
    <cellStyle name="Normal 131 4 3 4" xfId="14283"/>
    <cellStyle name="Normal 131 4 4" xfId="6339"/>
    <cellStyle name="Normal 131 4 5" xfId="9541"/>
    <cellStyle name="Normal 131 4 6" xfId="12855"/>
    <cellStyle name="Normal 131 5" xfId="2935"/>
    <cellStyle name="Normal 131 5 2" xfId="4782"/>
    <cellStyle name="Normal 131 5 2 2" xfId="8050"/>
    <cellStyle name="Normal 131 5 2 3" xfId="11119"/>
    <cellStyle name="Normal 131 5 2 4" xfId="14415"/>
    <cellStyle name="Normal 131 5 3" xfId="6472"/>
    <cellStyle name="Normal 131 5 4" xfId="9693"/>
    <cellStyle name="Normal 131 5 5" xfId="12988"/>
    <cellStyle name="Normal 131 6" xfId="3940"/>
    <cellStyle name="Normal 131 6 2" xfId="7370"/>
    <cellStyle name="Normal 131 6 3" xfId="10508"/>
    <cellStyle name="Normal 131 6 4" xfId="13804"/>
    <cellStyle name="Normal 131 7" xfId="5532"/>
    <cellStyle name="Normal 131 7 2" xfId="8793"/>
    <cellStyle name="Normal 131 7 3" xfId="11853"/>
    <cellStyle name="Normal 131 7 4" xfId="15149"/>
    <cellStyle name="Normal 131 8" xfId="5779"/>
    <cellStyle name="Normal 131 9" xfId="8984"/>
    <cellStyle name="Normal 132" xfId="518"/>
    <cellStyle name="Normal 132 2" xfId="1983"/>
    <cellStyle name="Normal 132 3" xfId="1982"/>
    <cellStyle name="Normal 133" xfId="1659"/>
    <cellStyle name="Normal 133 2" xfId="1985"/>
    <cellStyle name="Normal 133 3" xfId="1984"/>
    <cellStyle name="Normal 133 4" xfId="2936"/>
    <cellStyle name="Normal 133 4 2" xfId="4783"/>
    <cellStyle name="Normal 133 4 2 2" xfId="8051"/>
    <cellStyle name="Normal 133 4 2 3" xfId="11120"/>
    <cellStyle name="Normal 133 4 2 4" xfId="14416"/>
    <cellStyle name="Normal 133 4 3" xfId="6473"/>
    <cellStyle name="Normal 133 4 4" xfId="9694"/>
    <cellStyle name="Normal 133 4 5" xfId="12989"/>
    <cellStyle name="Normal 133 5" xfId="3188"/>
    <cellStyle name="Normal 134" xfId="2095"/>
    <cellStyle name="Normal 134 2" xfId="1987"/>
    <cellStyle name="Normal 134 3" xfId="1986"/>
    <cellStyle name="Normal 134 4" xfId="2937"/>
    <cellStyle name="Normal 134 4 2" xfId="4784"/>
    <cellStyle name="Normal 134 4 2 2" xfId="8052"/>
    <cellStyle name="Normal 134 4 2 3" xfId="11121"/>
    <cellStyle name="Normal 134 4 2 4" xfId="14417"/>
    <cellStyle name="Normal 134 4 3" xfId="6474"/>
    <cellStyle name="Normal 134 4 4" xfId="9695"/>
    <cellStyle name="Normal 134 4 5" xfId="12990"/>
    <cellStyle name="Normal 135" xfId="2096"/>
    <cellStyle name="Normal 135 2" xfId="1989"/>
    <cellStyle name="Normal 135 2 10" xfId="12137"/>
    <cellStyle name="Normal 135 2 11" xfId="12464"/>
    <cellStyle name="Normal 135 2 2" xfId="2276"/>
    <cellStyle name="Normal 135 2 2 2" xfId="3389"/>
    <cellStyle name="Normal 135 2 2 2 2" xfId="5125"/>
    <cellStyle name="Normal 135 2 2 2 2 2" xfId="8389"/>
    <cellStyle name="Normal 135 2 2 2 2 3" xfId="11456"/>
    <cellStyle name="Normal 135 2 2 2 2 4" xfId="14752"/>
    <cellStyle name="Normal 135 2 2 2 3" xfId="6823"/>
    <cellStyle name="Normal 135 2 2 2 4" xfId="10033"/>
    <cellStyle name="Normal 135 2 2 2 5" xfId="13328"/>
    <cellStyle name="Normal 135 2 2 3" xfId="4179"/>
    <cellStyle name="Normal 135 2 2 3 2" xfId="7609"/>
    <cellStyle name="Normal 135 2 2 3 3" xfId="10747"/>
    <cellStyle name="Normal 135 2 2 3 4" xfId="14043"/>
    <cellStyle name="Normal 135 2 2 4" xfId="6015"/>
    <cellStyle name="Normal 135 2 2 5" xfId="9301"/>
    <cellStyle name="Normal 135 2 2 6" xfId="12615"/>
    <cellStyle name="Normal 135 2 3" xfId="2437"/>
    <cellStyle name="Normal 135 2 3 2" xfId="3543"/>
    <cellStyle name="Normal 135 2 3 2 2" xfId="5210"/>
    <cellStyle name="Normal 135 2 3 2 2 2" xfId="8474"/>
    <cellStyle name="Normal 135 2 3 2 2 3" xfId="11541"/>
    <cellStyle name="Normal 135 2 3 2 2 4" xfId="14837"/>
    <cellStyle name="Normal 135 2 3 2 3" xfId="6977"/>
    <cellStyle name="Normal 135 2 3 2 4" xfId="10118"/>
    <cellStyle name="Normal 135 2 3 2 5" xfId="13413"/>
    <cellStyle name="Normal 135 2 3 3" xfId="4264"/>
    <cellStyle name="Normal 135 2 3 3 2" xfId="7694"/>
    <cellStyle name="Normal 135 2 3 3 3" xfId="10832"/>
    <cellStyle name="Normal 135 2 3 3 4" xfId="14128"/>
    <cellStyle name="Normal 135 2 3 4" xfId="6100"/>
    <cellStyle name="Normal 135 2 3 5" xfId="9386"/>
    <cellStyle name="Normal 135 2 3 6" xfId="12700"/>
    <cellStyle name="Normal 135 2 4" xfId="2746"/>
    <cellStyle name="Normal 135 2 4 2" xfId="3700"/>
    <cellStyle name="Normal 135 2 4 2 2" xfId="5367"/>
    <cellStyle name="Normal 135 2 4 2 2 2" xfId="8630"/>
    <cellStyle name="Normal 135 2 4 2 2 3" xfId="11697"/>
    <cellStyle name="Normal 135 2 4 2 2 4" xfId="14993"/>
    <cellStyle name="Normal 135 2 4 2 3" xfId="7134"/>
    <cellStyle name="Normal 135 2 4 2 4" xfId="10275"/>
    <cellStyle name="Normal 135 2 4 2 5" xfId="13570"/>
    <cellStyle name="Normal 135 2 4 3" xfId="4489"/>
    <cellStyle name="Normal 135 2 4 3 2" xfId="7919"/>
    <cellStyle name="Normal 135 2 4 3 3" xfId="10988"/>
    <cellStyle name="Normal 135 2 4 3 4" xfId="14284"/>
    <cellStyle name="Normal 135 2 4 4" xfId="6340"/>
    <cellStyle name="Normal 135 2 4 5" xfId="9542"/>
    <cellStyle name="Normal 135 2 4 6" xfId="12856"/>
    <cellStyle name="Normal 135 2 5" xfId="3226"/>
    <cellStyle name="Normal 135 2 5 2" xfId="4974"/>
    <cellStyle name="Normal 135 2 5 2 2" xfId="8238"/>
    <cellStyle name="Normal 135 2 5 2 3" xfId="11305"/>
    <cellStyle name="Normal 135 2 5 2 4" xfId="14601"/>
    <cellStyle name="Normal 135 2 5 3" xfId="6661"/>
    <cellStyle name="Normal 135 2 5 4" xfId="9882"/>
    <cellStyle name="Normal 135 2 5 5" xfId="13177"/>
    <cellStyle name="Normal 135 2 6" xfId="4028"/>
    <cellStyle name="Normal 135 2 6 2" xfId="7458"/>
    <cellStyle name="Normal 135 2 6 3" xfId="10596"/>
    <cellStyle name="Normal 135 2 6 4" xfId="13892"/>
    <cellStyle name="Normal 135 2 7" xfId="5533"/>
    <cellStyle name="Normal 135 2 7 2" xfId="8794"/>
    <cellStyle name="Normal 135 2 7 3" xfId="11854"/>
    <cellStyle name="Normal 135 2 7 4" xfId="15150"/>
    <cellStyle name="Normal 135 2 8" xfId="5864"/>
    <cellStyle name="Normal 135 2 9" xfId="8985"/>
    <cellStyle name="Normal 135 3" xfId="1988"/>
    <cellStyle name="Normal 135 4" xfId="2938"/>
    <cellStyle name="Normal 135 4 2" xfId="4785"/>
    <cellStyle name="Normal 135 4 2 2" xfId="8053"/>
    <cellStyle name="Normal 135 4 2 3" xfId="11122"/>
    <cellStyle name="Normal 135 4 2 4" xfId="14418"/>
    <cellStyle name="Normal 135 4 3" xfId="6475"/>
    <cellStyle name="Normal 135 4 4" xfId="9696"/>
    <cellStyle name="Normal 135 4 5" xfId="12991"/>
    <cellStyle name="Normal 136" xfId="2097"/>
    <cellStyle name="Normal 136 2" xfId="1991"/>
    <cellStyle name="Normal 136 2 10" xfId="12138"/>
    <cellStyle name="Normal 136 2 11" xfId="12465"/>
    <cellStyle name="Normal 136 2 2" xfId="2277"/>
    <cellStyle name="Normal 136 2 2 2" xfId="3390"/>
    <cellStyle name="Normal 136 2 2 2 2" xfId="5126"/>
    <cellStyle name="Normal 136 2 2 2 2 2" xfId="8390"/>
    <cellStyle name="Normal 136 2 2 2 2 3" xfId="11457"/>
    <cellStyle name="Normal 136 2 2 2 2 4" xfId="14753"/>
    <cellStyle name="Normal 136 2 2 2 3" xfId="6824"/>
    <cellStyle name="Normal 136 2 2 2 4" xfId="10034"/>
    <cellStyle name="Normal 136 2 2 2 5" xfId="13329"/>
    <cellStyle name="Normal 136 2 2 3" xfId="4180"/>
    <cellStyle name="Normal 136 2 2 3 2" xfId="7610"/>
    <cellStyle name="Normal 136 2 2 3 3" xfId="10748"/>
    <cellStyle name="Normal 136 2 2 3 4" xfId="14044"/>
    <cellStyle name="Normal 136 2 2 4" xfId="6016"/>
    <cellStyle name="Normal 136 2 2 5" xfId="9302"/>
    <cellStyle name="Normal 136 2 2 6" xfId="12616"/>
    <cellStyle name="Normal 136 2 3" xfId="2438"/>
    <cellStyle name="Normal 136 2 3 2" xfId="3544"/>
    <cellStyle name="Normal 136 2 3 2 2" xfId="5211"/>
    <cellStyle name="Normal 136 2 3 2 2 2" xfId="8475"/>
    <cellStyle name="Normal 136 2 3 2 2 3" xfId="11542"/>
    <cellStyle name="Normal 136 2 3 2 2 4" xfId="14838"/>
    <cellStyle name="Normal 136 2 3 2 3" xfId="6978"/>
    <cellStyle name="Normal 136 2 3 2 4" xfId="10119"/>
    <cellStyle name="Normal 136 2 3 2 5" xfId="13414"/>
    <cellStyle name="Normal 136 2 3 3" xfId="4265"/>
    <cellStyle name="Normal 136 2 3 3 2" xfId="7695"/>
    <cellStyle name="Normal 136 2 3 3 3" xfId="10833"/>
    <cellStyle name="Normal 136 2 3 3 4" xfId="14129"/>
    <cellStyle name="Normal 136 2 3 4" xfId="6101"/>
    <cellStyle name="Normal 136 2 3 5" xfId="9387"/>
    <cellStyle name="Normal 136 2 3 6" xfId="12701"/>
    <cellStyle name="Normal 136 2 4" xfId="2747"/>
    <cellStyle name="Normal 136 2 4 2" xfId="3701"/>
    <cellStyle name="Normal 136 2 4 2 2" xfId="5368"/>
    <cellStyle name="Normal 136 2 4 2 2 2" xfId="8631"/>
    <cellStyle name="Normal 136 2 4 2 2 3" xfId="11698"/>
    <cellStyle name="Normal 136 2 4 2 2 4" xfId="14994"/>
    <cellStyle name="Normal 136 2 4 2 3" xfId="7135"/>
    <cellStyle name="Normal 136 2 4 2 4" xfId="10276"/>
    <cellStyle name="Normal 136 2 4 2 5" xfId="13571"/>
    <cellStyle name="Normal 136 2 4 3" xfId="4490"/>
    <cellStyle name="Normal 136 2 4 3 2" xfId="7920"/>
    <cellStyle name="Normal 136 2 4 3 3" xfId="10989"/>
    <cellStyle name="Normal 136 2 4 3 4" xfId="14285"/>
    <cellStyle name="Normal 136 2 4 4" xfId="6341"/>
    <cellStyle name="Normal 136 2 4 5" xfId="9543"/>
    <cellStyle name="Normal 136 2 4 6" xfId="12857"/>
    <cellStyle name="Normal 136 2 5" xfId="3227"/>
    <cellStyle name="Normal 136 2 5 2" xfId="4975"/>
    <cellStyle name="Normal 136 2 5 2 2" xfId="8239"/>
    <cellStyle name="Normal 136 2 5 2 3" xfId="11306"/>
    <cellStyle name="Normal 136 2 5 2 4" xfId="14602"/>
    <cellStyle name="Normal 136 2 5 3" xfId="6662"/>
    <cellStyle name="Normal 136 2 5 4" xfId="9883"/>
    <cellStyle name="Normal 136 2 5 5" xfId="13178"/>
    <cellStyle name="Normal 136 2 6" xfId="4029"/>
    <cellStyle name="Normal 136 2 6 2" xfId="7459"/>
    <cellStyle name="Normal 136 2 6 3" xfId="10597"/>
    <cellStyle name="Normal 136 2 6 4" xfId="13893"/>
    <cellStyle name="Normal 136 2 7" xfId="5534"/>
    <cellStyle name="Normal 136 2 7 2" xfId="8795"/>
    <cellStyle name="Normal 136 2 7 3" xfId="11855"/>
    <cellStyle name="Normal 136 2 7 4" xfId="15151"/>
    <cellStyle name="Normal 136 2 8" xfId="5865"/>
    <cellStyle name="Normal 136 2 9" xfId="8986"/>
    <cellStyle name="Normal 136 3" xfId="1990"/>
    <cellStyle name="Normal 137" xfId="1992"/>
    <cellStyle name="Normal 138" xfId="1993"/>
    <cellStyle name="Normal 139" xfId="1994"/>
    <cellStyle name="Normal 14" xfId="70"/>
    <cellStyle name="Normal 14 2" xfId="143"/>
    <cellStyle name="Normal 14 2 2" xfId="1051"/>
    <cellStyle name="Normal 14 3" xfId="1052"/>
    <cellStyle name="Normal 14 4" xfId="1995"/>
    <cellStyle name="Normal 14_Data Check Control" xfId="201"/>
    <cellStyle name="Normal 140" xfId="1996"/>
    <cellStyle name="Normal 141" xfId="1997"/>
    <cellStyle name="Normal 142" xfId="1559"/>
    <cellStyle name="Normal 142 2" xfId="3187"/>
    <cellStyle name="Normal 142 2 2" xfId="4936"/>
    <cellStyle name="Normal 142 2 2 2" xfId="8202"/>
    <cellStyle name="Normal 142 2 2 3" xfId="11269"/>
    <cellStyle name="Normal 142 2 2 4" xfId="14565"/>
    <cellStyle name="Normal 142 2 3" xfId="6623"/>
    <cellStyle name="Normal 142 2 4" xfId="9844"/>
    <cellStyle name="Normal 142 2 5" xfId="13139"/>
    <cellStyle name="Normal 142 3" xfId="3991"/>
    <cellStyle name="Normal 142 3 2" xfId="7421"/>
    <cellStyle name="Normal 142 3 3" xfId="10559"/>
    <cellStyle name="Normal 142 3 4" xfId="13855"/>
    <cellStyle name="Normal 142 4" xfId="5828"/>
    <cellStyle name="Normal 142 5" xfId="8899"/>
    <cellStyle name="Normal 142 6" xfId="12428"/>
    <cellStyle name="Normal 143" xfId="2125"/>
    <cellStyle name="Normal 143 2" xfId="3238"/>
    <cellStyle name="Normal 143 2 2" xfId="4985"/>
    <cellStyle name="Normal 143 2 2 2" xfId="8249"/>
    <cellStyle name="Normal 143 2 2 3" xfId="11316"/>
    <cellStyle name="Normal 143 2 2 4" xfId="14612"/>
    <cellStyle name="Normal 143 2 3" xfId="6672"/>
    <cellStyle name="Normal 143 2 4" xfId="9893"/>
    <cellStyle name="Normal 143 2 5" xfId="13188"/>
    <cellStyle name="Normal 143 3" xfId="4039"/>
    <cellStyle name="Normal 143 3 2" xfId="7469"/>
    <cellStyle name="Normal 143 3 3" xfId="10607"/>
    <cellStyle name="Normal 143 3 4" xfId="13903"/>
    <cellStyle name="Normal 143 4" xfId="5875"/>
    <cellStyle name="Normal 143 5" xfId="9161"/>
    <cellStyle name="Normal 143 6" xfId="12475"/>
    <cellStyle name="Normal 144" xfId="2139"/>
    <cellStyle name="Normal 144 2" xfId="3252"/>
    <cellStyle name="Normal 144 2 2" xfId="4999"/>
    <cellStyle name="Normal 144 2 2 2" xfId="8263"/>
    <cellStyle name="Normal 144 2 2 3" xfId="11330"/>
    <cellStyle name="Normal 144 2 2 4" xfId="14626"/>
    <cellStyle name="Normal 144 2 3" xfId="6686"/>
    <cellStyle name="Normal 144 2 4" xfId="9907"/>
    <cellStyle name="Normal 144 2 5" xfId="13202"/>
    <cellStyle name="Normal 144 3" xfId="4053"/>
    <cellStyle name="Normal 144 3 2" xfId="7483"/>
    <cellStyle name="Normal 144 3 3" xfId="10621"/>
    <cellStyle name="Normal 144 3 4" xfId="13917"/>
    <cellStyle name="Normal 144 4" xfId="5889"/>
    <cellStyle name="Normal 144 5" xfId="9175"/>
    <cellStyle name="Normal 144 6" xfId="12489"/>
    <cellStyle name="Normal 145" xfId="2285"/>
    <cellStyle name="Normal 145 2" xfId="3391"/>
    <cellStyle name="Normal 145 2 2" xfId="5127"/>
    <cellStyle name="Normal 145 2 2 2" xfId="8391"/>
    <cellStyle name="Normal 145 2 2 3" xfId="11458"/>
    <cellStyle name="Normal 145 2 2 4" xfId="14754"/>
    <cellStyle name="Normal 145 2 3" xfId="6825"/>
    <cellStyle name="Normal 145 2 4" xfId="10035"/>
    <cellStyle name="Normal 145 2 5" xfId="13330"/>
    <cellStyle name="Normal 145 3" xfId="4181"/>
    <cellStyle name="Normal 145 3 2" xfId="7611"/>
    <cellStyle name="Normal 145 3 3" xfId="10749"/>
    <cellStyle name="Normal 145 3 4" xfId="14045"/>
    <cellStyle name="Normal 145 4" xfId="6017"/>
    <cellStyle name="Normal 145 5" xfId="9303"/>
    <cellStyle name="Normal 145 6" xfId="12617"/>
    <cellStyle name="Normal 146" xfId="2656"/>
    <cellStyle name="Normal 146 2" xfId="3610"/>
    <cellStyle name="Normal 146 2 2" xfId="5277"/>
    <cellStyle name="Normal 146 2 2 2" xfId="8540"/>
    <cellStyle name="Normal 146 2 2 3" xfId="11607"/>
    <cellStyle name="Normal 146 2 2 4" xfId="14903"/>
    <cellStyle name="Normal 146 2 3" xfId="7044"/>
    <cellStyle name="Normal 146 2 4" xfId="10185"/>
    <cellStyle name="Normal 146 2 5" xfId="13480"/>
    <cellStyle name="Normal 146 3" xfId="4399"/>
    <cellStyle name="Normal 146 3 2" xfId="7829"/>
    <cellStyle name="Normal 146 3 3" xfId="10898"/>
    <cellStyle name="Normal 146 3 4" xfId="14194"/>
    <cellStyle name="Normal 146 4" xfId="6250"/>
    <cellStyle name="Normal 146 5" xfId="9452"/>
    <cellStyle name="Normal 146 6" xfId="12766"/>
    <cellStyle name="Normal 147" xfId="2657"/>
    <cellStyle name="Normal 147 2" xfId="2939"/>
    <cellStyle name="Normal 147 3" xfId="3611"/>
    <cellStyle name="Normal 147 3 2" xfId="5278"/>
    <cellStyle name="Normal 147 3 2 2" xfId="8541"/>
    <cellStyle name="Normal 147 3 2 3" xfId="11608"/>
    <cellStyle name="Normal 147 3 2 4" xfId="14904"/>
    <cellStyle name="Normal 147 3 3" xfId="7045"/>
    <cellStyle name="Normal 147 3 4" xfId="10186"/>
    <cellStyle name="Normal 147 3 5" xfId="13481"/>
    <cellStyle name="Normal 147 4" xfId="4400"/>
    <cellStyle name="Normal 147 4 2" xfId="7830"/>
    <cellStyle name="Normal 147 4 3" xfId="10899"/>
    <cellStyle name="Normal 147 4 4" xfId="14195"/>
    <cellStyle name="Normal 147 5" xfId="6251"/>
    <cellStyle name="Normal 147 6" xfId="9453"/>
    <cellStyle name="Normal 147 7" xfId="12767"/>
    <cellStyle name="Normal 148" xfId="2658"/>
    <cellStyle name="Normal 148 2" xfId="3612"/>
    <cellStyle name="Normal 148 2 2" xfId="5279"/>
    <cellStyle name="Normal 148 2 2 2" xfId="8542"/>
    <cellStyle name="Normal 148 2 2 3" xfId="11609"/>
    <cellStyle name="Normal 148 2 2 4" xfId="14905"/>
    <cellStyle name="Normal 148 2 3" xfId="7046"/>
    <cellStyle name="Normal 148 2 4" xfId="10187"/>
    <cellStyle name="Normal 148 2 5" xfId="13482"/>
    <cellStyle name="Normal 148 3" xfId="4401"/>
    <cellStyle name="Normal 148 3 2" xfId="7831"/>
    <cellStyle name="Normal 148 3 3" xfId="10900"/>
    <cellStyle name="Normal 148 3 4" xfId="14196"/>
    <cellStyle name="Normal 148 4" xfId="6252"/>
    <cellStyle name="Normal 148 5" xfId="9454"/>
    <cellStyle name="Normal 148 6" xfId="12768"/>
    <cellStyle name="Normal 149" xfId="2659"/>
    <cellStyle name="Normal 149 2" xfId="3613"/>
    <cellStyle name="Normal 149 2 2" xfId="5280"/>
    <cellStyle name="Normal 149 2 2 2" xfId="8543"/>
    <cellStyle name="Normal 149 2 2 3" xfId="11610"/>
    <cellStyle name="Normal 149 2 2 4" xfId="14906"/>
    <cellStyle name="Normal 149 2 3" xfId="7047"/>
    <cellStyle name="Normal 149 2 4" xfId="10188"/>
    <cellStyle name="Normal 149 2 5" xfId="13483"/>
    <cellStyle name="Normal 149 3" xfId="4402"/>
    <cellStyle name="Normal 149 3 2" xfId="7832"/>
    <cellStyle name="Normal 149 3 3" xfId="10901"/>
    <cellStyle name="Normal 149 3 4" xfId="14197"/>
    <cellStyle name="Normal 149 4" xfId="6253"/>
    <cellStyle name="Normal 149 5" xfId="9455"/>
    <cellStyle name="Normal 149 6" xfId="12769"/>
    <cellStyle name="Normal 15" xfId="71"/>
    <cellStyle name="Normal 15 2" xfId="144"/>
    <cellStyle name="Normal 15 2 2" xfId="1053"/>
    <cellStyle name="Normal 15 3" xfId="1054"/>
    <cellStyle name="Normal 15_Data Check Control" xfId="202"/>
    <cellStyle name="Normal 150" xfId="2660"/>
    <cellStyle name="Normal 150 2" xfId="3614"/>
    <cellStyle name="Normal 150 2 2" xfId="5281"/>
    <cellStyle name="Normal 150 2 2 2" xfId="8544"/>
    <cellStyle name="Normal 150 2 2 3" xfId="11611"/>
    <cellStyle name="Normal 150 2 2 4" xfId="14907"/>
    <cellStyle name="Normal 150 2 3" xfId="7048"/>
    <cellStyle name="Normal 150 2 4" xfId="10189"/>
    <cellStyle name="Normal 150 2 5" xfId="13484"/>
    <cellStyle name="Normal 150 3" xfId="4403"/>
    <cellStyle name="Normal 150 3 2" xfId="7833"/>
    <cellStyle name="Normal 150 3 3" xfId="10902"/>
    <cellStyle name="Normal 150 3 4" xfId="14198"/>
    <cellStyle name="Normal 150 4" xfId="6254"/>
    <cellStyle name="Normal 150 5" xfId="9456"/>
    <cellStyle name="Normal 150 6" xfId="12770"/>
    <cellStyle name="Normal 151" xfId="2661"/>
    <cellStyle name="Normal 151 2" xfId="3615"/>
    <cellStyle name="Normal 151 2 2" xfId="5282"/>
    <cellStyle name="Normal 151 2 2 2" xfId="8545"/>
    <cellStyle name="Normal 151 2 2 3" xfId="11612"/>
    <cellStyle name="Normal 151 2 2 4" xfId="14908"/>
    <cellStyle name="Normal 151 2 3" xfId="7049"/>
    <cellStyle name="Normal 151 2 4" xfId="10190"/>
    <cellStyle name="Normal 151 2 5" xfId="13485"/>
    <cellStyle name="Normal 151 3" xfId="4404"/>
    <cellStyle name="Normal 151 3 2" xfId="7834"/>
    <cellStyle name="Normal 151 3 3" xfId="10903"/>
    <cellStyle name="Normal 151 3 4" xfId="14199"/>
    <cellStyle name="Normal 151 4" xfId="6255"/>
    <cellStyle name="Normal 151 5" xfId="9457"/>
    <cellStyle name="Normal 151 6" xfId="12771"/>
    <cellStyle name="Normal 152" xfId="2662"/>
    <cellStyle name="Normal 152 2" xfId="3616"/>
    <cellStyle name="Normal 152 2 2" xfId="5283"/>
    <cellStyle name="Normal 152 2 2 2" xfId="8546"/>
    <cellStyle name="Normal 152 2 2 3" xfId="11613"/>
    <cellStyle name="Normal 152 2 2 4" xfId="14909"/>
    <cellStyle name="Normal 152 2 3" xfId="7050"/>
    <cellStyle name="Normal 152 2 4" xfId="10191"/>
    <cellStyle name="Normal 152 2 5" xfId="13486"/>
    <cellStyle name="Normal 152 3" xfId="4405"/>
    <cellStyle name="Normal 152 3 2" xfId="7835"/>
    <cellStyle name="Normal 152 3 3" xfId="10904"/>
    <cellStyle name="Normal 152 3 4" xfId="14200"/>
    <cellStyle name="Normal 152 4" xfId="6256"/>
    <cellStyle name="Normal 152 5" xfId="9458"/>
    <cellStyle name="Normal 152 6" xfId="12772"/>
    <cellStyle name="Normal 153" xfId="2663"/>
    <cellStyle name="Normal 153 2" xfId="3617"/>
    <cellStyle name="Normal 153 2 2" xfId="5284"/>
    <cellStyle name="Normal 153 2 2 2" xfId="8547"/>
    <cellStyle name="Normal 153 2 2 3" xfId="11614"/>
    <cellStyle name="Normal 153 2 2 4" xfId="14910"/>
    <cellStyle name="Normal 153 2 3" xfId="7051"/>
    <cellStyle name="Normal 153 2 4" xfId="10192"/>
    <cellStyle name="Normal 153 2 5" xfId="13487"/>
    <cellStyle name="Normal 153 3" xfId="4406"/>
    <cellStyle name="Normal 153 3 2" xfId="7836"/>
    <cellStyle name="Normal 153 3 3" xfId="10905"/>
    <cellStyle name="Normal 153 3 4" xfId="14201"/>
    <cellStyle name="Normal 153 4" xfId="6257"/>
    <cellStyle name="Normal 153 5" xfId="9459"/>
    <cellStyle name="Normal 153 6" xfId="12773"/>
    <cellStyle name="Normal 154" xfId="2664"/>
    <cellStyle name="Normal 154 2" xfId="3618"/>
    <cellStyle name="Normal 154 2 2" xfId="5285"/>
    <cellStyle name="Normal 154 2 2 2" xfId="8548"/>
    <cellStyle name="Normal 154 2 2 3" xfId="11615"/>
    <cellStyle name="Normal 154 2 2 4" xfId="14911"/>
    <cellStyle name="Normal 154 2 3" xfId="7052"/>
    <cellStyle name="Normal 154 2 4" xfId="10193"/>
    <cellStyle name="Normal 154 2 5" xfId="13488"/>
    <cellStyle name="Normal 154 3" xfId="4407"/>
    <cellStyle name="Normal 154 3 2" xfId="7837"/>
    <cellStyle name="Normal 154 3 3" xfId="10906"/>
    <cellStyle name="Normal 154 3 4" xfId="14202"/>
    <cellStyle name="Normal 154 4" xfId="6258"/>
    <cellStyle name="Normal 154 5" xfId="9460"/>
    <cellStyle name="Normal 154 6" xfId="12774"/>
    <cellStyle name="Normal 155" xfId="2665"/>
    <cellStyle name="Normal 155 2" xfId="3619"/>
    <cellStyle name="Normal 155 2 2" xfId="5286"/>
    <cellStyle name="Normal 155 2 2 2" xfId="8549"/>
    <cellStyle name="Normal 155 2 2 3" xfId="11616"/>
    <cellStyle name="Normal 155 2 2 4" xfId="14912"/>
    <cellStyle name="Normal 155 2 3" xfId="7053"/>
    <cellStyle name="Normal 155 2 4" xfId="10194"/>
    <cellStyle name="Normal 155 2 5" xfId="13489"/>
    <cellStyle name="Normal 155 3" xfId="4408"/>
    <cellStyle name="Normal 155 3 2" xfId="7838"/>
    <cellStyle name="Normal 155 3 3" xfId="10907"/>
    <cellStyle name="Normal 155 3 4" xfId="14203"/>
    <cellStyle name="Normal 155 4" xfId="6259"/>
    <cellStyle name="Normal 155 5" xfId="9461"/>
    <cellStyle name="Normal 155 6" xfId="12775"/>
    <cellStyle name="Normal 156" xfId="2811"/>
    <cellStyle name="Normal 156 2" xfId="3765"/>
    <cellStyle name="Normal 156 2 2" xfId="5432"/>
    <cellStyle name="Normal 156 2 2 2" xfId="8695"/>
    <cellStyle name="Normal 156 2 2 3" xfId="11762"/>
    <cellStyle name="Normal 156 2 2 4" xfId="15058"/>
    <cellStyle name="Normal 156 2 3" xfId="7199"/>
    <cellStyle name="Normal 156 2 4" xfId="10340"/>
    <cellStyle name="Normal 156 2 5" xfId="13635"/>
    <cellStyle name="Normal 156 3" xfId="4554"/>
    <cellStyle name="Normal 156 3 2" xfId="7984"/>
    <cellStyle name="Normal 156 3 3" xfId="11053"/>
    <cellStyle name="Normal 156 3 4" xfId="14349"/>
    <cellStyle name="Normal 156 4" xfId="6405"/>
    <cellStyle name="Normal 156 5" xfId="9607"/>
    <cellStyle name="Normal 156 6" xfId="12921"/>
    <cellStyle name="Normal 157" xfId="2812"/>
    <cellStyle name="Normal 157 2" xfId="3766"/>
    <cellStyle name="Normal 157 2 2" xfId="5433"/>
    <cellStyle name="Normal 157 2 2 2" xfId="8696"/>
    <cellStyle name="Normal 157 2 2 3" xfId="11763"/>
    <cellStyle name="Normal 157 2 2 4" xfId="15059"/>
    <cellStyle name="Normal 157 2 3" xfId="7200"/>
    <cellStyle name="Normal 157 2 4" xfId="10341"/>
    <cellStyle name="Normal 157 2 5" xfId="13636"/>
    <cellStyle name="Normal 157 3" xfId="4555"/>
    <cellStyle name="Normal 157 3 2" xfId="7985"/>
    <cellStyle name="Normal 157 3 3" xfId="11054"/>
    <cellStyle name="Normal 157 3 4" xfId="14350"/>
    <cellStyle name="Normal 157 4" xfId="6406"/>
    <cellStyle name="Normal 157 5" xfId="9608"/>
    <cellStyle name="Normal 157 6" xfId="12922"/>
    <cellStyle name="Normal 158" xfId="2813"/>
    <cellStyle name="Normal 158 2" xfId="3767"/>
    <cellStyle name="Normal 158 2 2" xfId="5434"/>
    <cellStyle name="Normal 158 2 2 2" xfId="8697"/>
    <cellStyle name="Normal 158 2 2 3" xfId="11764"/>
    <cellStyle name="Normal 158 2 2 4" xfId="15060"/>
    <cellStyle name="Normal 158 2 3" xfId="7201"/>
    <cellStyle name="Normal 158 2 4" xfId="10342"/>
    <cellStyle name="Normal 158 2 5" xfId="13637"/>
    <cellStyle name="Normal 158 3" xfId="4556"/>
    <cellStyle name="Normal 158 3 2" xfId="7986"/>
    <cellStyle name="Normal 158 3 3" xfId="11055"/>
    <cellStyle name="Normal 158 3 4" xfId="14351"/>
    <cellStyle name="Normal 158 4" xfId="6407"/>
    <cellStyle name="Normal 158 5" xfId="9609"/>
    <cellStyle name="Normal 158 6" xfId="12923"/>
    <cellStyle name="Normal 159" xfId="2814"/>
    <cellStyle name="Normal 159 2" xfId="3768"/>
    <cellStyle name="Normal 159 2 2" xfId="5435"/>
    <cellStyle name="Normal 159 2 2 2" xfId="8698"/>
    <cellStyle name="Normal 159 2 2 3" xfId="11765"/>
    <cellStyle name="Normal 159 2 2 4" xfId="15061"/>
    <cellStyle name="Normal 159 2 3" xfId="7202"/>
    <cellStyle name="Normal 159 2 4" xfId="10343"/>
    <cellStyle name="Normal 159 2 5" xfId="13638"/>
    <cellStyle name="Normal 159 3" xfId="4557"/>
    <cellStyle name="Normal 159 3 2" xfId="7987"/>
    <cellStyle name="Normal 159 3 3" xfId="11056"/>
    <cellStyle name="Normal 159 3 4" xfId="14352"/>
    <cellStyle name="Normal 159 4" xfId="6408"/>
    <cellStyle name="Normal 159 5" xfId="9610"/>
    <cellStyle name="Normal 159 6" xfId="12924"/>
    <cellStyle name="Normal 16" xfId="145"/>
    <cellStyle name="Normal 16 2" xfId="1998"/>
    <cellStyle name="Normal 16 3" xfId="1999"/>
    <cellStyle name="Normal 160" xfId="2815"/>
    <cellStyle name="Normal 160 2" xfId="3769"/>
    <cellStyle name="Normal 160 2 2" xfId="5436"/>
    <cellStyle name="Normal 160 2 2 2" xfId="8699"/>
    <cellStyle name="Normal 160 2 2 3" xfId="11766"/>
    <cellStyle name="Normal 160 2 2 4" xfId="15062"/>
    <cellStyle name="Normal 160 2 3" xfId="7203"/>
    <cellStyle name="Normal 160 2 4" xfId="10344"/>
    <cellStyle name="Normal 160 2 5" xfId="13639"/>
    <cellStyle name="Normal 160 3" xfId="4558"/>
    <cellStyle name="Normal 160 3 2" xfId="7988"/>
    <cellStyle name="Normal 160 3 3" xfId="11057"/>
    <cellStyle name="Normal 160 3 4" xfId="14353"/>
    <cellStyle name="Normal 160 4" xfId="6409"/>
    <cellStyle name="Normal 160 5" xfId="9611"/>
    <cellStyle name="Normal 160 6" xfId="12925"/>
    <cellStyle name="Normal 161" xfId="2816"/>
    <cellStyle name="Normal 161 2" xfId="3770"/>
    <cellStyle name="Normal 161 2 2" xfId="5437"/>
    <cellStyle name="Normal 161 2 2 2" xfId="8700"/>
    <cellStyle name="Normal 161 2 2 3" xfId="11767"/>
    <cellStyle name="Normal 161 2 2 4" xfId="15063"/>
    <cellStyle name="Normal 161 2 3" xfId="7204"/>
    <cellStyle name="Normal 161 2 4" xfId="10345"/>
    <cellStyle name="Normal 161 2 5" xfId="13640"/>
    <cellStyle name="Normal 161 3" xfId="4559"/>
    <cellStyle name="Normal 161 3 2" xfId="7989"/>
    <cellStyle name="Normal 161 3 3" xfId="11058"/>
    <cellStyle name="Normal 161 3 4" xfId="14354"/>
    <cellStyle name="Normal 161 4" xfId="6410"/>
    <cellStyle name="Normal 161 5" xfId="9612"/>
    <cellStyle name="Normal 161 6" xfId="12926"/>
    <cellStyle name="Normal 162" xfId="2817"/>
    <cellStyle name="Normal 162 2" xfId="4721"/>
    <cellStyle name="Normal 162 3" xfId="3786"/>
    <cellStyle name="Normal 163" xfId="3189"/>
    <cellStyle name="Normal 163 2" xfId="4937"/>
    <cellStyle name="Normal 163 2 2" xfId="6624"/>
    <cellStyle name="Normal 163 2 3" xfId="9845"/>
    <cellStyle name="Normal 163 2 4" xfId="13140"/>
    <cellStyle name="Normal 163 3" xfId="3846"/>
    <cellStyle name="Normal 164" xfId="2959"/>
    <cellStyle name="Normal 164 2" xfId="4801"/>
    <cellStyle name="Normal 164 2 2" xfId="6491"/>
    <cellStyle name="Normal 164 2 3" xfId="9712"/>
    <cellStyle name="Normal 164 2 4" xfId="13007"/>
    <cellStyle name="Normal 164 3" xfId="4601"/>
    <cellStyle name="Normal 165" xfId="3771"/>
    <cellStyle name="Normal 165 2" xfId="5438"/>
    <cellStyle name="Normal 165 2 2" xfId="7205"/>
    <cellStyle name="Normal 165 2 3" xfId="10346"/>
    <cellStyle name="Normal 165 2 4" xfId="13641"/>
    <cellStyle name="Normal 165 3" xfId="4605"/>
    <cellStyle name="Normal 166" xfId="4576"/>
    <cellStyle name="Normal 167" xfId="4570"/>
    <cellStyle name="Normal 168" xfId="4592"/>
    <cellStyle name="Normal 169" xfId="4561"/>
    <cellStyle name="Normal 17" xfId="160"/>
    <cellStyle name="Normal 17 2" xfId="1056"/>
    <cellStyle name="Normal 17 2 2" xfId="2000"/>
    <cellStyle name="Normal 17 3" xfId="1055"/>
    <cellStyle name="Normal 170" xfId="4623"/>
    <cellStyle name="Normal 171" xfId="4567"/>
    <cellStyle name="Normal 172" xfId="4579"/>
    <cellStyle name="Normal 173" xfId="4607"/>
    <cellStyle name="Normal 174" xfId="4627"/>
    <cellStyle name="Normal 175" xfId="4604"/>
    <cellStyle name="Normal 176" xfId="4574"/>
    <cellStyle name="Normal 177" xfId="4626"/>
    <cellStyle name="Normal 178" xfId="4602"/>
    <cellStyle name="Normal 179" xfId="4631"/>
    <cellStyle name="Normal 18" xfId="165"/>
    <cellStyle name="Normal 18 2" xfId="1058"/>
    <cellStyle name="Normal 18 2 2" xfId="2001"/>
    <cellStyle name="Normal 18 3" xfId="1057"/>
    <cellStyle name="Normal 180" xfId="4573"/>
    <cellStyle name="Normal 181" xfId="4581"/>
    <cellStyle name="Normal 182" xfId="4560"/>
    <cellStyle name="Normal 183" xfId="4580"/>
    <cellStyle name="Normal 184" xfId="4622"/>
    <cellStyle name="Normal 185" xfId="4632"/>
    <cellStyle name="Normal 186" xfId="4611"/>
    <cellStyle name="Normal 187" xfId="4603"/>
    <cellStyle name="Normal 188" xfId="4577"/>
    <cellStyle name="Normal 189" xfId="4591"/>
    <cellStyle name="Normal 19" xfId="166"/>
    <cellStyle name="Normal 19 2" xfId="191"/>
    <cellStyle name="Normal 19 2 2" xfId="2002"/>
    <cellStyle name="Normal 19 2 3" xfId="2003"/>
    <cellStyle name="Normal 19 3" xfId="226"/>
    <cellStyle name="Normal 19 3 2" xfId="247"/>
    <cellStyle name="Normal 19 4" xfId="266"/>
    <cellStyle name="Normal 19 5" xfId="285"/>
    <cellStyle name="Normal 19 5 2" xfId="2004"/>
    <cellStyle name="Normal 19 5 3" xfId="2005"/>
    <cellStyle name="Normal 19 6" xfId="306"/>
    <cellStyle name="Normal 19 7" xfId="1060"/>
    <cellStyle name="Normal 19 8" xfId="1059"/>
    <cellStyle name="Normal 19_Data Check Control" xfId="203"/>
    <cellStyle name="Normal 190" xfId="4568"/>
    <cellStyle name="Normal 191" xfId="4609"/>
    <cellStyle name="Normal 192" xfId="4608"/>
    <cellStyle name="Normal 193" xfId="4584"/>
    <cellStyle name="Normal 194" xfId="4634"/>
    <cellStyle name="Normal 195" xfId="4667"/>
    <cellStyle name="Normal 196" xfId="4686"/>
    <cellStyle name="Normal 197" xfId="4693"/>
    <cellStyle name="Normal 198" xfId="4662"/>
    <cellStyle name="Normal 199" xfId="4663"/>
    <cellStyle name="Normal 2" xfId="6"/>
    <cellStyle name="Normal 2 2" xfId="72"/>
    <cellStyle name="Normal 2 2 2" xfId="147"/>
    <cellStyle name="Normal 2 2 2 2" xfId="1062"/>
    <cellStyle name="Normal 2 2 2 2 2" xfId="2006"/>
    <cellStyle name="Normal 2 2 2 3" xfId="1063"/>
    <cellStyle name="Normal 2 2 2 4" xfId="1061"/>
    <cellStyle name="Normal 2 2 3" xfId="146"/>
    <cellStyle name="Normal 2 2 3 2" xfId="1065"/>
    <cellStyle name="Normal 2 2 3 3" xfId="1064"/>
    <cellStyle name="Normal 2 2 3 3 10" xfId="11979"/>
    <cellStyle name="Normal 2 2 3 3 11" xfId="12139"/>
    <cellStyle name="Normal 2 2 3 3 12" xfId="12380"/>
    <cellStyle name="Normal 2 2 3 3 2" xfId="2170"/>
    <cellStyle name="Normal 2 2 3 3 2 2" xfId="3283"/>
    <cellStyle name="Normal 2 2 3 3 2 2 2" xfId="5029"/>
    <cellStyle name="Normal 2 2 3 3 2 2 2 2" xfId="8293"/>
    <cellStyle name="Normal 2 2 3 3 2 2 2 3" xfId="11360"/>
    <cellStyle name="Normal 2 2 3 3 2 2 2 4" xfId="14656"/>
    <cellStyle name="Normal 2 2 3 3 2 2 3" xfId="6717"/>
    <cellStyle name="Normal 2 2 3 3 2 2 4" xfId="9937"/>
    <cellStyle name="Normal 2 2 3 3 2 2 5" xfId="13232"/>
    <cellStyle name="Normal 2 2 3 3 2 3" xfId="4083"/>
    <cellStyle name="Normal 2 2 3 3 2 3 2" xfId="7513"/>
    <cellStyle name="Normal 2 2 3 3 2 3 3" xfId="10651"/>
    <cellStyle name="Normal 2 2 3 3 2 3 4" xfId="13947"/>
    <cellStyle name="Normal 2 2 3 3 2 4" xfId="5919"/>
    <cellStyle name="Normal 2 2 3 3 2 5" xfId="9205"/>
    <cellStyle name="Normal 2 2 3 3 2 6" xfId="12519"/>
    <cellStyle name="Normal 2 2 3 3 3" xfId="2439"/>
    <cellStyle name="Normal 2 2 3 3 3 2" xfId="3545"/>
    <cellStyle name="Normal 2 2 3 3 3 2 2" xfId="5212"/>
    <cellStyle name="Normal 2 2 3 3 3 2 2 2" xfId="8476"/>
    <cellStyle name="Normal 2 2 3 3 3 2 2 3" xfId="11543"/>
    <cellStyle name="Normal 2 2 3 3 3 2 2 4" xfId="14839"/>
    <cellStyle name="Normal 2 2 3 3 3 2 3" xfId="6979"/>
    <cellStyle name="Normal 2 2 3 3 3 2 4" xfId="10120"/>
    <cellStyle name="Normal 2 2 3 3 3 2 5" xfId="13415"/>
    <cellStyle name="Normal 2 2 3 3 3 3" xfId="4266"/>
    <cellStyle name="Normal 2 2 3 3 3 3 2" xfId="7696"/>
    <cellStyle name="Normal 2 2 3 3 3 3 3" xfId="10834"/>
    <cellStyle name="Normal 2 2 3 3 3 3 4" xfId="14130"/>
    <cellStyle name="Normal 2 2 3 3 3 4" xfId="6102"/>
    <cellStyle name="Normal 2 2 3 3 3 5" xfId="9388"/>
    <cellStyle name="Normal 2 2 3 3 3 6" xfId="12702"/>
    <cellStyle name="Normal 2 2 3 3 4" xfId="2748"/>
    <cellStyle name="Normal 2 2 3 3 4 2" xfId="3702"/>
    <cellStyle name="Normal 2 2 3 3 4 2 2" xfId="5369"/>
    <cellStyle name="Normal 2 2 3 3 4 2 2 2" xfId="8632"/>
    <cellStyle name="Normal 2 2 3 3 4 2 2 3" xfId="11699"/>
    <cellStyle name="Normal 2 2 3 3 4 2 2 4" xfId="14995"/>
    <cellStyle name="Normal 2 2 3 3 4 2 3" xfId="7136"/>
    <cellStyle name="Normal 2 2 3 3 4 2 4" xfId="10277"/>
    <cellStyle name="Normal 2 2 3 3 4 2 5" xfId="13572"/>
    <cellStyle name="Normal 2 2 3 3 4 3" xfId="4491"/>
    <cellStyle name="Normal 2 2 3 3 4 3 2" xfId="7921"/>
    <cellStyle name="Normal 2 2 3 3 4 3 3" xfId="10990"/>
    <cellStyle name="Normal 2 2 3 3 4 3 4" xfId="14286"/>
    <cellStyle name="Normal 2 2 3 3 4 4" xfId="6342"/>
    <cellStyle name="Normal 2 2 3 3 4 5" xfId="9544"/>
    <cellStyle name="Normal 2 2 3 3 4 6" xfId="12858"/>
    <cellStyle name="Normal 2 2 3 3 5" xfId="2886"/>
    <cellStyle name="Normal 2 2 3 3 5 2" xfId="4757"/>
    <cellStyle name="Normal 2 2 3 3 5 2 2" xfId="8025"/>
    <cellStyle name="Normal 2 2 3 3 5 2 3" xfId="11094"/>
    <cellStyle name="Normal 2 2 3 3 5 2 4" xfId="14390"/>
    <cellStyle name="Normal 2 2 3 3 5 3" xfId="6447"/>
    <cellStyle name="Normal 2 2 3 3 5 4" xfId="9668"/>
    <cellStyle name="Normal 2 2 3 3 5 5" xfId="12963"/>
    <cellStyle name="Normal 2 2 3 3 6" xfId="3942"/>
    <cellStyle name="Normal 2 2 3 3 6 2" xfId="7372"/>
    <cellStyle name="Normal 2 2 3 3 6 3" xfId="10510"/>
    <cellStyle name="Normal 2 2 3 3 6 4" xfId="13806"/>
    <cellStyle name="Normal 2 2 3 3 7" xfId="5535"/>
    <cellStyle name="Normal 2 2 3 3 7 2" xfId="8796"/>
    <cellStyle name="Normal 2 2 3 3 7 3" xfId="11856"/>
    <cellStyle name="Normal 2 2 3 3 7 4" xfId="15152"/>
    <cellStyle name="Normal 2 2 3 3 8" xfId="5780"/>
    <cellStyle name="Normal 2 2 3 3 9" xfId="8987"/>
    <cellStyle name="Normal 2 2 3 4" xfId="2940"/>
    <cellStyle name="Normal 2 2 3 4 2" xfId="4786"/>
    <cellStyle name="Normal 2 2 3 4 2 2" xfId="8054"/>
    <cellStyle name="Normal 2 2 3 4 2 3" xfId="11123"/>
    <cellStyle name="Normal 2 2 3 4 2 4" xfId="14419"/>
    <cellStyle name="Normal 2 2 3 4 3" xfId="6476"/>
    <cellStyle name="Normal 2 2 3 4 4" xfId="9697"/>
    <cellStyle name="Normal 2 2 3 4 5" xfId="12992"/>
    <cellStyle name="Normal 2 2 4" xfId="1066"/>
    <cellStyle name="Normal 2 2 5" xfId="1067"/>
    <cellStyle name="Normal 2 2 6" xfId="2007"/>
    <cellStyle name="Normal 2 2_Data Check Control" xfId="204"/>
    <cellStyle name="Normal 2 3" xfId="73"/>
    <cellStyle name="Normal 2 3 2" xfId="1068"/>
    <cellStyle name="Normal 2 4" xfId="310"/>
    <cellStyle name="Normal 2 4 2" xfId="1070"/>
    <cellStyle name="Normal 2 4 3" xfId="1069"/>
    <cellStyle name="Normal 2 5" xfId="311"/>
    <cellStyle name="Normal 2 6" xfId="123"/>
    <cellStyle name="Normal 20" xfId="163"/>
    <cellStyle name="Normal 20 2" xfId="190"/>
    <cellStyle name="Normal 20 3" xfId="225"/>
    <cellStyle name="Normal 20 3 2" xfId="246"/>
    <cellStyle name="Normal 20 4" xfId="265"/>
    <cellStyle name="Normal 20 5" xfId="284"/>
    <cellStyle name="Normal 20 5 2" xfId="2008"/>
    <cellStyle name="Normal 20 5 3" xfId="2009"/>
    <cellStyle name="Normal 20 6" xfId="305"/>
    <cellStyle name="Normal 20 7" xfId="1072"/>
    <cellStyle name="Normal 20 8" xfId="1071"/>
    <cellStyle name="Normal 20_Data Check Control" xfId="217"/>
    <cellStyle name="Normal 200" xfId="4687"/>
    <cellStyle name="Normal 201" xfId="4665"/>
    <cellStyle name="Normal 202" xfId="4684"/>
    <cellStyle name="Normal 203" xfId="4664"/>
    <cellStyle name="Normal 204" xfId="4694"/>
    <cellStyle name="Normal 205" xfId="4675"/>
    <cellStyle name="Normal 206" xfId="4690"/>
    <cellStyle name="Normal 207" xfId="4653"/>
    <cellStyle name="Normal 208" xfId="4659"/>
    <cellStyle name="Normal 209" xfId="4697"/>
    <cellStyle name="Normal 21" xfId="168"/>
    <cellStyle name="Normal 21 2" xfId="192"/>
    <cellStyle name="Normal 21 2 2" xfId="1075"/>
    <cellStyle name="Normal 21 2 3" xfId="1074"/>
    <cellStyle name="Normal 21 3" xfId="227"/>
    <cellStyle name="Normal 21 3 2" xfId="248"/>
    <cellStyle name="Normal 21 3 3" xfId="1077"/>
    <cellStyle name="Normal 21 3 4" xfId="1076"/>
    <cellStyle name="Normal 21 4" xfId="267"/>
    <cellStyle name="Normal 21 5" xfId="286"/>
    <cellStyle name="Normal 21 5 2" xfId="2010"/>
    <cellStyle name="Normal 21 5 3" xfId="2011"/>
    <cellStyle name="Normal 21 6" xfId="304"/>
    <cellStyle name="Normal 21 7" xfId="1078"/>
    <cellStyle name="Normal 21 8" xfId="1073"/>
    <cellStyle name="Normal 21_Data Check Control" xfId="210"/>
    <cellStyle name="Normal 210" xfId="4655"/>
    <cellStyle name="Normal 211" xfId="4644"/>
    <cellStyle name="Normal 212" xfId="4670"/>
    <cellStyle name="Normal 213" xfId="4682"/>
    <cellStyle name="Normal 214" xfId="4637"/>
    <cellStyle name="Normal 215" xfId="4648"/>
    <cellStyle name="Normal 216" xfId="4658"/>
    <cellStyle name="Normal 217" xfId="4660"/>
    <cellStyle name="Normal 218" xfId="4691"/>
    <cellStyle name="Normal 219" xfId="4661"/>
    <cellStyle name="Normal 22" xfId="169"/>
    <cellStyle name="Normal 22 2" xfId="193"/>
    <cellStyle name="Normal 22 2 2" xfId="1081"/>
    <cellStyle name="Normal 22 2 3" xfId="1080"/>
    <cellStyle name="Normal 22 3" xfId="228"/>
    <cellStyle name="Normal 22 3 2" xfId="249"/>
    <cellStyle name="Normal 22 3 3" xfId="1083"/>
    <cellStyle name="Normal 22 3 4" xfId="1082"/>
    <cellStyle name="Normal 22 4" xfId="268"/>
    <cellStyle name="Normal 22 5" xfId="287"/>
    <cellStyle name="Normal 22 5 2" xfId="2013"/>
    <cellStyle name="Normal 22 5 3" xfId="2014"/>
    <cellStyle name="Normal 22 6" xfId="299"/>
    <cellStyle name="Normal 22 7" xfId="1084"/>
    <cellStyle name="Normal 22 8" xfId="1079"/>
    <cellStyle name="Normal 22_Data Check Control" xfId="233"/>
    <cellStyle name="Normal 220" xfId="4692"/>
    <cellStyle name="Normal 221" xfId="4676"/>
    <cellStyle name="Normal 222" xfId="4654"/>
    <cellStyle name="Normal 223" xfId="4689"/>
    <cellStyle name="Normal 224" xfId="4669"/>
    <cellStyle name="Normal 225" xfId="4668"/>
    <cellStyle name="Normal 226" xfId="4673"/>
    <cellStyle name="Normal 227" xfId="4680"/>
    <cellStyle name="Normal 228" xfId="4702"/>
    <cellStyle name="Normal 229" xfId="4711"/>
    <cellStyle name="Normal 23" xfId="170"/>
    <cellStyle name="Normal 23 2" xfId="194"/>
    <cellStyle name="Normal 23 2 2" xfId="1087"/>
    <cellStyle name="Normal 23 2 3" xfId="1086"/>
    <cellStyle name="Normal 23 3" xfId="229"/>
    <cellStyle name="Normal 23 3 2" xfId="250"/>
    <cellStyle name="Normal 23 3 3" xfId="1089"/>
    <cellStyle name="Normal 23 3 4" xfId="1088"/>
    <cellStyle name="Normal 23 4" xfId="269"/>
    <cellStyle name="Normal 23 5" xfId="288"/>
    <cellStyle name="Normal 23 5 2" xfId="2016"/>
    <cellStyle name="Normal 23 5 3" xfId="2017"/>
    <cellStyle name="Normal 23 6" xfId="297"/>
    <cellStyle name="Normal 23 7" xfId="1090"/>
    <cellStyle name="Normal 23 8" xfId="1085"/>
    <cellStyle name="Normal 23_Data Check Control" xfId="211"/>
    <cellStyle name="Normal 230" xfId="4717"/>
    <cellStyle name="Normal 231" xfId="4708"/>
    <cellStyle name="Normal 232" xfId="4714"/>
    <cellStyle name="Normal 233" xfId="4715"/>
    <cellStyle name="Normal 234" xfId="5439"/>
    <cellStyle name="Normal 235" xfId="4704"/>
    <cellStyle name="Normal 236" xfId="4719"/>
    <cellStyle name="Normal 237" xfId="4709"/>
    <cellStyle name="Normal 238" xfId="3772"/>
    <cellStyle name="Normal 238 2" xfId="7208"/>
    <cellStyle name="Normal 238 3" xfId="10347"/>
    <cellStyle name="Normal 238 4" xfId="13642"/>
    <cellStyle name="Normal 239" xfId="3992"/>
    <cellStyle name="Normal 239 2" xfId="7422"/>
    <cellStyle name="Normal 239 3" xfId="10560"/>
    <cellStyle name="Normal 239 4" xfId="13856"/>
    <cellStyle name="Normal 24" xfId="171"/>
    <cellStyle name="Normal 24 2" xfId="195"/>
    <cellStyle name="Normal 24 2 2" xfId="1093"/>
    <cellStyle name="Normal 24 2 3" xfId="1092"/>
    <cellStyle name="Normal 24 3" xfId="230"/>
    <cellStyle name="Normal 24 3 2" xfId="251"/>
    <cellStyle name="Normal 24 4" xfId="270"/>
    <cellStyle name="Normal 24 5" xfId="289"/>
    <cellStyle name="Normal 24 5 2" xfId="2018"/>
    <cellStyle name="Normal 24 5 3" xfId="2019"/>
    <cellStyle name="Normal 24 6" xfId="307"/>
    <cellStyle name="Normal 24 7" xfId="1094"/>
    <cellStyle name="Normal 24 8" xfId="1091"/>
    <cellStyle name="Normal 24_Data Check Control" xfId="205"/>
    <cellStyle name="Normal 240" xfId="3915"/>
    <cellStyle name="Normal 240 2" xfId="7345"/>
    <cellStyle name="Normal 240 3" xfId="10483"/>
    <cellStyle name="Normal 240 4" xfId="13779"/>
    <cellStyle name="Normal 241" xfId="3941"/>
    <cellStyle name="Normal 241 2" xfId="7371"/>
    <cellStyle name="Normal 241 3" xfId="10509"/>
    <cellStyle name="Normal 241 4" xfId="13805"/>
    <cellStyle name="Normal 242" xfId="5448"/>
    <cellStyle name="Normal 242 2" xfId="8709"/>
    <cellStyle name="Normal 242 3" xfId="11769"/>
    <cellStyle name="Normal 242 4" xfId="15065"/>
    <cellStyle name="Normal 243" xfId="5602"/>
    <cellStyle name="Normal 243 2" xfId="8863"/>
    <cellStyle name="Normal 243 3" xfId="11923"/>
    <cellStyle name="Normal 243 4" xfId="15219"/>
    <cellStyle name="Normal 244" xfId="5604"/>
    <cellStyle name="Normal 244 2" xfId="8865"/>
    <cellStyle name="Normal 244 3" xfId="11925"/>
    <cellStyle name="Normal 244 4" xfId="15221"/>
    <cellStyle name="Normal 245" xfId="5605"/>
    <cellStyle name="Normal 245 2" xfId="8866"/>
    <cellStyle name="Normal 245 3" xfId="11926"/>
    <cellStyle name="Normal 245 4" xfId="15222"/>
    <cellStyle name="Normal 246" xfId="5606"/>
    <cellStyle name="Normal 246 2" xfId="8867"/>
    <cellStyle name="Normal 246 3" xfId="11927"/>
    <cellStyle name="Normal 246 4" xfId="15223"/>
    <cellStyle name="Normal 247" xfId="5607"/>
    <cellStyle name="Normal 247 2" xfId="8868"/>
    <cellStyle name="Normal 247 3" xfId="11928"/>
    <cellStyle name="Normal 247 4" xfId="15224"/>
    <cellStyle name="Normal 248" xfId="5608"/>
    <cellStyle name="Normal 248 2" xfId="8869"/>
    <cellStyle name="Normal 248 3" xfId="11929"/>
    <cellStyle name="Normal 248 4" xfId="15225"/>
    <cellStyle name="Normal 249" xfId="5609"/>
    <cellStyle name="Normal 249 2" xfId="8870"/>
    <cellStyle name="Normal 249 3" xfId="11930"/>
    <cellStyle name="Normal 249 4" xfId="15226"/>
    <cellStyle name="Normal 25" xfId="172"/>
    <cellStyle name="Normal 25 2" xfId="196"/>
    <cellStyle name="Normal 25 2 2" xfId="1097"/>
    <cellStyle name="Normal 25 2 3" xfId="1096"/>
    <cellStyle name="Normal 25 3" xfId="231"/>
    <cellStyle name="Normal 25 3 2" xfId="252"/>
    <cellStyle name="Normal 25 4" xfId="271"/>
    <cellStyle name="Normal 25 5" xfId="290"/>
    <cellStyle name="Normal 25 5 2" xfId="2020"/>
    <cellStyle name="Normal 25 5 3" xfId="2021"/>
    <cellStyle name="Normal 25 6" xfId="308"/>
    <cellStyle name="Normal 25 7" xfId="1098"/>
    <cellStyle name="Normal 25 8" xfId="1095"/>
    <cellStyle name="Normal 25_Data Check Control" xfId="206"/>
    <cellStyle name="Normal 250" xfId="5603"/>
    <cellStyle name="Normal 250 2" xfId="8864"/>
    <cellStyle name="Normal 250 3" xfId="11924"/>
    <cellStyle name="Normal 250 4" xfId="15220"/>
    <cellStyle name="Normal 251" xfId="5610"/>
    <cellStyle name="Normal 251 2" xfId="8871"/>
    <cellStyle name="Normal 251 3" xfId="11931"/>
    <cellStyle name="Normal 251 4" xfId="15227"/>
    <cellStyle name="Normal 252" xfId="5611"/>
    <cellStyle name="Normal 252 2" xfId="8872"/>
    <cellStyle name="Normal 252 3" xfId="11932"/>
    <cellStyle name="Normal 252 4" xfId="15228"/>
    <cellStyle name="Normal 253" xfId="5612"/>
    <cellStyle name="Normal 253 2" xfId="8873"/>
    <cellStyle name="Normal 253 3" xfId="11933"/>
    <cellStyle name="Normal 253 4" xfId="15229"/>
    <cellStyle name="Normal 254" xfId="5613"/>
    <cellStyle name="Normal 254 2" xfId="8874"/>
    <cellStyle name="Normal 254 3" xfId="11934"/>
    <cellStyle name="Normal 254 4" xfId="15230"/>
    <cellStyle name="Normal 255" xfId="5614"/>
    <cellStyle name="Normal 255 2" xfId="8875"/>
    <cellStyle name="Normal 255 3" xfId="11935"/>
    <cellStyle name="Normal 255 4" xfId="15231"/>
    <cellStyle name="Normal 256" xfId="5615"/>
    <cellStyle name="Normal 256 2" xfId="8876"/>
    <cellStyle name="Normal 256 3" xfId="11936"/>
    <cellStyle name="Normal 256 4" xfId="15232"/>
    <cellStyle name="Normal 257" xfId="7206"/>
    <cellStyle name="Normal 258" xfId="5616"/>
    <cellStyle name="Normal 259" xfId="8877"/>
    <cellStyle name="Normal 26" xfId="162"/>
    <cellStyle name="Normal 26 2" xfId="189"/>
    <cellStyle name="Normal 26 2 2" xfId="1101"/>
    <cellStyle name="Normal 26 2 3" xfId="1100"/>
    <cellStyle name="Normal 26 3" xfId="224"/>
    <cellStyle name="Normal 26 3 2" xfId="245"/>
    <cellStyle name="Normal 26 4" xfId="264"/>
    <cellStyle name="Normal 26 5" xfId="283"/>
    <cellStyle name="Normal 26 5 2" xfId="2022"/>
    <cellStyle name="Normal 26 5 3" xfId="2023"/>
    <cellStyle name="Normal 26 6" xfId="300"/>
    <cellStyle name="Normal 26 7" xfId="1102"/>
    <cellStyle name="Normal 26 8" xfId="1099"/>
    <cellStyle name="Normal 26_Data Check Control" xfId="207"/>
    <cellStyle name="Normal 260" xfId="8879"/>
    <cellStyle name="Normal 261" xfId="8884"/>
    <cellStyle name="Normal 262" xfId="8886"/>
    <cellStyle name="Normal 263" xfId="8885"/>
    <cellStyle name="Normal 264" xfId="8883"/>
    <cellStyle name="Normal 265" xfId="8878"/>
    <cellStyle name="Normal 266" xfId="8888"/>
    <cellStyle name="Normal 267" xfId="8890"/>
    <cellStyle name="Normal 268" xfId="8897"/>
    <cellStyle name="Normal 269" xfId="9127"/>
    <cellStyle name="Normal 27" xfId="167"/>
    <cellStyle name="Normal 27 2" xfId="1104"/>
    <cellStyle name="Normal 27 3" xfId="1105"/>
    <cellStyle name="Normal 27 4" xfId="1103"/>
    <cellStyle name="Normal 270" xfId="8898"/>
    <cellStyle name="Normal 271" xfId="11937"/>
    <cellStyle name="Normal 272" xfId="12057"/>
    <cellStyle name="Normal 273" xfId="12200"/>
    <cellStyle name="Normal 274" xfId="12201"/>
    <cellStyle name="Normal 275" xfId="12202"/>
    <cellStyle name="Normal 276" xfId="12203"/>
    <cellStyle name="Normal 277" xfId="12218"/>
    <cellStyle name="Normal 278" xfId="12219"/>
    <cellStyle name="Normal 28" xfId="173"/>
    <cellStyle name="Normal 28 2" xfId="1107"/>
    <cellStyle name="Normal 28 3" xfId="1108"/>
    <cellStyle name="Normal 28 3 2" xfId="2024"/>
    <cellStyle name="Normal 28 4" xfId="1106"/>
    <cellStyle name="Normal 28 4 2" xfId="2025"/>
    <cellStyle name="Normal 281" xfId="9624"/>
    <cellStyle name="Normal 29" xfId="323"/>
    <cellStyle name="Normal 29 2" xfId="465"/>
    <cellStyle name="Normal 29 3" xfId="3121"/>
    <cellStyle name="Normal 29 3 2" xfId="4916"/>
    <cellStyle name="Normal 29 3 2 2" xfId="8182"/>
    <cellStyle name="Normal 29 3 2 3" xfId="11249"/>
    <cellStyle name="Normal 29 3 2 4" xfId="14545"/>
    <cellStyle name="Normal 29 3 3" xfId="6603"/>
    <cellStyle name="Normal 29 3 4" xfId="9824"/>
    <cellStyle name="Normal 29 3 5" xfId="13119"/>
    <cellStyle name="Normal 29 4" xfId="3811"/>
    <cellStyle name="Normal 29 4 2" xfId="7243"/>
    <cellStyle name="Normal 29 4 3" xfId="10381"/>
    <cellStyle name="Normal 29 4 4" xfId="13677"/>
    <cellStyle name="Normal 29 5" xfId="5651"/>
    <cellStyle name="Normal 29 6" xfId="9114"/>
    <cellStyle name="Normal 29 7" xfId="12254"/>
    <cellStyle name="Normal 3" xfId="3"/>
    <cellStyle name="Normal 3 10" xfId="1110"/>
    <cellStyle name="Normal 3 10 2" xfId="2954"/>
    <cellStyle name="Normal 3 10 2 2" xfId="9617"/>
    <cellStyle name="Normal 3 11" xfId="1111"/>
    <cellStyle name="Normal 3 11 2" xfId="2955"/>
    <cellStyle name="Normal 3 12" xfId="1112"/>
    <cellStyle name="Normal 3 12 2" xfId="2956"/>
    <cellStyle name="Normal 3 13" xfId="1109"/>
    <cellStyle name="Normal 3 13 2" xfId="2027"/>
    <cellStyle name="Normal 3 13 3" xfId="2026"/>
    <cellStyle name="Normal 3 14" xfId="2129"/>
    <cellStyle name="Normal 3 14 2" xfId="3242"/>
    <cellStyle name="Normal 3 14 2 2" xfId="4989"/>
    <cellStyle name="Normal 3 14 2 2 2" xfId="8253"/>
    <cellStyle name="Normal 3 14 2 2 3" xfId="11320"/>
    <cellStyle name="Normal 3 14 2 2 4" xfId="14616"/>
    <cellStyle name="Normal 3 14 2 3" xfId="6676"/>
    <cellStyle name="Normal 3 14 2 4" xfId="9897"/>
    <cellStyle name="Normal 3 14 2 5" xfId="13192"/>
    <cellStyle name="Normal 3 14 3" xfId="4043"/>
    <cellStyle name="Normal 3 14 3 2" xfId="7473"/>
    <cellStyle name="Normal 3 14 3 3" xfId="10611"/>
    <cellStyle name="Normal 3 14 3 4" xfId="13907"/>
    <cellStyle name="Normal 3 14 4" xfId="5879"/>
    <cellStyle name="Normal 3 14 5" xfId="9165"/>
    <cellStyle name="Normal 3 14 6" xfId="12479"/>
    <cellStyle name="Normal 3 15" xfId="2440"/>
    <cellStyle name="Normal 3 15 2" xfId="3546"/>
    <cellStyle name="Normal 3 15 2 2" xfId="5213"/>
    <cellStyle name="Normal 3 15 2 2 2" xfId="8477"/>
    <cellStyle name="Normal 3 15 2 2 3" xfId="11544"/>
    <cellStyle name="Normal 3 15 2 2 4" xfId="14840"/>
    <cellStyle name="Normal 3 15 2 3" xfId="6980"/>
    <cellStyle name="Normal 3 15 2 4" xfId="10121"/>
    <cellStyle name="Normal 3 15 2 5" xfId="13416"/>
    <cellStyle name="Normal 3 15 3" xfId="4267"/>
    <cellStyle name="Normal 3 15 3 2" xfId="7697"/>
    <cellStyle name="Normal 3 15 3 3" xfId="10835"/>
    <cellStyle name="Normal 3 15 3 4" xfId="14131"/>
    <cellStyle name="Normal 3 15 4" xfId="6103"/>
    <cellStyle name="Normal 3 15 5" xfId="9389"/>
    <cellStyle name="Normal 3 15 6" xfId="12703"/>
    <cellStyle name="Normal 3 16" xfId="2749"/>
    <cellStyle name="Normal 3 16 2" xfId="3703"/>
    <cellStyle name="Normal 3 16 2 2" xfId="5370"/>
    <cellStyle name="Normal 3 16 2 2 2" xfId="8633"/>
    <cellStyle name="Normal 3 16 2 2 3" xfId="11700"/>
    <cellStyle name="Normal 3 16 2 2 4" xfId="14996"/>
    <cellStyle name="Normal 3 16 2 3" xfId="7137"/>
    <cellStyle name="Normal 3 16 2 4" xfId="10278"/>
    <cellStyle name="Normal 3 16 2 5" xfId="13573"/>
    <cellStyle name="Normal 3 16 3" xfId="4492"/>
    <cellStyle name="Normal 3 16 3 2" xfId="7922"/>
    <cellStyle name="Normal 3 16 3 3" xfId="10991"/>
    <cellStyle name="Normal 3 16 3 4" xfId="14287"/>
    <cellStyle name="Normal 3 16 4" xfId="6343"/>
    <cellStyle name="Normal 3 16 5" xfId="9545"/>
    <cellStyle name="Normal 3 16 6" xfId="12859"/>
    <cellStyle name="Normal 3 17" xfId="3790"/>
    <cellStyle name="Normal 3 17 2" xfId="7222"/>
    <cellStyle name="Normal 3 17 3" xfId="9125"/>
    <cellStyle name="Normal 3 17 4" xfId="13656"/>
    <cellStyle name="Normal 3 18" xfId="5536"/>
    <cellStyle name="Normal 3 18 2" xfId="8797"/>
    <cellStyle name="Normal 3 18 3" xfId="9628"/>
    <cellStyle name="Normal 3 18 4" xfId="11857"/>
    <cellStyle name="Normal 3 18 5" xfId="15153"/>
    <cellStyle name="Normal 3 19" xfId="5630"/>
    <cellStyle name="Normal 3 2" xfId="148"/>
    <cellStyle name="Normal 3 2 10" xfId="3796"/>
    <cellStyle name="Normal 3 2 10 2" xfId="7228"/>
    <cellStyle name="Normal 3 2 10 3" xfId="10366"/>
    <cellStyle name="Normal 3 2 10 4" xfId="13662"/>
    <cellStyle name="Normal 3 2 11" xfId="5537"/>
    <cellStyle name="Normal 3 2 11 2" xfId="8798"/>
    <cellStyle name="Normal 3 2 11 3" xfId="11858"/>
    <cellStyle name="Normal 3 2 11 4" xfId="15154"/>
    <cellStyle name="Normal 3 2 12" xfId="5636"/>
    <cellStyle name="Normal 3 2 13" xfId="8989"/>
    <cellStyle name="Normal 3 2 14" xfId="11947"/>
    <cellStyle name="Normal 3 2 15" xfId="12141"/>
    <cellStyle name="Normal 3 2 16" xfId="12239"/>
    <cellStyle name="Normal 3 2 2" xfId="348"/>
    <cellStyle name="Normal 3 2 2 2" xfId="1114"/>
    <cellStyle name="Normal 3 2 2 3" xfId="3106"/>
    <cellStyle name="Normal 3 2 2 3 2" xfId="4901"/>
    <cellStyle name="Normal 3 2 2 3 2 2" xfId="8167"/>
    <cellStyle name="Normal 3 2 2 3 2 3" xfId="11234"/>
    <cellStyle name="Normal 3 2 2 3 2 4" xfId="14530"/>
    <cellStyle name="Normal 3 2 2 3 3" xfId="6588"/>
    <cellStyle name="Normal 3 2 2 3 4" xfId="9809"/>
    <cellStyle name="Normal 3 2 2 3 5" xfId="13104"/>
    <cellStyle name="Normal 3 2 2 4" xfId="3828"/>
    <cellStyle name="Normal 3 2 2 4 2" xfId="7260"/>
    <cellStyle name="Normal 3 2 2 4 3" xfId="10398"/>
    <cellStyle name="Normal 3 2 2 4 4" xfId="13694"/>
    <cellStyle name="Normal 3 2 2 5" xfId="5668"/>
    <cellStyle name="Normal 3 2 2 6" xfId="9104"/>
    <cellStyle name="Normal 3 2 2 7" xfId="12271"/>
    <cellStyle name="Normal 3 2 3" xfId="321"/>
    <cellStyle name="Normal 3 2 3 2" xfId="1115"/>
    <cellStyle name="Normal 3 2 3 3" xfId="3123"/>
    <cellStyle name="Normal 3 2 3 3 2" xfId="4918"/>
    <cellStyle name="Normal 3 2 3 3 2 2" xfId="8184"/>
    <cellStyle name="Normal 3 2 3 3 2 3" xfId="11251"/>
    <cellStyle name="Normal 3 2 3 3 2 4" xfId="14547"/>
    <cellStyle name="Normal 3 2 3 3 3" xfId="6605"/>
    <cellStyle name="Normal 3 2 3 3 4" xfId="9826"/>
    <cellStyle name="Normal 3 2 3 3 5" xfId="13121"/>
    <cellStyle name="Normal 3 2 3 4" xfId="3809"/>
    <cellStyle name="Normal 3 2 3 4 2" xfId="7241"/>
    <cellStyle name="Normal 3 2 3 4 3" xfId="10379"/>
    <cellStyle name="Normal 3 2 3 4 4" xfId="13675"/>
    <cellStyle name="Normal 3 2 3 5" xfId="5649"/>
    <cellStyle name="Normal 3 2 3 6" xfId="9116"/>
    <cellStyle name="Normal 3 2 3 7" xfId="12252"/>
    <cellStyle name="Normal 3 2 4" xfId="415"/>
    <cellStyle name="Normal 3 2 4 10" xfId="8990"/>
    <cellStyle name="Normal 3 2 4 11" xfId="11980"/>
    <cellStyle name="Normal 3 2 4 12" xfId="12142"/>
    <cellStyle name="Normal 3 2 4 13" xfId="12282"/>
    <cellStyle name="Normal 3 2 4 2" xfId="1116"/>
    <cellStyle name="Normal 3 2 4 2 2" xfId="2869"/>
    <cellStyle name="Normal 3 2 4 2 2 2" xfId="4756"/>
    <cellStyle name="Normal 3 2 4 2 2 2 2" xfId="8024"/>
    <cellStyle name="Normal 3 2 4 2 2 2 3" xfId="11093"/>
    <cellStyle name="Normal 3 2 4 2 2 2 4" xfId="14389"/>
    <cellStyle name="Normal 3 2 4 2 2 3" xfId="6446"/>
    <cellStyle name="Normal 3 2 4 2 2 4" xfId="9667"/>
    <cellStyle name="Normal 3 2 4 2 2 5" xfId="12962"/>
    <cellStyle name="Normal 3 2 4 2 3" xfId="3943"/>
    <cellStyle name="Normal 3 2 4 2 3 2" xfId="7373"/>
    <cellStyle name="Normal 3 2 4 2 3 3" xfId="10511"/>
    <cellStyle name="Normal 3 2 4 2 3 4" xfId="13807"/>
    <cellStyle name="Normal 3 2 4 2 4" xfId="5781"/>
    <cellStyle name="Normal 3 2 4 2 5" xfId="8959"/>
    <cellStyle name="Normal 3 2 4 2 6" xfId="12381"/>
    <cellStyle name="Normal 3 2 4 3" xfId="2171"/>
    <cellStyle name="Normal 3 2 4 3 2" xfId="3284"/>
    <cellStyle name="Normal 3 2 4 3 2 2" xfId="5030"/>
    <cellStyle name="Normal 3 2 4 3 2 2 2" xfId="8294"/>
    <cellStyle name="Normal 3 2 4 3 2 2 3" xfId="11361"/>
    <cellStyle name="Normal 3 2 4 3 2 2 4" xfId="14657"/>
    <cellStyle name="Normal 3 2 4 3 2 3" xfId="6718"/>
    <cellStyle name="Normal 3 2 4 3 2 4" xfId="9938"/>
    <cellStyle name="Normal 3 2 4 3 2 5" xfId="13233"/>
    <cellStyle name="Normal 3 2 4 3 3" xfId="4084"/>
    <cellStyle name="Normal 3 2 4 3 3 2" xfId="7514"/>
    <cellStyle name="Normal 3 2 4 3 3 3" xfId="10652"/>
    <cellStyle name="Normal 3 2 4 3 3 4" xfId="13948"/>
    <cellStyle name="Normal 3 2 4 3 4" xfId="5920"/>
    <cellStyle name="Normal 3 2 4 3 5" xfId="9206"/>
    <cellStyle name="Normal 3 2 4 3 6" xfId="12520"/>
    <cellStyle name="Normal 3 2 4 4" xfId="2442"/>
    <cellStyle name="Normal 3 2 4 4 2" xfId="3548"/>
    <cellStyle name="Normal 3 2 4 4 2 2" xfId="5215"/>
    <cellStyle name="Normal 3 2 4 4 2 2 2" xfId="8479"/>
    <cellStyle name="Normal 3 2 4 4 2 2 3" xfId="11546"/>
    <cellStyle name="Normal 3 2 4 4 2 2 4" xfId="14842"/>
    <cellStyle name="Normal 3 2 4 4 2 3" xfId="6982"/>
    <cellStyle name="Normal 3 2 4 4 2 4" xfId="10123"/>
    <cellStyle name="Normal 3 2 4 4 2 5" xfId="13418"/>
    <cellStyle name="Normal 3 2 4 4 3" xfId="4269"/>
    <cellStyle name="Normal 3 2 4 4 3 2" xfId="7699"/>
    <cellStyle name="Normal 3 2 4 4 3 3" xfId="10837"/>
    <cellStyle name="Normal 3 2 4 4 3 4" xfId="14133"/>
    <cellStyle name="Normal 3 2 4 4 4" xfId="6105"/>
    <cellStyle name="Normal 3 2 4 4 5" xfId="9391"/>
    <cellStyle name="Normal 3 2 4 4 6" xfId="12705"/>
    <cellStyle name="Normal 3 2 4 5" xfId="2751"/>
    <cellStyle name="Normal 3 2 4 5 2" xfId="3705"/>
    <cellStyle name="Normal 3 2 4 5 2 2" xfId="5372"/>
    <cellStyle name="Normal 3 2 4 5 2 2 2" xfId="8635"/>
    <cellStyle name="Normal 3 2 4 5 2 2 3" xfId="11702"/>
    <cellStyle name="Normal 3 2 4 5 2 2 4" xfId="14998"/>
    <cellStyle name="Normal 3 2 4 5 2 3" xfId="7139"/>
    <cellStyle name="Normal 3 2 4 5 2 4" xfId="10280"/>
    <cellStyle name="Normal 3 2 4 5 2 5" xfId="13575"/>
    <cellStyle name="Normal 3 2 4 5 3" xfId="4494"/>
    <cellStyle name="Normal 3 2 4 5 3 2" xfId="7924"/>
    <cellStyle name="Normal 3 2 4 5 3 3" xfId="10993"/>
    <cellStyle name="Normal 3 2 4 5 3 4" xfId="14289"/>
    <cellStyle name="Normal 3 2 4 5 4" xfId="6345"/>
    <cellStyle name="Normal 3 2 4 5 5" xfId="9547"/>
    <cellStyle name="Normal 3 2 4 5 6" xfId="12861"/>
    <cellStyle name="Normal 3 2 4 6" xfId="2957"/>
    <cellStyle name="Normal 3 2 4 6 2" xfId="4799"/>
    <cellStyle name="Normal 3 2 4 6 2 2" xfId="8067"/>
    <cellStyle name="Normal 3 2 4 6 2 3" xfId="11136"/>
    <cellStyle name="Normal 3 2 4 6 2 4" xfId="14432"/>
    <cellStyle name="Normal 3 2 4 6 3" xfId="6489"/>
    <cellStyle name="Normal 3 2 4 6 4" xfId="9710"/>
    <cellStyle name="Normal 3 2 4 6 5" xfId="13005"/>
    <cellStyle name="Normal 3 2 4 7" xfId="3839"/>
    <cellStyle name="Normal 3 2 4 7 2" xfId="7271"/>
    <cellStyle name="Normal 3 2 4 7 3" xfId="10409"/>
    <cellStyle name="Normal 3 2 4 7 4" xfId="13705"/>
    <cellStyle name="Normal 3 2 4 8" xfId="5538"/>
    <cellStyle name="Normal 3 2 4 8 2" xfId="8799"/>
    <cellStyle name="Normal 3 2 4 8 3" xfId="11859"/>
    <cellStyle name="Normal 3 2 4 8 4" xfId="15155"/>
    <cellStyle name="Normal 3 2 4 9" xfId="5682"/>
    <cellStyle name="Normal 3 2 5" xfId="481"/>
    <cellStyle name="Normal 3 2 5 2" xfId="2028"/>
    <cellStyle name="Normal 3 2 5 3" xfId="3063"/>
    <cellStyle name="Normal 3 2 5 3 2" xfId="4869"/>
    <cellStyle name="Normal 3 2 5 3 2 2" xfId="8135"/>
    <cellStyle name="Normal 3 2 5 3 2 3" xfId="11204"/>
    <cellStyle name="Normal 3 2 5 3 2 4" xfId="14500"/>
    <cellStyle name="Normal 3 2 5 3 3" xfId="6558"/>
    <cellStyle name="Normal 3 2 5 3 4" xfId="9779"/>
    <cellStyle name="Normal 3 2 5 3 5" xfId="13074"/>
    <cellStyle name="Normal 3 2 5 4" xfId="3863"/>
    <cellStyle name="Normal 3 2 5 4 2" xfId="7293"/>
    <cellStyle name="Normal 3 2 5 4 3" xfId="10431"/>
    <cellStyle name="Normal 3 2 5 4 4" xfId="13727"/>
    <cellStyle name="Normal 3 2 5 5" xfId="5704"/>
    <cellStyle name="Normal 3 2 5 6" xfId="9076"/>
    <cellStyle name="Normal 3 2 5 7" xfId="12304"/>
    <cellStyle name="Normal 3 2 6" xfId="1113"/>
    <cellStyle name="Normal 3 2 7" xfId="2135"/>
    <cellStyle name="Normal 3 2 7 2" xfId="3248"/>
    <cellStyle name="Normal 3 2 7 2 2" xfId="4995"/>
    <cellStyle name="Normal 3 2 7 2 2 2" xfId="8259"/>
    <cellStyle name="Normal 3 2 7 2 2 3" xfId="11326"/>
    <cellStyle name="Normal 3 2 7 2 2 4" xfId="14622"/>
    <cellStyle name="Normal 3 2 7 2 3" xfId="6682"/>
    <cellStyle name="Normal 3 2 7 2 4" xfId="9903"/>
    <cellStyle name="Normal 3 2 7 2 5" xfId="13198"/>
    <cellStyle name="Normal 3 2 7 3" xfId="4049"/>
    <cellStyle name="Normal 3 2 7 3 2" xfId="7479"/>
    <cellStyle name="Normal 3 2 7 3 3" xfId="10617"/>
    <cellStyle name="Normal 3 2 7 3 4" xfId="13913"/>
    <cellStyle name="Normal 3 2 7 4" xfId="5885"/>
    <cellStyle name="Normal 3 2 7 5" xfId="9171"/>
    <cellStyle name="Normal 3 2 7 6" xfId="12485"/>
    <cellStyle name="Normal 3 2 8" xfId="2441"/>
    <cellStyle name="Normal 3 2 8 2" xfId="3547"/>
    <cellStyle name="Normal 3 2 8 2 2" xfId="5214"/>
    <cellStyle name="Normal 3 2 8 2 2 2" xfId="8478"/>
    <cellStyle name="Normal 3 2 8 2 2 3" xfId="11545"/>
    <cellStyle name="Normal 3 2 8 2 2 4" xfId="14841"/>
    <cellStyle name="Normal 3 2 8 2 3" xfId="6981"/>
    <cellStyle name="Normal 3 2 8 2 4" xfId="10122"/>
    <cellStyle name="Normal 3 2 8 2 5" xfId="13417"/>
    <cellStyle name="Normal 3 2 8 3" xfId="4268"/>
    <cellStyle name="Normal 3 2 8 3 2" xfId="7698"/>
    <cellStyle name="Normal 3 2 8 3 3" xfId="10836"/>
    <cellStyle name="Normal 3 2 8 3 4" xfId="14132"/>
    <cellStyle name="Normal 3 2 8 4" xfId="6104"/>
    <cellStyle name="Normal 3 2 8 5" xfId="9390"/>
    <cellStyle name="Normal 3 2 8 6" xfId="12704"/>
    <cellStyle name="Normal 3 2 9" xfId="2750"/>
    <cellStyle name="Normal 3 2 9 2" xfId="3704"/>
    <cellStyle name="Normal 3 2 9 2 2" xfId="5371"/>
    <cellStyle name="Normal 3 2 9 2 2 2" xfId="8634"/>
    <cellStyle name="Normal 3 2 9 2 2 3" xfId="11701"/>
    <cellStyle name="Normal 3 2 9 2 2 4" xfId="14997"/>
    <cellStyle name="Normal 3 2 9 2 3" xfId="7138"/>
    <cellStyle name="Normal 3 2 9 2 4" xfId="10279"/>
    <cellStyle name="Normal 3 2 9 2 5" xfId="13574"/>
    <cellStyle name="Normal 3 2 9 3" xfId="4493"/>
    <cellStyle name="Normal 3 2 9 3 2" xfId="7923"/>
    <cellStyle name="Normal 3 2 9 3 3" xfId="10992"/>
    <cellStyle name="Normal 3 2 9 3 4" xfId="14288"/>
    <cellStyle name="Normal 3 2 9 4" xfId="6344"/>
    <cellStyle name="Normal 3 2 9 5" xfId="9546"/>
    <cellStyle name="Normal 3 2 9 6" xfId="12860"/>
    <cellStyle name="Normal 3 20" xfId="8988"/>
    <cellStyle name="Normal 3 21" xfId="11941"/>
    <cellStyle name="Normal 3 22" xfId="12140"/>
    <cellStyle name="Normal 3 23" xfId="12233"/>
    <cellStyle name="Normal 3 3" xfId="136"/>
    <cellStyle name="Normal 3 3 2" xfId="182"/>
    <cellStyle name="Normal 3 3 3" xfId="216"/>
    <cellStyle name="Normal 3 3 3 2" xfId="238"/>
    <cellStyle name="Normal 3 3 4" xfId="257"/>
    <cellStyle name="Normal 3 3 5" xfId="276"/>
    <cellStyle name="Normal 3 3 5 2" xfId="2029"/>
    <cellStyle name="Normal 3 3 5 3" xfId="2030"/>
    <cellStyle name="Normal 3 3 6" xfId="294"/>
    <cellStyle name="Normal 3 3_Data Check Control" xfId="208"/>
    <cellStyle name="Normal 3 4" xfId="74"/>
    <cellStyle name="Normal 3 4 2" xfId="1118"/>
    <cellStyle name="Normal 3 4 3" xfId="1117"/>
    <cellStyle name="Normal 3 5" xfId="342"/>
    <cellStyle name="Normal 3 5 10" xfId="5662"/>
    <cellStyle name="Normal 3 5 11" xfId="8991"/>
    <cellStyle name="Normal 3 5 12" xfId="11981"/>
    <cellStyle name="Normal 3 5 13" xfId="12143"/>
    <cellStyle name="Normal 3 5 14" xfId="12265"/>
    <cellStyle name="Normal 3 5 2" xfId="1119"/>
    <cellStyle name="Normal 3 5 2 10" xfId="12045"/>
    <cellStyle name="Normal 3 5 2 11" xfId="12144"/>
    <cellStyle name="Normal 3 5 2 12" xfId="12382"/>
    <cellStyle name="Normal 3 5 2 2" xfId="2235"/>
    <cellStyle name="Normal 3 5 2 2 2" xfId="3348"/>
    <cellStyle name="Normal 3 5 2 2 2 2" xfId="5092"/>
    <cellStyle name="Normal 3 5 2 2 2 2 2" xfId="8356"/>
    <cellStyle name="Normal 3 5 2 2 2 2 3" xfId="11423"/>
    <cellStyle name="Normal 3 5 2 2 2 2 4" xfId="14719"/>
    <cellStyle name="Normal 3 5 2 2 2 3" xfId="6782"/>
    <cellStyle name="Normal 3 5 2 2 2 4" xfId="10000"/>
    <cellStyle name="Normal 3 5 2 2 2 5" xfId="13295"/>
    <cellStyle name="Normal 3 5 2 2 3" xfId="4146"/>
    <cellStyle name="Normal 3 5 2 2 3 2" xfId="7576"/>
    <cellStyle name="Normal 3 5 2 2 3 3" xfId="10714"/>
    <cellStyle name="Normal 3 5 2 2 3 4" xfId="14010"/>
    <cellStyle name="Normal 3 5 2 2 4" xfId="5982"/>
    <cellStyle name="Normal 3 5 2 2 5" xfId="9268"/>
    <cellStyle name="Normal 3 5 2 2 6" xfId="12582"/>
    <cellStyle name="Normal 3 5 2 3" xfId="2444"/>
    <cellStyle name="Normal 3 5 2 3 2" xfId="3550"/>
    <cellStyle name="Normal 3 5 2 3 2 2" xfId="5217"/>
    <cellStyle name="Normal 3 5 2 3 2 2 2" xfId="8481"/>
    <cellStyle name="Normal 3 5 2 3 2 2 3" xfId="11548"/>
    <cellStyle name="Normal 3 5 2 3 2 2 4" xfId="14844"/>
    <cellStyle name="Normal 3 5 2 3 2 3" xfId="6984"/>
    <cellStyle name="Normal 3 5 2 3 2 4" xfId="10125"/>
    <cellStyle name="Normal 3 5 2 3 2 5" xfId="13420"/>
    <cellStyle name="Normal 3 5 2 3 3" xfId="4271"/>
    <cellStyle name="Normal 3 5 2 3 3 2" xfId="7701"/>
    <cellStyle name="Normal 3 5 2 3 3 3" xfId="10839"/>
    <cellStyle name="Normal 3 5 2 3 3 4" xfId="14135"/>
    <cellStyle name="Normal 3 5 2 3 4" xfId="6107"/>
    <cellStyle name="Normal 3 5 2 3 5" xfId="9393"/>
    <cellStyle name="Normal 3 5 2 3 6" xfId="12707"/>
    <cellStyle name="Normal 3 5 2 4" xfId="2753"/>
    <cellStyle name="Normal 3 5 2 4 2" xfId="3707"/>
    <cellStyle name="Normal 3 5 2 4 2 2" xfId="5374"/>
    <cellStyle name="Normal 3 5 2 4 2 2 2" xfId="8637"/>
    <cellStyle name="Normal 3 5 2 4 2 2 3" xfId="11704"/>
    <cellStyle name="Normal 3 5 2 4 2 2 4" xfId="15000"/>
    <cellStyle name="Normal 3 5 2 4 2 3" xfId="7141"/>
    <cellStyle name="Normal 3 5 2 4 2 4" xfId="10282"/>
    <cellStyle name="Normal 3 5 2 4 2 5" xfId="13577"/>
    <cellStyle name="Normal 3 5 2 4 3" xfId="4496"/>
    <cellStyle name="Normal 3 5 2 4 3 2" xfId="7926"/>
    <cellStyle name="Normal 3 5 2 4 3 3" xfId="10995"/>
    <cellStyle name="Normal 3 5 2 4 3 4" xfId="14291"/>
    <cellStyle name="Normal 3 5 2 4 4" xfId="6347"/>
    <cellStyle name="Normal 3 5 2 4 5" xfId="9549"/>
    <cellStyle name="Normal 3 5 2 4 6" xfId="12863"/>
    <cellStyle name="Normal 3 5 2 5" xfId="2868"/>
    <cellStyle name="Normal 3 5 2 5 2" xfId="4755"/>
    <cellStyle name="Normal 3 5 2 5 2 2" xfId="8023"/>
    <cellStyle name="Normal 3 5 2 5 2 3" xfId="11092"/>
    <cellStyle name="Normal 3 5 2 5 2 4" xfId="14388"/>
    <cellStyle name="Normal 3 5 2 5 3" xfId="6445"/>
    <cellStyle name="Normal 3 5 2 5 4" xfId="9666"/>
    <cellStyle name="Normal 3 5 2 5 5" xfId="12961"/>
    <cellStyle name="Normal 3 5 2 6" xfId="3944"/>
    <cellStyle name="Normal 3 5 2 6 2" xfId="7374"/>
    <cellStyle name="Normal 3 5 2 6 3" xfId="10512"/>
    <cellStyle name="Normal 3 5 2 6 4" xfId="13808"/>
    <cellStyle name="Normal 3 5 2 7" xfId="5540"/>
    <cellStyle name="Normal 3 5 2 7 2" xfId="8801"/>
    <cellStyle name="Normal 3 5 2 7 3" xfId="11861"/>
    <cellStyle name="Normal 3 5 2 7 4" xfId="15157"/>
    <cellStyle name="Normal 3 5 2 8" xfId="5782"/>
    <cellStyle name="Normal 3 5 2 9" xfId="8992"/>
    <cellStyle name="Normal 3 5 3" xfId="2031"/>
    <cellStyle name="Normal 3 5 4" xfId="2172"/>
    <cellStyle name="Normal 3 5 4 2" xfId="3285"/>
    <cellStyle name="Normal 3 5 4 2 2" xfId="5031"/>
    <cellStyle name="Normal 3 5 4 2 2 2" xfId="8295"/>
    <cellStyle name="Normal 3 5 4 2 2 3" xfId="11362"/>
    <cellStyle name="Normal 3 5 4 2 2 4" xfId="14658"/>
    <cellStyle name="Normal 3 5 4 2 3" xfId="6719"/>
    <cellStyle name="Normal 3 5 4 2 4" xfId="9939"/>
    <cellStyle name="Normal 3 5 4 2 5" xfId="13234"/>
    <cellStyle name="Normal 3 5 4 3" xfId="4085"/>
    <cellStyle name="Normal 3 5 4 3 2" xfId="7515"/>
    <cellStyle name="Normal 3 5 4 3 3" xfId="10653"/>
    <cellStyle name="Normal 3 5 4 3 4" xfId="13949"/>
    <cellStyle name="Normal 3 5 4 4" xfId="5921"/>
    <cellStyle name="Normal 3 5 4 5" xfId="9207"/>
    <cellStyle name="Normal 3 5 4 6" xfId="12521"/>
    <cellStyle name="Normal 3 5 5" xfId="2443"/>
    <cellStyle name="Normal 3 5 5 2" xfId="3549"/>
    <cellStyle name="Normal 3 5 5 2 2" xfId="5216"/>
    <cellStyle name="Normal 3 5 5 2 2 2" xfId="8480"/>
    <cellStyle name="Normal 3 5 5 2 2 3" xfId="11547"/>
    <cellStyle name="Normal 3 5 5 2 2 4" xfId="14843"/>
    <cellStyle name="Normal 3 5 5 2 3" xfId="6983"/>
    <cellStyle name="Normal 3 5 5 2 4" xfId="10124"/>
    <cellStyle name="Normal 3 5 5 2 5" xfId="13419"/>
    <cellStyle name="Normal 3 5 5 3" xfId="4270"/>
    <cellStyle name="Normal 3 5 5 3 2" xfId="7700"/>
    <cellStyle name="Normal 3 5 5 3 3" xfId="10838"/>
    <cellStyle name="Normal 3 5 5 3 4" xfId="14134"/>
    <cellStyle name="Normal 3 5 5 4" xfId="6106"/>
    <cellStyle name="Normal 3 5 5 5" xfId="9392"/>
    <cellStyle name="Normal 3 5 5 6" xfId="12706"/>
    <cellStyle name="Normal 3 5 6" xfId="2752"/>
    <cellStyle name="Normal 3 5 6 2" xfId="3706"/>
    <cellStyle name="Normal 3 5 6 2 2" xfId="5373"/>
    <cellStyle name="Normal 3 5 6 2 2 2" xfId="8636"/>
    <cellStyle name="Normal 3 5 6 2 2 3" xfId="11703"/>
    <cellStyle name="Normal 3 5 6 2 2 4" xfId="14999"/>
    <cellStyle name="Normal 3 5 6 2 3" xfId="7140"/>
    <cellStyle name="Normal 3 5 6 2 4" xfId="10281"/>
    <cellStyle name="Normal 3 5 6 2 5" xfId="13576"/>
    <cellStyle name="Normal 3 5 6 3" xfId="4495"/>
    <cellStyle name="Normal 3 5 6 3 2" xfId="7925"/>
    <cellStyle name="Normal 3 5 6 3 3" xfId="10994"/>
    <cellStyle name="Normal 3 5 6 3 4" xfId="14290"/>
    <cellStyle name="Normal 3 5 6 4" xfId="6346"/>
    <cellStyle name="Normal 3 5 6 5" xfId="9548"/>
    <cellStyle name="Normal 3 5 6 6" xfId="12862"/>
    <cellStyle name="Normal 3 5 7" xfId="2958"/>
    <cellStyle name="Normal 3 5 7 2" xfId="4800"/>
    <cellStyle name="Normal 3 5 7 2 2" xfId="8068"/>
    <cellStyle name="Normal 3 5 7 2 3" xfId="11137"/>
    <cellStyle name="Normal 3 5 7 2 4" xfId="14433"/>
    <cellStyle name="Normal 3 5 7 3" xfId="6490"/>
    <cellStyle name="Normal 3 5 7 4" xfId="9711"/>
    <cellStyle name="Normal 3 5 7 5" xfId="13006"/>
    <cellStyle name="Normal 3 5 8" xfId="3822"/>
    <cellStyle name="Normal 3 5 8 2" xfId="7254"/>
    <cellStyle name="Normal 3 5 8 3" xfId="10392"/>
    <cellStyle name="Normal 3 5 8 4" xfId="13688"/>
    <cellStyle name="Normal 3 5 9" xfId="5539"/>
    <cellStyle name="Normal 3 5 9 2" xfId="8800"/>
    <cellStyle name="Normal 3 5 9 3" xfId="11860"/>
    <cellStyle name="Normal 3 5 9 4" xfId="15156"/>
    <cellStyle name="Normal 3 6" xfId="320"/>
    <cellStyle name="Normal 3 6 2" xfId="1121"/>
    <cellStyle name="Normal 3 6 3" xfId="1122"/>
    <cellStyle name="Normal 3 6 4" xfId="1120"/>
    <cellStyle name="Normal 3 6 5" xfId="3124"/>
    <cellStyle name="Normal 3 6 5 2" xfId="4919"/>
    <cellStyle name="Normal 3 6 5 2 2" xfId="8185"/>
    <cellStyle name="Normal 3 6 5 2 3" xfId="11252"/>
    <cellStyle name="Normal 3 6 5 2 4" xfId="14548"/>
    <cellStyle name="Normal 3 6 5 3" xfId="6606"/>
    <cellStyle name="Normal 3 6 5 4" xfId="9827"/>
    <cellStyle name="Normal 3 6 5 5" xfId="13122"/>
    <cellStyle name="Normal 3 6 6" xfId="3808"/>
    <cellStyle name="Normal 3 6 6 2" xfId="7240"/>
    <cellStyle name="Normal 3 6 6 3" xfId="10378"/>
    <cellStyle name="Normal 3 6 6 4" xfId="13674"/>
    <cellStyle name="Normal 3 6 7" xfId="5648"/>
    <cellStyle name="Normal 3 6 8" xfId="9117"/>
    <cellStyle name="Normal 3 6 9" xfId="12251"/>
    <cellStyle name="Normal 3 7" xfId="468"/>
    <cellStyle name="Normal 3 7 2" xfId="1123"/>
    <cellStyle name="Normal 3 7 3" xfId="3078"/>
    <cellStyle name="Normal 3 7 3 2" xfId="4879"/>
    <cellStyle name="Normal 3 7 3 2 2" xfId="8145"/>
    <cellStyle name="Normal 3 7 3 2 3" xfId="11214"/>
    <cellStyle name="Normal 3 7 3 2 4" xfId="14510"/>
    <cellStyle name="Normal 3 7 3 3" xfId="6568"/>
    <cellStyle name="Normal 3 7 3 4" xfId="9789"/>
    <cellStyle name="Normal 3 7 3 5" xfId="13084"/>
    <cellStyle name="Normal 3 7 4" xfId="3851"/>
    <cellStyle name="Normal 3 7 4 2" xfId="7281"/>
    <cellStyle name="Normal 3 7 4 3" xfId="10419"/>
    <cellStyle name="Normal 3 7 4 4" xfId="13715"/>
    <cellStyle name="Normal 3 7 5" xfId="5692"/>
    <cellStyle name="Normal 3 7 6" xfId="9083"/>
    <cellStyle name="Normal 3 7 7" xfId="12292"/>
    <cellStyle name="Normal 3 8" xfId="1124"/>
    <cellStyle name="Normal 3 8 2" xfId="1125"/>
    <cellStyle name="Normal 3 8 3" xfId="1126"/>
    <cellStyle name="Normal 3 9" xfId="1127"/>
    <cellStyle name="Normal 3 9 2" xfId="1128"/>
    <cellStyle name="Normal 3 9 3" xfId="1129"/>
    <cellStyle name="Normal 30" xfId="325"/>
    <cellStyle name="Normal 30 2" xfId="486"/>
    <cellStyle name="Normal 30 3" xfId="3119"/>
    <cellStyle name="Normal 30 3 2" xfId="4914"/>
    <cellStyle name="Normal 30 3 2 2" xfId="8180"/>
    <cellStyle name="Normal 30 3 2 3" xfId="11247"/>
    <cellStyle name="Normal 30 3 2 4" xfId="14543"/>
    <cellStyle name="Normal 30 3 3" xfId="6601"/>
    <cellStyle name="Normal 30 3 4" xfId="9822"/>
    <cellStyle name="Normal 30 3 5" xfId="13117"/>
    <cellStyle name="Normal 30 4" xfId="3813"/>
    <cellStyle name="Normal 30 4 2" xfId="7245"/>
    <cellStyle name="Normal 30 4 3" xfId="10383"/>
    <cellStyle name="Normal 30 4 4" xfId="13679"/>
    <cellStyle name="Normal 30 5" xfId="5653"/>
    <cellStyle name="Normal 30 6" xfId="9113"/>
    <cellStyle name="Normal 30 7" xfId="12256"/>
    <cellStyle name="Normal 31" xfId="326"/>
    <cellStyle name="Normal 31 2" xfId="489"/>
    <cellStyle name="Normal 31 3" xfId="3118"/>
    <cellStyle name="Normal 31 3 2" xfId="4913"/>
    <cellStyle name="Normal 31 3 2 2" xfId="8179"/>
    <cellStyle name="Normal 31 3 2 3" xfId="11246"/>
    <cellStyle name="Normal 31 3 2 4" xfId="14542"/>
    <cellStyle name="Normal 31 3 3" xfId="6600"/>
    <cellStyle name="Normal 31 3 4" xfId="9821"/>
    <cellStyle name="Normal 31 3 5" xfId="13116"/>
    <cellStyle name="Normal 31 4" xfId="3814"/>
    <cellStyle name="Normal 31 4 2" xfId="7246"/>
    <cellStyle name="Normal 31 4 3" xfId="10384"/>
    <cellStyle name="Normal 31 4 4" xfId="13680"/>
    <cellStyle name="Normal 31 5" xfId="5654"/>
    <cellStyle name="Normal 31 6" xfId="9112"/>
    <cellStyle name="Normal 31 7" xfId="12257"/>
    <cellStyle name="Normal 32" xfId="327"/>
    <cellStyle name="Normal 32 2" xfId="491"/>
    <cellStyle name="Normal 32 3" xfId="3117"/>
    <cellStyle name="Normal 32 3 2" xfId="4912"/>
    <cellStyle name="Normal 32 3 2 2" xfId="8178"/>
    <cellStyle name="Normal 32 3 2 3" xfId="11245"/>
    <cellStyle name="Normal 32 3 2 4" xfId="14541"/>
    <cellStyle name="Normal 32 3 3" xfId="6599"/>
    <cellStyle name="Normal 32 3 4" xfId="9820"/>
    <cellStyle name="Normal 32 3 5" xfId="13115"/>
    <cellStyle name="Normal 32 4" xfId="3815"/>
    <cellStyle name="Normal 32 4 2" xfId="7247"/>
    <cellStyle name="Normal 32 4 3" xfId="10385"/>
    <cellStyle name="Normal 32 4 4" xfId="13681"/>
    <cellStyle name="Normal 32 5" xfId="5655"/>
    <cellStyle name="Normal 32 6" xfId="9111"/>
    <cellStyle name="Normal 32 7" xfId="12258"/>
    <cellStyle name="Normal 33" xfId="328"/>
    <cellStyle name="Normal 33 2" xfId="490"/>
    <cellStyle name="Normal 33 3" xfId="3116"/>
    <cellStyle name="Normal 33 3 2" xfId="4911"/>
    <cellStyle name="Normal 33 3 2 2" xfId="8177"/>
    <cellStyle name="Normal 33 3 2 3" xfId="11244"/>
    <cellStyle name="Normal 33 3 2 4" xfId="14540"/>
    <cellStyle name="Normal 33 3 3" xfId="6598"/>
    <cellStyle name="Normal 33 3 4" xfId="9819"/>
    <cellStyle name="Normal 33 3 5" xfId="13114"/>
    <cellStyle name="Normal 33 4" xfId="3816"/>
    <cellStyle name="Normal 33 4 2" xfId="7248"/>
    <cellStyle name="Normal 33 4 3" xfId="10386"/>
    <cellStyle name="Normal 33 4 4" xfId="13682"/>
    <cellStyle name="Normal 33 5" xfId="5656"/>
    <cellStyle name="Normal 33 6" xfId="9110"/>
    <cellStyle name="Normal 33 7" xfId="12259"/>
    <cellStyle name="Normal 34" xfId="329"/>
    <cellStyle name="Normal 34 2" xfId="487"/>
    <cellStyle name="Normal 34 3" xfId="1130"/>
    <cellStyle name="Normal 34 3 10" xfId="11982"/>
    <cellStyle name="Normal 34 3 11" xfId="12145"/>
    <cellStyle name="Normal 34 3 12" xfId="12383"/>
    <cellStyle name="Normal 34 3 2" xfId="2173"/>
    <cellStyle name="Normal 34 3 2 2" xfId="3286"/>
    <cellStyle name="Normal 34 3 2 2 2" xfId="5032"/>
    <cellStyle name="Normal 34 3 2 2 2 2" xfId="8296"/>
    <cellStyle name="Normal 34 3 2 2 2 3" xfId="11363"/>
    <cellStyle name="Normal 34 3 2 2 2 4" xfId="14659"/>
    <cellStyle name="Normal 34 3 2 2 3" xfId="6720"/>
    <cellStyle name="Normal 34 3 2 2 4" xfId="9940"/>
    <cellStyle name="Normal 34 3 2 2 5" xfId="13235"/>
    <cellStyle name="Normal 34 3 2 3" xfId="4086"/>
    <cellStyle name="Normal 34 3 2 3 2" xfId="7516"/>
    <cellStyle name="Normal 34 3 2 3 3" xfId="10654"/>
    <cellStyle name="Normal 34 3 2 3 4" xfId="13950"/>
    <cellStyle name="Normal 34 3 2 4" xfId="5922"/>
    <cellStyle name="Normal 34 3 2 5" xfId="9208"/>
    <cellStyle name="Normal 34 3 2 6" xfId="12522"/>
    <cellStyle name="Normal 34 3 3" xfId="2445"/>
    <cellStyle name="Normal 34 3 3 2" xfId="3551"/>
    <cellStyle name="Normal 34 3 3 2 2" xfId="5218"/>
    <cellStyle name="Normal 34 3 3 2 2 2" xfId="8482"/>
    <cellStyle name="Normal 34 3 3 2 2 3" xfId="11549"/>
    <cellStyle name="Normal 34 3 3 2 2 4" xfId="14845"/>
    <cellStyle name="Normal 34 3 3 2 3" xfId="6985"/>
    <cellStyle name="Normal 34 3 3 2 4" xfId="10126"/>
    <cellStyle name="Normal 34 3 3 2 5" xfId="13421"/>
    <cellStyle name="Normal 34 3 3 3" xfId="4272"/>
    <cellStyle name="Normal 34 3 3 3 2" xfId="7702"/>
    <cellStyle name="Normal 34 3 3 3 3" xfId="10840"/>
    <cellStyle name="Normal 34 3 3 3 4" xfId="14136"/>
    <cellStyle name="Normal 34 3 3 4" xfId="6108"/>
    <cellStyle name="Normal 34 3 3 5" xfId="9394"/>
    <cellStyle name="Normal 34 3 3 6" xfId="12708"/>
    <cellStyle name="Normal 34 3 4" xfId="2754"/>
    <cellStyle name="Normal 34 3 4 2" xfId="3708"/>
    <cellStyle name="Normal 34 3 4 2 2" xfId="5375"/>
    <cellStyle name="Normal 34 3 4 2 2 2" xfId="8638"/>
    <cellStyle name="Normal 34 3 4 2 2 3" xfId="11705"/>
    <cellStyle name="Normal 34 3 4 2 2 4" xfId="15001"/>
    <cellStyle name="Normal 34 3 4 2 3" xfId="7142"/>
    <cellStyle name="Normal 34 3 4 2 4" xfId="10283"/>
    <cellStyle name="Normal 34 3 4 2 5" xfId="13578"/>
    <cellStyle name="Normal 34 3 4 3" xfId="4497"/>
    <cellStyle name="Normal 34 3 4 3 2" xfId="7927"/>
    <cellStyle name="Normal 34 3 4 3 3" xfId="10996"/>
    <cellStyle name="Normal 34 3 4 3 4" xfId="14292"/>
    <cellStyle name="Normal 34 3 4 4" xfId="6348"/>
    <cellStyle name="Normal 34 3 4 5" xfId="9550"/>
    <cellStyle name="Normal 34 3 4 6" xfId="12864"/>
    <cellStyle name="Normal 34 3 5" xfId="2866"/>
    <cellStyle name="Normal 34 3 5 2" xfId="4754"/>
    <cellStyle name="Normal 34 3 5 2 2" xfId="8022"/>
    <cellStyle name="Normal 34 3 5 2 3" xfId="11091"/>
    <cellStyle name="Normal 34 3 5 2 4" xfId="14387"/>
    <cellStyle name="Normal 34 3 5 3" xfId="6444"/>
    <cellStyle name="Normal 34 3 5 4" xfId="9665"/>
    <cellStyle name="Normal 34 3 5 5" xfId="12960"/>
    <cellStyle name="Normal 34 3 6" xfId="3946"/>
    <cellStyle name="Normal 34 3 6 2" xfId="7376"/>
    <cellStyle name="Normal 34 3 6 3" xfId="10514"/>
    <cellStyle name="Normal 34 3 6 4" xfId="13810"/>
    <cellStyle name="Normal 34 3 7" xfId="5541"/>
    <cellStyle name="Normal 34 3 7 2" xfId="8802"/>
    <cellStyle name="Normal 34 3 7 3" xfId="11862"/>
    <cellStyle name="Normal 34 3 7 4" xfId="15158"/>
    <cellStyle name="Normal 34 3 8" xfId="5783"/>
    <cellStyle name="Normal 34 3 9" xfId="8993"/>
    <cellStyle name="Normal 34 4" xfId="2960"/>
    <cellStyle name="Normal 34 4 2" xfId="4802"/>
    <cellStyle name="Normal 34 4 2 2" xfId="8069"/>
    <cellStyle name="Normal 34 4 2 3" xfId="11138"/>
    <cellStyle name="Normal 34 4 2 4" xfId="14434"/>
    <cellStyle name="Normal 34 4 3" xfId="6492"/>
    <cellStyle name="Normal 34 4 4" xfId="9713"/>
    <cellStyle name="Normal 34 4 5" xfId="13008"/>
    <cellStyle name="Normal 34 5" xfId="3817"/>
    <cellStyle name="Normal 34 5 2" xfId="7249"/>
    <cellStyle name="Normal 34 5 3" xfId="10387"/>
    <cellStyle name="Normal 34 5 4" xfId="13683"/>
    <cellStyle name="Normal 34 6" xfId="5657"/>
    <cellStyle name="Normal 34 7" xfId="12260"/>
    <cellStyle name="Normal 35" xfId="330"/>
    <cellStyle name="Normal 35 2" xfId="488"/>
    <cellStyle name="Normal 35 3" xfId="1131"/>
    <cellStyle name="Normal 35 4" xfId="3115"/>
    <cellStyle name="Normal 35 4 2" xfId="4910"/>
    <cellStyle name="Normal 35 4 2 2" xfId="8176"/>
    <cellStyle name="Normal 35 4 2 3" xfId="11243"/>
    <cellStyle name="Normal 35 4 2 4" xfId="14539"/>
    <cellStyle name="Normal 35 4 3" xfId="6597"/>
    <cellStyle name="Normal 35 4 4" xfId="9818"/>
    <cellStyle name="Normal 35 4 5" xfId="13113"/>
    <cellStyle name="Normal 35 5" xfId="3818"/>
    <cellStyle name="Normal 35 5 2" xfId="7250"/>
    <cellStyle name="Normal 35 5 3" xfId="10388"/>
    <cellStyle name="Normal 35 5 4" xfId="13684"/>
    <cellStyle name="Normal 35 6" xfId="5658"/>
    <cellStyle name="Normal 35 7" xfId="9109"/>
    <cellStyle name="Normal 35 8" xfId="12261"/>
    <cellStyle name="Normal 36" xfId="331"/>
    <cellStyle name="Normal 36 2" xfId="493"/>
    <cellStyle name="Normal 36 3" xfId="1132"/>
    <cellStyle name="Normal 36 4" xfId="3114"/>
    <cellStyle name="Normal 36 4 2" xfId="4909"/>
    <cellStyle name="Normal 36 4 2 2" xfId="8175"/>
    <cellStyle name="Normal 36 4 2 3" xfId="11242"/>
    <cellStyle name="Normal 36 4 2 4" xfId="14538"/>
    <cellStyle name="Normal 36 4 3" xfId="6596"/>
    <cellStyle name="Normal 36 4 4" xfId="9817"/>
    <cellStyle name="Normal 36 4 5" xfId="13112"/>
    <cellStyle name="Normal 36 5" xfId="3819"/>
    <cellStyle name="Normal 36 5 2" xfId="7251"/>
    <cellStyle name="Normal 36 5 3" xfId="10389"/>
    <cellStyle name="Normal 36 5 4" xfId="13685"/>
    <cellStyle name="Normal 36 6" xfId="5659"/>
    <cellStyle name="Normal 36 7" xfId="9108"/>
    <cellStyle name="Normal 36 8" xfId="12262"/>
    <cellStyle name="Normal 37" xfId="332"/>
    <cellStyle name="Normal 37 2" xfId="1134"/>
    <cellStyle name="Normal 37 3" xfId="1133"/>
    <cellStyle name="Normal 37 4" xfId="3113"/>
    <cellStyle name="Normal 37 4 2" xfId="4908"/>
    <cellStyle name="Normal 37 4 2 2" xfId="8174"/>
    <cellStyle name="Normal 37 4 2 3" xfId="11241"/>
    <cellStyle name="Normal 37 4 2 4" xfId="14537"/>
    <cellStyle name="Normal 37 4 3" xfId="6595"/>
    <cellStyle name="Normal 37 4 4" xfId="9816"/>
    <cellStyle name="Normal 37 4 5" xfId="13111"/>
    <cellStyle name="Normal 37 5" xfId="3820"/>
    <cellStyle name="Normal 37 5 2" xfId="7252"/>
    <cellStyle name="Normal 37 5 3" xfId="10390"/>
    <cellStyle name="Normal 37 5 4" xfId="13686"/>
    <cellStyle name="Normal 37 6" xfId="5660"/>
    <cellStyle name="Normal 37 7" xfId="9107"/>
    <cellStyle name="Normal 37 8" xfId="12263"/>
    <cellStyle name="Normal 38" xfId="352"/>
    <cellStyle name="Normal 38 2" xfId="1136"/>
    <cellStyle name="Normal 38 3" xfId="1135"/>
    <cellStyle name="Normal 38 4" xfId="3102"/>
    <cellStyle name="Normal 38 4 2" xfId="4897"/>
    <cellStyle name="Normal 38 4 2 2" xfId="8163"/>
    <cellStyle name="Normal 38 4 2 3" xfId="11230"/>
    <cellStyle name="Normal 38 4 2 4" xfId="14526"/>
    <cellStyle name="Normal 38 4 3" xfId="6584"/>
    <cellStyle name="Normal 38 4 4" xfId="9805"/>
    <cellStyle name="Normal 38 4 5" xfId="13100"/>
    <cellStyle name="Normal 38 5" xfId="3832"/>
    <cellStyle name="Normal 38 5 2" xfId="7264"/>
    <cellStyle name="Normal 38 5 3" xfId="10402"/>
    <cellStyle name="Normal 38 5 4" xfId="13698"/>
    <cellStyle name="Normal 38 6" xfId="5672"/>
    <cellStyle name="Normal 38 7" xfId="9101"/>
    <cellStyle name="Normal 38 8" xfId="12275"/>
    <cellStyle name="Normal 39" xfId="409"/>
    <cellStyle name="Normal 39 10" xfId="12277"/>
    <cellStyle name="Normal 39 2" xfId="1138"/>
    <cellStyle name="Normal 39 3" xfId="1139"/>
    <cellStyle name="Normal 39 4" xfId="1140"/>
    <cellStyle name="Normal 39 5" xfId="1137"/>
    <cellStyle name="Normal 39 6" xfId="3093"/>
    <cellStyle name="Normal 39 6 2" xfId="4893"/>
    <cellStyle name="Normal 39 6 2 2" xfId="8159"/>
    <cellStyle name="Normal 39 6 2 3" xfId="11228"/>
    <cellStyle name="Normal 39 6 2 4" xfId="14524"/>
    <cellStyle name="Normal 39 6 3" xfId="6582"/>
    <cellStyle name="Normal 39 6 4" xfId="9803"/>
    <cellStyle name="Normal 39 6 5" xfId="13098"/>
    <cellStyle name="Normal 39 7" xfId="3834"/>
    <cellStyle name="Normal 39 7 2" xfId="7266"/>
    <cellStyle name="Normal 39 7 3" xfId="10404"/>
    <cellStyle name="Normal 39 7 4" xfId="13700"/>
    <cellStyle name="Normal 39 8" xfId="5677"/>
    <cellStyle name="Normal 39 9" xfId="9096"/>
    <cellStyle name="Normal 4" xfId="75"/>
    <cellStyle name="Normal 4 2" xfId="1141"/>
    <cellStyle name="Normal 40" xfId="420"/>
    <cellStyle name="Normal 40 2" xfId="1143"/>
    <cellStyle name="Normal 40 3" xfId="1144"/>
    <cellStyle name="Normal 40 4" xfId="1142"/>
    <cellStyle name="Normal 40 5" xfId="3084"/>
    <cellStyle name="Normal 40 5 2" xfId="4884"/>
    <cellStyle name="Normal 40 5 2 2" xfId="8150"/>
    <cellStyle name="Normal 40 5 2 3" xfId="11219"/>
    <cellStyle name="Normal 40 5 2 4" xfId="14515"/>
    <cellStyle name="Normal 40 5 3" xfId="6573"/>
    <cellStyle name="Normal 40 5 4" xfId="9794"/>
    <cellStyle name="Normal 40 5 5" xfId="13089"/>
    <cellStyle name="Normal 40 6" xfId="3844"/>
    <cellStyle name="Normal 40 6 2" xfId="7276"/>
    <cellStyle name="Normal 40 6 3" xfId="10414"/>
    <cellStyle name="Normal 40 6 4" xfId="13710"/>
    <cellStyle name="Normal 40 7" xfId="5687"/>
    <cellStyle name="Normal 40 8" xfId="9088"/>
    <cellStyle name="Normal 40 9" xfId="12287"/>
    <cellStyle name="Normal 41" xfId="461"/>
    <cellStyle name="Normal 41 2" xfId="1146"/>
    <cellStyle name="Normal 41 3" xfId="1147"/>
    <cellStyle name="Normal 41 4" xfId="1145"/>
    <cellStyle name="Normal 41 5" xfId="3082"/>
    <cellStyle name="Normal 41 5 2" xfId="4883"/>
    <cellStyle name="Normal 41 5 2 2" xfId="8149"/>
    <cellStyle name="Normal 41 5 2 3" xfId="11218"/>
    <cellStyle name="Normal 41 5 2 4" xfId="14514"/>
    <cellStyle name="Normal 41 5 3" xfId="6572"/>
    <cellStyle name="Normal 41 5 4" xfId="9793"/>
    <cellStyle name="Normal 41 5 5" xfId="13088"/>
    <cellStyle name="Normal 41 6" xfId="3847"/>
    <cellStyle name="Normal 41 6 2" xfId="7277"/>
    <cellStyle name="Normal 41 6 3" xfId="10415"/>
    <cellStyle name="Normal 41 6 4" xfId="13711"/>
    <cellStyle name="Normal 41 7" xfId="5688"/>
    <cellStyle name="Normal 41 8" xfId="9087"/>
    <cellStyle name="Normal 41 9" xfId="12288"/>
    <cellStyle name="Normal 42" xfId="496"/>
    <cellStyle name="Normal 42 10" xfId="5542"/>
    <cellStyle name="Normal 42 10 2" xfId="8803"/>
    <cellStyle name="Normal 42 10 3" xfId="11863"/>
    <cellStyle name="Normal 42 10 4" xfId="15159"/>
    <cellStyle name="Normal 42 11" xfId="5712"/>
    <cellStyle name="Normal 42 12" xfId="8994"/>
    <cellStyle name="Normal 42 13" xfId="11983"/>
    <cellStyle name="Normal 42 14" xfId="12146"/>
    <cellStyle name="Normal 42 15" xfId="12312"/>
    <cellStyle name="Normal 42 2" xfId="1149"/>
    <cellStyle name="Normal 42 2 10" xfId="11984"/>
    <cellStyle name="Normal 42 2 11" xfId="12147"/>
    <cellStyle name="Normal 42 2 12" xfId="12385"/>
    <cellStyle name="Normal 42 2 2" xfId="2175"/>
    <cellStyle name="Normal 42 2 2 2" xfId="3288"/>
    <cellStyle name="Normal 42 2 2 2 2" xfId="5034"/>
    <cellStyle name="Normal 42 2 2 2 2 2" xfId="8298"/>
    <cellStyle name="Normal 42 2 2 2 2 3" xfId="11365"/>
    <cellStyle name="Normal 42 2 2 2 2 4" xfId="14661"/>
    <cellStyle name="Normal 42 2 2 2 3" xfId="6722"/>
    <cellStyle name="Normal 42 2 2 2 4" xfId="9942"/>
    <cellStyle name="Normal 42 2 2 2 5" xfId="13237"/>
    <cellStyle name="Normal 42 2 2 3" xfId="4088"/>
    <cellStyle name="Normal 42 2 2 3 2" xfId="7518"/>
    <cellStyle name="Normal 42 2 2 3 3" xfId="10656"/>
    <cellStyle name="Normal 42 2 2 3 4" xfId="13952"/>
    <cellStyle name="Normal 42 2 2 4" xfId="5924"/>
    <cellStyle name="Normal 42 2 2 5" xfId="9210"/>
    <cellStyle name="Normal 42 2 2 6" xfId="12524"/>
    <cellStyle name="Normal 42 2 3" xfId="2447"/>
    <cellStyle name="Normal 42 2 3 2" xfId="3553"/>
    <cellStyle name="Normal 42 2 3 2 2" xfId="5220"/>
    <cellStyle name="Normal 42 2 3 2 2 2" xfId="8484"/>
    <cellStyle name="Normal 42 2 3 2 2 3" xfId="11551"/>
    <cellStyle name="Normal 42 2 3 2 2 4" xfId="14847"/>
    <cellStyle name="Normal 42 2 3 2 3" xfId="6987"/>
    <cellStyle name="Normal 42 2 3 2 4" xfId="10128"/>
    <cellStyle name="Normal 42 2 3 2 5" xfId="13423"/>
    <cellStyle name="Normal 42 2 3 3" xfId="4274"/>
    <cellStyle name="Normal 42 2 3 3 2" xfId="7704"/>
    <cellStyle name="Normal 42 2 3 3 3" xfId="10842"/>
    <cellStyle name="Normal 42 2 3 3 4" xfId="14138"/>
    <cellStyle name="Normal 42 2 3 4" xfId="6110"/>
    <cellStyle name="Normal 42 2 3 5" xfId="9396"/>
    <cellStyle name="Normal 42 2 3 6" xfId="12710"/>
    <cellStyle name="Normal 42 2 4" xfId="2756"/>
    <cellStyle name="Normal 42 2 4 2" xfId="3710"/>
    <cellStyle name="Normal 42 2 4 2 2" xfId="5377"/>
    <cellStyle name="Normal 42 2 4 2 2 2" xfId="8640"/>
    <cellStyle name="Normal 42 2 4 2 2 3" xfId="11707"/>
    <cellStyle name="Normal 42 2 4 2 2 4" xfId="15003"/>
    <cellStyle name="Normal 42 2 4 2 3" xfId="7144"/>
    <cellStyle name="Normal 42 2 4 2 4" xfId="10285"/>
    <cellStyle name="Normal 42 2 4 2 5" xfId="13580"/>
    <cellStyle name="Normal 42 2 4 3" xfId="4499"/>
    <cellStyle name="Normal 42 2 4 3 2" xfId="7929"/>
    <cellStyle name="Normal 42 2 4 3 3" xfId="10998"/>
    <cellStyle name="Normal 42 2 4 3 4" xfId="14294"/>
    <cellStyle name="Normal 42 2 4 4" xfId="6350"/>
    <cellStyle name="Normal 42 2 4 5" xfId="9552"/>
    <cellStyle name="Normal 42 2 4 6" xfId="12866"/>
    <cellStyle name="Normal 42 2 5" xfId="2962"/>
    <cellStyle name="Normal 42 2 5 2" xfId="4804"/>
    <cellStyle name="Normal 42 2 5 2 2" xfId="8071"/>
    <cellStyle name="Normal 42 2 5 2 3" xfId="11140"/>
    <cellStyle name="Normal 42 2 5 2 4" xfId="14436"/>
    <cellStyle name="Normal 42 2 5 3" xfId="6494"/>
    <cellStyle name="Normal 42 2 5 4" xfId="9715"/>
    <cellStyle name="Normal 42 2 5 5" xfId="13010"/>
    <cellStyle name="Normal 42 2 6" xfId="3948"/>
    <cellStyle name="Normal 42 2 6 2" xfId="7378"/>
    <cellStyle name="Normal 42 2 6 3" xfId="10516"/>
    <cellStyle name="Normal 42 2 6 4" xfId="13812"/>
    <cellStyle name="Normal 42 2 7" xfId="5543"/>
    <cellStyle name="Normal 42 2 7 2" xfId="8804"/>
    <cellStyle name="Normal 42 2 7 3" xfId="11864"/>
    <cellStyle name="Normal 42 2 7 4" xfId="15160"/>
    <cellStyle name="Normal 42 2 8" xfId="5785"/>
    <cellStyle name="Normal 42 2 9" xfId="8995"/>
    <cellStyle name="Normal 42 3" xfId="1150"/>
    <cellStyle name="Normal 42 4" xfId="1148"/>
    <cellStyle name="Normal 42 4 2" xfId="2865"/>
    <cellStyle name="Normal 42 4 2 2" xfId="4753"/>
    <cellStyle name="Normal 42 4 2 2 2" xfId="8021"/>
    <cellStyle name="Normal 42 4 2 2 3" xfId="11090"/>
    <cellStyle name="Normal 42 4 2 2 4" xfId="14386"/>
    <cellStyle name="Normal 42 4 2 3" xfId="6443"/>
    <cellStyle name="Normal 42 4 2 4" xfId="9664"/>
    <cellStyle name="Normal 42 4 2 5" xfId="12959"/>
    <cellStyle name="Normal 42 4 3" xfId="3947"/>
    <cellStyle name="Normal 42 4 3 2" xfId="7377"/>
    <cellStyle name="Normal 42 4 3 3" xfId="10515"/>
    <cellStyle name="Normal 42 4 3 4" xfId="13811"/>
    <cellStyle name="Normal 42 4 4" xfId="5784"/>
    <cellStyle name="Normal 42 4 5" xfId="8958"/>
    <cellStyle name="Normal 42 4 6" xfId="12384"/>
    <cellStyle name="Normal 42 5" xfId="2174"/>
    <cellStyle name="Normal 42 5 2" xfId="3287"/>
    <cellStyle name="Normal 42 5 2 2" xfId="5033"/>
    <cellStyle name="Normal 42 5 2 2 2" xfId="8297"/>
    <cellStyle name="Normal 42 5 2 2 3" xfId="11364"/>
    <cellStyle name="Normal 42 5 2 2 4" xfId="14660"/>
    <cellStyle name="Normal 42 5 2 3" xfId="6721"/>
    <cellStyle name="Normal 42 5 2 4" xfId="9941"/>
    <cellStyle name="Normal 42 5 2 5" xfId="13236"/>
    <cellStyle name="Normal 42 5 3" xfId="4087"/>
    <cellStyle name="Normal 42 5 3 2" xfId="7517"/>
    <cellStyle name="Normal 42 5 3 3" xfId="10655"/>
    <cellStyle name="Normal 42 5 3 4" xfId="13951"/>
    <cellStyle name="Normal 42 5 4" xfId="5923"/>
    <cellStyle name="Normal 42 5 5" xfId="9209"/>
    <cellStyle name="Normal 42 5 6" xfId="12523"/>
    <cellStyle name="Normal 42 6" xfId="2446"/>
    <cellStyle name="Normal 42 6 2" xfId="3552"/>
    <cellStyle name="Normal 42 6 2 2" xfId="5219"/>
    <cellStyle name="Normal 42 6 2 2 2" xfId="8483"/>
    <cellStyle name="Normal 42 6 2 2 3" xfId="11550"/>
    <cellStyle name="Normal 42 6 2 2 4" xfId="14846"/>
    <cellStyle name="Normal 42 6 2 3" xfId="6986"/>
    <cellStyle name="Normal 42 6 2 4" xfId="10127"/>
    <cellStyle name="Normal 42 6 2 5" xfId="13422"/>
    <cellStyle name="Normal 42 6 3" xfId="4273"/>
    <cellStyle name="Normal 42 6 3 2" xfId="7703"/>
    <cellStyle name="Normal 42 6 3 3" xfId="10841"/>
    <cellStyle name="Normal 42 6 3 4" xfId="14137"/>
    <cellStyle name="Normal 42 6 4" xfId="6109"/>
    <cellStyle name="Normal 42 6 5" xfId="9395"/>
    <cellStyle name="Normal 42 6 6" xfId="12709"/>
    <cellStyle name="Normal 42 7" xfId="2755"/>
    <cellStyle name="Normal 42 7 2" xfId="3709"/>
    <cellStyle name="Normal 42 7 2 2" xfId="5376"/>
    <cellStyle name="Normal 42 7 2 2 2" xfId="8639"/>
    <cellStyle name="Normal 42 7 2 2 3" xfId="11706"/>
    <cellStyle name="Normal 42 7 2 2 4" xfId="15002"/>
    <cellStyle name="Normal 42 7 2 3" xfId="7143"/>
    <cellStyle name="Normal 42 7 2 4" xfId="10284"/>
    <cellStyle name="Normal 42 7 2 5" xfId="13579"/>
    <cellStyle name="Normal 42 7 3" xfId="4498"/>
    <cellStyle name="Normal 42 7 3 2" xfId="7928"/>
    <cellStyle name="Normal 42 7 3 3" xfId="10997"/>
    <cellStyle name="Normal 42 7 3 4" xfId="14293"/>
    <cellStyle name="Normal 42 7 4" xfId="6349"/>
    <cellStyle name="Normal 42 7 5" xfId="9551"/>
    <cellStyle name="Normal 42 7 6" xfId="12865"/>
    <cellStyle name="Normal 42 8" xfId="2961"/>
    <cellStyle name="Normal 42 8 2" xfId="4803"/>
    <cellStyle name="Normal 42 8 2 2" xfId="8070"/>
    <cellStyle name="Normal 42 8 2 3" xfId="11139"/>
    <cellStyle name="Normal 42 8 2 4" xfId="14435"/>
    <cellStyle name="Normal 42 8 3" xfId="6493"/>
    <cellStyle name="Normal 42 8 4" xfId="9714"/>
    <cellStyle name="Normal 42 8 5" xfId="13009"/>
    <cellStyle name="Normal 42 9" xfId="3871"/>
    <cellStyle name="Normal 42 9 2" xfId="7301"/>
    <cellStyle name="Normal 42 9 3" xfId="10439"/>
    <cellStyle name="Normal 42 9 4" xfId="13735"/>
    <cellStyle name="Normal 43" xfId="502"/>
    <cellStyle name="Normal 43 10" xfId="5544"/>
    <cellStyle name="Normal 43 10 2" xfId="8805"/>
    <cellStyle name="Normal 43 10 3" xfId="11865"/>
    <cellStyle name="Normal 43 10 4" xfId="15161"/>
    <cellStyle name="Normal 43 11" xfId="5716"/>
    <cellStyle name="Normal 43 12" xfId="8996"/>
    <cellStyle name="Normal 43 13" xfId="11985"/>
    <cellStyle name="Normal 43 14" xfId="12148"/>
    <cellStyle name="Normal 43 15" xfId="12316"/>
    <cellStyle name="Normal 43 2" xfId="1152"/>
    <cellStyle name="Normal 43 2 10" xfId="11986"/>
    <cellStyle name="Normal 43 2 11" xfId="12149"/>
    <cellStyle name="Normal 43 2 12" xfId="12387"/>
    <cellStyle name="Normal 43 2 2" xfId="2177"/>
    <cellStyle name="Normal 43 2 2 2" xfId="3290"/>
    <cellStyle name="Normal 43 2 2 2 2" xfId="5036"/>
    <cellStyle name="Normal 43 2 2 2 2 2" xfId="8300"/>
    <cellStyle name="Normal 43 2 2 2 2 3" xfId="11367"/>
    <cellStyle name="Normal 43 2 2 2 2 4" xfId="14663"/>
    <cellStyle name="Normal 43 2 2 2 3" xfId="6724"/>
    <cellStyle name="Normal 43 2 2 2 4" xfId="9944"/>
    <cellStyle name="Normal 43 2 2 2 5" xfId="13239"/>
    <cellStyle name="Normal 43 2 2 3" xfId="4090"/>
    <cellStyle name="Normal 43 2 2 3 2" xfId="7520"/>
    <cellStyle name="Normal 43 2 2 3 3" xfId="10658"/>
    <cellStyle name="Normal 43 2 2 3 4" xfId="13954"/>
    <cellStyle name="Normal 43 2 2 4" xfId="5926"/>
    <cellStyle name="Normal 43 2 2 5" xfId="9212"/>
    <cellStyle name="Normal 43 2 2 6" xfId="12526"/>
    <cellStyle name="Normal 43 2 3" xfId="2449"/>
    <cellStyle name="Normal 43 2 3 2" xfId="3555"/>
    <cellStyle name="Normal 43 2 3 2 2" xfId="5222"/>
    <cellStyle name="Normal 43 2 3 2 2 2" xfId="8486"/>
    <cellStyle name="Normal 43 2 3 2 2 3" xfId="11553"/>
    <cellStyle name="Normal 43 2 3 2 2 4" xfId="14849"/>
    <cellStyle name="Normal 43 2 3 2 3" xfId="6989"/>
    <cellStyle name="Normal 43 2 3 2 4" xfId="10130"/>
    <cellStyle name="Normal 43 2 3 2 5" xfId="13425"/>
    <cellStyle name="Normal 43 2 3 3" xfId="4276"/>
    <cellStyle name="Normal 43 2 3 3 2" xfId="7706"/>
    <cellStyle name="Normal 43 2 3 3 3" xfId="10844"/>
    <cellStyle name="Normal 43 2 3 3 4" xfId="14140"/>
    <cellStyle name="Normal 43 2 3 4" xfId="6112"/>
    <cellStyle name="Normal 43 2 3 5" xfId="9398"/>
    <cellStyle name="Normal 43 2 3 6" xfId="12712"/>
    <cellStyle name="Normal 43 2 4" xfId="2758"/>
    <cellStyle name="Normal 43 2 4 2" xfId="3712"/>
    <cellStyle name="Normal 43 2 4 2 2" xfId="5379"/>
    <cellStyle name="Normal 43 2 4 2 2 2" xfId="8642"/>
    <cellStyle name="Normal 43 2 4 2 2 3" xfId="11709"/>
    <cellStyle name="Normal 43 2 4 2 2 4" xfId="15005"/>
    <cellStyle name="Normal 43 2 4 2 3" xfId="7146"/>
    <cellStyle name="Normal 43 2 4 2 4" xfId="10287"/>
    <cellStyle name="Normal 43 2 4 2 5" xfId="13582"/>
    <cellStyle name="Normal 43 2 4 3" xfId="4501"/>
    <cellStyle name="Normal 43 2 4 3 2" xfId="7931"/>
    <cellStyle name="Normal 43 2 4 3 3" xfId="11000"/>
    <cellStyle name="Normal 43 2 4 3 4" xfId="14296"/>
    <cellStyle name="Normal 43 2 4 4" xfId="6352"/>
    <cellStyle name="Normal 43 2 4 5" xfId="9554"/>
    <cellStyle name="Normal 43 2 4 6" xfId="12868"/>
    <cellStyle name="Normal 43 2 5" xfId="2964"/>
    <cellStyle name="Normal 43 2 5 2" xfId="4806"/>
    <cellStyle name="Normal 43 2 5 2 2" xfId="8073"/>
    <cellStyle name="Normal 43 2 5 2 3" xfId="11142"/>
    <cellStyle name="Normal 43 2 5 2 4" xfId="14438"/>
    <cellStyle name="Normal 43 2 5 3" xfId="6496"/>
    <cellStyle name="Normal 43 2 5 4" xfId="9717"/>
    <cellStyle name="Normal 43 2 5 5" xfId="13012"/>
    <cellStyle name="Normal 43 2 6" xfId="3950"/>
    <cellStyle name="Normal 43 2 6 2" xfId="7380"/>
    <cellStyle name="Normal 43 2 6 3" xfId="10518"/>
    <cellStyle name="Normal 43 2 6 4" xfId="13814"/>
    <cellStyle name="Normal 43 2 7" xfId="5545"/>
    <cellStyle name="Normal 43 2 7 2" xfId="8806"/>
    <cellStyle name="Normal 43 2 7 3" xfId="11866"/>
    <cellStyle name="Normal 43 2 7 4" xfId="15162"/>
    <cellStyle name="Normal 43 2 8" xfId="5787"/>
    <cellStyle name="Normal 43 2 9" xfId="8997"/>
    <cellStyle name="Normal 43 3" xfId="1153"/>
    <cellStyle name="Normal 43 4" xfId="1151"/>
    <cellStyle name="Normal 43 4 2" xfId="2864"/>
    <cellStyle name="Normal 43 4 2 2" xfId="4752"/>
    <cellStyle name="Normal 43 4 2 2 2" xfId="8020"/>
    <cellStyle name="Normal 43 4 2 2 3" xfId="11089"/>
    <cellStyle name="Normal 43 4 2 2 4" xfId="14385"/>
    <cellStyle name="Normal 43 4 2 3" xfId="6442"/>
    <cellStyle name="Normal 43 4 2 4" xfId="9663"/>
    <cellStyle name="Normal 43 4 2 5" xfId="12958"/>
    <cellStyle name="Normal 43 4 3" xfId="3949"/>
    <cellStyle name="Normal 43 4 3 2" xfId="7379"/>
    <cellStyle name="Normal 43 4 3 3" xfId="10517"/>
    <cellStyle name="Normal 43 4 3 4" xfId="13813"/>
    <cellStyle name="Normal 43 4 4" xfId="5786"/>
    <cellStyle name="Normal 43 4 5" xfId="8957"/>
    <cellStyle name="Normal 43 4 6" xfId="12386"/>
    <cellStyle name="Normal 43 5" xfId="2176"/>
    <cellStyle name="Normal 43 5 2" xfId="3289"/>
    <cellStyle name="Normal 43 5 2 2" xfId="5035"/>
    <cellStyle name="Normal 43 5 2 2 2" xfId="8299"/>
    <cellStyle name="Normal 43 5 2 2 3" xfId="11366"/>
    <cellStyle name="Normal 43 5 2 2 4" xfId="14662"/>
    <cellStyle name="Normal 43 5 2 3" xfId="6723"/>
    <cellStyle name="Normal 43 5 2 4" xfId="9943"/>
    <cellStyle name="Normal 43 5 2 5" xfId="13238"/>
    <cellStyle name="Normal 43 5 3" xfId="4089"/>
    <cellStyle name="Normal 43 5 3 2" xfId="7519"/>
    <cellStyle name="Normal 43 5 3 3" xfId="10657"/>
    <cellStyle name="Normal 43 5 3 4" xfId="13953"/>
    <cellStyle name="Normal 43 5 4" xfId="5925"/>
    <cellStyle name="Normal 43 5 5" xfId="9211"/>
    <cellStyle name="Normal 43 5 6" xfId="12525"/>
    <cellStyle name="Normal 43 6" xfId="2448"/>
    <cellStyle name="Normal 43 6 2" xfId="3554"/>
    <cellStyle name="Normal 43 6 2 2" xfId="5221"/>
    <cellStyle name="Normal 43 6 2 2 2" xfId="8485"/>
    <cellStyle name="Normal 43 6 2 2 3" xfId="11552"/>
    <cellStyle name="Normal 43 6 2 2 4" xfId="14848"/>
    <cellStyle name="Normal 43 6 2 3" xfId="6988"/>
    <cellStyle name="Normal 43 6 2 4" xfId="10129"/>
    <cellStyle name="Normal 43 6 2 5" xfId="13424"/>
    <cellStyle name="Normal 43 6 3" xfId="4275"/>
    <cellStyle name="Normal 43 6 3 2" xfId="7705"/>
    <cellStyle name="Normal 43 6 3 3" xfId="10843"/>
    <cellStyle name="Normal 43 6 3 4" xfId="14139"/>
    <cellStyle name="Normal 43 6 4" xfId="6111"/>
    <cellStyle name="Normal 43 6 5" xfId="9397"/>
    <cellStyle name="Normal 43 6 6" xfId="12711"/>
    <cellStyle name="Normal 43 7" xfId="2757"/>
    <cellStyle name="Normal 43 7 2" xfId="3711"/>
    <cellStyle name="Normal 43 7 2 2" xfId="5378"/>
    <cellStyle name="Normal 43 7 2 2 2" xfId="8641"/>
    <cellStyle name="Normal 43 7 2 2 3" xfId="11708"/>
    <cellStyle name="Normal 43 7 2 2 4" xfId="15004"/>
    <cellStyle name="Normal 43 7 2 3" xfId="7145"/>
    <cellStyle name="Normal 43 7 2 4" xfId="10286"/>
    <cellStyle name="Normal 43 7 2 5" xfId="13581"/>
    <cellStyle name="Normal 43 7 3" xfId="4500"/>
    <cellStyle name="Normal 43 7 3 2" xfId="7930"/>
    <cellStyle name="Normal 43 7 3 3" xfId="10999"/>
    <cellStyle name="Normal 43 7 3 4" xfId="14295"/>
    <cellStyle name="Normal 43 7 4" xfId="6351"/>
    <cellStyle name="Normal 43 7 5" xfId="9553"/>
    <cellStyle name="Normal 43 7 6" xfId="12867"/>
    <cellStyle name="Normal 43 8" xfId="2963"/>
    <cellStyle name="Normal 43 8 2" xfId="4805"/>
    <cellStyle name="Normal 43 8 2 2" xfId="8072"/>
    <cellStyle name="Normal 43 8 2 3" xfId="11141"/>
    <cellStyle name="Normal 43 8 2 4" xfId="14437"/>
    <cellStyle name="Normal 43 8 3" xfId="6495"/>
    <cellStyle name="Normal 43 8 4" xfId="9716"/>
    <cellStyle name="Normal 43 8 5" xfId="13011"/>
    <cellStyle name="Normal 43 9" xfId="3875"/>
    <cellStyle name="Normal 43 9 2" xfId="7305"/>
    <cellStyle name="Normal 43 9 3" xfId="10443"/>
    <cellStyle name="Normal 43 9 4" xfId="13739"/>
    <cellStyle name="Normal 44" xfId="504"/>
    <cellStyle name="Normal 44 2" xfId="1155"/>
    <cellStyle name="Normal 44 3" xfId="1154"/>
    <cellStyle name="Normal 44 4" xfId="3042"/>
    <cellStyle name="Normal 44 4 2" xfId="4857"/>
    <cellStyle name="Normal 44 4 2 2" xfId="8123"/>
    <cellStyle name="Normal 44 4 2 3" xfId="11192"/>
    <cellStyle name="Normal 44 4 2 4" xfId="14488"/>
    <cellStyle name="Normal 44 4 3" xfId="6546"/>
    <cellStyle name="Normal 44 4 4" xfId="9767"/>
    <cellStyle name="Normal 44 4 5" xfId="13062"/>
    <cellStyle name="Normal 44 5" xfId="3877"/>
    <cellStyle name="Normal 44 5 2" xfId="7307"/>
    <cellStyle name="Normal 44 5 3" xfId="10445"/>
    <cellStyle name="Normal 44 5 4" xfId="13741"/>
    <cellStyle name="Normal 44 6" xfId="5718"/>
    <cellStyle name="Normal 44 7" xfId="9064"/>
    <cellStyle name="Normal 44 8" xfId="12318"/>
    <cellStyle name="Normal 45" xfId="506"/>
    <cellStyle name="Normal 45 10" xfId="5546"/>
    <cellStyle name="Normal 45 10 2" xfId="8807"/>
    <cellStyle name="Normal 45 10 3" xfId="11867"/>
    <cellStyle name="Normal 45 10 4" xfId="15163"/>
    <cellStyle name="Normal 45 11" xfId="5720"/>
    <cellStyle name="Normal 45 12" xfId="8998"/>
    <cellStyle name="Normal 45 13" xfId="11987"/>
    <cellStyle name="Normal 45 14" xfId="12150"/>
    <cellStyle name="Normal 45 15" xfId="12320"/>
    <cellStyle name="Normal 45 2" xfId="1157"/>
    <cellStyle name="Normal 45 3" xfId="1158"/>
    <cellStyle name="Normal 45 3 10" xfId="11988"/>
    <cellStyle name="Normal 45 3 11" xfId="12151"/>
    <cellStyle name="Normal 45 3 12" xfId="12389"/>
    <cellStyle name="Normal 45 3 2" xfId="2179"/>
    <cellStyle name="Normal 45 3 2 2" xfId="3292"/>
    <cellStyle name="Normal 45 3 2 2 2" xfId="5038"/>
    <cellStyle name="Normal 45 3 2 2 2 2" xfId="8302"/>
    <cellStyle name="Normal 45 3 2 2 2 3" xfId="11369"/>
    <cellStyle name="Normal 45 3 2 2 2 4" xfId="14665"/>
    <cellStyle name="Normal 45 3 2 2 3" xfId="6726"/>
    <cellStyle name="Normal 45 3 2 2 4" xfId="9946"/>
    <cellStyle name="Normal 45 3 2 2 5" xfId="13241"/>
    <cellStyle name="Normal 45 3 2 3" xfId="4092"/>
    <cellStyle name="Normal 45 3 2 3 2" xfId="7522"/>
    <cellStyle name="Normal 45 3 2 3 3" xfId="10660"/>
    <cellStyle name="Normal 45 3 2 3 4" xfId="13956"/>
    <cellStyle name="Normal 45 3 2 4" xfId="5928"/>
    <cellStyle name="Normal 45 3 2 5" xfId="9214"/>
    <cellStyle name="Normal 45 3 2 6" xfId="12528"/>
    <cellStyle name="Normal 45 3 3" xfId="2451"/>
    <cellStyle name="Normal 45 3 3 2" xfId="3557"/>
    <cellStyle name="Normal 45 3 3 2 2" xfId="5224"/>
    <cellStyle name="Normal 45 3 3 2 2 2" xfId="8488"/>
    <cellStyle name="Normal 45 3 3 2 2 3" xfId="11555"/>
    <cellStyle name="Normal 45 3 3 2 2 4" xfId="14851"/>
    <cellStyle name="Normal 45 3 3 2 3" xfId="6991"/>
    <cellStyle name="Normal 45 3 3 2 4" xfId="10132"/>
    <cellStyle name="Normal 45 3 3 2 5" xfId="13427"/>
    <cellStyle name="Normal 45 3 3 3" xfId="4278"/>
    <cellStyle name="Normal 45 3 3 3 2" xfId="7708"/>
    <cellStyle name="Normal 45 3 3 3 3" xfId="10846"/>
    <cellStyle name="Normal 45 3 3 3 4" xfId="14142"/>
    <cellStyle name="Normal 45 3 3 4" xfId="6114"/>
    <cellStyle name="Normal 45 3 3 5" xfId="9400"/>
    <cellStyle name="Normal 45 3 3 6" xfId="12714"/>
    <cellStyle name="Normal 45 3 4" xfId="2760"/>
    <cellStyle name="Normal 45 3 4 2" xfId="3714"/>
    <cellStyle name="Normal 45 3 4 2 2" xfId="5381"/>
    <cellStyle name="Normal 45 3 4 2 2 2" xfId="8644"/>
    <cellStyle name="Normal 45 3 4 2 2 3" xfId="11711"/>
    <cellStyle name="Normal 45 3 4 2 2 4" xfId="15007"/>
    <cellStyle name="Normal 45 3 4 2 3" xfId="7148"/>
    <cellStyle name="Normal 45 3 4 2 4" xfId="10289"/>
    <cellStyle name="Normal 45 3 4 2 5" xfId="13584"/>
    <cellStyle name="Normal 45 3 4 3" xfId="4503"/>
    <cellStyle name="Normal 45 3 4 3 2" xfId="7933"/>
    <cellStyle name="Normal 45 3 4 3 3" xfId="11002"/>
    <cellStyle name="Normal 45 3 4 3 4" xfId="14298"/>
    <cellStyle name="Normal 45 3 4 4" xfId="6354"/>
    <cellStyle name="Normal 45 3 4 5" xfId="9556"/>
    <cellStyle name="Normal 45 3 4 6" xfId="12870"/>
    <cellStyle name="Normal 45 3 5" xfId="2966"/>
    <cellStyle name="Normal 45 3 5 2" xfId="4808"/>
    <cellStyle name="Normal 45 3 5 2 2" xfId="8075"/>
    <cellStyle name="Normal 45 3 5 2 3" xfId="11144"/>
    <cellStyle name="Normal 45 3 5 2 4" xfId="14440"/>
    <cellStyle name="Normal 45 3 5 3" xfId="6498"/>
    <cellStyle name="Normal 45 3 5 4" xfId="9719"/>
    <cellStyle name="Normal 45 3 5 5" xfId="13014"/>
    <cellStyle name="Normal 45 3 6" xfId="3952"/>
    <cellStyle name="Normal 45 3 6 2" xfId="7382"/>
    <cellStyle name="Normal 45 3 6 3" xfId="10520"/>
    <cellStyle name="Normal 45 3 6 4" xfId="13816"/>
    <cellStyle name="Normal 45 3 7" xfId="5547"/>
    <cellStyle name="Normal 45 3 7 2" xfId="8808"/>
    <cellStyle name="Normal 45 3 7 3" xfId="11868"/>
    <cellStyle name="Normal 45 3 7 4" xfId="15164"/>
    <cellStyle name="Normal 45 3 8" xfId="5789"/>
    <cellStyle name="Normal 45 3 9" xfId="9000"/>
    <cellStyle name="Normal 45 4" xfId="1156"/>
    <cellStyle name="Normal 45 4 2" xfId="2861"/>
    <cellStyle name="Normal 45 4 2 2" xfId="4751"/>
    <cellStyle name="Normal 45 4 2 2 2" xfId="8019"/>
    <cellStyle name="Normal 45 4 2 2 3" xfId="11088"/>
    <cellStyle name="Normal 45 4 2 2 4" xfId="14384"/>
    <cellStyle name="Normal 45 4 2 3" xfId="6441"/>
    <cellStyle name="Normal 45 4 2 4" xfId="9662"/>
    <cellStyle name="Normal 45 4 2 5" xfId="12957"/>
    <cellStyle name="Normal 45 4 3" xfId="3951"/>
    <cellStyle name="Normal 45 4 3 2" xfId="7381"/>
    <cellStyle name="Normal 45 4 3 3" xfId="10519"/>
    <cellStyle name="Normal 45 4 3 4" xfId="13815"/>
    <cellStyle name="Normal 45 4 4" xfId="5788"/>
    <cellStyle name="Normal 45 4 5" xfId="8956"/>
    <cellStyle name="Normal 45 4 6" xfId="12388"/>
    <cellStyle name="Normal 45 5" xfId="2178"/>
    <cellStyle name="Normal 45 5 2" xfId="3291"/>
    <cellStyle name="Normal 45 5 2 2" xfId="5037"/>
    <cellStyle name="Normal 45 5 2 2 2" xfId="8301"/>
    <cellStyle name="Normal 45 5 2 2 3" xfId="11368"/>
    <cellStyle name="Normal 45 5 2 2 4" xfId="14664"/>
    <cellStyle name="Normal 45 5 2 3" xfId="6725"/>
    <cellStyle name="Normal 45 5 2 4" xfId="9945"/>
    <cellStyle name="Normal 45 5 2 5" xfId="13240"/>
    <cellStyle name="Normal 45 5 3" xfId="4091"/>
    <cellStyle name="Normal 45 5 3 2" xfId="7521"/>
    <cellStyle name="Normal 45 5 3 3" xfId="10659"/>
    <cellStyle name="Normal 45 5 3 4" xfId="13955"/>
    <cellStyle name="Normal 45 5 4" xfId="5927"/>
    <cellStyle name="Normal 45 5 5" xfId="9213"/>
    <cellStyle name="Normal 45 5 6" xfId="12527"/>
    <cellStyle name="Normal 45 6" xfId="2450"/>
    <cellStyle name="Normal 45 6 2" xfId="3556"/>
    <cellStyle name="Normal 45 6 2 2" xfId="5223"/>
    <cellStyle name="Normal 45 6 2 2 2" xfId="8487"/>
    <cellStyle name="Normal 45 6 2 2 3" xfId="11554"/>
    <cellStyle name="Normal 45 6 2 2 4" xfId="14850"/>
    <cellStyle name="Normal 45 6 2 3" xfId="6990"/>
    <cellStyle name="Normal 45 6 2 4" xfId="10131"/>
    <cellStyle name="Normal 45 6 2 5" xfId="13426"/>
    <cellStyle name="Normal 45 6 3" xfId="4277"/>
    <cellStyle name="Normal 45 6 3 2" xfId="7707"/>
    <cellStyle name="Normal 45 6 3 3" xfId="10845"/>
    <cellStyle name="Normal 45 6 3 4" xfId="14141"/>
    <cellStyle name="Normal 45 6 4" xfId="6113"/>
    <cellStyle name="Normal 45 6 5" xfId="9399"/>
    <cellStyle name="Normal 45 6 6" xfId="12713"/>
    <cellStyle name="Normal 45 7" xfId="2759"/>
    <cellStyle name="Normal 45 7 2" xfId="3713"/>
    <cellStyle name="Normal 45 7 2 2" xfId="5380"/>
    <cellStyle name="Normal 45 7 2 2 2" xfId="8643"/>
    <cellStyle name="Normal 45 7 2 2 3" xfId="11710"/>
    <cellStyle name="Normal 45 7 2 2 4" xfId="15006"/>
    <cellStyle name="Normal 45 7 2 3" xfId="7147"/>
    <cellStyle name="Normal 45 7 2 4" xfId="10288"/>
    <cellStyle name="Normal 45 7 2 5" xfId="13583"/>
    <cellStyle name="Normal 45 7 3" xfId="4502"/>
    <cellStyle name="Normal 45 7 3 2" xfId="7932"/>
    <cellStyle name="Normal 45 7 3 3" xfId="11001"/>
    <cellStyle name="Normal 45 7 3 4" xfId="14297"/>
    <cellStyle name="Normal 45 7 4" xfId="6353"/>
    <cellStyle name="Normal 45 7 5" xfId="9555"/>
    <cellStyle name="Normal 45 7 6" xfId="12869"/>
    <cellStyle name="Normal 45 8" xfId="2965"/>
    <cellStyle name="Normal 45 8 2" xfId="4807"/>
    <cellStyle name="Normal 45 8 2 2" xfId="8074"/>
    <cellStyle name="Normal 45 8 2 3" xfId="11143"/>
    <cellStyle name="Normal 45 8 2 4" xfId="14439"/>
    <cellStyle name="Normal 45 8 3" xfId="6497"/>
    <cellStyle name="Normal 45 8 4" xfId="9718"/>
    <cellStyle name="Normal 45 8 5" xfId="13013"/>
    <cellStyle name="Normal 45 9" xfId="3879"/>
    <cellStyle name="Normal 45 9 2" xfId="7309"/>
    <cellStyle name="Normal 45 9 3" xfId="10447"/>
    <cellStyle name="Normal 45 9 4" xfId="13743"/>
    <cellStyle name="Normal 46" xfId="508"/>
    <cellStyle name="Normal 46 10" xfId="12322"/>
    <cellStyle name="Normal 46 2" xfId="1160"/>
    <cellStyle name="Normal 46 3" xfId="1161"/>
    <cellStyle name="Normal 46 4" xfId="1162"/>
    <cellStyle name="Normal 46 5" xfId="1159"/>
    <cellStyle name="Normal 46 6" xfId="3039"/>
    <cellStyle name="Normal 46 6 2" xfId="4854"/>
    <cellStyle name="Normal 46 6 2 2" xfId="8120"/>
    <cellStyle name="Normal 46 6 2 3" xfId="11189"/>
    <cellStyle name="Normal 46 6 2 4" xfId="14485"/>
    <cellStyle name="Normal 46 6 3" xfId="6543"/>
    <cellStyle name="Normal 46 6 4" xfId="9764"/>
    <cellStyle name="Normal 46 6 5" xfId="13059"/>
    <cellStyle name="Normal 46 7" xfId="3881"/>
    <cellStyle name="Normal 46 7 2" xfId="7311"/>
    <cellStyle name="Normal 46 7 3" xfId="10449"/>
    <cellStyle name="Normal 46 7 4" xfId="13745"/>
    <cellStyle name="Normal 46 8" xfId="5722"/>
    <cellStyle name="Normal 46 9" xfId="9061"/>
    <cellStyle name="Normal 47" xfId="510"/>
    <cellStyle name="Normal 47 2" xfId="1164"/>
    <cellStyle name="Normal 47 3" xfId="1165"/>
    <cellStyle name="Normal 47 4" xfId="1163"/>
    <cellStyle name="Normal 47 5" xfId="3036"/>
    <cellStyle name="Normal 47 5 2" xfId="4852"/>
    <cellStyle name="Normal 47 5 2 2" xfId="8118"/>
    <cellStyle name="Normal 47 5 2 3" xfId="11187"/>
    <cellStyle name="Normal 47 5 2 4" xfId="14483"/>
    <cellStyle name="Normal 47 5 3" xfId="6541"/>
    <cellStyle name="Normal 47 5 4" xfId="9762"/>
    <cellStyle name="Normal 47 5 5" xfId="13057"/>
    <cellStyle name="Normal 47 6" xfId="3883"/>
    <cellStyle name="Normal 47 6 2" xfId="7313"/>
    <cellStyle name="Normal 47 6 3" xfId="10451"/>
    <cellStyle name="Normal 47 6 4" xfId="13747"/>
    <cellStyle name="Normal 47 7" xfId="5724"/>
    <cellStyle name="Normal 47 8" xfId="9059"/>
    <cellStyle name="Normal 47 9" xfId="12324"/>
    <cellStyle name="Normal 48" xfId="512"/>
    <cellStyle name="Normal 48 2" xfId="1167"/>
    <cellStyle name="Normal 48 3" xfId="1168"/>
    <cellStyle name="Normal 48 4" xfId="1166"/>
    <cellStyle name="Normal 48 5" xfId="3032"/>
    <cellStyle name="Normal 48 5 2" xfId="4850"/>
    <cellStyle name="Normal 48 5 2 2" xfId="8116"/>
    <cellStyle name="Normal 48 5 2 3" xfId="11185"/>
    <cellStyle name="Normal 48 5 2 4" xfId="14481"/>
    <cellStyle name="Normal 48 5 3" xfId="6539"/>
    <cellStyle name="Normal 48 5 4" xfId="9760"/>
    <cellStyle name="Normal 48 5 5" xfId="13055"/>
    <cellStyle name="Normal 48 6" xfId="3885"/>
    <cellStyle name="Normal 48 6 2" xfId="7315"/>
    <cellStyle name="Normal 48 6 3" xfId="10453"/>
    <cellStyle name="Normal 48 6 4" xfId="13749"/>
    <cellStyle name="Normal 48 7" xfId="5726"/>
    <cellStyle name="Normal 48 8" xfId="9057"/>
    <cellStyle name="Normal 48 9" xfId="12326"/>
    <cellStyle name="Normal 49" xfId="514"/>
    <cellStyle name="Normal 49 2" xfId="1169"/>
    <cellStyle name="Normal 49 3" xfId="3028"/>
    <cellStyle name="Normal 49 3 2" xfId="4848"/>
    <cellStyle name="Normal 49 3 2 2" xfId="8114"/>
    <cellStyle name="Normal 49 3 2 3" xfId="11183"/>
    <cellStyle name="Normal 49 3 2 4" xfId="14479"/>
    <cellStyle name="Normal 49 3 3" xfId="6537"/>
    <cellStyle name="Normal 49 3 4" xfId="9758"/>
    <cellStyle name="Normal 49 3 5" xfId="13053"/>
    <cellStyle name="Normal 49 4" xfId="3887"/>
    <cellStyle name="Normal 49 4 2" xfId="7317"/>
    <cellStyle name="Normal 49 4 3" xfId="10455"/>
    <cellStyle name="Normal 49 4 4" xfId="13751"/>
    <cellStyle name="Normal 49 5" xfId="5728"/>
    <cellStyle name="Normal 49 6" xfId="9055"/>
    <cellStyle name="Normal 49 7" xfId="12328"/>
    <cellStyle name="Normal 5" xfId="76"/>
    <cellStyle name="Normal 5 2" xfId="1170"/>
    <cellStyle name="Normal 50" xfId="515"/>
    <cellStyle name="Normal 50 10" xfId="5548"/>
    <cellStyle name="Normal 50 10 2" xfId="8809"/>
    <cellStyle name="Normal 50 10 3" xfId="11869"/>
    <cellStyle name="Normal 50 10 4" xfId="15165"/>
    <cellStyle name="Normal 50 11" xfId="5729"/>
    <cellStyle name="Normal 50 12" xfId="9007"/>
    <cellStyle name="Normal 50 13" xfId="11989"/>
    <cellStyle name="Normal 50 14" xfId="12152"/>
    <cellStyle name="Normal 50 15" xfId="12329"/>
    <cellStyle name="Normal 50 2" xfId="1172"/>
    <cellStyle name="Normal 50 2 10" xfId="11990"/>
    <cellStyle name="Normal 50 2 11" xfId="12153"/>
    <cellStyle name="Normal 50 2 12" xfId="12391"/>
    <cellStyle name="Normal 50 2 2" xfId="2181"/>
    <cellStyle name="Normal 50 2 2 2" xfId="3294"/>
    <cellStyle name="Normal 50 2 2 2 2" xfId="5040"/>
    <cellStyle name="Normal 50 2 2 2 2 2" xfId="8304"/>
    <cellStyle name="Normal 50 2 2 2 2 3" xfId="11371"/>
    <cellStyle name="Normal 50 2 2 2 2 4" xfId="14667"/>
    <cellStyle name="Normal 50 2 2 2 3" xfId="6728"/>
    <cellStyle name="Normal 50 2 2 2 4" xfId="9948"/>
    <cellStyle name="Normal 50 2 2 2 5" xfId="13243"/>
    <cellStyle name="Normal 50 2 2 3" xfId="4094"/>
    <cellStyle name="Normal 50 2 2 3 2" xfId="7524"/>
    <cellStyle name="Normal 50 2 2 3 3" xfId="10662"/>
    <cellStyle name="Normal 50 2 2 3 4" xfId="13958"/>
    <cellStyle name="Normal 50 2 2 4" xfId="5930"/>
    <cellStyle name="Normal 50 2 2 5" xfId="9216"/>
    <cellStyle name="Normal 50 2 2 6" xfId="12530"/>
    <cellStyle name="Normal 50 2 3" xfId="2463"/>
    <cellStyle name="Normal 50 2 3 2" xfId="3559"/>
    <cellStyle name="Normal 50 2 3 2 2" xfId="5226"/>
    <cellStyle name="Normal 50 2 3 2 2 2" xfId="8490"/>
    <cellStyle name="Normal 50 2 3 2 2 3" xfId="11557"/>
    <cellStyle name="Normal 50 2 3 2 2 4" xfId="14853"/>
    <cellStyle name="Normal 50 2 3 2 3" xfId="6993"/>
    <cellStyle name="Normal 50 2 3 2 4" xfId="10134"/>
    <cellStyle name="Normal 50 2 3 2 5" xfId="13429"/>
    <cellStyle name="Normal 50 2 3 3" xfId="4280"/>
    <cellStyle name="Normal 50 2 3 3 2" xfId="7710"/>
    <cellStyle name="Normal 50 2 3 3 3" xfId="10848"/>
    <cellStyle name="Normal 50 2 3 3 4" xfId="14144"/>
    <cellStyle name="Normal 50 2 3 4" xfId="6126"/>
    <cellStyle name="Normal 50 2 3 5" xfId="9402"/>
    <cellStyle name="Normal 50 2 3 6" xfId="12716"/>
    <cellStyle name="Normal 50 2 4" xfId="2762"/>
    <cellStyle name="Normal 50 2 4 2" xfId="3716"/>
    <cellStyle name="Normal 50 2 4 2 2" xfId="5383"/>
    <cellStyle name="Normal 50 2 4 2 2 2" xfId="8646"/>
    <cellStyle name="Normal 50 2 4 2 2 3" xfId="11713"/>
    <cellStyle name="Normal 50 2 4 2 2 4" xfId="15009"/>
    <cellStyle name="Normal 50 2 4 2 3" xfId="7150"/>
    <cellStyle name="Normal 50 2 4 2 4" xfId="10291"/>
    <cellStyle name="Normal 50 2 4 2 5" xfId="13586"/>
    <cellStyle name="Normal 50 2 4 3" xfId="4505"/>
    <cellStyle name="Normal 50 2 4 3 2" xfId="7935"/>
    <cellStyle name="Normal 50 2 4 3 3" xfId="11004"/>
    <cellStyle name="Normal 50 2 4 3 4" xfId="14300"/>
    <cellStyle name="Normal 50 2 4 4" xfId="6356"/>
    <cellStyle name="Normal 50 2 4 5" xfId="9558"/>
    <cellStyle name="Normal 50 2 4 6" xfId="12872"/>
    <cellStyle name="Normal 50 2 5" xfId="2968"/>
    <cellStyle name="Normal 50 2 5 2" xfId="4810"/>
    <cellStyle name="Normal 50 2 5 2 2" xfId="8077"/>
    <cellStyle name="Normal 50 2 5 2 3" xfId="11146"/>
    <cellStyle name="Normal 50 2 5 2 4" xfId="14442"/>
    <cellStyle name="Normal 50 2 5 3" xfId="6500"/>
    <cellStyle name="Normal 50 2 5 4" xfId="9721"/>
    <cellStyle name="Normal 50 2 5 5" xfId="13016"/>
    <cellStyle name="Normal 50 2 6" xfId="3954"/>
    <cellStyle name="Normal 50 2 6 2" xfId="7384"/>
    <cellStyle name="Normal 50 2 6 3" xfId="10522"/>
    <cellStyle name="Normal 50 2 6 4" xfId="13818"/>
    <cellStyle name="Normal 50 2 7" xfId="5549"/>
    <cellStyle name="Normal 50 2 7 2" xfId="8810"/>
    <cellStyle name="Normal 50 2 7 3" xfId="11870"/>
    <cellStyle name="Normal 50 2 7 4" xfId="15166"/>
    <cellStyle name="Normal 50 2 8" xfId="5791"/>
    <cellStyle name="Normal 50 2 9" xfId="9008"/>
    <cellStyle name="Normal 50 3" xfId="1173"/>
    <cellStyle name="Normal 50 4" xfId="1171"/>
    <cellStyle name="Normal 50 4 2" xfId="2853"/>
    <cellStyle name="Normal 50 4 2 2" xfId="4750"/>
    <cellStyle name="Normal 50 4 2 2 2" xfId="8018"/>
    <cellStyle name="Normal 50 4 2 2 3" xfId="11087"/>
    <cellStyle name="Normal 50 4 2 2 4" xfId="14383"/>
    <cellStyle name="Normal 50 4 2 3" xfId="6440"/>
    <cellStyle name="Normal 50 4 2 4" xfId="9661"/>
    <cellStyle name="Normal 50 4 2 5" xfId="12956"/>
    <cellStyle name="Normal 50 4 3" xfId="3953"/>
    <cellStyle name="Normal 50 4 3 2" xfId="7383"/>
    <cellStyle name="Normal 50 4 3 3" xfId="10521"/>
    <cellStyle name="Normal 50 4 3 4" xfId="13817"/>
    <cellStyle name="Normal 50 4 4" xfId="5790"/>
    <cellStyle name="Normal 50 4 5" xfId="8955"/>
    <cellStyle name="Normal 50 4 6" xfId="12390"/>
    <cellStyle name="Normal 50 5" xfId="2180"/>
    <cellStyle name="Normal 50 5 2" xfId="3293"/>
    <cellStyle name="Normal 50 5 2 2" xfId="5039"/>
    <cellStyle name="Normal 50 5 2 2 2" xfId="8303"/>
    <cellStyle name="Normal 50 5 2 2 3" xfId="11370"/>
    <cellStyle name="Normal 50 5 2 2 4" xfId="14666"/>
    <cellStyle name="Normal 50 5 2 3" xfId="6727"/>
    <cellStyle name="Normal 50 5 2 4" xfId="9947"/>
    <cellStyle name="Normal 50 5 2 5" xfId="13242"/>
    <cellStyle name="Normal 50 5 3" xfId="4093"/>
    <cellStyle name="Normal 50 5 3 2" xfId="7523"/>
    <cellStyle name="Normal 50 5 3 3" xfId="10661"/>
    <cellStyle name="Normal 50 5 3 4" xfId="13957"/>
    <cellStyle name="Normal 50 5 4" xfId="5929"/>
    <cellStyle name="Normal 50 5 5" xfId="9215"/>
    <cellStyle name="Normal 50 5 6" xfId="12529"/>
    <cellStyle name="Normal 50 6" xfId="2462"/>
    <cellStyle name="Normal 50 6 2" xfId="3558"/>
    <cellStyle name="Normal 50 6 2 2" xfId="5225"/>
    <cellStyle name="Normal 50 6 2 2 2" xfId="8489"/>
    <cellStyle name="Normal 50 6 2 2 3" xfId="11556"/>
    <cellStyle name="Normal 50 6 2 2 4" xfId="14852"/>
    <cellStyle name="Normal 50 6 2 3" xfId="6992"/>
    <cellStyle name="Normal 50 6 2 4" xfId="10133"/>
    <cellStyle name="Normal 50 6 2 5" xfId="13428"/>
    <cellStyle name="Normal 50 6 3" xfId="4279"/>
    <cellStyle name="Normal 50 6 3 2" xfId="7709"/>
    <cellStyle name="Normal 50 6 3 3" xfId="10847"/>
    <cellStyle name="Normal 50 6 3 4" xfId="14143"/>
    <cellStyle name="Normal 50 6 4" xfId="6125"/>
    <cellStyle name="Normal 50 6 5" xfId="9401"/>
    <cellStyle name="Normal 50 6 6" xfId="12715"/>
    <cellStyle name="Normal 50 7" xfId="2761"/>
    <cellStyle name="Normal 50 7 2" xfId="3715"/>
    <cellStyle name="Normal 50 7 2 2" xfId="5382"/>
    <cellStyle name="Normal 50 7 2 2 2" xfId="8645"/>
    <cellStyle name="Normal 50 7 2 2 3" xfId="11712"/>
    <cellStyle name="Normal 50 7 2 2 4" xfId="15008"/>
    <cellStyle name="Normal 50 7 2 3" xfId="7149"/>
    <cellStyle name="Normal 50 7 2 4" xfId="10290"/>
    <cellStyle name="Normal 50 7 2 5" xfId="13585"/>
    <cellStyle name="Normal 50 7 3" xfId="4504"/>
    <cellStyle name="Normal 50 7 3 2" xfId="7934"/>
    <cellStyle name="Normal 50 7 3 3" xfId="11003"/>
    <cellStyle name="Normal 50 7 3 4" xfId="14299"/>
    <cellStyle name="Normal 50 7 4" xfId="6355"/>
    <cellStyle name="Normal 50 7 5" xfId="9557"/>
    <cellStyle name="Normal 50 7 6" xfId="12871"/>
    <cellStyle name="Normal 50 8" xfId="2967"/>
    <cellStyle name="Normal 50 8 2" xfId="4809"/>
    <cellStyle name="Normal 50 8 2 2" xfId="8076"/>
    <cellStyle name="Normal 50 8 2 3" xfId="11145"/>
    <cellStyle name="Normal 50 8 2 4" xfId="14441"/>
    <cellStyle name="Normal 50 8 3" xfId="6499"/>
    <cellStyle name="Normal 50 8 4" xfId="9720"/>
    <cellStyle name="Normal 50 8 5" xfId="13015"/>
    <cellStyle name="Normal 50 9" xfId="3888"/>
    <cellStyle name="Normal 50 9 2" xfId="7318"/>
    <cellStyle name="Normal 50 9 3" xfId="10456"/>
    <cellStyle name="Normal 50 9 4" xfId="13752"/>
    <cellStyle name="Normal 51" xfId="516"/>
    <cellStyle name="Normal 51 10" xfId="5550"/>
    <cellStyle name="Normal 51 10 2" xfId="8811"/>
    <cellStyle name="Normal 51 10 3" xfId="11871"/>
    <cellStyle name="Normal 51 10 4" xfId="15167"/>
    <cellStyle name="Normal 51 11" xfId="5730"/>
    <cellStyle name="Normal 51 12" xfId="9010"/>
    <cellStyle name="Normal 51 13" xfId="11991"/>
    <cellStyle name="Normal 51 14" xfId="12154"/>
    <cellStyle name="Normal 51 15" xfId="12330"/>
    <cellStyle name="Normal 51 2" xfId="1175"/>
    <cellStyle name="Normal 51 2 10" xfId="11992"/>
    <cellStyle name="Normal 51 2 11" xfId="12155"/>
    <cellStyle name="Normal 51 2 12" xfId="12393"/>
    <cellStyle name="Normal 51 2 2" xfId="2183"/>
    <cellStyle name="Normal 51 2 2 2" xfId="3296"/>
    <cellStyle name="Normal 51 2 2 2 2" xfId="5042"/>
    <cellStyle name="Normal 51 2 2 2 2 2" xfId="8306"/>
    <cellStyle name="Normal 51 2 2 2 2 3" xfId="11373"/>
    <cellStyle name="Normal 51 2 2 2 2 4" xfId="14669"/>
    <cellStyle name="Normal 51 2 2 2 3" xfId="6730"/>
    <cellStyle name="Normal 51 2 2 2 4" xfId="9950"/>
    <cellStyle name="Normal 51 2 2 2 5" xfId="13245"/>
    <cellStyle name="Normal 51 2 2 3" xfId="4096"/>
    <cellStyle name="Normal 51 2 2 3 2" xfId="7526"/>
    <cellStyle name="Normal 51 2 2 3 3" xfId="10664"/>
    <cellStyle name="Normal 51 2 2 3 4" xfId="13960"/>
    <cellStyle name="Normal 51 2 2 4" xfId="5932"/>
    <cellStyle name="Normal 51 2 2 5" xfId="9218"/>
    <cellStyle name="Normal 51 2 2 6" xfId="12532"/>
    <cellStyle name="Normal 51 2 3" xfId="2466"/>
    <cellStyle name="Normal 51 2 3 2" xfId="3561"/>
    <cellStyle name="Normal 51 2 3 2 2" xfId="5228"/>
    <cellStyle name="Normal 51 2 3 2 2 2" xfId="8492"/>
    <cellStyle name="Normal 51 2 3 2 2 3" xfId="11559"/>
    <cellStyle name="Normal 51 2 3 2 2 4" xfId="14855"/>
    <cellStyle name="Normal 51 2 3 2 3" xfId="6995"/>
    <cellStyle name="Normal 51 2 3 2 4" xfId="10136"/>
    <cellStyle name="Normal 51 2 3 2 5" xfId="13431"/>
    <cellStyle name="Normal 51 2 3 3" xfId="4282"/>
    <cellStyle name="Normal 51 2 3 3 2" xfId="7712"/>
    <cellStyle name="Normal 51 2 3 3 3" xfId="10850"/>
    <cellStyle name="Normal 51 2 3 3 4" xfId="14146"/>
    <cellStyle name="Normal 51 2 3 4" xfId="6129"/>
    <cellStyle name="Normal 51 2 3 5" xfId="9404"/>
    <cellStyle name="Normal 51 2 3 6" xfId="12718"/>
    <cellStyle name="Normal 51 2 4" xfId="2764"/>
    <cellStyle name="Normal 51 2 4 2" xfId="3718"/>
    <cellStyle name="Normal 51 2 4 2 2" xfId="5385"/>
    <cellStyle name="Normal 51 2 4 2 2 2" xfId="8648"/>
    <cellStyle name="Normal 51 2 4 2 2 3" xfId="11715"/>
    <cellStyle name="Normal 51 2 4 2 2 4" xfId="15011"/>
    <cellStyle name="Normal 51 2 4 2 3" xfId="7152"/>
    <cellStyle name="Normal 51 2 4 2 4" xfId="10293"/>
    <cellStyle name="Normal 51 2 4 2 5" xfId="13588"/>
    <cellStyle name="Normal 51 2 4 3" xfId="4507"/>
    <cellStyle name="Normal 51 2 4 3 2" xfId="7937"/>
    <cellStyle name="Normal 51 2 4 3 3" xfId="11006"/>
    <cellStyle name="Normal 51 2 4 3 4" xfId="14302"/>
    <cellStyle name="Normal 51 2 4 4" xfId="6358"/>
    <cellStyle name="Normal 51 2 4 5" xfId="9560"/>
    <cellStyle name="Normal 51 2 4 6" xfId="12874"/>
    <cellStyle name="Normal 51 2 5" xfId="2970"/>
    <cellStyle name="Normal 51 2 5 2" xfId="4812"/>
    <cellStyle name="Normal 51 2 5 2 2" xfId="8079"/>
    <cellStyle name="Normal 51 2 5 2 3" xfId="11148"/>
    <cellStyle name="Normal 51 2 5 2 4" xfId="14444"/>
    <cellStyle name="Normal 51 2 5 3" xfId="6502"/>
    <cellStyle name="Normal 51 2 5 4" xfId="9723"/>
    <cellStyle name="Normal 51 2 5 5" xfId="13018"/>
    <cellStyle name="Normal 51 2 6" xfId="3956"/>
    <cellStyle name="Normal 51 2 6 2" xfId="7386"/>
    <cellStyle name="Normal 51 2 6 3" xfId="10524"/>
    <cellStyle name="Normal 51 2 6 4" xfId="13820"/>
    <cellStyle name="Normal 51 2 7" xfId="5551"/>
    <cellStyle name="Normal 51 2 7 2" xfId="8812"/>
    <cellStyle name="Normal 51 2 7 3" xfId="11872"/>
    <cellStyle name="Normal 51 2 7 4" xfId="15168"/>
    <cellStyle name="Normal 51 2 8" xfId="5793"/>
    <cellStyle name="Normal 51 2 9" xfId="9011"/>
    <cellStyle name="Normal 51 3" xfId="1176"/>
    <cellStyle name="Normal 51 4" xfId="1174"/>
    <cellStyle name="Normal 51 4 2" xfId="2852"/>
    <cellStyle name="Normal 51 4 2 2" xfId="4749"/>
    <cellStyle name="Normal 51 4 2 2 2" xfId="8017"/>
    <cellStyle name="Normal 51 4 2 2 3" xfId="11086"/>
    <cellStyle name="Normal 51 4 2 2 4" xfId="14382"/>
    <cellStyle name="Normal 51 4 2 3" xfId="6439"/>
    <cellStyle name="Normal 51 4 2 4" xfId="9660"/>
    <cellStyle name="Normal 51 4 2 5" xfId="12955"/>
    <cellStyle name="Normal 51 4 3" xfId="3955"/>
    <cellStyle name="Normal 51 4 3 2" xfId="7385"/>
    <cellStyle name="Normal 51 4 3 3" xfId="10523"/>
    <cellStyle name="Normal 51 4 3 4" xfId="13819"/>
    <cellStyle name="Normal 51 4 4" xfId="5792"/>
    <cellStyle name="Normal 51 4 5" xfId="8954"/>
    <cellStyle name="Normal 51 4 6" xfId="12392"/>
    <cellStyle name="Normal 51 5" xfId="2182"/>
    <cellStyle name="Normal 51 5 2" xfId="3295"/>
    <cellStyle name="Normal 51 5 2 2" xfId="5041"/>
    <cellStyle name="Normal 51 5 2 2 2" xfId="8305"/>
    <cellStyle name="Normal 51 5 2 2 3" xfId="11372"/>
    <cellStyle name="Normal 51 5 2 2 4" xfId="14668"/>
    <cellStyle name="Normal 51 5 2 3" xfId="6729"/>
    <cellStyle name="Normal 51 5 2 4" xfId="9949"/>
    <cellStyle name="Normal 51 5 2 5" xfId="13244"/>
    <cellStyle name="Normal 51 5 3" xfId="4095"/>
    <cellStyle name="Normal 51 5 3 2" xfId="7525"/>
    <cellStyle name="Normal 51 5 3 3" xfId="10663"/>
    <cellStyle name="Normal 51 5 3 4" xfId="13959"/>
    <cellStyle name="Normal 51 5 4" xfId="5931"/>
    <cellStyle name="Normal 51 5 5" xfId="9217"/>
    <cellStyle name="Normal 51 5 6" xfId="12531"/>
    <cellStyle name="Normal 51 6" xfId="2465"/>
    <cellStyle name="Normal 51 6 2" xfId="3560"/>
    <cellStyle name="Normal 51 6 2 2" xfId="5227"/>
    <cellStyle name="Normal 51 6 2 2 2" xfId="8491"/>
    <cellStyle name="Normal 51 6 2 2 3" xfId="11558"/>
    <cellStyle name="Normal 51 6 2 2 4" xfId="14854"/>
    <cellStyle name="Normal 51 6 2 3" xfId="6994"/>
    <cellStyle name="Normal 51 6 2 4" xfId="10135"/>
    <cellStyle name="Normal 51 6 2 5" xfId="13430"/>
    <cellStyle name="Normal 51 6 3" xfId="4281"/>
    <cellStyle name="Normal 51 6 3 2" xfId="7711"/>
    <cellStyle name="Normal 51 6 3 3" xfId="10849"/>
    <cellStyle name="Normal 51 6 3 4" xfId="14145"/>
    <cellStyle name="Normal 51 6 4" xfId="6128"/>
    <cellStyle name="Normal 51 6 5" xfId="9403"/>
    <cellStyle name="Normal 51 6 6" xfId="12717"/>
    <cellStyle name="Normal 51 7" xfId="2763"/>
    <cellStyle name="Normal 51 7 2" xfId="3717"/>
    <cellStyle name="Normal 51 7 2 2" xfId="5384"/>
    <cellStyle name="Normal 51 7 2 2 2" xfId="8647"/>
    <cellStyle name="Normal 51 7 2 2 3" xfId="11714"/>
    <cellStyle name="Normal 51 7 2 2 4" xfId="15010"/>
    <cellStyle name="Normal 51 7 2 3" xfId="7151"/>
    <cellStyle name="Normal 51 7 2 4" xfId="10292"/>
    <cellStyle name="Normal 51 7 2 5" xfId="13587"/>
    <cellStyle name="Normal 51 7 3" xfId="4506"/>
    <cellStyle name="Normal 51 7 3 2" xfId="7936"/>
    <cellStyle name="Normal 51 7 3 3" xfId="11005"/>
    <cellStyle name="Normal 51 7 3 4" xfId="14301"/>
    <cellStyle name="Normal 51 7 4" xfId="6357"/>
    <cellStyle name="Normal 51 7 5" xfId="9559"/>
    <cellStyle name="Normal 51 7 6" xfId="12873"/>
    <cellStyle name="Normal 51 8" xfId="2969"/>
    <cellStyle name="Normal 51 8 2" xfId="4811"/>
    <cellStyle name="Normal 51 8 2 2" xfId="8078"/>
    <cellStyle name="Normal 51 8 2 3" xfId="11147"/>
    <cellStyle name="Normal 51 8 2 4" xfId="14443"/>
    <cellStyle name="Normal 51 8 3" xfId="6501"/>
    <cellStyle name="Normal 51 8 4" xfId="9722"/>
    <cellStyle name="Normal 51 8 5" xfId="13017"/>
    <cellStyle name="Normal 51 9" xfId="3889"/>
    <cellStyle name="Normal 51 9 2" xfId="7319"/>
    <cellStyle name="Normal 51 9 3" xfId="10457"/>
    <cellStyle name="Normal 51 9 4" xfId="13753"/>
    <cellStyle name="Normal 52" xfId="478"/>
    <cellStyle name="Normal 52 10" xfId="5552"/>
    <cellStyle name="Normal 52 10 2" xfId="8813"/>
    <cellStyle name="Normal 52 10 3" xfId="11873"/>
    <cellStyle name="Normal 52 10 4" xfId="15169"/>
    <cellStyle name="Normal 52 11" xfId="5701"/>
    <cellStyle name="Normal 52 12" xfId="9012"/>
    <cellStyle name="Normal 52 13" xfId="11993"/>
    <cellStyle name="Normal 52 14" xfId="12156"/>
    <cellStyle name="Normal 52 15" xfId="12301"/>
    <cellStyle name="Normal 52 2" xfId="1178"/>
    <cellStyle name="Normal 52 2 10" xfId="11994"/>
    <cellStyle name="Normal 52 2 11" xfId="12157"/>
    <cellStyle name="Normal 52 2 12" xfId="12395"/>
    <cellStyle name="Normal 52 2 2" xfId="2185"/>
    <cellStyle name="Normal 52 2 2 2" xfId="3298"/>
    <cellStyle name="Normal 52 2 2 2 2" xfId="5044"/>
    <cellStyle name="Normal 52 2 2 2 2 2" xfId="8308"/>
    <cellStyle name="Normal 52 2 2 2 2 3" xfId="11375"/>
    <cellStyle name="Normal 52 2 2 2 2 4" xfId="14671"/>
    <cellStyle name="Normal 52 2 2 2 3" xfId="6732"/>
    <cellStyle name="Normal 52 2 2 2 4" xfId="9952"/>
    <cellStyle name="Normal 52 2 2 2 5" xfId="13247"/>
    <cellStyle name="Normal 52 2 2 3" xfId="4098"/>
    <cellStyle name="Normal 52 2 2 3 2" xfId="7528"/>
    <cellStyle name="Normal 52 2 2 3 3" xfId="10666"/>
    <cellStyle name="Normal 52 2 2 3 4" xfId="13962"/>
    <cellStyle name="Normal 52 2 2 4" xfId="5934"/>
    <cellStyle name="Normal 52 2 2 5" xfId="9220"/>
    <cellStyle name="Normal 52 2 2 6" xfId="12534"/>
    <cellStyle name="Normal 52 2 3" xfId="2469"/>
    <cellStyle name="Normal 52 2 3 2" xfId="3563"/>
    <cellStyle name="Normal 52 2 3 2 2" xfId="5230"/>
    <cellStyle name="Normal 52 2 3 2 2 2" xfId="8494"/>
    <cellStyle name="Normal 52 2 3 2 2 3" xfId="11561"/>
    <cellStyle name="Normal 52 2 3 2 2 4" xfId="14857"/>
    <cellStyle name="Normal 52 2 3 2 3" xfId="6997"/>
    <cellStyle name="Normal 52 2 3 2 4" xfId="10138"/>
    <cellStyle name="Normal 52 2 3 2 5" xfId="13433"/>
    <cellStyle name="Normal 52 2 3 3" xfId="4284"/>
    <cellStyle name="Normal 52 2 3 3 2" xfId="7714"/>
    <cellStyle name="Normal 52 2 3 3 3" xfId="10852"/>
    <cellStyle name="Normal 52 2 3 3 4" xfId="14148"/>
    <cellStyle name="Normal 52 2 3 4" xfId="6132"/>
    <cellStyle name="Normal 52 2 3 5" xfId="9406"/>
    <cellStyle name="Normal 52 2 3 6" xfId="12720"/>
    <cellStyle name="Normal 52 2 4" xfId="2766"/>
    <cellStyle name="Normal 52 2 4 2" xfId="3720"/>
    <cellStyle name="Normal 52 2 4 2 2" xfId="5387"/>
    <cellStyle name="Normal 52 2 4 2 2 2" xfId="8650"/>
    <cellStyle name="Normal 52 2 4 2 2 3" xfId="11717"/>
    <cellStyle name="Normal 52 2 4 2 2 4" xfId="15013"/>
    <cellStyle name="Normal 52 2 4 2 3" xfId="7154"/>
    <cellStyle name="Normal 52 2 4 2 4" xfId="10295"/>
    <cellStyle name="Normal 52 2 4 2 5" xfId="13590"/>
    <cellStyle name="Normal 52 2 4 3" xfId="4509"/>
    <cellStyle name="Normal 52 2 4 3 2" xfId="7939"/>
    <cellStyle name="Normal 52 2 4 3 3" xfId="11008"/>
    <cellStyle name="Normal 52 2 4 3 4" xfId="14304"/>
    <cellStyle name="Normal 52 2 4 4" xfId="6360"/>
    <cellStyle name="Normal 52 2 4 5" xfId="9562"/>
    <cellStyle name="Normal 52 2 4 6" xfId="12876"/>
    <cellStyle name="Normal 52 2 5" xfId="2972"/>
    <cellStyle name="Normal 52 2 5 2" xfId="4814"/>
    <cellStyle name="Normal 52 2 5 2 2" xfId="8081"/>
    <cellStyle name="Normal 52 2 5 2 3" xfId="11150"/>
    <cellStyle name="Normal 52 2 5 2 4" xfId="14446"/>
    <cellStyle name="Normal 52 2 5 3" xfId="6504"/>
    <cellStyle name="Normal 52 2 5 4" xfId="9725"/>
    <cellStyle name="Normal 52 2 5 5" xfId="13020"/>
    <cellStyle name="Normal 52 2 6" xfId="3958"/>
    <cellStyle name="Normal 52 2 6 2" xfId="7388"/>
    <cellStyle name="Normal 52 2 6 3" xfId="10526"/>
    <cellStyle name="Normal 52 2 6 4" xfId="13822"/>
    <cellStyle name="Normal 52 2 7" xfId="5553"/>
    <cellStyle name="Normal 52 2 7 2" xfId="8814"/>
    <cellStyle name="Normal 52 2 7 3" xfId="11874"/>
    <cellStyle name="Normal 52 2 7 4" xfId="15170"/>
    <cellStyle name="Normal 52 2 8" xfId="5795"/>
    <cellStyle name="Normal 52 2 9" xfId="9013"/>
    <cellStyle name="Normal 52 3" xfId="1179"/>
    <cellStyle name="Normal 52 4" xfId="1177"/>
    <cellStyle name="Normal 52 4 2" xfId="2851"/>
    <cellStyle name="Normal 52 4 2 2" xfId="4748"/>
    <cellStyle name="Normal 52 4 2 2 2" xfId="8016"/>
    <cellStyle name="Normal 52 4 2 2 3" xfId="11085"/>
    <cellStyle name="Normal 52 4 2 2 4" xfId="14381"/>
    <cellStyle name="Normal 52 4 2 3" xfId="6438"/>
    <cellStyle name="Normal 52 4 2 4" xfId="9659"/>
    <cellStyle name="Normal 52 4 2 5" xfId="12954"/>
    <cellStyle name="Normal 52 4 3" xfId="3957"/>
    <cellStyle name="Normal 52 4 3 2" xfId="7387"/>
    <cellStyle name="Normal 52 4 3 3" xfId="10525"/>
    <cellStyle name="Normal 52 4 3 4" xfId="13821"/>
    <cellStyle name="Normal 52 4 4" xfId="5794"/>
    <cellStyle name="Normal 52 4 5" xfId="8953"/>
    <cellStyle name="Normal 52 4 6" xfId="12394"/>
    <cellStyle name="Normal 52 5" xfId="2184"/>
    <cellStyle name="Normal 52 5 2" xfId="3297"/>
    <cellStyle name="Normal 52 5 2 2" xfId="5043"/>
    <cellStyle name="Normal 52 5 2 2 2" xfId="8307"/>
    <cellStyle name="Normal 52 5 2 2 3" xfId="11374"/>
    <cellStyle name="Normal 52 5 2 2 4" xfId="14670"/>
    <cellStyle name="Normal 52 5 2 3" xfId="6731"/>
    <cellStyle name="Normal 52 5 2 4" xfId="9951"/>
    <cellStyle name="Normal 52 5 2 5" xfId="13246"/>
    <cellStyle name="Normal 52 5 3" xfId="4097"/>
    <cellStyle name="Normal 52 5 3 2" xfId="7527"/>
    <cellStyle name="Normal 52 5 3 3" xfId="10665"/>
    <cellStyle name="Normal 52 5 3 4" xfId="13961"/>
    <cellStyle name="Normal 52 5 4" xfId="5933"/>
    <cellStyle name="Normal 52 5 5" xfId="9219"/>
    <cellStyle name="Normal 52 5 6" xfId="12533"/>
    <cellStyle name="Normal 52 6" xfId="2468"/>
    <cellStyle name="Normal 52 6 2" xfId="3562"/>
    <cellStyle name="Normal 52 6 2 2" xfId="5229"/>
    <cellStyle name="Normal 52 6 2 2 2" xfId="8493"/>
    <cellStyle name="Normal 52 6 2 2 3" xfId="11560"/>
    <cellStyle name="Normal 52 6 2 2 4" xfId="14856"/>
    <cellStyle name="Normal 52 6 2 3" xfId="6996"/>
    <cellStyle name="Normal 52 6 2 4" xfId="10137"/>
    <cellStyle name="Normal 52 6 2 5" xfId="13432"/>
    <cellStyle name="Normal 52 6 3" xfId="4283"/>
    <cellStyle name="Normal 52 6 3 2" xfId="7713"/>
    <cellStyle name="Normal 52 6 3 3" xfId="10851"/>
    <cellStyle name="Normal 52 6 3 4" xfId="14147"/>
    <cellStyle name="Normal 52 6 4" xfId="6131"/>
    <cellStyle name="Normal 52 6 5" xfId="9405"/>
    <cellStyle name="Normal 52 6 6" xfId="12719"/>
    <cellStyle name="Normal 52 7" xfId="2765"/>
    <cellStyle name="Normal 52 7 2" xfId="3719"/>
    <cellStyle name="Normal 52 7 2 2" xfId="5386"/>
    <cellStyle name="Normal 52 7 2 2 2" xfId="8649"/>
    <cellStyle name="Normal 52 7 2 2 3" xfId="11716"/>
    <cellStyle name="Normal 52 7 2 2 4" xfId="15012"/>
    <cellStyle name="Normal 52 7 2 3" xfId="7153"/>
    <cellStyle name="Normal 52 7 2 4" xfId="10294"/>
    <cellStyle name="Normal 52 7 2 5" xfId="13589"/>
    <cellStyle name="Normal 52 7 3" xfId="4508"/>
    <cellStyle name="Normal 52 7 3 2" xfId="7938"/>
    <cellStyle name="Normal 52 7 3 3" xfId="11007"/>
    <cellStyle name="Normal 52 7 3 4" xfId="14303"/>
    <cellStyle name="Normal 52 7 4" xfId="6359"/>
    <cellStyle name="Normal 52 7 5" xfId="9561"/>
    <cellStyle name="Normal 52 7 6" xfId="12875"/>
    <cellStyle name="Normal 52 8" xfId="2971"/>
    <cellStyle name="Normal 52 8 2" xfId="4813"/>
    <cellStyle name="Normal 52 8 2 2" xfId="8080"/>
    <cellStyle name="Normal 52 8 2 3" xfId="11149"/>
    <cellStyle name="Normal 52 8 2 4" xfId="14445"/>
    <cellStyle name="Normal 52 8 3" xfId="6503"/>
    <cellStyle name="Normal 52 8 4" xfId="9724"/>
    <cellStyle name="Normal 52 8 5" xfId="13019"/>
    <cellStyle name="Normal 52 9" xfId="3860"/>
    <cellStyle name="Normal 52 9 2" xfId="7290"/>
    <cellStyle name="Normal 52 9 3" xfId="10428"/>
    <cellStyle name="Normal 52 9 4" xfId="13724"/>
    <cellStyle name="Normal 53" xfId="474"/>
    <cellStyle name="Normal 53 10" xfId="5554"/>
    <cellStyle name="Normal 53 10 2" xfId="8815"/>
    <cellStyle name="Normal 53 10 3" xfId="11875"/>
    <cellStyle name="Normal 53 10 4" xfId="15171"/>
    <cellStyle name="Normal 53 11" xfId="5698"/>
    <cellStyle name="Normal 53 12" xfId="9015"/>
    <cellStyle name="Normal 53 13" xfId="11995"/>
    <cellStyle name="Normal 53 14" xfId="12158"/>
    <cellStyle name="Normal 53 15" xfId="12298"/>
    <cellStyle name="Normal 53 2" xfId="1181"/>
    <cellStyle name="Normal 53 2 10" xfId="11996"/>
    <cellStyle name="Normal 53 2 11" xfId="12159"/>
    <cellStyle name="Normal 53 2 12" xfId="12397"/>
    <cellStyle name="Normal 53 2 2" xfId="2187"/>
    <cellStyle name="Normal 53 2 2 2" xfId="3300"/>
    <cellStyle name="Normal 53 2 2 2 2" xfId="5046"/>
    <cellStyle name="Normal 53 2 2 2 2 2" xfId="8310"/>
    <cellStyle name="Normal 53 2 2 2 2 3" xfId="11377"/>
    <cellStyle name="Normal 53 2 2 2 2 4" xfId="14673"/>
    <cellStyle name="Normal 53 2 2 2 3" xfId="6734"/>
    <cellStyle name="Normal 53 2 2 2 4" xfId="9954"/>
    <cellStyle name="Normal 53 2 2 2 5" xfId="13249"/>
    <cellStyle name="Normal 53 2 2 3" xfId="4100"/>
    <cellStyle name="Normal 53 2 2 3 2" xfId="7530"/>
    <cellStyle name="Normal 53 2 2 3 3" xfId="10668"/>
    <cellStyle name="Normal 53 2 2 3 4" xfId="13964"/>
    <cellStyle name="Normal 53 2 2 4" xfId="5936"/>
    <cellStyle name="Normal 53 2 2 5" xfId="9222"/>
    <cellStyle name="Normal 53 2 2 6" xfId="12536"/>
    <cellStyle name="Normal 53 2 3" xfId="2472"/>
    <cellStyle name="Normal 53 2 3 2" xfId="3565"/>
    <cellStyle name="Normal 53 2 3 2 2" xfId="5232"/>
    <cellStyle name="Normal 53 2 3 2 2 2" xfId="8496"/>
    <cellStyle name="Normal 53 2 3 2 2 3" xfId="11563"/>
    <cellStyle name="Normal 53 2 3 2 2 4" xfId="14859"/>
    <cellStyle name="Normal 53 2 3 2 3" xfId="6999"/>
    <cellStyle name="Normal 53 2 3 2 4" xfId="10140"/>
    <cellStyle name="Normal 53 2 3 2 5" xfId="13435"/>
    <cellStyle name="Normal 53 2 3 3" xfId="4286"/>
    <cellStyle name="Normal 53 2 3 3 2" xfId="7716"/>
    <cellStyle name="Normal 53 2 3 3 3" xfId="10854"/>
    <cellStyle name="Normal 53 2 3 3 4" xfId="14150"/>
    <cellStyle name="Normal 53 2 3 4" xfId="6135"/>
    <cellStyle name="Normal 53 2 3 5" xfId="9408"/>
    <cellStyle name="Normal 53 2 3 6" xfId="12722"/>
    <cellStyle name="Normal 53 2 4" xfId="2768"/>
    <cellStyle name="Normal 53 2 4 2" xfId="3722"/>
    <cellStyle name="Normal 53 2 4 2 2" xfId="5389"/>
    <cellStyle name="Normal 53 2 4 2 2 2" xfId="8652"/>
    <cellStyle name="Normal 53 2 4 2 2 3" xfId="11719"/>
    <cellStyle name="Normal 53 2 4 2 2 4" xfId="15015"/>
    <cellStyle name="Normal 53 2 4 2 3" xfId="7156"/>
    <cellStyle name="Normal 53 2 4 2 4" xfId="10297"/>
    <cellStyle name="Normal 53 2 4 2 5" xfId="13592"/>
    <cellStyle name="Normal 53 2 4 3" xfId="4511"/>
    <cellStyle name="Normal 53 2 4 3 2" xfId="7941"/>
    <cellStyle name="Normal 53 2 4 3 3" xfId="11010"/>
    <cellStyle name="Normal 53 2 4 3 4" xfId="14306"/>
    <cellStyle name="Normal 53 2 4 4" xfId="6362"/>
    <cellStyle name="Normal 53 2 4 5" xfId="9564"/>
    <cellStyle name="Normal 53 2 4 6" xfId="12878"/>
    <cellStyle name="Normal 53 2 5" xfId="2974"/>
    <cellStyle name="Normal 53 2 5 2" xfId="4816"/>
    <cellStyle name="Normal 53 2 5 2 2" xfId="8083"/>
    <cellStyle name="Normal 53 2 5 2 3" xfId="11152"/>
    <cellStyle name="Normal 53 2 5 2 4" xfId="14448"/>
    <cellStyle name="Normal 53 2 5 3" xfId="6506"/>
    <cellStyle name="Normal 53 2 5 4" xfId="9727"/>
    <cellStyle name="Normal 53 2 5 5" xfId="13022"/>
    <cellStyle name="Normal 53 2 6" xfId="3960"/>
    <cellStyle name="Normal 53 2 6 2" xfId="7390"/>
    <cellStyle name="Normal 53 2 6 3" xfId="10528"/>
    <cellStyle name="Normal 53 2 6 4" xfId="13824"/>
    <cellStyle name="Normal 53 2 7" xfId="5555"/>
    <cellStyle name="Normal 53 2 7 2" xfId="8816"/>
    <cellStyle name="Normal 53 2 7 3" xfId="11876"/>
    <cellStyle name="Normal 53 2 7 4" xfId="15172"/>
    <cellStyle name="Normal 53 2 8" xfId="5797"/>
    <cellStyle name="Normal 53 2 9" xfId="9016"/>
    <cellStyle name="Normal 53 3" xfId="1182"/>
    <cellStyle name="Normal 53 4" xfId="1180"/>
    <cellStyle name="Normal 53 4 2" xfId="2848"/>
    <cellStyle name="Normal 53 4 2 2" xfId="4747"/>
    <cellStyle name="Normal 53 4 2 2 2" xfId="8015"/>
    <cellStyle name="Normal 53 4 2 2 3" xfId="11084"/>
    <cellStyle name="Normal 53 4 2 2 4" xfId="14380"/>
    <cellStyle name="Normal 53 4 2 3" xfId="6437"/>
    <cellStyle name="Normal 53 4 2 4" xfId="9658"/>
    <cellStyle name="Normal 53 4 2 5" xfId="12953"/>
    <cellStyle name="Normal 53 4 3" xfId="3959"/>
    <cellStyle name="Normal 53 4 3 2" xfId="7389"/>
    <cellStyle name="Normal 53 4 3 3" xfId="10527"/>
    <cellStyle name="Normal 53 4 3 4" xfId="13823"/>
    <cellStyle name="Normal 53 4 4" xfId="5796"/>
    <cellStyle name="Normal 53 4 5" xfId="8952"/>
    <cellStyle name="Normal 53 4 6" xfId="12396"/>
    <cellStyle name="Normal 53 5" xfId="2186"/>
    <cellStyle name="Normal 53 5 2" xfId="3299"/>
    <cellStyle name="Normal 53 5 2 2" xfId="5045"/>
    <cellStyle name="Normal 53 5 2 2 2" xfId="8309"/>
    <cellStyle name="Normal 53 5 2 2 3" xfId="11376"/>
    <cellStyle name="Normal 53 5 2 2 4" xfId="14672"/>
    <cellStyle name="Normal 53 5 2 3" xfId="6733"/>
    <cellStyle name="Normal 53 5 2 4" xfId="9953"/>
    <cellStyle name="Normal 53 5 2 5" xfId="13248"/>
    <cellStyle name="Normal 53 5 3" xfId="4099"/>
    <cellStyle name="Normal 53 5 3 2" xfId="7529"/>
    <cellStyle name="Normal 53 5 3 3" xfId="10667"/>
    <cellStyle name="Normal 53 5 3 4" xfId="13963"/>
    <cellStyle name="Normal 53 5 4" xfId="5935"/>
    <cellStyle name="Normal 53 5 5" xfId="9221"/>
    <cellStyle name="Normal 53 5 6" xfId="12535"/>
    <cellStyle name="Normal 53 6" xfId="2471"/>
    <cellStyle name="Normal 53 6 2" xfId="3564"/>
    <cellStyle name="Normal 53 6 2 2" xfId="5231"/>
    <cellStyle name="Normal 53 6 2 2 2" xfId="8495"/>
    <cellStyle name="Normal 53 6 2 2 3" xfId="11562"/>
    <cellStyle name="Normal 53 6 2 2 4" xfId="14858"/>
    <cellStyle name="Normal 53 6 2 3" xfId="6998"/>
    <cellStyle name="Normal 53 6 2 4" xfId="10139"/>
    <cellStyle name="Normal 53 6 2 5" xfId="13434"/>
    <cellStyle name="Normal 53 6 3" xfId="4285"/>
    <cellStyle name="Normal 53 6 3 2" xfId="7715"/>
    <cellStyle name="Normal 53 6 3 3" xfId="10853"/>
    <cellStyle name="Normal 53 6 3 4" xfId="14149"/>
    <cellStyle name="Normal 53 6 4" xfId="6134"/>
    <cellStyle name="Normal 53 6 5" xfId="9407"/>
    <cellStyle name="Normal 53 6 6" xfId="12721"/>
    <cellStyle name="Normal 53 7" xfId="2767"/>
    <cellStyle name="Normal 53 7 2" xfId="3721"/>
    <cellStyle name="Normal 53 7 2 2" xfId="5388"/>
    <cellStyle name="Normal 53 7 2 2 2" xfId="8651"/>
    <cellStyle name="Normal 53 7 2 2 3" xfId="11718"/>
    <cellStyle name="Normal 53 7 2 2 4" xfId="15014"/>
    <cellStyle name="Normal 53 7 2 3" xfId="7155"/>
    <cellStyle name="Normal 53 7 2 4" xfId="10296"/>
    <cellStyle name="Normal 53 7 2 5" xfId="13591"/>
    <cellStyle name="Normal 53 7 3" xfId="4510"/>
    <cellStyle name="Normal 53 7 3 2" xfId="7940"/>
    <cellStyle name="Normal 53 7 3 3" xfId="11009"/>
    <cellStyle name="Normal 53 7 3 4" xfId="14305"/>
    <cellStyle name="Normal 53 7 4" xfId="6361"/>
    <cellStyle name="Normal 53 7 5" xfId="9563"/>
    <cellStyle name="Normal 53 7 6" xfId="12877"/>
    <cellStyle name="Normal 53 8" xfId="2973"/>
    <cellStyle name="Normal 53 8 2" xfId="4815"/>
    <cellStyle name="Normal 53 8 2 2" xfId="8082"/>
    <cellStyle name="Normal 53 8 2 3" xfId="11151"/>
    <cellStyle name="Normal 53 8 2 4" xfId="14447"/>
    <cellStyle name="Normal 53 8 3" xfId="6505"/>
    <cellStyle name="Normal 53 8 4" xfId="9726"/>
    <cellStyle name="Normal 53 8 5" xfId="13021"/>
    <cellStyle name="Normal 53 9" xfId="3857"/>
    <cellStyle name="Normal 53 9 2" xfId="7287"/>
    <cellStyle name="Normal 53 9 3" xfId="10425"/>
    <cellStyle name="Normal 53 9 4" xfId="13721"/>
    <cellStyle name="Normal 54" xfId="480"/>
    <cellStyle name="Normal 54 2" xfId="1183"/>
    <cellStyle name="Normal 54 3" xfId="3064"/>
    <cellStyle name="Normal 54 3 2" xfId="4870"/>
    <cellStyle name="Normal 54 3 2 2" xfId="8136"/>
    <cellStyle name="Normal 54 3 2 3" xfId="11205"/>
    <cellStyle name="Normal 54 3 2 4" xfId="14501"/>
    <cellStyle name="Normal 54 3 3" xfId="6559"/>
    <cellStyle name="Normal 54 3 4" xfId="9780"/>
    <cellStyle name="Normal 54 3 5" xfId="13075"/>
    <cellStyle name="Normal 54 4" xfId="3862"/>
    <cellStyle name="Normal 54 4 2" xfId="7292"/>
    <cellStyle name="Normal 54 4 3" xfId="10430"/>
    <cellStyle name="Normal 54 4 4" xfId="13726"/>
    <cellStyle name="Normal 54 5" xfId="5703"/>
    <cellStyle name="Normal 54 6" xfId="9077"/>
    <cellStyle name="Normal 54 7" xfId="12303"/>
    <cellStyle name="Normal 55" xfId="513"/>
    <cellStyle name="Normal 55 2" xfId="1184"/>
    <cellStyle name="Normal 55 3" xfId="3030"/>
    <cellStyle name="Normal 55 3 2" xfId="4849"/>
    <cellStyle name="Normal 55 3 2 2" xfId="8115"/>
    <cellStyle name="Normal 55 3 2 3" xfId="11184"/>
    <cellStyle name="Normal 55 3 2 4" xfId="14480"/>
    <cellStyle name="Normal 55 3 3" xfId="6538"/>
    <cellStyle name="Normal 55 3 4" xfId="9759"/>
    <cellStyle name="Normal 55 3 5" xfId="13054"/>
    <cellStyle name="Normal 55 4" xfId="3886"/>
    <cellStyle name="Normal 55 4 2" xfId="7316"/>
    <cellStyle name="Normal 55 4 3" xfId="10454"/>
    <cellStyle name="Normal 55 4 4" xfId="13750"/>
    <cellStyle name="Normal 55 5" xfId="5727"/>
    <cellStyle name="Normal 55 6" xfId="9056"/>
    <cellStyle name="Normal 55 7" xfId="12327"/>
    <cellStyle name="Normal 56" xfId="517"/>
    <cellStyle name="Normal 56 2" xfId="1185"/>
    <cellStyle name="Normal 57" xfId="1186"/>
    <cellStyle name="Normal 57 2" xfId="1187"/>
    <cellStyle name="Normal 58" xfId="1188"/>
    <cellStyle name="Normal 58 2" xfId="1189"/>
    <cellStyle name="Normal 58 3" xfId="1190"/>
    <cellStyle name="Normal 58 3 10" xfId="11997"/>
    <cellStyle name="Normal 58 3 11" xfId="12160"/>
    <cellStyle name="Normal 58 3 12" xfId="12398"/>
    <cellStyle name="Normal 58 3 2" xfId="2188"/>
    <cellStyle name="Normal 58 3 2 2" xfId="3301"/>
    <cellStyle name="Normal 58 3 2 2 2" xfId="5047"/>
    <cellStyle name="Normal 58 3 2 2 2 2" xfId="8311"/>
    <cellStyle name="Normal 58 3 2 2 2 3" xfId="11378"/>
    <cellStyle name="Normal 58 3 2 2 2 4" xfId="14674"/>
    <cellStyle name="Normal 58 3 2 2 3" xfId="6735"/>
    <cellStyle name="Normal 58 3 2 2 4" xfId="9955"/>
    <cellStyle name="Normal 58 3 2 2 5" xfId="13250"/>
    <cellStyle name="Normal 58 3 2 3" xfId="4101"/>
    <cellStyle name="Normal 58 3 2 3 2" xfId="7531"/>
    <cellStyle name="Normal 58 3 2 3 3" xfId="10669"/>
    <cellStyle name="Normal 58 3 2 3 4" xfId="13965"/>
    <cellStyle name="Normal 58 3 2 4" xfId="5937"/>
    <cellStyle name="Normal 58 3 2 5" xfId="9223"/>
    <cellStyle name="Normal 58 3 2 6" xfId="12537"/>
    <cellStyle name="Normal 58 3 3" xfId="2481"/>
    <cellStyle name="Normal 58 3 3 2" xfId="3566"/>
    <cellStyle name="Normal 58 3 3 2 2" xfId="5233"/>
    <cellStyle name="Normal 58 3 3 2 2 2" xfId="8497"/>
    <cellStyle name="Normal 58 3 3 2 2 3" xfId="11564"/>
    <cellStyle name="Normal 58 3 3 2 2 4" xfId="14860"/>
    <cellStyle name="Normal 58 3 3 2 3" xfId="7000"/>
    <cellStyle name="Normal 58 3 3 2 4" xfId="10141"/>
    <cellStyle name="Normal 58 3 3 2 5" xfId="13436"/>
    <cellStyle name="Normal 58 3 3 3" xfId="4287"/>
    <cellStyle name="Normal 58 3 3 3 2" xfId="7717"/>
    <cellStyle name="Normal 58 3 3 3 3" xfId="10855"/>
    <cellStyle name="Normal 58 3 3 3 4" xfId="14151"/>
    <cellStyle name="Normal 58 3 3 4" xfId="6144"/>
    <cellStyle name="Normal 58 3 3 5" xfId="9409"/>
    <cellStyle name="Normal 58 3 3 6" xfId="12723"/>
    <cellStyle name="Normal 58 3 4" xfId="2769"/>
    <cellStyle name="Normal 58 3 4 2" xfId="3723"/>
    <cellStyle name="Normal 58 3 4 2 2" xfId="5390"/>
    <cellStyle name="Normal 58 3 4 2 2 2" xfId="8653"/>
    <cellStyle name="Normal 58 3 4 2 2 3" xfId="11720"/>
    <cellStyle name="Normal 58 3 4 2 2 4" xfId="15016"/>
    <cellStyle name="Normal 58 3 4 2 3" xfId="7157"/>
    <cellStyle name="Normal 58 3 4 2 4" xfId="10298"/>
    <cellStyle name="Normal 58 3 4 2 5" xfId="13593"/>
    <cellStyle name="Normal 58 3 4 3" xfId="4512"/>
    <cellStyle name="Normal 58 3 4 3 2" xfId="7942"/>
    <cellStyle name="Normal 58 3 4 3 3" xfId="11011"/>
    <cellStyle name="Normal 58 3 4 3 4" xfId="14307"/>
    <cellStyle name="Normal 58 3 4 4" xfId="6363"/>
    <cellStyle name="Normal 58 3 4 5" xfId="9565"/>
    <cellStyle name="Normal 58 3 4 6" xfId="12879"/>
    <cellStyle name="Normal 58 3 5" xfId="2975"/>
    <cellStyle name="Normal 58 3 5 2" xfId="4817"/>
    <cellStyle name="Normal 58 3 5 2 2" xfId="8084"/>
    <cellStyle name="Normal 58 3 5 2 3" xfId="11153"/>
    <cellStyle name="Normal 58 3 5 2 4" xfId="14449"/>
    <cellStyle name="Normal 58 3 5 3" xfId="6507"/>
    <cellStyle name="Normal 58 3 5 4" xfId="9728"/>
    <cellStyle name="Normal 58 3 5 5" xfId="13023"/>
    <cellStyle name="Normal 58 3 6" xfId="3961"/>
    <cellStyle name="Normal 58 3 6 2" xfId="7391"/>
    <cellStyle name="Normal 58 3 6 3" xfId="10529"/>
    <cellStyle name="Normal 58 3 6 4" xfId="13825"/>
    <cellStyle name="Normal 58 3 7" xfId="5556"/>
    <cellStyle name="Normal 58 3 7 2" xfId="8817"/>
    <cellStyle name="Normal 58 3 7 3" xfId="11877"/>
    <cellStyle name="Normal 58 3 7 4" xfId="15173"/>
    <cellStyle name="Normal 58 3 8" xfId="5798"/>
    <cellStyle name="Normal 58 3 9" xfId="9020"/>
    <cellStyle name="Normal 58 4" xfId="1191"/>
    <cellStyle name="Normal 58 4 10" xfId="11998"/>
    <cellStyle name="Normal 58 4 11" xfId="12161"/>
    <cellStyle name="Normal 58 4 12" xfId="12399"/>
    <cellStyle name="Normal 58 4 2" xfId="2189"/>
    <cellStyle name="Normal 58 4 2 2" xfId="3302"/>
    <cellStyle name="Normal 58 4 2 2 2" xfId="5048"/>
    <cellStyle name="Normal 58 4 2 2 2 2" xfId="8312"/>
    <cellStyle name="Normal 58 4 2 2 2 3" xfId="11379"/>
    <cellStyle name="Normal 58 4 2 2 2 4" xfId="14675"/>
    <cellStyle name="Normal 58 4 2 2 3" xfId="6736"/>
    <cellStyle name="Normal 58 4 2 2 4" xfId="9956"/>
    <cellStyle name="Normal 58 4 2 2 5" xfId="13251"/>
    <cellStyle name="Normal 58 4 2 3" xfId="4102"/>
    <cellStyle name="Normal 58 4 2 3 2" xfId="7532"/>
    <cellStyle name="Normal 58 4 2 3 3" xfId="10670"/>
    <cellStyle name="Normal 58 4 2 3 4" xfId="13966"/>
    <cellStyle name="Normal 58 4 2 4" xfId="5938"/>
    <cellStyle name="Normal 58 4 2 5" xfId="9224"/>
    <cellStyle name="Normal 58 4 2 6" xfId="12538"/>
    <cellStyle name="Normal 58 4 3" xfId="2482"/>
    <cellStyle name="Normal 58 4 3 2" xfId="3567"/>
    <cellStyle name="Normal 58 4 3 2 2" xfId="5234"/>
    <cellStyle name="Normal 58 4 3 2 2 2" xfId="8498"/>
    <cellStyle name="Normal 58 4 3 2 2 3" xfId="11565"/>
    <cellStyle name="Normal 58 4 3 2 2 4" xfId="14861"/>
    <cellStyle name="Normal 58 4 3 2 3" xfId="7001"/>
    <cellStyle name="Normal 58 4 3 2 4" xfId="10142"/>
    <cellStyle name="Normal 58 4 3 2 5" xfId="13437"/>
    <cellStyle name="Normal 58 4 3 3" xfId="4288"/>
    <cellStyle name="Normal 58 4 3 3 2" xfId="7718"/>
    <cellStyle name="Normal 58 4 3 3 3" xfId="10856"/>
    <cellStyle name="Normal 58 4 3 3 4" xfId="14152"/>
    <cellStyle name="Normal 58 4 3 4" xfId="6145"/>
    <cellStyle name="Normal 58 4 3 5" xfId="9410"/>
    <cellStyle name="Normal 58 4 3 6" xfId="12724"/>
    <cellStyle name="Normal 58 4 4" xfId="2770"/>
    <cellStyle name="Normal 58 4 4 2" xfId="3724"/>
    <cellStyle name="Normal 58 4 4 2 2" xfId="5391"/>
    <cellStyle name="Normal 58 4 4 2 2 2" xfId="8654"/>
    <cellStyle name="Normal 58 4 4 2 2 3" xfId="11721"/>
    <cellStyle name="Normal 58 4 4 2 2 4" xfId="15017"/>
    <cellStyle name="Normal 58 4 4 2 3" xfId="7158"/>
    <cellStyle name="Normal 58 4 4 2 4" xfId="10299"/>
    <cellStyle name="Normal 58 4 4 2 5" xfId="13594"/>
    <cellStyle name="Normal 58 4 4 3" xfId="4513"/>
    <cellStyle name="Normal 58 4 4 3 2" xfId="7943"/>
    <cellStyle name="Normal 58 4 4 3 3" xfId="11012"/>
    <cellStyle name="Normal 58 4 4 3 4" xfId="14308"/>
    <cellStyle name="Normal 58 4 4 4" xfId="6364"/>
    <cellStyle name="Normal 58 4 4 5" xfId="9566"/>
    <cellStyle name="Normal 58 4 4 6" xfId="12880"/>
    <cellStyle name="Normal 58 4 5" xfId="2976"/>
    <cellStyle name="Normal 58 4 5 2" xfId="4818"/>
    <cellStyle name="Normal 58 4 5 2 2" xfId="8085"/>
    <cellStyle name="Normal 58 4 5 2 3" xfId="11154"/>
    <cellStyle name="Normal 58 4 5 2 4" xfId="14450"/>
    <cellStyle name="Normal 58 4 5 3" xfId="6508"/>
    <cellStyle name="Normal 58 4 5 4" xfId="9729"/>
    <cellStyle name="Normal 58 4 5 5" xfId="13024"/>
    <cellStyle name="Normal 58 4 6" xfId="3962"/>
    <cellStyle name="Normal 58 4 6 2" xfId="7392"/>
    <cellStyle name="Normal 58 4 6 3" xfId="10530"/>
    <cellStyle name="Normal 58 4 6 4" xfId="13826"/>
    <cellStyle name="Normal 58 4 7" xfId="5557"/>
    <cellStyle name="Normal 58 4 7 2" xfId="8818"/>
    <cellStyle name="Normal 58 4 7 3" xfId="11878"/>
    <cellStyle name="Normal 58 4 7 4" xfId="15174"/>
    <cellStyle name="Normal 58 4 8" xfId="5799"/>
    <cellStyle name="Normal 58 4 9" xfId="9021"/>
    <cellStyle name="Normal 59" xfId="1192"/>
    <cellStyle name="Normal 59 2" xfId="1193"/>
    <cellStyle name="Normal 59 3" xfId="1194"/>
    <cellStyle name="Normal 59 3 10" xfId="11999"/>
    <cellStyle name="Normal 59 3 11" xfId="12162"/>
    <cellStyle name="Normal 59 3 12" xfId="12400"/>
    <cellStyle name="Normal 59 3 2" xfId="2190"/>
    <cellStyle name="Normal 59 3 2 2" xfId="3303"/>
    <cellStyle name="Normal 59 3 2 2 2" xfId="5049"/>
    <cellStyle name="Normal 59 3 2 2 2 2" xfId="8313"/>
    <cellStyle name="Normal 59 3 2 2 2 3" xfId="11380"/>
    <cellStyle name="Normal 59 3 2 2 2 4" xfId="14676"/>
    <cellStyle name="Normal 59 3 2 2 3" xfId="6737"/>
    <cellStyle name="Normal 59 3 2 2 4" xfId="9957"/>
    <cellStyle name="Normal 59 3 2 2 5" xfId="13252"/>
    <cellStyle name="Normal 59 3 2 3" xfId="4103"/>
    <cellStyle name="Normal 59 3 2 3 2" xfId="7533"/>
    <cellStyle name="Normal 59 3 2 3 3" xfId="10671"/>
    <cellStyle name="Normal 59 3 2 3 4" xfId="13967"/>
    <cellStyle name="Normal 59 3 2 4" xfId="5939"/>
    <cellStyle name="Normal 59 3 2 5" xfId="9225"/>
    <cellStyle name="Normal 59 3 2 6" xfId="12539"/>
    <cellStyle name="Normal 59 3 3" xfId="2485"/>
    <cellStyle name="Normal 59 3 3 2" xfId="3568"/>
    <cellStyle name="Normal 59 3 3 2 2" xfId="5235"/>
    <cellStyle name="Normal 59 3 3 2 2 2" xfId="8499"/>
    <cellStyle name="Normal 59 3 3 2 2 3" xfId="11566"/>
    <cellStyle name="Normal 59 3 3 2 2 4" xfId="14862"/>
    <cellStyle name="Normal 59 3 3 2 3" xfId="7002"/>
    <cellStyle name="Normal 59 3 3 2 4" xfId="10143"/>
    <cellStyle name="Normal 59 3 3 2 5" xfId="13438"/>
    <cellStyle name="Normal 59 3 3 3" xfId="4289"/>
    <cellStyle name="Normal 59 3 3 3 2" xfId="7719"/>
    <cellStyle name="Normal 59 3 3 3 3" xfId="10857"/>
    <cellStyle name="Normal 59 3 3 3 4" xfId="14153"/>
    <cellStyle name="Normal 59 3 3 4" xfId="6148"/>
    <cellStyle name="Normal 59 3 3 5" xfId="9411"/>
    <cellStyle name="Normal 59 3 3 6" xfId="12725"/>
    <cellStyle name="Normal 59 3 4" xfId="2771"/>
    <cellStyle name="Normal 59 3 4 2" xfId="3725"/>
    <cellStyle name="Normal 59 3 4 2 2" xfId="5392"/>
    <cellStyle name="Normal 59 3 4 2 2 2" xfId="8655"/>
    <cellStyle name="Normal 59 3 4 2 2 3" xfId="11722"/>
    <cellStyle name="Normal 59 3 4 2 2 4" xfId="15018"/>
    <cellStyle name="Normal 59 3 4 2 3" xfId="7159"/>
    <cellStyle name="Normal 59 3 4 2 4" xfId="10300"/>
    <cellStyle name="Normal 59 3 4 2 5" xfId="13595"/>
    <cellStyle name="Normal 59 3 4 3" xfId="4514"/>
    <cellStyle name="Normal 59 3 4 3 2" xfId="7944"/>
    <cellStyle name="Normal 59 3 4 3 3" xfId="11013"/>
    <cellStyle name="Normal 59 3 4 3 4" xfId="14309"/>
    <cellStyle name="Normal 59 3 4 4" xfId="6365"/>
    <cellStyle name="Normal 59 3 4 5" xfId="9567"/>
    <cellStyle name="Normal 59 3 4 6" xfId="12881"/>
    <cellStyle name="Normal 59 3 5" xfId="2977"/>
    <cellStyle name="Normal 59 3 5 2" xfId="4819"/>
    <cellStyle name="Normal 59 3 5 2 2" xfId="8086"/>
    <cellStyle name="Normal 59 3 5 2 3" xfId="11155"/>
    <cellStyle name="Normal 59 3 5 2 4" xfId="14451"/>
    <cellStyle name="Normal 59 3 5 3" xfId="6509"/>
    <cellStyle name="Normal 59 3 5 4" xfId="9730"/>
    <cellStyle name="Normal 59 3 5 5" xfId="13025"/>
    <cellStyle name="Normal 59 3 6" xfId="3963"/>
    <cellStyle name="Normal 59 3 6 2" xfId="7393"/>
    <cellStyle name="Normal 59 3 6 3" xfId="10531"/>
    <cellStyle name="Normal 59 3 6 4" xfId="13827"/>
    <cellStyle name="Normal 59 3 7" xfId="5558"/>
    <cellStyle name="Normal 59 3 7 2" xfId="8819"/>
    <cellStyle name="Normal 59 3 7 3" xfId="11879"/>
    <cellStyle name="Normal 59 3 7 4" xfId="15175"/>
    <cellStyle name="Normal 59 3 8" xfId="5800"/>
    <cellStyle name="Normal 59 3 9" xfId="9022"/>
    <cellStyle name="Normal 59 4" xfId="1195"/>
    <cellStyle name="Normal 59 4 10" xfId="12000"/>
    <cellStyle name="Normal 59 4 11" xfId="12163"/>
    <cellStyle name="Normal 59 4 12" xfId="12401"/>
    <cellStyle name="Normal 59 4 2" xfId="2191"/>
    <cellStyle name="Normal 59 4 2 2" xfId="3304"/>
    <cellStyle name="Normal 59 4 2 2 2" xfId="5050"/>
    <cellStyle name="Normal 59 4 2 2 2 2" xfId="8314"/>
    <cellStyle name="Normal 59 4 2 2 2 3" xfId="11381"/>
    <cellStyle name="Normal 59 4 2 2 2 4" xfId="14677"/>
    <cellStyle name="Normal 59 4 2 2 3" xfId="6738"/>
    <cellStyle name="Normal 59 4 2 2 4" xfId="9958"/>
    <cellStyle name="Normal 59 4 2 2 5" xfId="13253"/>
    <cellStyle name="Normal 59 4 2 3" xfId="4104"/>
    <cellStyle name="Normal 59 4 2 3 2" xfId="7534"/>
    <cellStyle name="Normal 59 4 2 3 3" xfId="10672"/>
    <cellStyle name="Normal 59 4 2 3 4" xfId="13968"/>
    <cellStyle name="Normal 59 4 2 4" xfId="5940"/>
    <cellStyle name="Normal 59 4 2 5" xfId="9226"/>
    <cellStyle name="Normal 59 4 2 6" xfId="12540"/>
    <cellStyle name="Normal 59 4 3" xfId="2486"/>
    <cellStyle name="Normal 59 4 3 2" xfId="3569"/>
    <cellStyle name="Normal 59 4 3 2 2" xfId="5236"/>
    <cellStyle name="Normal 59 4 3 2 2 2" xfId="8500"/>
    <cellStyle name="Normal 59 4 3 2 2 3" xfId="11567"/>
    <cellStyle name="Normal 59 4 3 2 2 4" xfId="14863"/>
    <cellStyle name="Normal 59 4 3 2 3" xfId="7003"/>
    <cellStyle name="Normal 59 4 3 2 4" xfId="10144"/>
    <cellStyle name="Normal 59 4 3 2 5" xfId="13439"/>
    <cellStyle name="Normal 59 4 3 3" xfId="4290"/>
    <cellStyle name="Normal 59 4 3 3 2" xfId="7720"/>
    <cellStyle name="Normal 59 4 3 3 3" xfId="10858"/>
    <cellStyle name="Normal 59 4 3 3 4" xfId="14154"/>
    <cellStyle name="Normal 59 4 3 4" xfId="6149"/>
    <cellStyle name="Normal 59 4 3 5" xfId="9412"/>
    <cellStyle name="Normal 59 4 3 6" xfId="12726"/>
    <cellStyle name="Normal 59 4 4" xfId="2772"/>
    <cellStyle name="Normal 59 4 4 2" xfId="3726"/>
    <cellStyle name="Normal 59 4 4 2 2" xfId="5393"/>
    <cellStyle name="Normal 59 4 4 2 2 2" xfId="8656"/>
    <cellStyle name="Normal 59 4 4 2 2 3" xfId="11723"/>
    <cellStyle name="Normal 59 4 4 2 2 4" xfId="15019"/>
    <cellStyle name="Normal 59 4 4 2 3" xfId="7160"/>
    <cellStyle name="Normal 59 4 4 2 4" xfId="10301"/>
    <cellStyle name="Normal 59 4 4 2 5" xfId="13596"/>
    <cellStyle name="Normal 59 4 4 3" xfId="4515"/>
    <cellStyle name="Normal 59 4 4 3 2" xfId="7945"/>
    <cellStyle name="Normal 59 4 4 3 3" xfId="11014"/>
    <cellStyle name="Normal 59 4 4 3 4" xfId="14310"/>
    <cellStyle name="Normal 59 4 4 4" xfId="6366"/>
    <cellStyle name="Normal 59 4 4 5" xfId="9568"/>
    <cellStyle name="Normal 59 4 4 6" xfId="12882"/>
    <cellStyle name="Normal 59 4 5" xfId="2978"/>
    <cellStyle name="Normal 59 4 5 2" xfId="4820"/>
    <cellStyle name="Normal 59 4 5 2 2" xfId="8087"/>
    <cellStyle name="Normal 59 4 5 2 3" xfId="11156"/>
    <cellStyle name="Normal 59 4 5 2 4" xfId="14452"/>
    <cellStyle name="Normal 59 4 5 3" xfId="6510"/>
    <cellStyle name="Normal 59 4 5 4" xfId="9731"/>
    <cellStyle name="Normal 59 4 5 5" xfId="13026"/>
    <cellStyle name="Normal 59 4 6" xfId="3964"/>
    <cellStyle name="Normal 59 4 6 2" xfId="7394"/>
    <cellStyle name="Normal 59 4 6 3" xfId="10532"/>
    <cellStyle name="Normal 59 4 6 4" xfId="13828"/>
    <cellStyle name="Normal 59 4 7" xfId="5559"/>
    <cellStyle name="Normal 59 4 7 2" xfId="8820"/>
    <cellStyle name="Normal 59 4 7 3" xfId="11880"/>
    <cellStyle name="Normal 59 4 7 4" xfId="15176"/>
    <cellStyle name="Normal 59 4 8" xfId="5801"/>
    <cellStyle name="Normal 59 4 9" xfId="9023"/>
    <cellStyle name="Normal 6" xfId="77"/>
    <cellStyle name="Normal 6 2" xfId="1196"/>
    <cellStyle name="Normal 60" xfId="1197"/>
    <cellStyle name="Normal 60 10" xfId="5560"/>
    <cellStyle name="Normal 60 10 2" xfId="8821"/>
    <cellStyle name="Normal 60 10 3" xfId="11881"/>
    <cellStyle name="Normal 60 10 4" xfId="15177"/>
    <cellStyle name="Normal 60 11" xfId="5802"/>
    <cellStyle name="Normal 60 12" xfId="9024"/>
    <cellStyle name="Normal 60 13" xfId="12001"/>
    <cellStyle name="Normal 60 14" xfId="12164"/>
    <cellStyle name="Normal 60 15" xfId="12402"/>
    <cellStyle name="Normal 60 2" xfId="1198"/>
    <cellStyle name="Normal 60 2 10" xfId="12002"/>
    <cellStyle name="Normal 60 2 11" xfId="12165"/>
    <cellStyle name="Normal 60 2 12" xfId="12403"/>
    <cellStyle name="Normal 60 2 2" xfId="2193"/>
    <cellStyle name="Normal 60 2 2 2" xfId="3306"/>
    <cellStyle name="Normal 60 2 2 2 2" xfId="5052"/>
    <cellStyle name="Normal 60 2 2 2 2 2" xfId="8316"/>
    <cellStyle name="Normal 60 2 2 2 2 3" xfId="11383"/>
    <cellStyle name="Normal 60 2 2 2 2 4" xfId="14679"/>
    <cellStyle name="Normal 60 2 2 2 3" xfId="6740"/>
    <cellStyle name="Normal 60 2 2 2 4" xfId="9960"/>
    <cellStyle name="Normal 60 2 2 2 5" xfId="13255"/>
    <cellStyle name="Normal 60 2 2 3" xfId="4106"/>
    <cellStyle name="Normal 60 2 2 3 2" xfId="7536"/>
    <cellStyle name="Normal 60 2 2 3 3" xfId="10674"/>
    <cellStyle name="Normal 60 2 2 3 4" xfId="13970"/>
    <cellStyle name="Normal 60 2 2 4" xfId="5942"/>
    <cellStyle name="Normal 60 2 2 5" xfId="9228"/>
    <cellStyle name="Normal 60 2 2 6" xfId="12542"/>
    <cellStyle name="Normal 60 2 3" xfId="2490"/>
    <cellStyle name="Normal 60 2 3 2" xfId="3572"/>
    <cellStyle name="Normal 60 2 3 2 2" xfId="5239"/>
    <cellStyle name="Normal 60 2 3 2 2 2" xfId="8502"/>
    <cellStyle name="Normal 60 2 3 2 2 3" xfId="11569"/>
    <cellStyle name="Normal 60 2 3 2 2 4" xfId="14865"/>
    <cellStyle name="Normal 60 2 3 2 3" xfId="7006"/>
    <cellStyle name="Normal 60 2 3 2 4" xfId="10147"/>
    <cellStyle name="Normal 60 2 3 2 5" xfId="13442"/>
    <cellStyle name="Normal 60 2 3 3" xfId="4292"/>
    <cellStyle name="Normal 60 2 3 3 2" xfId="7722"/>
    <cellStyle name="Normal 60 2 3 3 3" xfId="10860"/>
    <cellStyle name="Normal 60 2 3 3 4" xfId="14156"/>
    <cellStyle name="Normal 60 2 3 4" xfId="6153"/>
    <cellStyle name="Normal 60 2 3 5" xfId="9414"/>
    <cellStyle name="Normal 60 2 3 6" xfId="12728"/>
    <cellStyle name="Normal 60 2 4" xfId="2774"/>
    <cellStyle name="Normal 60 2 4 2" xfId="3728"/>
    <cellStyle name="Normal 60 2 4 2 2" xfId="5395"/>
    <cellStyle name="Normal 60 2 4 2 2 2" xfId="8658"/>
    <cellStyle name="Normal 60 2 4 2 2 3" xfId="11725"/>
    <cellStyle name="Normal 60 2 4 2 2 4" xfId="15021"/>
    <cellStyle name="Normal 60 2 4 2 3" xfId="7162"/>
    <cellStyle name="Normal 60 2 4 2 4" xfId="10303"/>
    <cellStyle name="Normal 60 2 4 2 5" xfId="13598"/>
    <cellStyle name="Normal 60 2 4 3" xfId="4517"/>
    <cellStyle name="Normal 60 2 4 3 2" xfId="7947"/>
    <cellStyle name="Normal 60 2 4 3 3" xfId="11016"/>
    <cellStyle name="Normal 60 2 4 3 4" xfId="14312"/>
    <cellStyle name="Normal 60 2 4 4" xfId="6368"/>
    <cellStyle name="Normal 60 2 4 5" xfId="9570"/>
    <cellStyle name="Normal 60 2 4 6" xfId="12884"/>
    <cellStyle name="Normal 60 2 5" xfId="2980"/>
    <cellStyle name="Normal 60 2 5 2" xfId="4822"/>
    <cellStyle name="Normal 60 2 5 2 2" xfId="8089"/>
    <cellStyle name="Normal 60 2 5 2 3" xfId="11158"/>
    <cellStyle name="Normal 60 2 5 2 4" xfId="14454"/>
    <cellStyle name="Normal 60 2 5 3" xfId="6512"/>
    <cellStyle name="Normal 60 2 5 4" xfId="9733"/>
    <cellStyle name="Normal 60 2 5 5" xfId="13028"/>
    <cellStyle name="Normal 60 2 6" xfId="3966"/>
    <cellStyle name="Normal 60 2 6 2" xfId="7396"/>
    <cellStyle name="Normal 60 2 6 3" xfId="10534"/>
    <cellStyle name="Normal 60 2 6 4" xfId="13830"/>
    <cellStyle name="Normal 60 2 7" xfId="5561"/>
    <cellStyle name="Normal 60 2 7 2" xfId="8822"/>
    <cellStyle name="Normal 60 2 7 3" xfId="11882"/>
    <cellStyle name="Normal 60 2 7 4" xfId="15178"/>
    <cellStyle name="Normal 60 2 8" xfId="5803"/>
    <cellStyle name="Normal 60 2 9" xfId="9025"/>
    <cellStyle name="Normal 60 3" xfId="1199"/>
    <cellStyle name="Normal 60 4" xfId="1200"/>
    <cellStyle name="Normal 60 5" xfId="2192"/>
    <cellStyle name="Normal 60 5 2" xfId="3305"/>
    <cellStyle name="Normal 60 5 2 2" xfId="5051"/>
    <cellStyle name="Normal 60 5 2 2 2" xfId="8315"/>
    <cellStyle name="Normal 60 5 2 2 3" xfId="11382"/>
    <cellStyle name="Normal 60 5 2 2 4" xfId="14678"/>
    <cellStyle name="Normal 60 5 2 3" xfId="6739"/>
    <cellStyle name="Normal 60 5 2 4" xfId="9959"/>
    <cellStyle name="Normal 60 5 2 5" xfId="13254"/>
    <cellStyle name="Normal 60 5 3" xfId="4105"/>
    <cellStyle name="Normal 60 5 3 2" xfId="7535"/>
    <cellStyle name="Normal 60 5 3 3" xfId="10673"/>
    <cellStyle name="Normal 60 5 3 4" xfId="13969"/>
    <cellStyle name="Normal 60 5 4" xfId="5941"/>
    <cellStyle name="Normal 60 5 5" xfId="9227"/>
    <cellStyle name="Normal 60 5 6" xfId="12541"/>
    <cellStyle name="Normal 60 6" xfId="2489"/>
    <cellStyle name="Normal 60 6 2" xfId="3571"/>
    <cellStyle name="Normal 60 6 2 2" xfId="5238"/>
    <cellStyle name="Normal 60 6 2 2 2" xfId="8501"/>
    <cellStyle name="Normal 60 6 2 2 3" xfId="11568"/>
    <cellStyle name="Normal 60 6 2 2 4" xfId="14864"/>
    <cellStyle name="Normal 60 6 2 3" xfId="7005"/>
    <cellStyle name="Normal 60 6 2 4" xfId="10146"/>
    <cellStyle name="Normal 60 6 2 5" xfId="13441"/>
    <cellStyle name="Normal 60 6 3" xfId="4291"/>
    <cellStyle name="Normal 60 6 3 2" xfId="7721"/>
    <cellStyle name="Normal 60 6 3 3" xfId="10859"/>
    <cellStyle name="Normal 60 6 3 4" xfId="14155"/>
    <cellStyle name="Normal 60 6 4" xfId="6152"/>
    <cellStyle name="Normal 60 6 5" xfId="9413"/>
    <cellStyle name="Normal 60 6 6" xfId="12727"/>
    <cellStyle name="Normal 60 7" xfId="2773"/>
    <cellStyle name="Normal 60 7 2" xfId="3727"/>
    <cellStyle name="Normal 60 7 2 2" xfId="5394"/>
    <cellStyle name="Normal 60 7 2 2 2" xfId="8657"/>
    <cellStyle name="Normal 60 7 2 2 3" xfId="11724"/>
    <cellStyle name="Normal 60 7 2 2 4" xfId="15020"/>
    <cellStyle name="Normal 60 7 2 3" xfId="7161"/>
    <cellStyle name="Normal 60 7 2 4" xfId="10302"/>
    <cellStyle name="Normal 60 7 2 5" xfId="13597"/>
    <cellStyle name="Normal 60 7 3" xfId="4516"/>
    <cellStyle name="Normal 60 7 3 2" xfId="7946"/>
    <cellStyle name="Normal 60 7 3 3" xfId="11015"/>
    <cellStyle name="Normal 60 7 3 4" xfId="14311"/>
    <cellStyle name="Normal 60 7 4" xfId="6367"/>
    <cellStyle name="Normal 60 7 5" xfId="9569"/>
    <cellStyle name="Normal 60 7 6" xfId="12883"/>
    <cellStyle name="Normal 60 8" xfId="2979"/>
    <cellStyle name="Normal 60 8 2" xfId="4821"/>
    <cellStyle name="Normal 60 8 2 2" xfId="8088"/>
    <cellStyle name="Normal 60 8 2 3" xfId="11157"/>
    <cellStyle name="Normal 60 8 2 4" xfId="14453"/>
    <cellStyle name="Normal 60 8 3" xfId="6511"/>
    <cellStyle name="Normal 60 8 4" xfId="9732"/>
    <cellStyle name="Normal 60 8 5" xfId="13027"/>
    <cellStyle name="Normal 60 9" xfId="3965"/>
    <cellStyle name="Normal 60 9 2" xfId="7395"/>
    <cellStyle name="Normal 60 9 3" xfId="10533"/>
    <cellStyle name="Normal 60 9 4" xfId="13829"/>
    <cellStyle name="Normal 61" xfId="1201"/>
    <cellStyle name="Normal 61 2" xfId="1202"/>
    <cellStyle name="Normal 61 2 2" xfId="1203"/>
    <cellStyle name="Normal 61 3" xfId="1204"/>
    <cellStyle name="Normal 62" xfId="1205"/>
    <cellStyle name="Normal 62 2" xfId="1206"/>
    <cellStyle name="Normal 62 3" xfId="1207"/>
    <cellStyle name="Normal 63" xfId="1208"/>
    <cellStyle name="Normal 63 2" xfId="1209"/>
    <cellStyle name="Normal 64" xfId="1210"/>
    <cellStyle name="Normal 64 2" xfId="1211"/>
    <cellStyle name="Normal 65" xfId="1212"/>
    <cellStyle name="Normal 65 2" xfId="1213"/>
    <cellStyle name="Normal 66" xfId="1214"/>
    <cellStyle name="Normal 66 10" xfId="5562"/>
    <cellStyle name="Normal 66 10 2" xfId="8823"/>
    <cellStyle name="Normal 66 10 3" xfId="11883"/>
    <cellStyle name="Normal 66 10 4" xfId="15179"/>
    <cellStyle name="Normal 66 11" xfId="5804"/>
    <cellStyle name="Normal 66 12" xfId="9026"/>
    <cellStyle name="Normal 66 13" xfId="12003"/>
    <cellStyle name="Normal 66 14" xfId="12166"/>
    <cellStyle name="Normal 66 15" xfId="12404"/>
    <cellStyle name="Normal 66 2" xfId="1215"/>
    <cellStyle name="Normal 66 2 2" xfId="1216"/>
    <cellStyle name="Normal 66 3" xfId="1217"/>
    <cellStyle name="Normal 66 3 10" xfId="12004"/>
    <cellStyle name="Normal 66 3 11" xfId="12167"/>
    <cellStyle name="Normal 66 3 12" xfId="12405"/>
    <cellStyle name="Normal 66 3 2" xfId="2195"/>
    <cellStyle name="Normal 66 3 2 2" xfId="3308"/>
    <cellStyle name="Normal 66 3 2 2 2" xfId="5054"/>
    <cellStyle name="Normal 66 3 2 2 2 2" xfId="8318"/>
    <cellStyle name="Normal 66 3 2 2 2 3" xfId="11385"/>
    <cellStyle name="Normal 66 3 2 2 2 4" xfId="14681"/>
    <cellStyle name="Normal 66 3 2 2 3" xfId="6742"/>
    <cellStyle name="Normal 66 3 2 2 4" xfId="9962"/>
    <cellStyle name="Normal 66 3 2 2 5" xfId="13257"/>
    <cellStyle name="Normal 66 3 2 3" xfId="4108"/>
    <cellStyle name="Normal 66 3 2 3 2" xfId="7538"/>
    <cellStyle name="Normal 66 3 2 3 3" xfId="10676"/>
    <cellStyle name="Normal 66 3 2 3 4" xfId="13972"/>
    <cellStyle name="Normal 66 3 2 4" xfId="5944"/>
    <cellStyle name="Normal 66 3 2 5" xfId="9230"/>
    <cellStyle name="Normal 66 3 2 6" xfId="12544"/>
    <cellStyle name="Normal 66 3 3" xfId="2509"/>
    <cellStyle name="Normal 66 3 3 2" xfId="3574"/>
    <cellStyle name="Normal 66 3 3 2 2" xfId="5241"/>
    <cellStyle name="Normal 66 3 3 2 2 2" xfId="8504"/>
    <cellStyle name="Normal 66 3 3 2 2 3" xfId="11571"/>
    <cellStyle name="Normal 66 3 3 2 2 4" xfId="14867"/>
    <cellStyle name="Normal 66 3 3 2 3" xfId="7008"/>
    <cellStyle name="Normal 66 3 3 2 4" xfId="10149"/>
    <cellStyle name="Normal 66 3 3 2 5" xfId="13444"/>
    <cellStyle name="Normal 66 3 3 3" xfId="4294"/>
    <cellStyle name="Normal 66 3 3 3 2" xfId="7724"/>
    <cellStyle name="Normal 66 3 3 3 3" xfId="10862"/>
    <cellStyle name="Normal 66 3 3 3 4" xfId="14158"/>
    <cellStyle name="Normal 66 3 3 4" xfId="6172"/>
    <cellStyle name="Normal 66 3 3 5" xfId="9416"/>
    <cellStyle name="Normal 66 3 3 6" xfId="12730"/>
    <cellStyle name="Normal 66 3 4" xfId="2776"/>
    <cellStyle name="Normal 66 3 4 2" xfId="3730"/>
    <cellStyle name="Normal 66 3 4 2 2" xfId="5397"/>
    <cellStyle name="Normal 66 3 4 2 2 2" xfId="8660"/>
    <cellStyle name="Normal 66 3 4 2 2 3" xfId="11727"/>
    <cellStyle name="Normal 66 3 4 2 2 4" xfId="15023"/>
    <cellStyle name="Normal 66 3 4 2 3" xfId="7164"/>
    <cellStyle name="Normal 66 3 4 2 4" xfId="10305"/>
    <cellStyle name="Normal 66 3 4 2 5" xfId="13600"/>
    <cellStyle name="Normal 66 3 4 3" xfId="4519"/>
    <cellStyle name="Normal 66 3 4 3 2" xfId="7949"/>
    <cellStyle name="Normal 66 3 4 3 3" xfId="11018"/>
    <cellStyle name="Normal 66 3 4 3 4" xfId="14314"/>
    <cellStyle name="Normal 66 3 4 4" xfId="6370"/>
    <cellStyle name="Normal 66 3 4 5" xfId="9572"/>
    <cellStyle name="Normal 66 3 4 6" xfId="12886"/>
    <cellStyle name="Normal 66 3 5" xfId="2982"/>
    <cellStyle name="Normal 66 3 5 2" xfId="4824"/>
    <cellStyle name="Normal 66 3 5 2 2" xfId="8091"/>
    <cellStyle name="Normal 66 3 5 2 3" xfId="11160"/>
    <cellStyle name="Normal 66 3 5 2 4" xfId="14456"/>
    <cellStyle name="Normal 66 3 5 3" xfId="6514"/>
    <cellStyle name="Normal 66 3 5 4" xfId="9735"/>
    <cellStyle name="Normal 66 3 5 5" xfId="13030"/>
    <cellStyle name="Normal 66 3 6" xfId="3968"/>
    <cellStyle name="Normal 66 3 6 2" xfId="7398"/>
    <cellStyle name="Normal 66 3 6 3" xfId="10536"/>
    <cellStyle name="Normal 66 3 6 4" xfId="13832"/>
    <cellStyle name="Normal 66 3 7" xfId="5563"/>
    <cellStyle name="Normal 66 3 7 2" xfId="8824"/>
    <cellStyle name="Normal 66 3 7 3" xfId="11884"/>
    <cellStyle name="Normal 66 3 7 4" xfId="15180"/>
    <cellStyle name="Normal 66 3 8" xfId="5805"/>
    <cellStyle name="Normal 66 3 9" xfId="9027"/>
    <cellStyle name="Normal 66 4" xfId="1218"/>
    <cellStyle name="Normal 66 5" xfId="2194"/>
    <cellStyle name="Normal 66 5 2" xfId="3307"/>
    <cellStyle name="Normal 66 5 2 2" xfId="5053"/>
    <cellStyle name="Normal 66 5 2 2 2" xfId="8317"/>
    <cellStyle name="Normal 66 5 2 2 3" xfId="11384"/>
    <cellStyle name="Normal 66 5 2 2 4" xfId="14680"/>
    <cellStyle name="Normal 66 5 2 3" xfId="6741"/>
    <cellStyle name="Normal 66 5 2 4" xfId="9961"/>
    <cellStyle name="Normal 66 5 2 5" xfId="13256"/>
    <cellStyle name="Normal 66 5 3" xfId="4107"/>
    <cellStyle name="Normal 66 5 3 2" xfId="7537"/>
    <cellStyle name="Normal 66 5 3 3" xfId="10675"/>
    <cellStyle name="Normal 66 5 3 4" xfId="13971"/>
    <cellStyle name="Normal 66 5 4" xfId="5943"/>
    <cellStyle name="Normal 66 5 5" xfId="9229"/>
    <cellStyle name="Normal 66 5 6" xfId="12543"/>
    <cellStyle name="Normal 66 6" xfId="2506"/>
    <cellStyle name="Normal 66 6 2" xfId="3573"/>
    <cellStyle name="Normal 66 6 2 2" xfId="5240"/>
    <cellStyle name="Normal 66 6 2 2 2" xfId="8503"/>
    <cellStyle name="Normal 66 6 2 2 3" xfId="11570"/>
    <cellStyle name="Normal 66 6 2 2 4" xfId="14866"/>
    <cellStyle name="Normal 66 6 2 3" xfId="7007"/>
    <cellStyle name="Normal 66 6 2 4" xfId="10148"/>
    <cellStyle name="Normal 66 6 2 5" xfId="13443"/>
    <cellStyle name="Normal 66 6 3" xfId="4293"/>
    <cellStyle name="Normal 66 6 3 2" xfId="7723"/>
    <cellStyle name="Normal 66 6 3 3" xfId="10861"/>
    <cellStyle name="Normal 66 6 3 4" xfId="14157"/>
    <cellStyle name="Normal 66 6 4" xfId="6169"/>
    <cellStyle name="Normal 66 6 5" xfId="9415"/>
    <cellStyle name="Normal 66 6 6" xfId="12729"/>
    <cellStyle name="Normal 66 7" xfId="2775"/>
    <cellStyle name="Normal 66 7 2" xfId="3729"/>
    <cellStyle name="Normal 66 7 2 2" xfId="5396"/>
    <cellStyle name="Normal 66 7 2 2 2" xfId="8659"/>
    <cellStyle name="Normal 66 7 2 2 3" xfId="11726"/>
    <cellStyle name="Normal 66 7 2 2 4" xfId="15022"/>
    <cellStyle name="Normal 66 7 2 3" xfId="7163"/>
    <cellStyle name="Normal 66 7 2 4" xfId="10304"/>
    <cellStyle name="Normal 66 7 2 5" xfId="13599"/>
    <cellStyle name="Normal 66 7 3" xfId="4518"/>
    <cellStyle name="Normal 66 7 3 2" xfId="7948"/>
    <cellStyle name="Normal 66 7 3 3" xfId="11017"/>
    <cellStyle name="Normal 66 7 3 4" xfId="14313"/>
    <cellStyle name="Normal 66 7 4" xfId="6369"/>
    <cellStyle name="Normal 66 7 5" xfId="9571"/>
    <cellStyle name="Normal 66 7 6" xfId="12885"/>
    <cellStyle name="Normal 66 8" xfId="2981"/>
    <cellStyle name="Normal 66 8 2" xfId="4823"/>
    <cellStyle name="Normal 66 8 2 2" xfId="8090"/>
    <cellStyle name="Normal 66 8 2 3" xfId="11159"/>
    <cellStyle name="Normal 66 8 2 4" xfId="14455"/>
    <cellStyle name="Normal 66 8 3" xfId="6513"/>
    <cellStyle name="Normal 66 8 4" xfId="9734"/>
    <cellStyle name="Normal 66 8 5" xfId="13029"/>
    <cellStyle name="Normal 66 9" xfId="3967"/>
    <cellStyle name="Normal 66 9 2" xfId="7397"/>
    <cellStyle name="Normal 66 9 3" xfId="10535"/>
    <cellStyle name="Normal 66 9 4" xfId="13831"/>
    <cellStyle name="Normal 67" xfId="1219"/>
    <cellStyle name="Normal 67 10" xfId="12005"/>
    <cellStyle name="Normal 67 11" xfId="12168"/>
    <cellStyle name="Normal 67 12" xfId="12406"/>
    <cellStyle name="Normal 67 2" xfId="2196"/>
    <cellStyle name="Normal 67 2 2" xfId="3309"/>
    <cellStyle name="Normal 67 2 2 2" xfId="5055"/>
    <cellStyle name="Normal 67 2 2 2 2" xfId="8319"/>
    <cellStyle name="Normal 67 2 2 2 3" xfId="11386"/>
    <cellStyle name="Normal 67 2 2 2 4" xfId="14682"/>
    <cellStyle name="Normal 67 2 2 3" xfId="6743"/>
    <cellStyle name="Normal 67 2 2 4" xfId="9963"/>
    <cellStyle name="Normal 67 2 2 5" xfId="13258"/>
    <cellStyle name="Normal 67 2 3" xfId="4109"/>
    <cellStyle name="Normal 67 2 3 2" xfId="7539"/>
    <cellStyle name="Normal 67 2 3 3" xfId="10677"/>
    <cellStyle name="Normal 67 2 3 4" xfId="13973"/>
    <cellStyle name="Normal 67 2 4" xfId="5945"/>
    <cellStyle name="Normal 67 2 5" xfId="9231"/>
    <cellStyle name="Normal 67 2 6" xfId="12545"/>
    <cellStyle name="Normal 67 3" xfId="2511"/>
    <cellStyle name="Normal 67 3 2" xfId="3575"/>
    <cellStyle name="Normal 67 3 2 2" xfId="5242"/>
    <cellStyle name="Normal 67 3 2 2 2" xfId="8505"/>
    <cellStyle name="Normal 67 3 2 2 3" xfId="11572"/>
    <cellStyle name="Normal 67 3 2 2 4" xfId="14868"/>
    <cellStyle name="Normal 67 3 2 3" xfId="7009"/>
    <cellStyle name="Normal 67 3 2 4" xfId="10150"/>
    <cellStyle name="Normal 67 3 2 5" xfId="13445"/>
    <cellStyle name="Normal 67 3 3" xfId="4295"/>
    <cellStyle name="Normal 67 3 3 2" xfId="7725"/>
    <cellStyle name="Normal 67 3 3 3" xfId="10863"/>
    <cellStyle name="Normal 67 3 3 4" xfId="14159"/>
    <cellStyle name="Normal 67 3 4" xfId="6174"/>
    <cellStyle name="Normal 67 3 5" xfId="9417"/>
    <cellStyle name="Normal 67 3 6" xfId="12731"/>
    <cellStyle name="Normal 67 4" xfId="2777"/>
    <cellStyle name="Normal 67 4 2" xfId="3731"/>
    <cellStyle name="Normal 67 4 2 2" xfId="5398"/>
    <cellStyle name="Normal 67 4 2 2 2" xfId="8661"/>
    <cellStyle name="Normal 67 4 2 2 3" xfId="11728"/>
    <cellStyle name="Normal 67 4 2 2 4" xfId="15024"/>
    <cellStyle name="Normal 67 4 2 3" xfId="7165"/>
    <cellStyle name="Normal 67 4 2 4" xfId="10306"/>
    <cellStyle name="Normal 67 4 2 5" xfId="13601"/>
    <cellStyle name="Normal 67 4 3" xfId="4520"/>
    <cellStyle name="Normal 67 4 3 2" xfId="7950"/>
    <cellStyle name="Normal 67 4 3 3" xfId="11019"/>
    <cellStyle name="Normal 67 4 3 4" xfId="14315"/>
    <cellStyle name="Normal 67 4 4" xfId="6371"/>
    <cellStyle name="Normal 67 4 5" xfId="9573"/>
    <cellStyle name="Normal 67 4 6" xfId="12887"/>
    <cellStyle name="Normal 67 5" xfId="2983"/>
    <cellStyle name="Normal 67 5 2" xfId="4825"/>
    <cellStyle name="Normal 67 5 2 2" xfId="8092"/>
    <cellStyle name="Normal 67 5 2 3" xfId="11161"/>
    <cellStyle name="Normal 67 5 2 4" xfId="14457"/>
    <cellStyle name="Normal 67 5 3" xfId="6515"/>
    <cellStyle name="Normal 67 5 4" xfId="9736"/>
    <cellStyle name="Normal 67 5 5" xfId="13031"/>
    <cellStyle name="Normal 67 6" xfId="3969"/>
    <cellStyle name="Normal 67 6 2" xfId="7399"/>
    <cellStyle name="Normal 67 6 3" xfId="10537"/>
    <cellStyle name="Normal 67 6 4" xfId="13833"/>
    <cellStyle name="Normal 67 7" xfId="5564"/>
    <cellStyle name="Normal 67 7 2" xfId="8825"/>
    <cellStyle name="Normal 67 7 3" xfId="11885"/>
    <cellStyle name="Normal 67 7 4" xfId="15181"/>
    <cellStyle name="Normal 67 8" xfId="5806"/>
    <cellStyle name="Normal 67 9" xfId="9028"/>
    <cellStyle name="Normal 68" xfId="1220"/>
    <cellStyle name="Normal 68 10" xfId="12006"/>
    <cellStyle name="Normal 68 11" xfId="12169"/>
    <cellStyle name="Normal 68 12" xfId="12407"/>
    <cellStyle name="Normal 68 2" xfId="2197"/>
    <cellStyle name="Normal 68 2 2" xfId="3310"/>
    <cellStyle name="Normal 68 2 2 2" xfId="5056"/>
    <cellStyle name="Normal 68 2 2 2 2" xfId="8320"/>
    <cellStyle name="Normal 68 2 2 2 3" xfId="11387"/>
    <cellStyle name="Normal 68 2 2 2 4" xfId="14683"/>
    <cellStyle name="Normal 68 2 2 3" xfId="6744"/>
    <cellStyle name="Normal 68 2 2 4" xfId="9964"/>
    <cellStyle name="Normal 68 2 2 5" xfId="13259"/>
    <cellStyle name="Normal 68 2 3" xfId="4110"/>
    <cellStyle name="Normal 68 2 3 2" xfId="7540"/>
    <cellStyle name="Normal 68 2 3 3" xfId="10678"/>
    <cellStyle name="Normal 68 2 3 4" xfId="13974"/>
    <cellStyle name="Normal 68 2 4" xfId="5946"/>
    <cellStyle name="Normal 68 2 5" xfId="9232"/>
    <cellStyle name="Normal 68 2 6" xfId="12546"/>
    <cellStyle name="Normal 68 3" xfId="2512"/>
    <cellStyle name="Normal 68 3 2" xfId="3576"/>
    <cellStyle name="Normal 68 3 2 2" xfId="5243"/>
    <cellStyle name="Normal 68 3 2 2 2" xfId="8506"/>
    <cellStyle name="Normal 68 3 2 2 3" xfId="11573"/>
    <cellStyle name="Normal 68 3 2 2 4" xfId="14869"/>
    <cellStyle name="Normal 68 3 2 3" xfId="7010"/>
    <cellStyle name="Normal 68 3 2 4" xfId="10151"/>
    <cellStyle name="Normal 68 3 2 5" xfId="13446"/>
    <cellStyle name="Normal 68 3 3" xfId="4296"/>
    <cellStyle name="Normal 68 3 3 2" xfId="7726"/>
    <cellStyle name="Normal 68 3 3 3" xfId="10864"/>
    <cellStyle name="Normal 68 3 3 4" xfId="14160"/>
    <cellStyle name="Normal 68 3 4" xfId="6175"/>
    <cellStyle name="Normal 68 3 5" xfId="9418"/>
    <cellStyle name="Normal 68 3 6" xfId="12732"/>
    <cellStyle name="Normal 68 4" xfId="2778"/>
    <cellStyle name="Normal 68 4 2" xfId="3732"/>
    <cellStyle name="Normal 68 4 2 2" xfId="5399"/>
    <cellStyle name="Normal 68 4 2 2 2" xfId="8662"/>
    <cellStyle name="Normal 68 4 2 2 3" xfId="11729"/>
    <cellStyle name="Normal 68 4 2 2 4" xfId="15025"/>
    <cellStyle name="Normal 68 4 2 3" xfId="7166"/>
    <cellStyle name="Normal 68 4 2 4" xfId="10307"/>
    <cellStyle name="Normal 68 4 2 5" xfId="13602"/>
    <cellStyle name="Normal 68 4 3" xfId="4521"/>
    <cellStyle name="Normal 68 4 3 2" xfId="7951"/>
    <cellStyle name="Normal 68 4 3 3" xfId="11020"/>
    <cellStyle name="Normal 68 4 3 4" xfId="14316"/>
    <cellStyle name="Normal 68 4 4" xfId="6372"/>
    <cellStyle name="Normal 68 4 5" xfId="9574"/>
    <cellStyle name="Normal 68 4 6" xfId="12888"/>
    <cellStyle name="Normal 68 5" xfId="2984"/>
    <cellStyle name="Normal 68 5 2" xfId="4826"/>
    <cellStyle name="Normal 68 5 2 2" xfId="8093"/>
    <cellStyle name="Normal 68 5 2 3" xfId="11162"/>
    <cellStyle name="Normal 68 5 2 4" xfId="14458"/>
    <cellStyle name="Normal 68 5 3" xfId="6516"/>
    <cellStyle name="Normal 68 5 4" xfId="9737"/>
    <cellStyle name="Normal 68 5 5" xfId="13032"/>
    <cellStyle name="Normal 68 6" xfId="3970"/>
    <cellStyle name="Normal 68 6 2" xfId="7400"/>
    <cellStyle name="Normal 68 6 3" xfId="10538"/>
    <cellStyle name="Normal 68 6 4" xfId="13834"/>
    <cellStyle name="Normal 68 7" xfId="5565"/>
    <cellStyle name="Normal 68 7 2" xfId="8826"/>
    <cellStyle name="Normal 68 7 3" xfId="11886"/>
    <cellStyle name="Normal 68 7 4" xfId="15182"/>
    <cellStyle name="Normal 68 8" xfId="5807"/>
    <cellStyle name="Normal 68 9" xfId="9029"/>
    <cellStyle name="Normal 69" xfId="1221"/>
    <cellStyle name="Normal 7" xfId="78"/>
    <cellStyle name="Normal 7 2" xfId="1222"/>
    <cellStyle name="Normal 70" xfId="1223"/>
    <cellStyle name="Normal 71" xfId="1224"/>
    <cellStyle name="Normal 72" xfId="1225"/>
    <cellStyle name="Normal 73" xfId="1226"/>
    <cellStyle name="Normal 73 2" xfId="1227"/>
    <cellStyle name="Normal 74" xfId="1228"/>
    <cellStyle name="Normal 74 2" xfId="1229"/>
    <cellStyle name="Normal 75" xfId="1230"/>
    <cellStyle name="Normal 75 2" xfId="1231"/>
    <cellStyle name="Normal 76" xfId="1232"/>
    <cellStyle name="Normal 76 2" xfId="1233"/>
    <cellStyle name="Normal 77" xfId="1234"/>
    <cellStyle name="Normal 77 2" xfId="1235"/>
    <cellStyle name="Normal 78" xfId="1236"/>
    <cellStyle name="Normal 78 2" xfId="1237"/>
    <cellStyle name="Normal 78 2 2" xfId="2985"/>
    <cellStyle name="Normal 78 3" xfId="1238"/>
    <cellStyle name="Normal 78 4" xfId="1239"/>
    <cellStyle name="Normal 78 4 2" xfId="2986"/>
    <cellStyle name="Normal 79" xfId="1240"/>
    <cellStyle name="Normal 79 10" xfId="12007"/>
    <cellStyle name="Normal 79 11" xfId="12170"/>
    <cellStyle name="Normal 79 12" xfId="12408"/>
    <cellStyle name="Normal 79 2" xfId="2198"/>
    <cellStyle name="Normal 79 2 2" xfId="3311"/>
    <cellStyle name="Normal 79 2 2 2" xfId="5057"/>
    <cellStyle name="Normal 79 2 2 2 2" xfId="8321"/>
    <cellStyle name="Normal 79 2 2 2 3" xfId="11388"/>
    <cellStyle name="Normal 79 2 2 2 4" xfId="14684"/>
    <cellStyle name="Normal 79 2 2 3" xfId="6745"/>
    <cellStyle name="Normal 79 2 2 4" xfId="9965"/>
    <cellStyle name="Normal 79 2 2 5" xfId="13260"/>
    <cellStyle name="Normal 79 2 3" xfId="4111"/>
    <cellStyle name="Normal 79 2 3 2" xfId="7541"/>
    <cellStyle name="Normal 79 2 3 3" xfId="10679"/>
    <cellStyle name="Normal 79 2 3 4" xfId="13975"/>
    <cellStyle name="Normal 79 2 4" xfId="5947"/>
    <cellStyle name="Normal 79 2 5" xfId="9233"/>
    <cellStyle name="Normal 79 2 6" xfId="12547"/>
    <cellStyle name="Normal 79 3" xfId="2532"/>
    <cellStyle name="Normal 79 3 2" xfId="3577"/>
    <cellStyle name="Normal 79 3 2 2" xfId="5244"/>
    <cellStyle name="Normal 79 3 2 2 2" xfId="8507"/>
    <cellStyle name="Normal 79 3 2 2 3" xfId="11574"/>
    <cellStyle name="Normal 79 3 2 2 4" xfId="14870"/>
    <cellStyle name="Normal 79 3 2 3" xfId="7011"/>
    <cellStyle name="Normal 79 3 2 4" xfId="10152"/>
    <cellStyle name="Normal 79 3 2 5" xfId="13447"/>
    <cellStyle name="Normal 79 3 3" xfId="4297"/>
    <cellStyle name="Normal 79 3 3 2" xfId="7727"/>
    <cellStyle name="Normal 79 3 3 3" xfId="10865"/>
    <cellStyle name="Normal 79 3 3 4" xfId="14161"/>
    <cellStyle name="Normal 79 3 4" xfId="6195"/>
    <cellStyle name="Normal 79 3 5" xfId="9419"/>
    <cellStyle name="Normal 79 3 6" xfId="12733"/>
    <cellStyle name="Normal 79 4" xfId="2779"/>
    <cellStyle name="Normal 79 4 2" xfId="3733"/>
    <cellStyle name="Normal 79 4 2 2" xfId="5400"/>
    <cellStyle name="Normal 79 4 2 2 2" xfId="8663"/>
    <cellStyle name="Normal 79 4 2 2 3" xfId="11730"/>
    <cellStyle name="Normal 79 4 2 2 4" xfId="15026"/>
    <cellStyle name="Normal 79 4 2 3" xfId="7167"/>
    <cellStyle name="Normal 79 4 2 4" xfId="10308"/>
    <cellStyle name="Normal 79 4 2 5" xfId="13603"/>
    <cellStyle name="Normal 79 4 3" xfId="4522"/>
    <cellStyle name="Normal 79 4 3 2" xfId="7952"/>
    <cellStyle name="Normal 79 4 3 3" xfId="11021"/>
    <cellStyle name="Normal 79 4 3 4" xfId="14317"/>
    <cellStyle name="Normal 79 4 4" xfId="6373"/>
    <cellStyle name="Normal 79 4 5" xfId="9575"/>
    <cellStyle name="Normal 79 4 6" xfId="12889"/>
    <cellStyle name="Normal 79 5" xfId="2987"/>
    <cellStyle name="Normal 79 5 2" xfId="4827"/>
    <cellStyle name="Normal 79 5 2 2" xfId="8094"/>
    <cellStyle name="Normal 79 5 2 3" xfId="11163"/>
    <cellStyle name="Normal 79 5 2 4" xfId="14459"/>
    <cellStyle name="Normal 79 5 3" xfId="6517"/>
    <cellStyle name="Normal 79 5 4" xfId="9618"/>
    <cellStyle name="Normal 79 5 5" xfId="9738"/>
    <cellStyle name="Normal 79 5 6" xfId="13033"/>
    <cellStyle name="Normal 79 6" xfId="3971"/>
    <cellStyle name="Normal 79 6 2" xfId="7401"/>
    <cellStyle name="Normal 79 6 3" xfId="10539"/>
    <cellStyle name="Normal 79 6 4" xfId="13835"/>
    <cellStyle name="Normal 79 7" xfId="5566"/>
    <cellStyle name="Normal 79 7 2" xfId="8827"/>
    <cellStyle name="Normal 79 7 3" xfId="11887"/>
    <cellStyle name="Normal 79 7 4" xfId="15183"/>
    <cellStyle name="Normal 79 8" xfId="5808"/>
    <cellStyle name="Normal 79 9" xfId="9030"/>
    <cellStyle name="Normal 8" xfId="79"/>
    <cellStyle name="Normal 8 2" xfId="1241"/>
    <cellStyle name="Normal 8 3" xfId="9627"/>
    <cellStyle name="Normal 80" xfId="1242"/>
    <cellStyle name="Normal 80 10" xfId="12008"/>
    <cellStyle name="Normal 80 11" xfId="12171"/>
    <cellStyle name="Normal 80 12" xfId="12409"/>
    <cellStyle name="Normal 80 2" xfId="2199"/>
    <cellStyle name="Normal 80 2 2" xfId="3312"/>
    <cellStyle name="Normal 80 2 2 2" xfId="5058"/>
    <cellStyle name="Normal 80 2 2 2 2" xfId="8322"/>
    <cellStyle name="Normal 80 2 2 2 3" xfId="11389"/>
    <cellStyle name="Normal 80 2 2 2 4" xfId="14685"/>
    <cellStyle name="Normal 80 2 2 3" xfId="6746"/>
    <cellStyle name="Normal 80 2 2 4" xfId="9966"/>
    <cellStyle name="Normal 80 2 2 5" xfId="13261"/>
    <cellStyle name="Normal 80 2 3" xfId="4112"/>
    <cellStyle name="Normal 80 2 3 2" xfId="7542"/>
    <cellStyle name="Normal 80 2 3 3" xfId="10680"/>
    <cellStyle name="Normal 80 2 3 4" xfId="13976"/>
    <cellStyle name="Normal 80 2 4" xfId="5948"/>
    <cellStyle name="Normal 80 2 5" xfId="9234"/>
    <cellStyle name="Normal 80 2 6" xfId="12548"/>
    <cellStyle name="Normal 80 3" xfId="2535"/>
    <cellStyle name="Normal 80 3 2" xfId="3578"/>
    <cellStyle name="Normal 80 3 2 2" xfId="5245"/>
    <cellStyle name="Normal 80 3 2 2 2" xfId="8508"/>
    <cellStyle name="Normal 80 3 2 2 3" xfId="11575"/>
    <cellStyle name="Normal 80 3 2 2 4" xfId="14871"/>
    <cellStyle name="Normal 80 3 2 3" xfId="7012"/>
    <cellStyle name="Normal 80 3 2 4" xfId="10153"/>
    <cellStyle name="Normal 80 3 2 5" xfId="13448"/>
    <cellStyle name="Normal 80 3 3" xfId="4298"/>
    <cellStyle name="Normal 80 3 3 2" xfId="7728"/>
    <cellStyle name="Normal 80 3 3 3" xfId="10866"/>
    <cellStyle name="Normal 80 3 3 4" xfId="14162"/>
    <cellStyle name="Normal 80 3 4" xfId="6198"/>
    <cellStyle name="Normal 80 3 5" xfId="9420"/>
    <cellStyle name="Normal 80 3 6" xfId="12734"/>
    <cellStyle name="Normal 80 4" xfId="2780"/>
    <cellStyle name="Normal 80 4 2" xfId="3734"/>
    <cellStyle name="Normal 80 4 2 2" xfId="5401"/>
    <cellStyle name="Normal 80 4 2 2 2" xfId="8664"/>
    <cellStyle name="Normal 80 4 2 2 3" xfId="11731"/>
    <cellStyle name="Normal 80 4 2 2 4" xfId="15027"/>
    <cellStyle name="Normal 80 4 2 3" xfId="7168"/>
    <cellStyle name="Normal 80 4 2 4" xfId="10309"/>
    <cellStyle name="Normal 80 4 2 5" xfId="13604"/>
    <cellStyle name="Normal 80 4 3" xfId="4523"/>
    <cellStyle name="Normal 80 4 3 2" xfId="7953"/>
    <cellStyle name="Normal 80 4 3 3" xfId="11022"/>
    <cellStyle name="Normal 80 4 3 4" xfId="14318"/>
    <cellStyle name="Normal 80 4 4" xfId="6374"/>
    <cellStyle name="Normal 80 4 5" xfId="9576"/>
    <cellStyle name="Normal 80 4 6" xfId="12890"/>
    <cellStyle name="Normal 80 5" xfId="2988"/>
    <cellStyle name="Normal 80 5 2" xfId="4828"/>
    <cellStyle name="Normal 80 5 2 2" xfId="8095"/>
    <cellStyle name="Normal 80 5 2 3" xfId="11164"/>
    <cellStyle name="Normal 80 5 2 4" xfId="14460"/>
    <cellStyle name="Normal 80 5 3" xfId="6518"/>
    <cellStyle name="Normal 80 5 4" xfId="9621"/>
    <cellStyle name="Normal 80 5 5" xfId="9739"/>
    <cellStyle name="Normal 80 5 6" xfId="13034"/>
    <cellStyle name="Normal 80 6" xfId="3972"/>
    <cellStyle name="Normal 80 6 2" xfId="7402"/>
    <cellStyle name="Normal 80 6 3" xfId="10540"/>
    <cellStyle name="Normal 80 6 4" xfId="13836"/>
    <cellStyle name="Normal 80 7" xfId="5567"/>
    <cellStyle name="Normal 80 7 2" xfId="8828"/>
    <cellStyle name="Normal 80 7 3" xfId="11888"/>
    <cellStyle name="Normal 80 7 4" xfId="15184"/>
    <cellStyle name="Normal 80 8" xfId="5809"/>
    <cellStyle name="Normal 80 9" xfId="9031"/>
    <cellStyle name="Normal 81" xfId="1243"/>
    <cellStyle name="Normal 81 10" xfId="12009"/>
    <cellStyle name="Normal 81 11" xfId="12172"/>
    <cellStyle name="Normal 81 12" xfId="12410"/>
    <cellStyle name="Normal 81 2" xfId="2200"/>
    <cellStyle name="Normal 81 2 2" xfId="3313"/>
    <cellStyle name="Normal 81 2 2 2" xfId="5059"/>
    <cellStyle name="Normal 81 2 2 2 2" xfId="8323"/>
    <cellStyle name="Normal 81 2 2 2 3" xfId="11390"/>
    <cellStyle name="Normal 81 2 2 2 4" xfId="14686"/>
    <cellStyle name="Normal 81 2 2 3" xfId="6747"/>
    <cellStyle name="Normal 81 2 2 4" xfId="9967"/>
    <cellStyle name="Normal 81 2 2 5" xfId="13262"/>
    <cellStyle name="Normal 81 2 3" xfId="4113"/>
    <cellStyle name="Normal 81 2 3 2" xfId="7543"/>
    <cellStyle name="Normal 81 2 3 3" xfId="10681"/>
    <cellStyle name="Normal 81 2 3 4" xfId="13977"/>
    <cellStyle name="Normal 81 2 4" xfId="5949"/>
    <cellStyle name="Normal 81 2 5" xfId="9235"/>
    <cellStyle name="Normal 81 2 6" xfId="12549"/>
    <cellStyle name="Normal 81 3" xfId="2536"/>
    <cellStyle name="Normal 81 3 2" xfId="3579"/>
    <cellStyle name="Normal 81 3 2 2" xfId="5246"/>
    <cellStyle name="Normal 81 3 2 2 2" xfId="8509"/>
    <cellStyle name="Normal 81 3 2 2 3" xfId="11576"/>
    <cellStyle name="Normal 81 3 2 2 4" xfId="14872"/>
    <cellStyle name="Normal 81 3 2 3" xfId="7013"/>
    <cellStyle name="Normal 81 3 2 4" xfId="10154"/>
    <cellStyle name="Normal 81 3 2 5" xfId="13449"/>
    <cellStyle name="Normal 81 3 3" xfId="4299"/>
    <cellStyle name="Normal 81 3 3 2" xfId="7729"/>
    <cellStyle name="Normal 81 3 3 3" xfId="10867"/>
    <cellStyle name="Normal 81 3 3 4" xfId="14163"/>
    <cellStyle name="Normal 81 3 4" xfId="6199"/>
    <cellStyle name="Normal 81 3 5" xfId="9421"/>
    <cellStyle name="Normal 81 3 6" xfId="12735"/>
    <cellStyle name="Normal 81 4" xfId="2781"/>
    <cellStyle name="Normal 81 4 2" xfId="3735"/>
    <cellStyle name="Normal 81 4 2 2" xfId="5402"/>
    <cellStyle name="Normal 81 4 2 2 2" xfId="8665"/>
    <cellStyle name="Normal 81 4 2 2 3" xfId="11732"/>
    <cellStyle name="Normal 81 4 2 2 4" xfId="15028"/>
    <cellStyle name="Normal 81 4 2 3" xfId="7169"/>
    <cellStyle name="Normal 81 4 2 4" xfId="10310"/>
    <cellStyle name="Normal 81 4 2 5" xfId="13605"/>
    <cellStyle name="Normal 81 4 3" xfId="4524"/>
    <cellStyle name="Normal 81 4 3 2" xfId="7954"/>
    <cellStyle name="Normal 81 4 3 3" xfId="11023"/>
    <cellStyle name="Normal 81 4 3 4" xfId="14319"/>
    <cellStyle name="Normal 81 4 4" xfId="6375"/>
    <cellStyle name="Normal 81 4 5" xfId="9577"/>
    <cellStyle name="Normal 81 4 6" xfId="12891"/>
    <cellStyle name="Normal 81 5" xfId="2989"/>
    <cellStyle name="Normal 81 5 2" xfId="4829"/>
    <cellStyle name="Normal 81 5 2 2" xfId="8096"/>
    <cellStyle name="Normal 81 5 2 3" xfId="11165"/>
    <cellStyle name="Normal 81 5 2 4" xfId="14461"/>
    <cellStyle name="Normal 81 5 3" xfId="6519"/>
    <cellStyle name="Normal 81 5 4" xfId="9740"/>
    <cellStyle name="Normal 81 5 5" xfId="13035"/>
    <cellStyle name="Normal 81 6" xfId="3973"/>
    <cellStyle name="Normal 81 6 2" xfId="7403"/>
    <cellStyle name="Normal 81 6 3" xfId="10541"/>
    <cellStyle name="Normal 81 6 4" xfId="13837"/>
    <cellStyle name="Normal 81 7" xfId="5568"/>
    <cellStyle name="Normal 81 7 2" xfId="8829"/>
    <cellStyle name="Normal 81 7 3" xfId="11889"/>
    <cellStyle name="Normal 81 7 4" xfId="15185"/>
    <cellStyle name="Normal 81 8" xfId="5810"/>
    <cellStyle name="Normal 81 9" xfId="9032"/>
    <cellStyle name="Normal 82" xfId="1244"/>
    <cellStyle name="Normal 82 10" xfId="12010"/>
    <cellStyle name="Normal 82 11" xfId="12173"/>
    <cellStyle name="Normal 82 12" xfId="12411"/>
    <cellStyle name="Normal 82 2" xfId="2201"/>
    <cellStyle name="Normal 82 2 2" xfId="3314"/>
    <cellStyle name="Normal 82 2 2 2" xfId="5060"/>
    <cellStyle name="Normal 82 2 2 2 2" xfId="8324"/>
    <cellStyle name="Normal 82 2 2 2 3" xfId="11391"/>
    <cellStyle name="Normal 82 2 2 2 4" xfId="14687"/>
    <cellStyle name="Normal 82 2 2 3" xfId="6748"/>
    <cellStyle name="Normal 82 2 2 4" xfId="9968"/>
    <cellStyle name="Normal 82 2 2 5" xfId="13263"/>
    <cellStyle name="Normal 82 2 3" xfId="4114"/>
    <cellStyle name="Normal 82 2 3 2" xfId="7544"/>
    <cellStyle name="Normal 82 2 3 3" xfId="10682"/>
    <cellStyle name="Normal 82 2 3 4" xfId="13978"/>
    <cellStyle name="Normal 82 2 4" xfId="5950"/>
    <cellStyle name="Normal 82 2 5" xfId="9236"/>
    <cellStyle name="Normal 82 2 6" xfId="12550"/>
    <cellStyle name="Normal 82 3" xfId="2537"/>
    <cellStyle name="Normal 82 3 2" xfId="3580"/>
    <cellStyle name="Normal 82 3 2 2" xfId="5247"/>
    <cellStyle name="Normal 82 3 2 2 2" xfId="8510"/>
    <cellStyle name="Normal 82 3 2 2 3" xfId="11577"/>
    <cellStyle name="Normal 82 3 2 2 4" xfId="14873"/>
    <cellStyle name="Normal 82 3 2 3" xfId="7014"/>
    <cellStyle name="Normal 82 3 2 4" xfId="10155"/>
    <cellStyle name="Normal 82 3 2 5" xfId="13450"/>
    <cellStyle name="Normal 82 3 3" xfId="4300"/>
    <cellStyle name="Normal 82 3 3 2" xfId="7730"/>
    <cellStyle name="Normal 82 3 3 3" xfId="10868"/>
    <cellStyle name="Normal 82 3 3 4" xfId="14164"/>
    <cellStyle name="Normal 82 3 4" xfId="6200"/>
    <cellStyle name="Normal 82 3 5" xfId="9422"/>
    <cellStyle name="Normal 82 3 6" xfId="12736"/>
    <cellStyle name="Normal 82 4" xfId="2782"/>
    <cellStyle name="Normal 82 4 2" xfId="3736"/>
    <cellStyle name="Normal 82 4 2 2" xfId="5403"/>
    <cellStyle name="Normal 82 4 2 2 2" xfId="8666"/>
    <cellStyle name="Normal 82 4 2 2 3" xfId="11733"/>
    <cellStyle name="Normal 82 4 2 2 4" xfId="15029"/>
    <cellStyle name="Normal 82 4 2 3" xfId="7170"/>
    <cellStyle name="Normal 82 4 2 4" xfId="10311"/>
    <cellStyle name="Normal 82 4 2 5" xfId="13606"/>
    <cellStyle name="Normal 82 4 3" xfId="4525"/>
    <cellStyle name="Normal 82 4 3 2" xfId="7955"/>
    <cellStyle name="Normal 82 4 3 3" xfId="11024"/>
    <cellStyle name="Normal 82 4 3 4" xfId="14320"/>
    <cellStyle name="Normal 82 4 4" xfId="6376"/>
    <cellStyle name="Normal 82 4 5" xfId="9578"/>
    <cellStyle name="Normal 82 4 6" xfId="12892"/>
    <cellStyle name="Normal 82 5" xfId="2990"/>
    <cellStyle name="Normal 82 5 2" xfId="4830"/>
    <cellStyle name="Normal 82 5 2 2" xfId="8097"/>
    <cellStyle name="Normal 82 5 2 3" xfId="11166"/>
    <cellStyle name="Normal 82 5 2 4" xfId="14462"/>
    <cellStyle name="Normal 82 5 3" xfId="6520"/>
    <cellStyle name="Normal 82 5 4" xfId="9741"/>
    <cellStyle name="Normal 82 5 5" xfId="13036"/>
    <cellStyle name="Normal 82 6" xfId="3974"/>
    <cellStyle name="Normal 82 6 2" xfId="7404"/>
    <cellStyle name="Normal 82 6 3" xfId="10542"/>
    <cellStyle name="Normal 82 6 4" xfId="13838"/>
    <cellStyle name="Normal 82 7" xfId="5569"/>
    <cellStyle name="Normal 82 7 2" xfId="8830"/>
    <cellStyle name="Normal 82 7 3" xfId="11890"/>
    <cellStyle name="Normal 82 7 4" xfId="15186"/>
    <cellStyle name="Normal 82 8" xfId="5811"/>
    <cellStyle name="Normal 82 9" xfId="9033"/>
    <cellStyle name="Normal 83" xfId="1245"/>
    <cellStyle name="Normal 83 10" xfId="12011"/>
    <cellStyle name="Normal 83 11" xfId="12174"/>
    <cellStyle name="Normal 83 12" xfId="12412"/>
    <cellStyle name="Normal 83 2" xfId="2202"/>
    <cellStyle name="Normal 83 2 2" xfId="3315"/>
    <cellStyle name="Normal 83 2 2 2" xfId="5061"/>
    <cellStyle name="Normal 83 2 2 2 2" xfId="8325"/>
    <cellStyle name="Normal 83 2 2 2 3" xfId="11392"/>
    <cellStyle name="Normal 83 2 2 2 4" xfId="14688"/>
    <cellStyle name="Normal 83 2 2 3" xfId="6749"/>
    <cellStyle name="Normal 83 2 2 4" xfId="9969"/>
    <cellStyle name="Normal 83 2 2 5" xfId="13264"/>
    <cellStyle name="Normal 83 2 3" xfId="4115"/>
    <cellStyle name="Normal 83 2 3 2" xfId="7545"/>
    <cellStyle name="Normal 83 2 3 3" xfId="10683"/>
    <cellStyle name="Normal 83 2 3 4" xfId="13979"/>
    <cellStyle name="Normal 83 2 4" xfId="5951"/>
    <cellStyle name="Normal 83 2 5" xfId="9237"/>
    <cellStyle name="Normal 83 2 6" xfId="12551"/>
    <cellStyle name="Normal 83 3" xfId="2538"/>
    <cellStyle name="Normal 83 3 2" xfId="3581"/>
    <cellStyle name="Normal 83 3 2 2" xfId="5248"/>
    <cellStyle name="Normal 83 3 2 2 2" xfId="8511"/>
    <cellStyle name="Normal 83 3 2 2 3" xfId="11578"/>
    <cellStyle name="Normal 83 3 2 2 4" xfId="14874"/>
    <cellStyle name="Normal 83 3 2 3" xfId="7015"/>
    <cellStyle name="Normal 83 3 2 4" xfId="10156"/>
    <cellStyle name="Normal 83 3 2 5" xfId="13451"/>
    <cellStyle name="Normal 83 3 3" xfId="4301"/>
    <cellStyle name="Normal 83 3 3 2" xfId="7731"/>
    <cellStyle name="Normal 83 3 3 3" xfId="10869"/>
    <cellStyle name="Normal 83 3 3 4" xfId="14165"/>
    <cellStyle name="Normal 83 3 4" xfId="6201"/>
    <cellStyle name="Normal 83 3 5" xfId="9423"/>
    <cellStyle name="Normal 83 3 6" xfId="12737"/>
    <cellStyle name="Normal 83 4" xfId="2783"/>
    <cellStyle name="Normal 83 4 2" xfId="3737"/>
    <cellStyle name="Normal 83 4 2 2" xfId="5404"/>
    <cellStyle name="Normal 83 4 2 2 2" xfId="8667"/>
    <cellStyle name="Normal 83 4 2 2 3" xfId="11734"/>
    <cellStyle name="Normal 83 4 2 2 4" xfId="15030"/>
    <cellStyle name="Normal 83 4 2 3" xfId="7171"/>
    <cellStyle name="Normal 83 4 2 4" xfId="10312"/>
    <cellStyle name="Normal 83 4 2 5" xfId="13607"/>
    <cellStyle name="Normal 83 4 3" xfId="4526"/>
    <cellStyle name="Normal 83 4 3 2" xfId="7956"/>
    <cellStyle name="Normal 83 4 3 3" xfId="11025"/>
    <cellStyle name="Normal 83 4 3 4" xfId="14321"/>
    <cellStyle name="Normal 83 4 4" xfId="6377"/>
    <cellStyle name="Normal 83 4 5" xfId="9579"/>
    <cellStyle name="Normal 83 4 6" xfId="12893"/>
    <cellStyle name="Normal 83 5" xfId="2991"/>
    <cellStyle name="Normal 83 5 2" xfId="4831"/>
    <cellStyle name="Normal 83 5 2 2" xfId="8098"/>
    <cellStyle name="Normal 83 5 2 3" xfId="11167"/>
    <cellStyle name="Normal 83 5 2 4" xfId="14463"/>
    <cellStyle name="Normal 83 5 3" xfId="6521"/>
    <cellStyle name="Normal 83 5 4" xfId="9742"/>
    <cellStyle name="Normal 83 5 5" xfId="13037"/>
    <cellStyle name="Normal 83 6" xfId="3975"/>
    <cellStyle name="Normal 83 6 2" xfId="7405"/>
    <cellStyle name="Normal 83 6 3" xfId="10543"/>
    <cellStyle name="Normal 83 6 4" xfId="13839"/>
    <cellStyle name="Normal 83 7" xfId="5570"/>
    <cellStyle name="Normal 83 7 2" xfId="8831"/>
    <cellStyle name="Normal 83 7 3" xfId="11891"/>
    <cellStyle name="Normal 83 7 4" xfId="15187"/>
    <cellStyle name="Normal 83 8" xfId="5812"/>
    <cellStyle name="Normal 83 9" xfId="9034"/>
    <cellStyle name="Normal 84" xfId="1246"/>
    <cellStyle name="Normal 84 10" xfId="12012"/>
    <cellStyle name="Normal 84 11" xfId="12175"/>
    <cellStyle name="Normal 84 12" xfId="12413"/>
    <cellStyle name="Normal 84 2" xfId="2203"/>
    <cellStyle name="Normal 84 2 2" xfId="3316"/>
    <cellStyle name="Normal 84 2 2 2" xfId="5062"/>
    <cellStyle name="Normal 84 2 2 2 2" xfId="8326"/>
    <cellStyle name="Normal 84 2 2 2 3" xfId="11393"/>
    <cellStyle name="Normal 84 2 2 2 4" xfId="14689"/>
    <cellStyle name="Normal 84 2 2 3" xfId="6750"/>
    <cellStyle name="Normal 84 2 2 4" xfId="9970"/>
    <cellStyle name="Normal 84 2 2 5" xfId="13265"/>
    <cellStyle name="Normal 84 2 3" xfId="4116"/>
    <cellStyle name="Normal 84 2 3 2" xfId="7546"/>
    <cellStyle name="Normal 84 2 3 3" xfId="10684"/>
    <cellStyle name="Normal 84 2 3 4" xfId="13980"/>
    <cellStyle name="Normal 84 2 4" xfId="5952"/>
    <cellStyle name="Normal 84 2 5" xfId="9238"/>
    <cellStyle name="Normal 84 2 6" xfId="12552"/>
    <cellStyle name="Normal 84 3" xfId="2539"/>
    <cellStyle name="Normal 84 3 2" xfId="3582"/>
    <cellStyle name="Normal 84 3 2 2" xfId="5249"/>
    <cellStyle name="Normal 84 3 2 2 2" xfId="8512"/>
    <cellStyle name="Normal 84 3 2 2 3" xfId="11579"/>
    <cellStyle name="Normal 84 3 2 2 4" xfId="14875"/>
    <cellStyle name="Normal 84 3 2 3" xfId="7016"/>
    <cellStyle name="Normal 84 3 2 4" xfId="10157"/>
    <cellStyle name="Normal 84 3 2 5" xfId="13452"/>
    <cellStyle name="Normal 84 3 3" xfId="4302"/>
    <cellStyle name="Normal 84 3 3 2" xfId="7732"/>
    <cellStyle name="Normal 84 3 3 3" xfId="10870"/>
    <cellStyle name="Normal 84 3 3 4" xfId="14166"/>
    <cellStyle name="Normal 84 3 4" xfId="6202"/>
    <cellStyle name="Normal 84 3 5" xfId="9424"/>
    <cellStyle name="Normal 84 3 6" xfId="12738"/>
    <cellStyle name="Normal 84 4" xfId="2784"/>
    <cellStyle name="Normal 84 4 2" xfId="3738"/>
    <cellStyle name="Normal 84 4 2 2" xfId="5405"/>
    <cellStyle name="Normal 84 4 2 2 2" xfId="8668"/>
    <cellStyle name="Normal 84 4 2 2 3" xfId="11735"/>
    <cellStyle name="Normal 84 4 2 2 4" xfId="15031"/>
    <cellStyle name="Normal 84 4 2 3" xfId="7172"/>
    <cellStyle name="Normal 84 4 2 4" xfId="10313"/>
    <cellStyle name="Normal 84 4 2 5" xfId="13608"/>
    <cellStyle name="Normal 84 4 3" xfId="4527"/>
    <cellStyle name="Normal 84 4 3 2" xfId="7957"/>
    <cellStyle name="Normal 84 4 3 3" xfId="11026"/>
    <cellStyle name="Normal 84 4 3 4" xfId="14322"/>
    <cellStyle name="Normal 84 4 4" xfId="6378"/>
    <cellStyle name="Normal 84 4 5" xfId="9580"/>
    <cellStyle name="Normal 84 4 6" xfId="12894"/>
    <cellStyle name="Normal 84 5" xfId="2992"/>
    <cellStyle name="Normal 84 5 2" xfId="4832"/>
    <cellStyle name="Normal 84 5 2 2" xfId="8099"/>
    <cellStyle name="Normal 84 5 2 3" xfId="11168"/>
    <cellStyle name="Normal 84 5 2 4" xfId="14464"/>
    <cellStyle name="Normal 84 5 3" xfId="6522"/>
    <cellStyle name="Normal 84 5 4" xfId="9743"/>
    <cellStyle name="Normal 84 5 5" xfId="13038"/>
    <cellStyle name="Normal 84 6" xfId="3976"/>
    <cellStyle name="Normal 84 6 2" xfId="7406"/>
    <cellStyle name="Normal 84 6 3" xfId="10544"/>
    <cellStyle name="Normal 84 6 4" xfId="13840"/>
    <cellStyle name="Normal 84 7" xfId="5571"/>
    <cellStyle name="Normal 84 7 2" xfId="8832"/>
    <cellStyle name="Normal 84 7 3" xfId="11892"/>
    <cellStyle name="Normal 84 7 4" xfId="15188"/>
    <cellStyle name="Normal 84 8" xfId="5813"/>
    <cellStyle name="Normal 84 9" xfId="9035"/>
    <cellStyle name="Normal 85" xfId="1247"/>
    <cellStyle name="Normal 85 10" xfId="12013"/>
    <cellStyle name="Normal 85 11" xfId="12176"/>
    <cellStyle name="Normal 85 12" xfId="12414"/>
    <cellStyle name="Normal 85 2" xfId="2204"/>
    <cellStyle name="Normal 85 2 2" xfId="3317"/>
    <cellStyle name="Normal 85 2 2 2" xfId="5063"/>
    <cellStyle name="Normal 85 2 2 2 2" xfId="8327"/>
    <cellStyle name="Normal 85 2 2 2 3" xfId="11394"/>
    <cellStyle name="Normal 85 2 2 2 4" xfId="14690"/>
    <cellStyle name="Normal 85 2 2 3" xfId="6751"/>
    <cellStyle name="Normal 85 2 2 4" xfId="9971"/>
    <cellStyle name="Normal 85 2 2 5" xfId="13266"/>
    <cellStyle name="Normal 85 2 3" xfId="4117"/>
    <cellStyle name="Normal 85 2 3 2" xfId="7547"/>
    <cellStyle name="Normal 85 2 3 3" xfId="10685"/>
    <cellStyle name="Normal 85 2 3 4" xfId="13981"/>
    <cellStyle name="Normal 85 2 4" xfId="5953"/>
    <cellStyle name="Normal 85 2 5" xfId="9239"/>
    <cellStyle name="Normal 85 2 6" xfId="12553"/>
    <cellStyle name="Normal 85 3" xfId="2540"/>
    <cellStyle name="Normal 85 3 2" xfId="3583"/>
    <cellStyle name="Normal 85 3 2 2" xfId="5250"/>
    <cellStyle name="Normal 85 3 2 2 2" xfId="8513"/>
    <cellStyle name="Normal 85 3 2 2 3" xfId="11580"/>
    <cellStyle name="Normal 85 3 2 2 4" xfId="14876"/>
    <cellStyle name="Normal 85 3 2 3" xfId="7017"/>
    <cellStyle name="Normal 85 3 2 4" xfId="10158"/>
    <cellStyle name="Normal 85 3 2 5" xfId="13453"/>
    <cellStyle name="Normal 85 3 3" xfId="4303"/>
    <cellStyle name="Normal 85 3 3 2" xfId="7733"/>
    <cellStyle name="Normal 85 3 3 3" xfId="10871"/>
    <cellStyle name="Normal 85 3 3 4" xfId="14167"/>
    <cellStyle name="Normal 85 3 4" xfId="6203"/>
    <cellStyle name="Normal 85 3 5" xfId="9425"/>
    <cellStyle name="Normal 85 3 6" xfId="12739"/>
    <cellStyle name="Normal 85 4" xfId="2785"/>
    <cellStyle name="Normal 85 4 2" xfId="3739"/>
    <cellStyle name="Normal 85 4 2 2" xfId="5406"/>
    <cellStyle name="Normal 85 4 2 2 2" xfId="8669"/>
    <cellStyle name="Normal 85 4 2 2 3" xfId="11736"/>
    <cellStyle name="Normal 85 4 2 2 4" xfId="15032"/>
    <cellStyle name="Normal 85 4 2 3" xfId="7173"/>
    <cellStyle name="Normal 85 4 2 4" xfId="10314"/>
    <cellStyle name="Normal 85 4 2 5" xfId="13609"/>
    <cellStyle name="Normal 85 4 3" xfId="4528"/>
    <cellStyle name="Normal 85 4 3 2" xfId="7958"/>
    <cellStyle name="Normal 85 4 3 3" xfId="11027"/>
    <cellStyle name="Normal 85 4 3 4" xfId="14323"/>
    <cellStyle name="Normal 85 4 4" xfId="6379"/>
    <cellStyle name="Normal 85 4 5" xfId="9581"/>
    <cellStyle name="Normal 85 4 6" xfId="12895"/>
    <cellStyle name="Normal 85 5" xfId="2993"/>
    <cellStyle name="Normal 85 5 2" xfId="4833"/>
    <cellStyle name="Normal 85 5 2 2" xfId="8100"/>
    <cellStyle name="Normal 85 5 2 3" xfId="11169"/>
    <cellStyle name="Normal 85 5 2 4" xfId="14465"/>
    <cellStyle name="Normal 85 5 3" xfId="6523"/>
    <cellStyle name="Normal 85 5 4" xfId="9744"/>
    <cellStyle name="Normal 85 5 5" xfId="13039"/>
    <cellStyle name="Normal 85 6" xfId="3977"/>
    <cellStyle name="Normal 85 6 2" xfId="7407"/>
    <cellStyle name="Normal 85 6 3" xfId="10545"/>
    <cellStyle name="Normal 85 6 4" xfId="13841"/>
    <cellStyle name="Normal 85 7" xfId="5572"/>
    <cellStyle name="Normal 85 7 2" xfId="8833"/>
    <cellStyle name="Normal 85 7 3" xfId="11893"/>
    <cellStyle name="Normal 85 7 4" xfId="15189"/>
    <cellStyle name="Normal 85 8" xfId="5814"/>
    <cellStyle name="Normal 85 9" xfId="9036"/>
    <cellStyle name="Normal 86" xfId="1248"/>
    <cellStyle name="Normal 86 10" xfId="12014"/>
    <cellStyle name="Normal 86 11" xfId="12177"/>
    <cellStyle name="Normal 86 12" xfId="12415"/>
    <cellStyle name="Normal 86 2" xfId="2205"/>
    <cellStyle name="Normal 86 2 2" xfId="3318"/>
    <cellStyle name="Normal 86 2 2 2" xfId="5064"/>
    <cellStyle name="Normal 86 2 2 2 2" xfId="8328"/>
    <cellStyle name="Normal 86 2 2 2 3" xfId="11395"/>
    <cellStyle name="Normal 86 2 2 2 4" xfId="14691"/>
    <cellStyle name="Normal 86 2 2 3" xfId="6752"/>
    <cellStyle name="Normal 86 2 2 4" xfId="9972"/>
    <cellStyle name="Normal 86 2 2 5" xfId="13267"/>
    <cellStyle name="Normal 86 2 3" xfId="4118"/>
    <cellStyle name="Normal 86 2 3 2" xfId="7548"/>
    <cellStyle name="Normal 86 2 3 3" xfId="10686"/>
    <cellStyle name="Normal 86 2 3 4" xfId="13982"/>
    <cellStyle name="Normal 86 2 4" xfId="5954"/>
    <cellStyle name="Normal 86 2 5" xfId="9240"/>
    <cellStyle name="Normal 86 2 6" xfId="12554"/>
    <cellStyle name="Normal 86 3" xfId="2541"/>
    <cellStyle name="Normal 86 3 2" xfId="3584"/>
    <cellStyle name="Normal 86 3 2 2" xfId="5251"/>
    <cellStyle name="Normal 86 3 2 2 2" xfId="8514"/>
    <cellStyle name="Normal 86 3 2 2 3" xfId="11581"/>
    <cellStyle name="Normal 86 3 2 2 4" xfId="14877"/>
    <cellStyle name="Normal 86 3 2 3" xfId="7018"/>
    <cellStyle name="Normal 86 3 2 4" xfId="10159"/>
    <cellStyle name="Normal 86 3 2 5" xfId="13454"/>
    <cellStyle name="Normal 86 3 3" xfId="4304"/>
    <cellStyle name="Normal 86 3 3 2" xfId="7734"/>
    <cellStyle name="Normal 86 3 3 3" xfId="10872"/>
    <cellStyle name="Normal 86 3 3 4" xfId="14168"/>
    <cellStyle name="Normal 86 3 4" xfId="6204"/>
    <cellStyle name="Normal 86 3 5" xfId="9426"/>
    <cellStyle name="Normal 86 3 6" xfId="12740"/>
    <cellStyle name="Normal 86 4" xfId="2786"/>
    <cellStyle name="Normal 86 4 2" xfId="3740"/>
    <cellStyle name="Normal 86 4 2 2" xfId="5407"/>
    <cellStyle name="Normal 86 4 2 2 2" xfId="8670"/>
    <cellStyle name="Normal 86 4 2 2 3" xfId="11737"/>
    <cellStyle name="Normal 86 4 2 2 4" xfId="15033"/>
    <cellStyle name="Normal 86 4 2 3" xfId="7174"/>
    <cellStyle name="Normal 86 4 2 4" xfId="10315"/>
    <cellStyle name="Normal 86 4 2 5" xfId="13610"/>
    <cellStyle name="Normal 86 4 3" xfId="4529"/>
    <cellStyle name="Normal 86 4 3 2" xfId="7959"/>
    <cellStyle name="Normal 86 4 3 3" xfId="11028"/>
    <cellStyle name="Normal 86 4 3 4" xfId="14324"/>
    <cellStyle name="Normal 86 4 4" xfId="6380"/>
    <cellStyle name="Normal 86 4 5" xfId="9582"/>
    <cellStyle name="Normal 86 4 6" xfId="12896"/>
    <cellStyle name="Normal 86 5" xfId="2994"/>
    <cellStyle name="Normal 86 5 2" xfId="4834"/>
    <cellStyle name="Normal 86 5 2 2" xfId="8101"/>
    <cellStyle name="Normal 86 5 2 3" xfId="11170"/>
    <cellStyle name="Normal 86 5 2 4" xfId="14466"/>
    <cellStyle name="Normal 86 5 3" xfId="6524"/>
    <cellStyle name="Normal 86 5 4" xfId="9745"/>
    <cellStyle name="Normal 86 5 5" xfId="13040"/>
    <cellStyle name="Normal 86 6" xfId="3978"/>
    <cellStyle name="Normal 86 6 2" xfId="7408"/>
    <cellStyle name="Normal 86 6 3" xfId="10546"/>
    <cellStyle name="Normal 86 6 4" xfId="13842"/>
    <cellStyle name="Normal 86 7" xfId="5573"/>
    <cellStyle name="Normal 86 7 2" xfId="8834"/>
    <cellStyle name="Normal 86 7 3" xfId="11894"/>
    <cellStyle name="Normal 86 7 4" xfId="15190"/>
    <cellStyle name="Normal 86 8" xfId="5815"/>
    <cellStyle name="Normal 86 9" xfId="9037"/>
    <cellStyle name="Normal 87" xfId="1249"/>
    <cellStyle name="Normal 87 10" xfId="12015"/>
    <cellStyle name="Normal 87 11" xfId="12178"/>
    <cellStyle name="Normal 87 12" xfId="12416"/>
    <cellStyle name="Normal 87 2" xfId="2206"/>
    <cellStyle name="Normal 87 2 2" xfId="3319"/>
    <cellStyle name="Normal 87 2 2 2" xfId="5065"/>
    <cellStyle name="Normal 87 2 2 2 2" xfId="8329"/>
    <cellStyle name="Normal 87 2 2 2 3" xfId="11396"/>
    <cellStyle name="Normal 87 2 2 2 4" xfId="14692"/>
    <cellStyle name="Normal 87 2 2 3" xfId="6753"/>
    <cellStyle name="Normal 87 2 2 4" xfId="9973"/>
    <cellStyle name="Normal 87 2 2 5" xfId="13268"/>
    <cellStyle name="Normal 87 2 3" xfId="4119"/>
    <cellStyle name="Normal 87 2 3 2" xfId="7549"/>
    <cellStyle name="Normal 87 2 3 3" xfId="10687"/>
    <cellStyle name="Normal 87 2 3 4" xfId="13983"/>
    <cellStyle name="Normal 87 2 4" xfId="5955"/>
    <cellStyle name="Normal 87 2 5" xfId="9241"/>
    <cellStyle name="Normal 87 2 6" xfId="12555"/>
    <cellStyle name="Normal 87 3" xfId="2542"/>
    <cellStyle name="Normal 87 3 2" xfId="3585"/>
    <cellStyle name="Normal 87 3 2 2" xfId="5252"/>
    <cellStyle name="Normal 87 3 2 2 2" xfId="8515"/>
    <cellStyle name="Normal 87 3 2 2 3" xfId="11582"/>
    <cellStyle name="Normal 87 3 2 2 4" xfId="14878"/>
    <cellStyle name="Normal 87 3 2 3" xfId="7019"/>
    <cellStyle name="Normal 87 3 2 4" xfId="10160"/>
    <cellStyle name="Normal 87 3 2 5" xfId="13455"/>
    <cellStyle name="Normal 87 3 3" xfId="4305"/>
    <cellStyle name="Normal 87 3 3 2" xfId="7735"/>
    <cellStyle name="Normal 87 3 3 3" xfId="10873"/>
    <cellStyle name="Normal 87 3 3 4" xfId="14169"/>
    <cellStyle name="Normal 87 3 4" xfId="6205"/>
    <cellStyle name="Normal 87 3 5" xfId="9427"/>
    <cellStyle name="Normal 87 3 6" xfId="12741"/>
    <cellStyle name="Normal 87 4" xfId="2787"/>
    <cellStyle name="Normal 87 4 2" xfId="3741"/>
    <cellStyle name="Normal 87 4 2 2" xfId="5408"/>
    <cellStyle name="Normal 87 4 2 2 2" xfId="8671"/>
    <cellStyle name="Normal 87 4 2 2 3" xfId="11738"/>
    <cellStyle name="Normal 87 4 2 2 4" xfId="15034"/>
    <cellStyle name="Normal 87 4 2 3" xfId="7175"/>
    <cellStyle name="Normal 87 4 2 4" xfId="10316"/>
    <cellStyle name="Normal 87 4 2 5" xfId="13611"/>
    <cellStyle name="Normal 87 4 3" xfId="4530"/>
    <cellStyle name="Normal 87 4 3 2" xfId="7960"/>
    <cellStyle name="Normal 87 4 3 3" xfId="11029"/>
    <cellStyle name="Normal 87 4 3 4" xfId="14325"/>
    <cellStyle name="Normal 87 4 4" xfId="6381"/>
    <cellStyle name="Normal 87 4 5" xfId="9583"/>
    <cellStyle name="Normal 87 4 6" xfId="12897"/>
    <cellStyle name="Normal 87 5" xfId="2995"/>
    <cellStyle name="Normal 87 5 2" xfId="4835"/>
    <cellStyle name="Normal 87 5 2 2" xfId="8102"/>
    <cellStyle name="Normal 87 5 2 3" xfId="11171"/>
    <cellStyle name="Normal 87 5 2 4" xfId="14467"/>
    <cellStyle name="Normal 87 5 3" xfId="6525"/>
    <cellStyle name="Normal 87 5 4" xfId="9746"/>
    <cellStyle name="Normal 87 5 5" xfId="13041"/>
    <cellStyle name="Normal 87 6" xfId="3979"/>
    <cellStyle name="Normal 87 6 2" xfId="7409"/>
    <cellStyle name="Normal 87 6 3" xfId="10547"/>
    <cellStyle name="Normal 87 6 4" xfId="13843"/>
    <cellStyle name="Normal 87 7" xfId="5574"/>
    <cellStyle name="Normal 87 7 2" xfId="8835"/>
    <cellStyle name="Normal 87 7 3" xfId="11895"/>
    <cellStyle name="Normal 87 7 4" xfId="15191"/>
    <cellStyle name="Normal 87 8" xfId="5816"/>
    <cellStyle name="Normal 87 9" xfId="9038"/>
    <cellStyle name="Normal 88" xfId="1250"/>
    <cellStyle name="Normal 88 10" xfId="12016"/>
    <cellStyle name="Normal 88 11" xfId="12179"/>
    <cellStyle name="Normal 88 12" xfId="12417"/>
    <cellStyle name="Normal 88 2" xfId="2207"/>
    <cellStyle name="Normal 88 2 2" xfId="3320"/>
    <cellStyle name="Normal 88 2 2 2" xfId="5066"/>
    <cellStyle name="Normal 88 2 2 2 2" xfId="8330"/>
    <cellStyle name="Normal 88 2 2 2 3" xfId="11397"/>
    <cellStyle name="Normal 88 2 2 2 4" xfId="14693"/>
    <cellStyle name="Normal 88 2 2 3" xfId="6754"/>
    <cellStyle name="Normal 88 2 2 4" xfId="9974"/>
    <cellStyle name="Normal 88 2 2 5" xfId="13269"/>
    <cellStyle name="Normal 88 2 3" xfId="4120"/>
    <cellStyle name="Normal 88 2 3 2" xfId="7550"/>
    <cellStyle name="Normal 88 2 3 3" xfId="10688"/>
    <cellStyle name="Normal 88 2 3 4" xfId="13984"/>
    <cellStyle name="Normal 88 2 4" xfId="5956"/>
    <cellStyle name="Normal 88 2 5" xfId="9242"/>
    <cellStyle name="Normal 88 2 6" xfId="12556"/>
    <cellStyle name="Normal 88 3" xfId="2543"/>
    <cellStyle name="Normal 88 3 2" xfId="3586"/>
    <cellStyle name="Normal 88 3 2 2" xfId="5253"/>
    <cellStyle name="Normal 88 3 2 2 2" xfId="8516"/>
    <cellStyle name="Normal 88 3 2 2 3" xfId="11583"/>
    <cellStyle name="Normal 88 3 2 2 4" xfId="14879"/>
    <cellStyle name="Normal 88 3 2 3" xfId="7020"/>
    <cellStyle name="Normal 88 3 2 4" xfId="10161"/>
    <cellStyle name="Normal 88 3 2 5" xfId="13456"/>
    <cellStyle name="Normal 88 3 3" xfId="4306"/>
    <cellStyle name="Normal 88 3 3 2" xfId="7736"/>
    <cellStyle name="Normal 88 3 3 3" xfId="10874"/>
    <cellStyle name="Normal 88 3 3 4" xfId="14170"/>
    <cellStyle name="Normal 88 3 4" xfId="6206"/>
    <cellStyle name="Normal 88 3 5" xfId="9428"/>
    <cellStyle name="Normal 88 3 6" xfId="12742"/>
    <cellStyle name="Normal 88 4" xfId="2788"/>
    <cellStyle name="Normal 88 4 2" xfId="3742"/>
    <cellStyle name="Normal 88 4 2 2" xfId="5409"/>
    <cellStyle name="Normal 88 4 2 2 2" xfId="8672"/>
    <cellStyle name="Normal 88 4 2 2 3" xfId="11739"/>
    <cellStyle name="Normal 88 4 2 2 4" xfId="15035"/>
    <cellStyle name="Normal 88 4 2 3" xfId="7176"/>
    <cellStyle name="Normal 88 4 2 4" xfId="10317"/>
    <cellStyle name="Normal 88 4 2 5" xfId="13612"/>
    <cellStyle name="Normal 88 4 3" xfId="4531"/>
    <cellStyle name="Normal 88 4 3 2" xfId="7961"/>
    <cellStyle name="Normal 88 4 3 3" xfId="11030"/>
    <cellStyle name="Normal 88 4 3 4" xfId="14326"/>
    <cellStyle name="Normal 88 4 4" xfId="6382"/>
    <cellStyle name="Normal 88 4 5" xfId="9584"/>
    <cellStyle name="Normal 88 4 6" xfId="12898"/>
    <cellStyle name="Normal 88 5" xfId="2996"/>
    <cellStyle name="Normal 88 5 2" xfId="4836"/>
    <cellStyle name="Normal 88 5 2 2" xfId="8103"/>
    <cellStyle name="Normal 88 5 2 3" xfId="11172"/>
    <cellStyle name="Normal 88 5 2 4" xfId="14468"/>
    <cellStyle name="Normal 88 5 3" xfId="6526"/>
    <cellStyle name="Normal 88 5 4" xfId="9747"/>
    <cellStyle name="Normal 88 5 5" xfId="13042"/>
    <cellStyle name="Normal 88 6" xfId="3980"/>
    <cellStyle name="Normal 88 6 2" xfId="7410"/>
    <cellStyle name="Normal 88 6 3" xfId="10548"/>
    <cellStyle name="Normal 88 6 4" xfId="13844"/>
    <cellStyle name="Normal 88 7" xfId="5575"/>
    <cellStyle name="Normal 88 7 2" xfId="8836"/>
    <cellStyle name="Normal 88 7 3" xfId="11896"/>
    <cellStyle name="Normal 88 7 4" xfId="15192"/>
    <cellStyle name="Normal 88 8" xfId="5817"/>
    <cellStyle name="Normal 88 9" xfId="9039"/>
    <cellStyle name="Normal 89" xfId="1251"/>
    <cellStyle name="Normal 89 10" xfId="12017"/>
    <cellStyle name="Normal 89 11" xfId="12180"/>
    <cellStyle name="Normal 89 12" xfId="12418"/>
    <cellStyle name="Normal 89 2" xfId="2208"/>
    <cellStyle name="Normal 89 2 2" xfId="3321"/>
    <cellStyle name="Normal 89 2 2 2" xfId="5067"/>
    <cellStyle name="Normal 89 2 2 2 2" xfId="8331"/>
    <cellStyle name="Normal 89 2 2 2 3" xfId="11398"/>
    <cellStyle name="Normal 89 2 2 2 4" xfId="14694"/>
    <cellStyle name="Normal 89 2 2 3" xfId="6755"/>
    <cellStyle name="Normal 89 2 2 4" xfId="9975"/>
    <cellStyle name="Normal 89 2 2 5" xfId="13270"/>
    <cellStyle name="Normal 89 2 3" xfId="4121"/>
    <cellStyle name="Normal 89 2 3 2" xfId="7551"/>
    <cellStyle name="Normal 89 2 3 3" xfId="10689"/>
    <cellStyle name="Normal 89 2 3 4" xfId="13985"/>
    <cellStyle name="Normal 89 2 4" xfId="5957"/>
    <cellStyle name="Normal 89 2 5" xfId="9243"/>
    <cellStyle name="Normal 89 2 6" xfId="12557"/>
    <cellStyle name="Normal 89 3" xfId="2544"/>
    <cellStyle name="Normal 89 3 2" xfId="3587"/>
    <cellStyle name="Normal 89 3 2 2" xfId="5254"/>
    <cellStyle name="Normal 89 3 2 2 2" xfId="8517"/>
    <cellStyle name="Normal 89 3 2 2 3" xfId="11584"/>
    <cellStyle name="Normal 89 3 2 2 4" xfId="14880"/>
    <cellStyle name="Normal 89 3 2 3" xfId="7021"/>
    <cellStyle name="Normal 89 3 2 4" xfId="10162"/>
    <cellStyle name="Normal 89 3 2 5" xfId="13457"/>
    <cellStyle name="Normal 89 3 3" xfId="4307"/>
    <cellStyle name="Normal 89 3 3 2" xfId="7737"/>
    <cellStyle name="Normal 89 3 3 3" xfId="10875"/>
    <cellStyle name="Normal 89 3 3 4" xfId="14171"/>
    <cellStyle name="Normal 89 3 4" xfId="6207"/>
    <cellStyle name="Normal 89 3 5" xfId="9429"/>
    <cellStyle name="Normal 89 3 6" xfId="12743"/>
    <cellStyle name="Normal 89 4" xfId="2789"/>
    <cellStyle name="Normal 89 4 2" xfId="3743"/>
    <cellStyle name="Normal 89 4 2 2" xfId="5410"/>
    <cellStyle name="Normal 89 4 2 2 2" xfId="8673"/>
    <cellStyle name="Normal 89 4 2 2 3" xfId="11740"/>
    <cellStyle name="Normal 89 4 2 2 4" xfId="15036"/>
    <cellStyle name="Normal 89 4 2 3" xfId="7177"/>
    <cellStyle name="Normal 89 4 2 4" xfId="10318"/>
    <cellStyle name="Normal 89 4 2 5" xfId="13613"/>
    <cellStyle name="Normal 89 4 3" xfId="4532"/>
    <cellStyle name="Normal 89 4 3 2" xfId="7962"/>
    <cellStyle name="Normal 89 4 3 3" xfId="11031"/>
    <cellStyle name="Normal 89 4 3 4" xfId="14327"/>
    <cellStyle name="Normal 89 4 4" xfId="6383"/>
    <cellStyle name="Normal 89 4 5" xfId="9585"/>
    <cellStyle name="Normal 89 4 6" xfId="12899"/>
    <cellStyle name="Normal 89 5" xfId="2997"/>
    <cellStyle name="Normal 89 5 2" xfId="4837"/>
    <cellStyle name="Normal 89 5 2 2" xfId="8104"/>
    <cellStyle name="Normal 89 5 2 3" xfId="11173"/>
    <cellStyle name="Normal 89 5 2 4" xfId="14469"/>
    <cellStyle name="Normal 89 5 3" xfId="6527"/>
    <cellStyle name="Normal 89 5 4" xfId="9748"/>
    <cellStyle name="Normal 89 5 5" xfId="13043"/>
    <cellStyle name="Normal 89 6" xfId="3981"/>
    <cellStyle name="Normal 89 6 2" xfId="7411"/>
    <cellStyle name="Normal 89 6 3" xfId="10549"/>
    <cellStyle name="Normal 89 6 4" xfId="13845"/>
    <cellStyle name="Normal 89 7" xfId="5576"/>
    <cellStyle name="Normal 89 7 2" xfId="8837"/>
    <cellStyle name="Normal 89 7 3" xfId="11897"/>
    <cellStyle name="Normal 89 7 4" xfId="15193"/>
    <cellStyle name="Normal 89 8" xfId="5818"/>
    <cellStyle name="Normal 89 9" xfId="9040"/>
    <cellStyle name="Normal 9" xfId="80"/>
    <cellStyle name="Normal 9 2" xfId="1252"/>
    <cellStyle name="Normal 90" xfId="1253"/>
    <cellStyle name="Normal 90 10" xfId="12018"/>
    <cellStyle name="Normal 90 11" xfId="12181"/>
    <cellStyle name="Normal 90 12" xfId="12419"/>
    <cellStyle name="Normal 90 2" xfId="2209"/>
    <cellStyle name="Normal 90 2 2" xfId="3322"/>
    <cellStyle name="Normal 90 2 2 2" xfId="5068"/>
    <cellStyle name="Normal 90 2 2 2 2" xfId="8332"/>
    <cellStyle name="Normal 90 2 2 2 3" xfId="11399"/>
    <cellStyle name="Normal 90 2 2 2 4" xfId="14695"/>
    <cellStyle name="Normal 90 2 2 3" xfId="6756"/>
    <cellStyle name="Normal 90 2 2 4" xfId="9976"/>
    <cellStyle name="Normal 90 2 2 5" xfId="13271"/>
    <cellStyle name="Normal 90 2 3" xfId="4122"/>
    <cellStyle name="Normal 90 2 3 2" xfId="7552"/>
    <cellStyle name="Normal 90 2 3 3" xfId="10690"/>
    <cellStyle name="Normal 90 2 3 4" xfId="13986"/>
    <cellStyle name="Normal 90 2 4" xfId="5958"/>
    <cellStyle name="Normal 90 2 5" xfId="9244"/>
    <cellStyle name="Normal 90 2 6" xfId="12558"/>
    <cellStyle name="Normal 90 3" xfId="2547"/>
    <cellStyle name="Normal 90 3 2" xfId="3588"/>
    <cellStyle name="Normal 90 3 2 2" xfId="5255"/>
    <cellStyle name="Normal 90 3 2 2 2" xfId="8518"/>
    <cellStyle name="Normal 90 3 2 2 3" xfId="11585"/>
    <cellStyle name="Normal 90 3 2 2 4" xfId="14881"/>
    <cellStyle name="Normal 90 3 2 3" xfId="7022"/>
    <cellStyle name="Normal 90 3 2 4" xfId="10163"/>
    <cellStyle name="Normal 90 3 2 5" xfId="13458"/>
    <cellStyle name="Normal 90 3 3" xfId="4308"/>
    <cellStyle name="Normal 90 3 3 2" xfId="7738"/>
    <cellStyle name="Normal 90 3 3 3" xfId="10876"/>
    <cellStyle name="Normal 90 3 3 4" xfId="14172"/>
    <cellStyle name="Normal 90 3 4" xfId="6210"/>
    <cellStyle name="Normal 90 3 5" xfId="9430"/>
    <cellStyle name="Normal 90 3 6" xfId="12744"/>
    <cellStyle name="Normal 90 4" xfId="2790"/>
    <cellStyle name="Normal 90 4 2" xfId="3744"/>
    <cellStyle name="Normal 90 4 2 2" xfId="5411"/>
    <cellStyle name="Normal 90 4 2 2 2" xfId="8674"/>
    <cellStyle name="Normal 90 4 2 2 3" xfId="11741"/>
    <cellStyle name="Normal 90 4 2 2 4" xfId="15037"/>
    <cellStyle name="Normal 90 4 2 3" xfId="7178"/>
    <cellStyle name="Normal 90 4 2 4" xfId="10319"/>
    <cellStyle name="Normal 90 4 2 5" xfId="13614"/>
    <cellStyle name="Normal 90 4 3" xfId="4533"/>
    <cellStyle name="Normal 90 4 3 2" xfId="7963"/>
    <cellStyle name="Normal 90 4 3 3" xfId="11032"/>
    <cellStyle name="Normal 90 4 3 4" xfId="14328"/>
    <cellStyle name="Normal 90 4 4" xfId="6384"/>
    <cellStyle name="Normal 90 4 5" xfId="9586"/>
    <cellStyle name="Normal 90 4 6" xfId="12900"/>
    <cellStyle name="Normal 90 5" xfId="2998"/>
    <cellStyle name="Normal 90 5 2" xfId="4838"/>
    <cellStyle name="Normal 90 5 2 2" xfId="8105"/>
    <cellStyle name="Normal 90 5 2 3" xfId="11174"/>
    <cellStyle name="Normal 90 5 2 4" xfId="14470"/>
    <cellStyle name="Normal 90 5 3" xfId="6528"/>
    <cellStyle name="Normal 90 5 4" xfId="9749"/>
    <cellStyle name="Normal 90 5 5" xfId="13044"/>
    <cellStyle name="Normal 90 6" xfId="3982"/>
    <cellStyle name="Normal 90 6 2" xfId="7412"/>
    <cellStyle name="Normal 90 6 3" xfId="10550"/>
    <cellStyle name="Normal 90 6 4" xfId="13846"/>
    <cellStyle name="Normal 90 7" xfId="5577"/>
    <cellStyle name="Normal 90 7 2" xfId="8838"/>
    <cellStyle name="Normal 90 7 3" xfId="11898"/>
    <cellStyle name="Normal 90 7 4" xfId="15194"/>
    <cellStyle name="Normal 90 8" xfId="5819"/>
    <cellStyle name="Normal 90 9" xfId="9041"/>
    <cellStyle name="Normal 91" xfId="1254"/>
    <cellStyle name="Normal 91 10" xfId="12019"/>
    <cellStyle name="Normal 91 11" xfId="12182"/>
    <cellStyle name="Normal 91 12" xfId="12420"/>
    <cellStyle name="Normal 91 2" xfId="2210"/>
    <cellStyle name="Normal 91 2 2" xfId="3323"/>
    <cellStyle name="Normal 91 2 2 2" xfId="5069"/>
    <cellStyle name="Normal 91 2 2 2 2" xfId="8333"/>
    <cellStyle name="Normal 91 2 2 2 3" xfId="11400"/>
    <cellStyle name="Normal 91 2 2 2 4" xfId="14696"/>
    <cellStyle name="Normal 91 2 2 3" xfId="6757"/>
    <cellStyle name="Normal 91 2 2 4" xfId="9977"/>
    <cellStyle name="Normal 91 2 2 5" xfId="13272"/>
    <cellStyle name="Normal 91 2 3" xfId="4123"/>
    <cellStyle name="Normal 91 2 3 2" xfId="7553"/>
    <cellStyle name="Normal 91 2 3 3" xfId="10691"/>
    <cellStyle name="Normal 91 2 3 4" xfId="13987"/>
    <cellStyle name="Normal 91 2 4" xfId="5959"/>
    <cellStyle name="Normal 91 2 5" xfId="9245"/>
    <cellStyle name="Normal 91 2 6" xfId="12559"/>
    <cellStyle name="Normal 91 3" xfId="2548"/>
    <cellStyle name="Normal 91 3 2" xfId="3589"/>
    <cellStyle name="Normal 91 3 2 2" xfId="5256"/>
    <cellStyle name="Normal 91 3 2 2 2" xfId="8519"/>
    <cellStyle name="Normal 91 3 2 2 3" xfId="11586"/>
    <cellStyle name="Normal 91 3 2 2 4" xfId="14882"/>
    <cellStyle name="Normal 91 3 2 3" xfId="7023"/>
    <cellStyle name="Normal 91 3 2 4" xfId="10164"/>
    <cellStyle name="Normal 91 3 2 5" xfId="13459"/>
    <cellStyle name="Normal 91 3 3" xfId="4309"/>
    <cellStyle name="Normal 91 3 3 2" xfId="7739"/>
    <cellStyle name="Normal 91 3 3 3" xfId="10877"/>
    <cellStyle name="Normal 91 3 3 4" xfId="14173"/>
    <cellStyle name="Normal 91 3 4" xfId="6211"/>
    <cellStyle name="Normal 91 3 5" xfId="9431"/>
    <cellStyle name="Normal 91 3 6" xfId="12745"/>
    <cellStyle name="Normal 91 4" xfId="2791"/>
    <cellStyle name="Normal 91 4 2" xfId="3745"/>
    <cellStyle name="Normal 91 4 2 2" xfId="5412"/>
    <cellStyle name="Normal 91 4 2 2 2" xfId="8675"/>
    <cellStyle name="Normal 91 4 2 2 3" xfId="11742"/>
    <cellStyle name="Normal 91 4 2 2 4" xfId="15038"/>
    <cellStyle name="Normal 91 4 2 3" xfId="7179"/>
    <cellStyle name="Normal 91 4 2 4" xfId="10320"/>
    <cellStyle name="Normal 91 4 2 5" xfId="13615"/>
    <cellStyle name="Normal 91 4 3" xfId="4534"/>
    <cellStyle name="Normal 91 4 3 2" xfId="7964"/>
    <cellStyle name="Normal 91 4 3 3" xfId="11033"/>
    <cellStyle name="Normal 91 4 3 4" xfId="14329"/>
    <cellStyle name="Normal 91 4 4" xfId="6385"/>
    <cellStyle name="Normal 91 4 5" xfId="9587"/>
    <cellStyle name="Normal 91 4 6" xfId="12901"/>
    <cellStyle name="Normal 91 5" xfId="2999"/>
    <cellStyle name="Normal 91 5 2" xfId="4839"/>
    <cellStyle name="Normal 91 5 2 2" xfId="8106"/>
    <cellStyle name="Normal 91 5 2 3" xfId="11175"/>
    <cellStyle name="Normal 91 5 2 4" xfId="14471"/>
    <cellStyle name="Normal 91 5 3" xfId="6529"/>
    <cellStyle name="Normal 91 5 4" xfId="9750"/>
    <cellStyle name="Normal 91 5 5" xfId="13045"/>
    <cellStyle name="Normal 91 6" xfId="3983"/>
    <cellStyle name="Normal 91 6 2" xfId="7413"/>
    <cellStyle name="Normal 91 6 3" xfId="10551"/>
    <cellStyle name="Normal 91 6 4" xfId="13847"/>
    <cellStyle name="Normal 91 7" xfId="5578"/>
    <cellStyle name="Normal 91 7 2" xfId="8839"/>
    <cellStyle name="Normal 91 7 3" xfId="11899"/>
    <cellStyle name="Normal 91 7 4" xfId="15195"/>
    <cellStyle name="Normal 91 8" xfId="5820"/>
    <cellStyle name="Normal 91 9" xfId="9042"/>
    <cellStyle name="Normal 92" xfId="1255"/>
    <cellStyle name="Normal 92 10" xfId="12020"/>
    <cellStyle name="Normal 92 11" xfId="12183"/>
    <cellStyle name="Normal 92 12" xfId="12421"/>
    <cellStyle name="Normal 92 2" xfId="2211"/>
    <cellStyle name="Normal 92 2 2" xfId="3324"/>
    <cellStyle name="Normal 92 2 2 2" xfId="5070"/>
    <cellStyle name="Normal 92 2 2 2 2" xfId="8334"/>
    <cellStyle name="Normal 92 2 2 2 3" xfId="11401"/>
    <cellStyle name="Normal 92 2 2 2 4" xfId="14697"/>
    <cellStyle name="Normal 92 2 2 3" xfId="6758"/>
    <cellStyle name="Normal 92 2 2 4" xfId="9978"/>
    <cellStyle name="Normal 92 2 2 5" xfId="13273"/>
    <cellStyle name="Normal 92 2 3" xfId="4124"/>
    <cellStyle name="Normal 92 2 3 2" xfId="7554"/>
    <cellStyle name="Normal 92 2 3 3" xfId="10692"/>
    <cellStyle name="Normal 92 2 3 4" xfId="13988"/>
    <cellStyle name="Normal 92 2 4" xfId="5960"/>
    <cellStyle name="Normal 92 2 5" xfId="9246"/>
    <cellStyle name="Normal 92 2 6" xfId="12560"/>
    <cellStyle name="Normal 92 3" xfId="2549"/>
    <cellStyle name="Normal 92 3 2" xfId="3590"/>
    <cellStyle name="Normal 92 3 2 2" xfId="5257"/>
    <cellStyle name="Normal 92 3 2 2 2" xfId="8520"/>
    <cellStyle name="Normal 92 3 2 2 3" xfId="11587"/>
    <cellStyle name="Normal 92 3 2 2 4" xfId="14883"/>
    <cellStyle name="Normal 92 3 2 3" xfId="7024"/>
    <cellStyle name="Normal 92 3 2 4" xfId="10165"/>
    <cellStyle name="Normal 92 3 2 5" xfId="13460"/>
    <cellStyle name="Normal 92 3 3" xfId="4310"/>
    <cellStyle name="Normal 92 3 3 2" xfId="7740"/>
    <cellStyle name="Normal 92 3 3 3" xfId="10878"/>
    <cellStyle name="Normal 92 3 3 4" xfId="14174"/>
    <cellStyle name="Normal 92 3 4" xfId="6212"/>
    <cellStyle name="Normal 92 3 5" xfId="9432"/>
    <cellStyle name="Normal 92 3 6" xfId="12746"/>
    <cellStyle name="Normal 92 4" xfId="2792"/>
    <cellStyle name="Normal 92 4 2" xfId="3746"/>
    <cellStyle name="Normal 92 4 2 2" xfId="5413"/>
    <cellStyle name="Normal 92 4 2 2 2" xfId="8676"/>
    <cellStyle name="Normal 92 4 2 2 3" xfId="11743"/>
    <cellStyle name="Normal 92 4 2 2 4" xfId="15039"/>
    <cellStyle name="Normal 92 4 2 3" xfId="7180"/>
    <cellStyle name="Normal 92 4 2 4" xfId="10321"/>
    <cellStyle name="Normal 92 4 2 5" xfId="13616"/>
    <cellStyle name="Normal 92 4 3" xfId="4535"/>
    <cellStyle name="Normal 92 4 3 2" xfId="7965"/>
    <cellStyle name="Normal 92 4 3 3" xfId="11034"/>
    <cellStyle name="Normal 92 4 3 4" xfId="14330"/>
    <cellStyle name="Normal 92 4 4" xfId="6386"/>
    <cellStyle name="Normal 92 4 5" xfId="9588"/>
    <cellStyle name="Normal 92 4 6" xfId="12902"/>
    <cellStyle name="Normal 92 5" xfId="3000"/>
    <cellStyle name="Normal 92 5 2" xfId="4840"/>
    <cellStyle name="Normal 92 5 2 2" xfId="8107"/>
    <cellStyle name="Normal 92 5 2 3" xfId="11176"/>
    <cellStyle name="Normal 92 5 2 4" xfId="14472"/>
    <cellStyle name="Normal 92 5 3" xfId="6530"/>
    <cellStyle name="Normal 92 5 4" xfId="9751"/>
    <cellStyle name="Normal 92 5 5" xfId="13046"/>
    <cellStyle name="Normal 92 6" xfId="3984"/>
    <cellStyle name="Normal 92 6 2" xfId="7414"/>
    <cellStyle name="Normal 92 6 3" xfId="10552"/>
    <cellStyle name="Normal 92 6 4" xfId="13848"/>
    <cellStyle name="Normal 92 7" xfId="5579"/>
    <cellStyle name="Normal 92 7 2" xfId="8840"/>
    <cellStyle name="Normal 92 7 3" xfId="11900"/>
    <cellStyle name="Normal 92 7 4" xfId="15196"/>
    <cellStyle name="Normal 92 8" xfId="5821"/>
    <cellStyle name="Normal 92 9" xfId="9043"/>
    <cellStyle name="Normal 93" xfId="1256"/>
    <cellStyle name="Normal 93 10" xfId="12021"/>
    <cellStyle name="Normal 93 11" xfId="12184"/>
    <cellStyle name="Normal 93 12" xfId="12422"/>
    <cellStyle name="Normal 93 2" xfId="2212"/>
    <cellStyle name="Normal 93 2 2" xfId="3325"/>
    <cellStyle name="Normal 93 2 2 2" xfId="5071"/>
    <cellStyle name="Normal 93 2 2 2 2" xfId="8335"/>
    <cellStyle name="Normal 93 2 2 2 3" xfId="11402"/>
    <cellStyle name="Normal 93 2 2 2 4" xfId="14698"/>
    <cellStyle name="Normal 93 2 2 3" xfId="6759"/>
    <cellStyle name="Normal 93 2 2 4" xfId="9979"/>
    <cellStyle name="Normal 93 2 2 5" xfId="13274"/>
    <cellStyle name="Normal 93 2 3" xfId="4125"/>
    <cellStyle name="Normal 93 2 3 2" xfId="7555"/>
    <cellStyle name="Normal 93 2 3 3" xfId="10693"/>
    <cellStyle name="Normal 93 2 3 4" xfId="13989"/>
    <cellStyle name="Normal 93 2 4" xfId="5961"/>
    <cellStyle name="Normal 93 2 5" xfId="9247"/>
    <cellStyle name="Normal 93 2 6" xfId="12561"/>
    <cellStyle name="Normal 93 3" xfId="2550"/>
    <cellStyle name="Normal 93 3 2" xfId="3591"/>
    <cellStyle name="Normal 93 3 2 2" xfId="5258"/>
    <cellStyle name="Normal 93 3 2 2 2" xfId="8521"/>
    <cellStyle name="Normal 93 3 2 2 3" xfId="11588"/>
    <cellStyle name="Normal 93 3 2 2 4" xfId="14884"/>
    <cellStyle name="Normal 93 3 2 3" xfId="7025"/>
    <cellStyle name="Normal 93 3 2 4" xfId="10166"/>
    <cellStyle name="Normal 93 3 2 5" xfId="13461"/>
    <cellStyle name="Normal 93 3 3" xfId="4311"/>
    <cellStyle name="Normal 93 3 3 2" xfId="7741"/>
    <cellStyle name="Normal 93 3 3 3" xfId="10879"/>
    <cellStyle name="Normal 93 3 3 4" xfId="14175"/>
    <cellStyle name="Normal 93 3 4" xfId="6213"/>
    <cellStyle name="Normal 93 3 5" xfId="9433"/>
    <cellStyle name="Normal 93 3 6" xfId="12747"/>
    <cellStyle name="Normal 93 4" xfId="2793"/>
    <cellStyle name="Normal 93 4 2" xfId="3747"/>
    <cellStyle name="Normal 93 4 2 2" xfId="5414"/>
    <cellStyle name="Normal 93 4 2 2 2" xfId="8677"/>
    <cellStyle name="Normal 93 4 2 2 3" xfId="11744"/>
    <cellStyle name="Normal 93 4 2 2 4" xfId="15040"/>
    <cellStyle name="Normal 93 4 2 3" xfId="7181"/>
    <cellStyle name="Normal 93 4 2 4" xfId="10322"/>
    <cellStyle name="Normal 93 4 2 5" xfId="13617"/>
    <cellStyle name="Normal 93 4 3" xfId="4536"/>
    <cellStyle name="Normal 93 4 3 2" xfId="7966"/>
    <cellStyle name="Normal 93 4 3 3" xfId="11035"/>
    <cellStyle name="Normal 93 4 3 4" xfId="14331"/>
    <cellStyle name="Normal 93 4 4" xfId="6387"/>
    <cellStyle name="Normal 93 4 5" xfId="9589"/>
    <cellStyle name="Normal 93 4 6" xfId="12903"/>
    <cellStyle name="Normal 93 5" xfId="3001"/>
    <cellStyle name="Normal 93 5 2" xfId="4841"/>
    <cellStyle name="Normal 93 5 2 2" xfId="8108"/>
    <cellStyle name="Normal 93 5 2 3" xfId="11177"/>
    <cellStyle name="Normal 93 5 2 4" xfId="14473"/>
    <cellStyle name="Normal 93 5 3" xfId="6531"/>
    <cellStyle name="Normal 93 5 4" xfId="9752"/>
    <cellStyle name="Normal 93 5 5" xfId="13047"/>
    <cellStyle name="Normal 93 6" xfId="3985"/>
    <cellStyle name="Normal 93 6 2" xfId="7415"/>
    <cellStyle name="Normal 93 6 3" xfId="10553"/>
    <cellStyle name="Normal 93 6 4" xfId="13849"/>
    <cellStyle name="Normal 93 7" xfId="5580"/>
    <cellStyle name="Normal 93 7 2" xfId="8841"/>
    <cellStyle name="Normal 93 7 3" xfId="11901"/>
    <cellStyle name="Normal 93 7 4" xfId="15197"/>
    <cellStyle name="Normal 93 8" xfId="5822"/>
    <cellStyle name="Normal 93 9" xfId="9044"/>
    <cellStyle name="Normal 94" xfId="1257"/>
    <cellStyle name="Normal 94 10" xfId="12022"/>
    <cellStyle name="Normal 94 11" xfId="12185"/>
    <cellStyle name="Normal 94 12" xfId="12423"/>
    <cellStyle name="Normal 94 2" xfId="2213"/>
    <cellStyle name="Normal 94 2 2" xfId="3326"/>
    <cellStyle name="Normal 94 2 2 2" xfId="5072"/>
    <cellStyle name="Normal 94 2 2 2 2" xfId="8336"/>
    <cellStyle name="Normal 94 2 2 2 3" xfId="11403"/>
    <cellStyle name="Normal 94 2 2 2 4" xfId="14699"/>
    <cellStyle name="Normal 94 2 2 3" xfId="6760"/>
    <cellStyle name="Normal 94 2 2 4" xfId="9980"/>
    <cellStyle name="Normal 94 2 2 5" xfId="13275"/>
    <cellStyle name="Normal 94 2 3" xfId="4126"/>
    <cellStyle name="Normal 94 2 3 2" xfId="7556"/>
    <cellStyle name="Normal 94 2 3 3" xfId="10694"/>
    <cellStyle name="Normal 94 2 3 4" xfId="13990"/>
    <cellStyle name="Normal 94 2 4" xfId="5962"/>
    <cellStyle name="Normal 94 2 5" xfId="9248"/>
    <cellStyle name="Normal 94 2 6" xfId="12562"/>
    <cellStyle name="Normal 94 3" xfId="2551"/>
    <cellStyle name="Normal 94 3 2" xfId="3592"/>
    <cellStyle name="Normal 94 3 2 2" xfId="5259"/>
    <cellStyle name="Normal 94 3 2 2 2" xfId="8522"/>
    <cellStyle name="Normal 94 3 2 2 3" xfId="11589"/>
    <cellStyle name="Normal 94 3 2 2 4" xfId="14885"/>
    <cellStyle name="Normal 94 3 2 3" xfId="7026"/>
    <cellStyle name="Normal 94 3 2 4" xfId="10167"/>
    <cellStyle name="Normal 94 3 2 5" xfId="13462"/>
    <cellStyle name="Normal 94 3 3" xfId="4312"/>
    <cellStyle name="Normal 94 3 3 2" xfId="7742"/>
    <cellStyle name="Normal 94 3 3 3" xfId="10880"/>
    <cellStyle name="Normal 94 3 3 4" xfId="14176"/>
    <cellStyle name="Normal 94 3 4" xfId="6214"/>
    <cellStyle name="Normal 94 3 5" xfId="9434"/>
    <cellStyle name="Normal 94 3 6" xfId="12748"/>
    <cellStyle name="Normal 94 4" xfId="2794"/>
    <cellStyle name="Normal 94 4 2" xfId="3748"/>
    <cellStyle name="Normal 94 4 2 2" xfId="5415"/>
    <cellStyle name="Normal 94 4 2 2 2" xfId="8678"/>
    <cellStyle name="Normal 94 4 2 2 3" xfId="11745"/>
    <cellStyle name="Normal 94 4 2 2 4" xfId="15041"/>
    <cellStyle name="Normal 94 4 2 3" xfId="7182"/>
    <cellStyle name="Normal 94 4 2 4" xfId="10323"/>
    <cellStyle name="Normal 94 4 2 5" xfId="13618"/>
    <cellStyle name="Normal 94 4 3" xfId="4537"/>
    <cellStyle name="Normal 94 4 3 2" xfId="7967"/>
    <cellStyle name="Normal 94 4 3 3" xfId="11036"/>
    <cellStyle name="Normal 94 4 3 4" xfId="14332"/>
    <cellStyle name="Normal 94 4 4" xfId="6388"/>
    <cellStyle name="Normal 94 4 5" xfId="9590"/>
    <cellStyle name="Normal 94 4 6" xfId="12904"/>
    <cellStyle name="Normal 94 5" xfId="3002"/>
    <cellStyle name="Normal 94 5 2" xfId="4842"/>
    <cellStyle name="Normal 94 5 2 2" xfId="8109"/>
    <cellStyle name="Normal 94 5 2 3" xfId="11178"/>
    <cellStyle name="Normal 94 5 2 4" xfId="14474"/>
    <cellStyle name="Normal 94 5 3" xfId="6532"/>
    <cellStyle name="Normal 94 5 4" xfId="9753"/>
    <cellStyle name="Normal 94 5 5" xfId="13048"/>
    <cellStyle name="Normal 94 6" xfId="3986"/>
    <cellStyle name="Normal 94 6 2" xfId="7416"/>
    <cellStyle name="Normal 94 6 3" xfId="10554"/>
    <cellStyle name="Normal 94 6 4" xfId="13850"/>
    <cellStyle name="Normal 94 7" xfId="5581"/>
    <cellStyle name="Normal 94 7 2" xfId="8842"/>
    <cellStyle name="Normal 94 7 3" xfId="11902"/>
    <cellStyle name="Normal 94 7 4" xfId="15198"/>
    <cellStyle name="Normal 94 8" xfId="5823"/>
    <cellStyle name="Normal 94 9" xfId="9045"/>
    <cellStyle name="Normal 95" xfId="1258"/>
    <cellStyle name="Normal 95 10" xfId="12023"/>
    <cellStyle name="Normal 95 11" xfId="12186"/>
    <cellStyle name="Normal 95 12" xfId="12424"/>
    <cellStyle name="Normal 95 2" xfId="2214"/>
    <cellStyle name="Normal 95 2 2" xfId="3327"/>
    <cellStyle name="Normal 95 2 2 2" xfId="5073"/>
    <cellStyle name="Normal 95 2 2 2 2" xfId="8337"/>
    <cellStyle name="Normal 95 2 2 2 3" xfId="11404"/>
    <cellStyle name="Normal 95 2 2 2 4" xfId="14700"/>
    <cellStyle name="Normal 95 2 2 3" xfId="6761"/>
    <cellStyle name="Normal 95 2 2 4" xfId="9981"/>
    <cellStyle name="Normal 95 2 2 5" xfId="13276"/>
    <cellStyle name="Normal 95 2 3" xfId="4127"/>
    <cellStyle name="Normal 95 2 3 2" xfId="7557"/>
    <cellStyle name="Normal 95 2 3 3" xfId="10695"/>
    <cellStyle name="Normal 95 2 3 4" xfId="13991"/>
    <cellStyle name="Normal 95 2 4" xfId="5963"/>
    <cellStyle name="Normal 95 2 5" xfId="9249"/>
    <cellStyle name="Normal 95 2 6" xfId="12563"/>
    <cellStyle name="Normal 95 3" xfId="2552"/>
    <cellStyle name="Normal 95 3 2" xfId="3593"/>
    <cellStyle name="Normal 95 3 2 2" xfId="5260"/>
    <cellStyle name="Normal 95 3 2 2 2" xfId="8523"/>
    <cellStyle name="Normal 95 3 2 2 3" xfId="11590"/>
    <cellStyle name="Normal 95 3 2 2 4" xfId="14886"/>
    <cellStyle name="Normal 95 3 2 3" xfId="7027"/>
    <cellStyle name="Normal 95 3 2 4" xfId="10168"/>
    <cellStyle name="Normal 95 3 2 5" xfId="13463"/>
    <cellStyle name="Normal 95 3 3" xfId="4313"/>
    <cellStyle name="Normal 95 3 3 2" xfId="7743"/>
    <cellStyle name="Normal 95 3 3 3" xfId="10881"/>
    <cellStyle name="Normal 95 3 3 4" xfId="14177"/>
    <cellStyle name="Normal 95 3 4" xfId="6215"/>
    <cellStyle name="Normal 95 3 5" xfId="9435"/>
    <cellStyle name="Normal 95 3 6" xfId="12749"/>
    <cellStyle name="Normal 95 4" xfId="2795"/>
    <cellStyle name="Normal 95 4 2" xfId="3749"/>
    <cellStyle name="Normal 95 4 2 2" xfId="5416"/>
    <cellStyle name="Normal 95 4 2 2 2" xfId="8679"/>
    <cellStyle name="Normal 95 4 2 2 3" xfId="11746"/>
    <cellStyle name="Normal 95 4 2 2 4" xfId="15042"/>
    <cellStyle name="Normal 95 4 2 3" xfId="7183"/>
    <cellStyle name="Normal 95 4 2 4" xfId="10324"/>
    <cellStyle name="Normal 95 4 2 5" xfId="13619"/>
    <cellStyle name="Normal 95 4 3" xfId="4538"/>
    <cellStyle name="Normal 95 4 3 2" xfId="7968"/>
    <cellStyle name="Normal 95 4 3 3" xfId="11037"/>
    <cellStyle name="Normal 95 4 3 4" xfId="14333"/>
    <cellStyle name="Normal 95 4 4" xfId="6389"/>
    <cellStyle name="Normal 95 4 5" xfId="9591"/>
    <cellStyle name="Normal 95 4 6" xfId="12905"/>
    <cellStyle name="Normal 95 5" xfId="3003"/>
    <cellStyle name="Normal 95 5 2" xfId="4843"/>
    <cellStyle name="Normal 95 5 2 2" xfId="8110"/>
    <cellStyle name="Normal 95 5 2 3" xfId="11179"/>
    <cellStyle name="Normal 95 5 2 4" xfId="14475"/>
    <cellStyle name="Normal 95 5 3" xfId="6533"/>
    <cellStyle name="Normal 95 5 4" xfId="9754"/>
    <cellStyle name="Normal 95 5 5" xfId="13049"/>
    <cellStyle name="Normal 95 6" xfId="3987"/>
    <cellStyle name="Normal 95 6 2" xfId="7417"/>
    <cellStyle name="Normal 95 6 3" xfId="10555"/>
    <cellStyle name="Normal 95 6 4" xfId="13851"/>
    <cellStyle name="Normal 95 7" xfId="5582"/>
    <cellStyle name="Normal 95 7 2" xfId="8843"/>
    <cellStyle name="Normal 95 7 3" xfId="11903"/>
    <cellStyle name="Normal 95 7 4" xfId="15199"/>
    <cellStyle name="Normal 95 8" xfId="5824"/>
    <cellStyle name="Normal 95 9" xfId="9046"/>
    <cellStyle name="Normal 96" xfId="1259"/>
    <cellStyle name="Normal 96 10" xfId="12024"/>
    <cellStyle name="Normal 96 11" xfId="12187"/>
    <cellStyle name="Normal 96 12" xfId="12425"/>
    <cellStyle name="Normal 96 2" xfId="2215"/>
    <cellStyle name="Normal 96 2 2" xfId="3328"/>
    <cellStyle name="Normal 96 2 2 2" xfId="5074"/>
    <cellStyle name="Normal 96 2 2 2 2" xfId="8338"/>
    <cellStyle name="Normal 96 2 2 2 3" xfId="11405"/>
    <cellStyle name="Normal 96 2 2 2 4" xfId="14701"/>
    <cellStyle name="Normal 96 2 2 3" xfId="6762"/>
    <cellStyle name="Normal 96 2 2 4" xfId="9982"/>
    <cellStyle name="Normal 96 2 2 5" xfId="13277"/>
    <cellStyle name="Normal 96 2 3" xfId="4128"/>
    <cellStyle name="Normal 96 2 3 2" xfId="7558"/>
    <cellStyle name="Normal 96 2 3 3" xfId="10696"/>
    <cellStyle name="Normal 96 2 3 4" xfId="13992"/>
    <cellStyle name="Normal 96 2 4" xfId="5964"/>
    <cellStyle name="Normal 96 2 5" xfId="9250"/>
    <cellStyle name="Normal 96 2 6" xfId="12564"/>
    <cellStyle name="Normal 96 3" xfId="2553"/>
    <cellStyle name="Normal 96 3 2" xfId="3594"/>
    <cellStyle name="Normal 96 3 2 2" xfId="5261"/>
    <cellStyle name="Normal 96 3 2 2 2" xfId="8524"/>
    <cellStyle name="Normal 96 3 2 2 3" xfId="11591"/>
    <cellStyle name="Normal 96 3 2 2 4" xfId="14887"/>
    <cellStyle name="Normal 96 3 2 3" xfId="7028"/>
    <cellStyle name="Normal 96 3 2 4" xfId="10169"/>
    <cellStyle name="Normal 96 3 2 5" xfId="13464"/>
    <cellStyle name="Normal 96 3 3" xfId="4314"/>
    <cellStyle name="Normal 96 3 3 2" xfId="7744"/>
    <cellStyle name="Normal 96 3 3 3" xfId="10882"/>
    <cellStyle name="Normal 96 3 3 4" xfId="14178"/>
    <cellStyle name="Normal 96 3 4" xfId="6216"/>
    <cellStyle name="Normal 96 3 5" xfId="9436"/>
    <cellStyle name="Normal 96 3 6" xfId="12750"/>
    <cellStyle name="Normal 96 4" xfId="2796"/>
    <cellStyle name="Normal 96 4 2" xfId="3750"/>
    <cellStyle name="Normal 96 4 2 2" xfId="5417"/>
    <cellStyle name="Normal 96 4 2 2 2" xfId="8680"/>
    <cellStyle name="Normal 96 4 2 2 3" xfId="11747"/>
    <cellStyle name="Normal 96 4 2 2 4" xfId="15043"/>
    <cellStyle name="Normal 96 4 2 3" xfId="7184"/>
    <cellStyle name="Normal 96 4 2 4" xfId="10325"/>
    <cellStyle name="Normal 96 4 2 5" xfId="13620"/>
    <cellStyle name="Normal 96 4 3" xfId="4539"/>
    <cellStyle name="Normal 96 4 3 2" xfId="7969"/>
    <cellStyle name="Normal 96 4 3 3" xfId="11038"/>
    <cellStyle name="Normal 96 4 3 4" xfId="14334"/>
    <cellStyle name="Normal 96 4 4" xfId="6390"/>
    <cellStyle name="Normal 96 4 5" xfId="9592"/>
    <cellStyle name="Normal 96 4 6" xfId="12906"/>
    <cellStyle name="Normal 96 5" xfId="3004"/>
    <cellStyle name="Normal 96 5 2" xfId="4844"/>
    <cellStyle name="Normal 96 5 2 2" xfId="8111"/>
    <cellStyle name="Normal 96 5 2 3" xfId="11180"/>
    <cellStyle name="Normal 96 5 2 4" xfId="14476"/>
    <cellStyle name="Normal 96 5 3" xfId="6534"/>
    <cellStyle name="Normal 96 5 4" xfId="9755"/>
    <cellStyle name="Normal 96 5 5" xfId="13050"/>
    <cellStyle name="Normal 96 6" xfId="3988"/>
    <cellStyle name="Normal 96 6 2" xfId="7418"/>
    <cellStyle name="Normal 96 6 3" xfId="10556"/>
    <cellStyle name="Normal 96 6 4" xfId="13852"/>
    <cellStyle name="Normal 96 7" xfId="5583"/>
    <cellStyle name="Normal 96 7 2" xfId="8844"/>
    <cellStyle name="Normal 96 7 3" xfId="11904"/>
    <cellStyle name="Normal 96 7 4" xfId="15200"/>
    <cellStyle name="Normal 96 8" xfId="5825"/>
    <cellStyle name="Normal 96 9" xfId="9047"/>
    <cellStyle name="Normal 97" xfId="1260"/>
    <cellStyle name="Normal 97 10" xfId="12025"/>
    <cellStyle name="Normal 97 11" xfId="12188"/>
    <cellStyle name="Normal 97 12" xfId="12426"/>
    <cellStyle name="Normal 97 2" xfId="2216"/>
    <cellStyle name="Normal 97 2 2" xfId="3329"/>
    <cellStyle name="Normal 97 2 2 2" xfId="5075"/>
    <cellStyle name="Normal 97 2 2 2 2" xfId="8339"/>
    <cellStyle name="Normal 97 2 2 2 3" xfId="11406"/>
    <cellStyle name="Normal 97 2 2 2 4" xfId="14702"/>
    <cellStyle name="Normal 97 2 2 3" xfId="6763"/>
    <cellStyle name="Normal 97 2 2 4" xfId="9983"/>
    <cellStyle name="Normal 97 2 2 5" xfId="13278"/>
    <cellStyle name="Normal 97 2 3" xfId="4129"/>
    <cellStyle name="Normal 97 2 3 2" xfId="7559"/>
    <cellStyle name="Normal 97 2 3 3" xfId="10697"/>
    <cellStyle name="Normal 97 2 3 4" xfId="13993"/>
    <cellStyle name="Normal 97 2 4" xfId="5965"/>
    <cellStyle name="Normal 97 2 5" xfId="9251"/>
    <cellStyle name="Normal 97 2 6" xfId="12565"/>
    <cellStyle name="Normal 97 3" xfId="2554"/>
    <cellStyle name="Normal 97 3 2" xfId="3595"/>
    <cellStyle name="Normal 97 3 2 2" xfId="5262"/>
    <cellStyle name="Normal 97 3 2 2 2" xfId="8525"/>
    <cellStyle name="Normal 97 3 2 2 3" xfId="11592"/>
    <cellStyle name="Normal 97 3 2 2 4" xfId="14888"/>
    <cellStyle name="Normal 97 3 2 3" xfId="7029"/>
    <cellStyle name="Normal 97 3 2 4" xfId="10170"/>
    <cellStyle name="Normal 97 3 2 5" xfId="13465"/>
    <cellStyle name="Normal 97 3 3" xfId="4315"/>
    <cellStyle name="Normal 97 3 3 2" xfId="7745"/>
    <cellStyle name="Normal 97 3 3 3" xfId="10883"/>
    <cellStyle name="Normal 97 3 3 4" xfId="14179"/>
    <cellStyle name="Normal 97 3 4" xfId="6217"/>
    <cellStyle name="Normal 97 3 5" xfId="9437"/>
    <cellStyle name="Normal 97 3 6" xfId="12751"/>
    <cellStyle name="Normal 97 4" xfId="2797"/>
    <cellStyle name="Normal 97 4 2" xfId="3751"/>
    <cellStyle name="Normal 97 4 2 2" xfId="5418"/>
    <cellStyle name="Normal 97 4 2 2 2" xfId="8681"/>
    <cellStyle name="Normal 97 4 2 2 3" xfId="11748"/>
    <cellStyle name="Normal 97 4 2 2 4" xfId="15044"/>
    <cellStyle name="Normal 97 4 2 3" xfId="7185"/>
    <cellStyle name="Normal 97 4 2 4" xfId="10326"/>
    <cellStyle name="Normal 97 4 2 5" xfId="13621"/>
    <cellStyle name="Normal 97 4 3" xfId="4540"/>
    <cellStyle name="Normal 97 4 3 2" xfId="7970"/>
    <cellStyle name="Normal 97 4 3 3" xfId="11039"/>
    <cellStyle name="Normal 97 4 3 4" xfId="14335"/>
    <cellStyle name="Normal 97 4 4" xfId="6391"/>
    <cellStyle name="Normal 97 4 5" xfId="9593"/>
    <cellStyle name="Normal 97 4 6" xfId="12907"/>
    <cellStyle name="Normal 97 5" xfId="3005"/>
    <cellStyle name="Normal 97 5 2" xfId="4845"/>
    <cellStyle name="Normal 97 5 2 2" xfId="8112"/>
    <cellStyle name="Normal 97 5 2 3" xfId="11181"/>
    <cellStyle name="Normal 97 5 2 4" xfId="14477"/>
    <cellStyle name="Normal 97 5 3" xfId="6535"/>
    <cellStyle name="Normal 97 5 4" xfId="9756"/>
    <cellStyle name="Normal 97 5 5" xfId="13051"/>
    <cellStyle name="Normal 97 6" xfId="3989"/>
    <cellStyle name="Normal 97 6 2" xfId="7419"/>
    <cellStyle name="Normal 97 6 3" xfId="10557"/>
    <cellStyle name="Normal 97 6 4" xfId="13853"/>
    <cellStyle name="Normal 97 7" xfId="5584"/>
    <cellStyle name="Normal 97 7 2" xfId="8845"/>
    <cellStyle name="Normal 97 7 3" xfId="11905"/>
    <cellStyle name="Normal 97 7 4" xfId="15201"/>
    <cellStyle name="Normal 97 8" xfId="5826"/>
    <cellStyle name="Normal 97 9" xfId="9048"/>
    <cellStyle name="Normal 98" xfId="1261"/>
    <cellStyle name="Normal 98 10" xfId="12026"/>
    <cellStyle name="Normal 98 11" xfId="12189"/>
    <cellStyle name="Normal 98 12" xfId="12427"/>
    <cellStyle name="Normal 98 2" xfId="2217"/>
    <cellStyle name="Normal 98 2 2" xfId="3330"/>
    <cellStyle name="Normal 98 2 2 2" xfId="5076"/>
    <cellStyle name="Normal 98 2 2 2 2" xfId="8340"/>
    <cellStyle name="Normal 98 2 2 2 3" xfId="11407"/>
    <cellStyle name="Normal 98 2 2 2 4" xfId="14703"/>
    <cellStyle name="Normal 98 2 2 3" xfId="6764"/>
    <cellStyle name="Normal 98 2 2 4" xfId="9984"/>
    <cellStyle name="Normal 98 2 2 5" xfId="13279"/>
    <cellStyle name="Normal 98 2 3" xfId="4130"/>
    <cellStyle name="Normal 98 2 3 2" xfId="7560"/>
    <cellStyle name="Normal 98 2 3 3" xfId="10698"/>
    <cellStyle name="Normal 98 2 3 4" xfId="13994"/>
    <cellStyle name="Normal 98 2 4" xfId="5966"/>
    <cellStyle name="Normal 98 2 5" xfId="9252"/>
    <cellStyle name="Normal 98 2 6" xfId="12566"/>
    <cellStyle name="Normal 98 3" xfId="2555"/>
    <cellStyle name="Normal 98 3 2" xfId="3596"/>
    <cellStyle name="Normal 98 3 2 2" xfId="5263"/>
    <cellStyle name="Normal 98 3 2 2 2" xfId="8526"/>
    <cellStyle name="Normal 98 3 2 2 3" xfId="11593"/>
    <cellStyle name="Normal 98 3 2 2 4" xfId="14889"/>
    <cellStyle name="Normal 98 3 2 3" xfId="7030"/>
    <cellStyle name="Normal 98 3 2 4" xfId="10171"/>
    <cellStyle name="Normal 98 3 2 5" xfId="13466"/>
    <cellStyle name="Normal 98 3 3" xfId="4316"/>
    <cellStyle name="Normal 98 3 3 2" xfId="7746"/>
    <cellStyle name="Normal 98 3 3 3" xfId="10884"/>
    <cellStyle name="Normal 98 3 3 4" xfId="14180"/>
    <cellStyle name="Normal 98 3 4" xfId="6218"/>
    <cellStyle name="Normal 98 3 5" xfId="9438"/>
    <cellStyle name="Normal 98 3 6" xfId="12752"/>
    <cellStyle name="Normal 98 4" xfId="2798"/>
    <cellStyle name="Normal 98 4 2" xfId="3752"/>
    <cellStyle name="Normal 98 4 2 2" xfId="5419"/>
    <cellStyle name="Normal 98 4 2 2 2" xfId="8682"/>
    <cellStyle name="Normal 98 4 2 2 3" xfId="11749"/>
    <cellStyle name="Normal 98 4 2 2 4" xfId="15045"/>
    <cellStyle name="Normal 98 4 2 3" xfId="7186"/>
    <cellStyle name="Normal 98 4 2 4" xfId="10327"/>
    <cellStyle name="Normal 98 4 2 5" xfId="13622"/>
    <cellStyle name="Normal 98 4 3" xfId="4541"/>
    <cellStyle name="Normal 98 4 3 2" xfId="7971"/>
    <cellStyle name="Normal 98 4 3 3" xfId="11040"/>
    <cellStyle name="Normal 98 4 3 4" xfId="14336"/>
    <cellStyle name="Normal 98 4 4" xfId="6392"/>
    <cellStyle name="Normal 98 4 5" xfId="9594"/>
    <cellStyle name="Normal 98 4 6" xfId="12908"/>
    <cellStyle name="Normal 98 5" xfId="3006"/>
    <cellStyle name="Normal 98 5 2" xfId="4846"/>
    <cellStyle name="Normal 98 5 2 2" xfId="8113"/>
    <cellStyle name="Normal 98 5 2 3" xfId="11182"/>
    <cellStyle name="Normal 98 5 2 4" xfId="14478"/>
    <cellStyle name="Normal 98 5 3" xfId="6536"/>
    <cellStyle name="Normal 98 5 4" xfId="9757"/>
    <cellStyle name="Normal 98 5 5" xfId="13052"/>
    <cellStyle name="Normal 98 6" xfId="3990"/>
    <cellStyle name="Normal 98 6 2" xfId="7420"/>
    <cellStyle name="Normal 98 6 3" xfId="10558"/>
    <cellStyle name="Normal 98 6 4" xfId="13854"/>
    <cellStyle name="Normal 98 7" xfId="5585"/>
    <cellStyle name="Normal 98 7 2" xfId="8846"/>
    <cellStyle name="Normal 98 7 3" xfId="11906"/>
    <cellStyle name="Normal 98 7 4" xfId="15202"/>
    <cellStyle name="Normal 98 8" xfId="5827"/>
    <cellStyle name="Normal 98 9" xfId="9049"/>
    <cellStyle name="Normal 99" xfId="1262"/>
    <cellStyle name="Note 2" xfId="404"/>
    <cellStyle name="Note 2 2" xfId="1264"/>
    <cellStyle name="Note 2 2 2" xfId="1265"/>
    <cellStyle name="Note 2 2 3" xfId="1266"/>
    <cellStyle name="Note 2 2 3 2" xfId="1267"/>
    <cellStyle name="Note 2 2 4" xfId="2032"/>
    <cellStyle name="Note 2 2 4 10" xfId="9050"/>
    <cellStyle name="Note 2 2 4 11" xfId="12041"/>
    <cellStyle name="Note 2 2 4 12" xfId="12190"/>
    <cellStyle name="Note 2 2 4 13" xfId="12466"/>
    <cellStyle name="Note 2 2 4 2" xfId="2033"/>
    <cellStyle name="Note 2 2 4 3" xfId="2232"/>
    <cellStyle name="Note 2 2 4 3 2" xfId="3345"/>
    <cellStyle name="Note 2 2 4 3 2 2" xfId="5090"/>
    <cellStyle name="Note 2 2 4 3 2 2 2" xfId="8354"/>
    <cellStyle name="Note 2 2 4 3 2 2 3" xfId="11421"/>
    <cellStyle name="Note 2 2 4 3 2 2 4" xfId="14717"/>
    <cellStyle name="Note 2 2 4 3 2 3" xfId="6779"/>
    <cellStyle name="Note 2 2 4 3 2 4" xfId="9998"/>
    <cellStyle name="Note 2 2 4 3 2 5" xfId="13293"/>
    <cellStyle name="Note 2 2 4 3 3" xfId="4144"/>
    <cellStyle name="Note 2 2 4 3 3 2" xfId="7574"/>
    <cellStyle name="Note 2 2 4 3 3 3" xfId="10712"/>
    <cellStyle name="Note 2 2 4 3 3 4" xfId="14008"/>
    <cellStyle name="Note 2 2 4 3 4" xfId="5980"/>
    <cellStyle name="Note 2 2 4 3 5" xfId="9266"/>
    <cellStyle name="Note 2 2 4 3 6" xfId="12580"/>
    <cellStyle name="Note 2 2 4 4" xfId="2562"/>
    <cellStyle name="Note 2 2 4 4 2" xfId="3597"/>
    <cellStyle name="Note 2 2 4 4 2 2" xfId="5264"/>
    <cellStyle name="Note 2 2 4 4 2 2 2" xfId="8527"/>
    <cellStyle name="Note 2 2 4 4 2 2 3" xfId="11594"/>
    <cellStyle name="Note 2 2 4 4 2 2 4" xfId="14890"/>
    <cellStyle name="Note 2 2 4 4 2 3" xfId="7031"/>
    <cellStyle name="Note 2 2 4 4 2 4" xfId="10172"/>
    <cellStyle name="Note 2 2 4 4 2 5" xfId="13467"/>
    <cellStyle name="Note 2 2 4 4 3" xfId="4317"/>
    <cellStyle name="Note 2 2 4 4 3 2" xfId="7747"/>
    <cellStyle name="Note 2 2 4 4 3 3" xfId="10885"/>
    <cellStyle name="Note 2 2 4 4 3 4" xfId="14181"/>
    <cellStyle name="Note 2 2 4 4 4" xfId="6225"/>
    <cellStyle name="Note 2 2 4 4 5" xfId="9439"/>
    <cellStyle name="Note 2 2 4 4 6" xfId="12753"/>
    <cellStyle name="Note 2 2 4 5" xfId="2799"/>
    <cellStyle name="Note 2 2 4 5 2" xfId="3753"/>
    <cellStyle name="Note 2 2 4 5 2 2" xfId="5420"/>
    <cellStyle name="Note 2 2 4 5 2 2 2" xfId="8683"/>
    <cellStyle name="Note 2 2 4 5 2 2 3" xfId="11750"/>
    <cellStyle name="Note 2 2 4 5 2 2 4" xfId="15046"/>
    <cellStyle name="Note 2 2 4 5 2 3" xfId="7187"/>
    <cellStyle name="Note 2 2 4 5 2 4" xfId="10328"/>
    <cellStyle name="Note 2 2 4 5 2 5" xfId="13623"/>
    <cellStyle name="Note 2 2 4 5 3" xfId="4542"/>
    <cellStyle name="Note 2 2 4 5 3 2" xfId="7972"/>
    <cellStyle name="Note 2 2 4 5 3 3" xfId="11041"/>
    <cellStyle name="Note 2 2 4 5 3 4" xfId="14337"/>
    <cellStyle name="Note 2 2 4 5 4" xfId="6393"/>
    <cellStyle name="Note 2 2 4 5 5" xfId="9595"/>
    <cellStyle name="Note 2 2 4 5 6" xfId="12909"/>
    <cellStyle name="Note 2 2 4 6" xfId="3229"/>
    <cellStyle name="Note 2 2 4 6 2" xfId="4976"/>
    <cellStyle name="Note 2 2 4 6 2 2" xfId="8240"/>
    <cellStyle name="Note 2 2 4 6 2 3" xfId="11307"/>
    <cellStyle name="Note 2 2 4 6 2 4" xfId="14603"/>
    <cellStyle name="Note 2 2 4 6 3" xfId="6663"/>
    <cellStyle name="Note 2 2 4 6 4" xfId="9884"/>
    <cellStyle name="Note 2 2 4 6 5" xfId="13179"/>
    <cellStyle name="Note 2 2 4 7" xfId="4030"/>
    <cellStyle name="Note 2 2 4 7 2" xfId="7460"/>
    <cellStyle name="Note 2 2 4 7 3" xfId="10598"/>
    <cellStyle name="Note 2 2 4 7 4" xfId="13894"/>
    <cellStyle name="Note 2 2 4 8" xfId="5586"/>
    <cellStyle name="Note 2 2 4 8 2" xfId="8847"/>
    <cellStyle name="Note 2 2 4 8 3" xfId="11907"/>
    <cellStyle name="Note 2 2 4 8 4" xfId="15203"/>
    <cellStyle name="Note 2 2 4 9" xfId="5866"/>
    <cellStyle name="Note 2 3" xfId="1268"/>
    <cellStyle name="Note 2 4" xfId="1269"/>
    <cellStyle name="Note 2 4 2" xfId="1270"/>
    <cellStyle name="Note 2 5" xfId="1263"/>
    <cellStyle name="Note 2 5 10" xfId="12191"/>
    <cellStyle name="Note 2 5 2" xfId="2035"/>
    <cellStyle name="Note 2 5 3" xfId="2034"/>
    <cellStyle name="Note 2 5 3 2" xfId="3230"/>
    <cellStyle name="Note 2 5 3 2 2" xfId="4977"/>
    <cellStyle name="Note 2 5 3 2 2 2" xfId="8241"/>
    <cellStyle name="Note 2 5 3 2 2 3" xfId="11308"/>
    <cellStyle name="Note 2 5 3 2 2 4" xfId="14604"/>
    <cellStyle name="Note 2 5 3 2 3" xfId="6664"/>
    <cellStyle name="Note 2 5 3 2 4" xfId="9885"/>
    <cellStyle name="Note 2 5 3 2 5" xfId="13180"/>
    <cellStyle name="Note 2 5 3 3" xfId="4031"/>
    <cellStyle name="Note 2 5 3 3 2" xfId="7461"/>
    <cellStyle name="Note 2 5 3 3 3" xfId="10599"/>
    <cellStyle name="Note 2 5 3 3 4" xfId="13895"/>
    <cellStyle name="Note 2 5 3 4" xfId="5867"/>
    <cellStyle name="Note 2 5 3 5" xfId="9154"/>
    <cellStyle name="Note 2 5 3 6" xfId="12467"/>
    <cellStyle name="Note 2 5 4" xfId="2231"/>
    <cellStyle name="Note 2 5 4 2" xfId="3344"/>
    <cellStyle name="Note 2 5 4 2 2" xfId="5089"/>
    <cellStyle name="Note 2 5 4 2 2 2" xfId="8353"/>
    <cellStyle name="Note 2 5 4 2 2 3" xfId="11420"/>
    <cellStyle name="Note 2 5 4 2 2 4" xfId="14716"/>
    <cellStyle name="Note 2 5 4 2 3" xfId="6778"/>
    <cellStyle name="Note 2 5 4 2 4" xfId="9997"/>
    <cellStyle name="Note 2 5 4 2 5" xfId="13292"/>
    <cellStyle name="Note 2 5 4 3" xfId="4143"/>
    <cellStyle name="Note 2 5 4 3 2" xfId="7573"/>
    <cellStyle name="Note 2 5 4 3 3" xfId="10711"/>
    <cellStyle name="Note 2 5 4 3 4" xfId="14007"/>
    <cellStyle name="Note 2 5 4 4" xfId="5979"/>
    <cellStyle name="Note 2 5 4 5" xfId="9265"/>
    <cellStyle name="Note 2 5 4 6" xfId="12579"/>
    <cellStyle name="Note 2 5 5" xfId="2567"/>
    <cellStyle name="Note 2 5 5 2" xfId="3598"/>
    <cellStyle name="Note 2 5 5 2 2" xfId="5265"/>
    <cellStyle name="Note 2 5 5 2 2 2" xfId="8528"/>
    <cellStyle name="Note 2 5 5 2 2 3" xfId="11595"/>
    <cellStyle name="Note 2 5 5 2 2 4" xfId="14891"/>
    <cellStyle name="Note 2 5 5 2 3" xfId="7032"/>
    <cellStyle name="Note 2 5 5 2 4" xfId="10173"/>
    <cellStyle name="Note 2 5 5 2 5" xfId="13468"/>
    <cellStyle name="Note 2 5 5 3" xfId="4318"/>
    <cellStyle name="Note 2 5 5 3 2" xfId="7748"/>
    <cellStyle name="Note 2 5 5 3 3" xfId="10886"/>
    <cellStyle name="Note 2 5 5 3 4" xfId="14182"/>
    <cellStyle name="Note 2 5 5 4" xfId="6230"/>
    <cellStyle name="Note 2 5 5 5" xfId="9440"/>
    <cellStyle name="Note 2 5 5 6" xfId="12754"/>
    <cellStyle name="Note 2 5 6" xfId="2800"/>
    <cellStyle name="Note 2 5 6 2" xfId="3754"/>
    <cellStyle name="Note 2 5 6 2 2" xfId="5421"/>
    <cellStyle name="Note 2 5 6 2 2 2" xfId="8684"/>
    <cellStyle name="Note 2 5 6 2 2 3" xfId="11751"/>
    <cellStyle name="Note 2 5 6 2 2 4" xfId="15047"/>
    <cellStyle name="Note 2 5 6 2 3" xfId="7188"/>
    <cellStyle name="Note 2 5 6 2 4" xfId="10329"/>
    <cellStyle name="Note 2 5 6 2 5" xfId="13624"/>
    <cellStyle name="Note 2 5 6 3" xfId="4543"/>
    <cellStyle name="Note 2 5 6 3 2" xfId="7973"/>
    <cellStyle name="Note 2 5 6 3 3" xfId="11042"/>
    <cellStyle name="Note 2 5 6 3 4" xfId="14338"/>
    <cellStyle name="Note 2 5 6 4" xfId="6394"/>
    <cellStyle name="Note 2 5 6 5" xfId="9596"/>
    <cellStyle name="Note 2 5 6 6" xfId="12910"/>
    <cellStyle name="Note 2 5 7" xfId="5587"/>
    <cellStyle name="Note 2 5 7 2" xfId="8848"/>
    <cellStyle name="Note 2 5 7 3" xfId="11908"/>
    <cellStyle name="Note 2 5 7 4" xfId="15204"/>
    <cellStyle name="Note 2 5 8" xfId="9051"/>
    <cellStyle name="Note 2 5 9" xfId="12040"/>
    <cellStyle name="Note 2 6" xfId="5676"/>
    <cellStyle name="Note 3" xfId="477"/>
    <cellStyle name="Note 3 2" xfId="1272"/>
    <cellStyle name="Note 3 2 2" xfId="1273"/>
    <cellStyle name="Note 3 2 3" xfId="1274"/>
    <cellStyle name="Note 3 2 4" xfId="1275"/>
    <cellStyle name="Note 3 2 4 2" xfId="1276"/>
    <cellStyle name="Note 3 2 5" xfId="1277"/>
    <cellStyle name="Note 3 3" xfId="1278"/>
    <cellStyle name="Note 3 4" xfId="1271"/>
    <cellStyle name="Note 3 4 10" xfId="12192"/>
    <cellStyle name="Note 3 4 2" xfId="2037"/>
    <cellStyle name="Note 3 4 3" xfId="2036"/>
    <cellStyle name="Note 3 4 3 2" xfId="3231"/>
    <cellStyle name="Note 3 4 3 2 2" xfId="4978"/>
    <cellStyle name="Note 3 4 3 2 2 2" xfId="8242"/>
    <cellStyle name="Note 3 4 3 2 2 3" xfId="11309"/>
    <cellStyle name="Note 3 4 3 2 2 4" xfId="14605"/>
    <cellStyle name="Note 3 4 3 2 3" xfId="6665"/>
    <cellStyle name="Note 3 4 3 2 4" xfId="9886"/>
    <cellStyle name="Note 3 4 3 2 5" xfId="13181"/>
    <cellStyle name="Note 3 4 3 3" xfId="4032"/>
    <cellStyle name="Note 3 4 3 3 2" xfId="7462"/>
    <cellStyle name="Note 3 4 3 3 3" xfId="10600"/>
    <cellStyle name="Note 3 4 3 3 4" xfId="13896"/>
    <cellStyle name="Note 3 4 3 4" xfId="5868"/>
    <cellStyle name="Note 3 4 3 5" xfId="9155"/>
    <cellStyle name="Note 3 4 3 6" xfId="12468"/>
    <cellStyle name="Note 3 4 4" xfId="2236"/>
    <cellStyle name="Note 3 4 4 2" xfId="3349"/>
    <cellStyle name="Note 3 4 4 2 2" xfId="5093"/>
    <cellStyle name="Note 3 4 4 2 2 2" xfId="8357"/>
    <cellStyle name="Note 3 4 4 2 2 3" xfId="11424"/>
    <cellStyle name="Note 3 4 4 2 2 4" xfId="14720"/>
    <cellStyle name="Note 3 4 4 2 3" xfId="6783"/>
    <cellStyle name="Note 3 4 4 2 4" xfId="10001"/>
    <cellStyle name="Note 3 4 4 2 5" xfId="13296"/>
    <cellStyle name="Note 3 4 4 3" xfId="4147"/>
    <cellStyle name="Note 3 4 4 3 2" xfId="7577"/>
    <cellStyle name="Note 3 4 4 3 3" xfId="10715"/>
    <cellStyle name="Note 3 4 4 3 4" xfId="14011"/>
    <cellStyle name="Note 3 4 4 4" xfId="5983"/>
    <cellStyle name="Note 3 4 4 5" xfId="9269"/>
    <cellStyle name="Note 3 4 4 6" xfId="12583"/>
    <cellStyle name="Note 3 4 5" xfId="2576"/>
    <cellStyle name="Note 3 4 5 2" xfId="3599"/>
    <cellStyle name="Note 3 4 5 2 2" xfId="5266"/>
    <cellStyle name="Note 3 4 5 2 2 2" xfId="8529"/>
    <cellStyle name="Note 3 4 5 2 2 3" xfId="11596"/>
    <cellStyle name="Note 3 4 5 2 2 4" xfId="14892"/>
    <cellStyle name="Note 3 4 5 2 3" xfId="7033"/>
    <cellStyle name="Note 3 4 5 2 4" xfId="10174"/>
    <cellStyle name="Note 3 4 5 2 5" xfId="13469"/>
    <cellStyle name="Note 3 4 5 3" xfId="4319"/>
    <cellStyle name="Note 3 4 5 3 2" xfId="7749"/>
    <cellStyle name="Note 3 4 5 3 3" xfId="10887"/>
    <cellStyle name="Note 3 4 5 3 4" xfId="14183"/>
    <cellStyle name="Note 3 4 5 4" xfId="6239"/>
    <cellStyle name="Note 3 4 5 5" xfId="9441"/>
    <cellStyle name="Note 3 4 5 6" xfId="12755"/>
    <cellStyle name="Note 3 4 6" xfId="2801"/>
    <cellStyle name="Note 3 4 6 2" xfId="3755"/>
    <cellStyle name="Note 3 4 6 2 2" xfId="5422"/>
    <cellStyle name="Note 3 4 6 2 2 2" xfId="8685"/>
    <cellStyle name="Note 3 4 6 2 2 3" xfId="11752"/>
    <cellStyle name="Note 3 4 6 2 2 4" xfId="15048"/>
    <cellStyle name="Note 3 4 6 2 3" xfId="7189"/>
    <cellStyle name="Note 3 4 6 2 4" xfId="10330"/>
    <cellStyle name="Note 3 4 6 2 5" xfId="13625"/>
    <cellStyle name="Note 3 4 6 3" xfId="4544"/>
    <cellStyle name="Note 3 4 6 3 2" xfId="7974"/>
    <cellStyle name="Note 3 4 6 3 3" xfId="11043"/>
    <cellStyle name="Note 3 4 6 3 4" xfId="14339"/>
    <cellStyle name="Note 3 4 6 4" xfId="6395"/>
    <cellStyle name="Note 3 4 6 5" xfId="9597"/>
    <cellStyle name="Note 3 4 6 6" xfId="12911"/>
    <cellStyle name="Note 3 4 7" xfId="5588"/>
    <cellStyle name="Note 3 4 7 2" xfId="8849"/>
    <cellStyle name="Note 3 4 7 3" xfId="11909"/>
    <cellStyle name="Note 3 4 7 4" xfId="15205"/>
    <cellStyle name="Note 3 4 8" xfId="9052"/>
    <cellStyle name="Note 3 4 9" xfId="12046"/>
    <cellStyle name="Note 3 5" xfId="3068"/>
    <cellStyle name="Note 3 5 2" xfId="4872"/>
    <cellStyle name="Note 3 5 2 2" xfId="8138"/>
    <cellStyle name="Note 3 5 2 3" xfId="11207"/>
    <cellStyle name="Note 3 5 2 4" xfId="14503"/>
    <cellStyle name="Note 3 5 3" xfId="6561"/>
    <cellStyle name="Note 3 5 4" xfId="9782"/>
    <cellStyle name="Note 3 5 5" xfId="13077"/>
    <cellStyle name="Note 3 6" xfId="3859"/>
    <cellStyle name="Note 3 6 2" xfId="7289"/>
    <cellStyle name="Note 3 6 3" xfId="10427"/>
    <cellStyle name="Note 3 6 4" xfId="13723"/>
    <cellStyle name="Note 3 7" xfId="5700"/>
    <cellStyle name="Note 3 8" xfId="12300"/>
    <cellStyle name="Note 4" xfId="1279"/>
    <cellStyle name="Note 4 2" xfId="1280"/>
    <cellStyle name="Note 4 3" xfId="1281"/>
    <cellStyle name="Note 4 3 2" xfId="1282"/>
    <cellStyle name="Note 4 4" xfId="1283"/>
    <cellStyle name="Note 5" xfId="12217"/>
    <cellStyle name="Number" xfId="81"/>
    <cellStyle name="Number 2" xfId="82"/>
    <cellStyle name="Number 2 2" xfId="1284"/>
    <cellStyle name="Number_Adjustments-RSVA" xfId="83"/>
    <cellStyle name="OH01" xfId="84"/>
    <cellStyle name="OHnplode" xfId="85"/>
    <cellStyle name="Output" xfId="430" builtinId="21" customBuiltin="1"/>
    <cellStyle name="Output 2" xfId="405"/>
    <cellStyle name="Output 2 2" xfId="1285"/>
    <cellStyle name="Output 2 3" xfId="3095"/>
    <cellStyle name="Output 2 3 2" xfId="4895"/>
    <cellStyle name="Output 2 3 2 2" xfId="8161"/>
    <cellStyle name="Percent" xfId="2" builtinId="5"/>
    <cellStyle name="Percent [2]" xfId="86"/>
    <cellStyle name="Percent [2] 2" xfId="87"/>
    <cellStyle name="Percent [2] 2 2" xfId="1287"/>
    <cellStyle name="Percent 10" xfId="122"/>
    <cellStyle name="Percent 10 2" xfId="151"/>
    <cellStyle name="Percent 10 2 2" xfId="1289"/>
    <cellStyle name="Percent 10 2 3" xfId="1288"/>
    <cellStyle name="Percent 10 3" xfId="176"/>
    <cellStyle name="Percent 10 3 2" xfId="1291"/>
    <cellStyle name="Percent 10 3 3" xfId="1290"/>
    <cellStyle name="Percent 100" xfId="1292"/>
    <cellStyle name="Percent 100 2" xfId="3008"/>
    <cellStyle name="Percent 101" xfId="1293"/>
    <cellStyle name="Percent 101 2" xfId="3009"/>
    <cellStyle name="Percent 102" xfId="1294"/>
    <cellStyle name="Percent 102 2" xfId="3010"/>
    <cellStyle name="Percent 103" xfId="1295"/>
    <cellStyle name="Percent 103 2" xfId="3011"/>
    <cellStyle name="Percent 104" xfId="1296"/>
    <cellStyle name="Percent 104 2" xfId="3012"/>
    <cellStyle name="Percent 105" xfId="1297"/>
    <cellStyle name="Percent 105 2" xfId="3013"/>
    <cellStyle name="Percent 106" xfId="1298"/>
    <cellStyle name="Percent 106 2" xfId="3014"/>
    <cellStyle name="Percent 107" xfId="1299"/>
    <cellStyle name="Percent 107 2" xfId="3015"/>
    <cellStyle name="Percent 108" xfId="1300"/>
    <cellStyle name="Percent 108 2" xfId="3016"/>
    <cellStyle name="Percent 109" xfId="1301"/>
    <cellStyle name="Percent 109 2" xfId="3017"/>
    <cellStyle name="Percent 11" xfId="125"/>
    <cellStyle name="Percent 11 2" xfId="1302"/>
    <cellStyle name="Percent 11 3" xfId="1303"/>
    <cellStyle name="Percent 110" xfId="1304"/>
    <cellStyle name="Percent 110 2" xfId="3018"/>
    <cellStyle name="Percent 111" xfId="1305"/>
    <cellStyle name="Percent 111 2" xfId="3019"/>
    <cellStyle name="Percent 112" xfId="1306"/>
    <cellStyle name="Percent 112 2" xfId="3020"/>
    <cellStyle name="Percent 113" xfId="1307"/>
    <cellStyle name="Percent 113 2" xfId="3021"/>
    <cellStyle name="Percent 114" xfId="1308"/>
    <cellStyle name="Percent 114 2" xfId="3022"/>
    <cellStyle name="Percent 115" xfId="1309"/>
    <cellStyle name="Percent 115 2" xfId="3023"/>
    <cellStyle name="Percent 116" xfId="1310"/>
    <cellStyle name="Percent 116 2" xfId="3024"/>
    <cellStyle name="Percent 117" xfId="1311"/>
    <cellStyle name="Percent 117 2" xfId="3025"/>
    <cellStyle name="Percent 118" xfId="1312"/>
    <cellStyle name="Percent 118 2" xfId="3026"/>
    <cellStyle name="Percent 119" xfId="1313"/>
    <cellStyle name="Percent 12" xfId="159"/>
    <cellStyle name="Percent 12 2" xfId="1315"/>
    <cellStyle name="Percent 12 2 2" xfId="2039"/>
    <cellStyle name="Percent 12 3" xfId="1316"/>
    <cellStyle name="Percent 12 4" xfId="1314"/>
    <cellStyle name="Percent 120" xfId="1317"/>
    <cellStyle name="Percent 121" xfId="1318"/>
    <cellStyle name="Percent 122" xfId="1319"/>
    <cellStyle name="Percent 122 10" xfId="12195"/>
    <cellStyle name="Percent 122 2" xfId="2041"/>
    <cellStyle name="Percent 122 3" xfId="2040"/>
    <cellStyle name="Percent 122 3 2" xfId="3233"/>
    <cellStyle name="Percent 122 3 2 2" xfId="4980"/>
    <cellStyle name="Percent 122 3 2 2 2" xfId="8244"/>
    <cellStyle name="Percent 122 3 2 2 3" xfId="11311"/>
    <cellStyle name="Percent 122 3 2 2 4" xfId="14607"/>
    <cellStyle name="Percent 122 3 2 3" xfId="6667"/>
    <cellStyle name="Percent 122 3 2 4" xfId="9888"/>
    <cellStyle name="Percent 122 3 2 5" xfId="13183"/>
    <cellStyle name="Percent 122 3 3" xfId="4034"/>
    <cellStyle name="Percent 122 3 3 2" xfId="7464"/>
    <cellStyle name="Percent 122 3 3 3" xfId="10602"/>
    <cellStyle name="Percent 122 3 3 4" xfId="13898"/>
    <cellStyle name="Percent 122 3 4" xfId="5870"/>
    <cellStyle name="Percent 122 3 5" xfId="9157"/>
    <cellStyle name="Percent 122 3 6" xfId="12470"/>
    <cellStyle name="Percent 122 4" xfId="2227"/>
    <cellStyle name="Percent 122 4 2" xfId="3340"/>
    <cellStyle name="Percent 122 4 2 2" xfId="5086"/>
    <cellStyle name="Percent 122 4 2 2 2" xfId="8350"/>
    <cellStyle name="Percent 122 4 2 2 3" xfId="11417"/>
    <cellStyle name="Percent 122 4 2 2 4" xfId="14713"/>
    <cellStyle name="Percent 122 4 2 3" xfId="6774"/>
    <cellStyle name="Percent 122 4 2 4" xfId="9994"/>
    <cellStyle name="Percent 122 4 2 5" xfId="13289"/>
    <cellStyle name="Percent 122 4 3" xfId="4140"/>
    <cellStyle name="Percent 122 4 3 2" xfId="7570"/>
    <cellStyle name="Percent 122 4 3 3" xfId="10708"/>
    <cellStyle name="Percent 122 4 3 4" xfId="14004"/>
    <cellStyle name="Percent 122 4 4" xfId="5976"/>
    <cellStyle name="Percent 122 4 5" xfId="9262"/>
    <cellStyle name="Percent 122 4 6" xfId="12576"/>
    <cellStyle name="Percent 122 5" xfId="2622"/>
    <cellStyle name="Percent 122 5 2" xfId="3601"/>
    <cellStyle name="Percent 122 5 2 2" xfId="5268"/>
    <cellStyle name="Percent 122 5 2 2 2" xfId="8531"/>
    <cellStyle name="Percent 122 5 2 2 3" xfId="11598"/>
    <cellStyle name="Percent 122 5 2 2 4" xfId="14894"/>
    <cellStyle name="Percent 122 5 2 3" xfId="7035"/>
    <cellStyle name="Percent 122 5 2 4" xfId="10176"/>
    <cellStyle name="Percent 122 5 2 5" xfId="13471"/>
    <cellStyle name="Percent 122 5 3" xfId="4365"/>
    <cellStyle name="Percent 122 5 3 2" xfId="7795"/>
    <cellStyle name="Percent 122 5 3 3" xfId="10889"/>
    <cellStyle name="Percent 122 5 3 4" xfId="14185"/>
    <cellStyle name="Percent 122 5 4" xfId="6241"/>
    <cellStyle name="Percent 122 5 5" xfId="9443"/>
    <cellStyle name="Percent 122 5 6" xfId="12757"/>
    <cellStyle name="Percent 122 6" xfId="2806"/>
    <cellStyle name="Percent 122 6 2" xfId="3760"/>
    <cellStyle name="Percent 122 6 2 2" xfId="5427"/>
    <cellStyle name="Percent 122 6 2 2 2" xfId="8690"/>
    <cellStyle name="Percent 122 6 2 2 3" xfId="11757"/>
    <cellStyle name="Percent 122 6 2 2 4" xfId="15053"/>
    <cellStyle name="Percent 122 6 2 3" xfId="7194"/>
    <cellStyle name="Percent 122 6 2 4" xfId="10335"/>
    <cellStyle name="Percent 122 6 2 5" xfId="13630"/>
    <cellStyle name="Percent 122 6 3" xfId="4549"/>
    <cellStyle name="Percent 122 6 3 2" xfId="7979"/>
    <cellStyle name="Percent 122 6 3 3" xfId="11048"/>
    <cellStyle name="Percent 122 6 3 4" xfId="14344"/>
    <cellStyle name="Percent 122 6 4" xfId="6400"/>
    <cellStyle name="Percent 122 6 5" xfId="9602"/>
    <cellStyle name="Percent 122 6 6" xfId="12916"/>
    <cellStyle name="Percent 122 7" xfId="5597"/>
    <cellStyle name="Percent 122 7 2" xfId="8858"/>
    <cellStyle name="Percent 122 7 3" xfId="11918"/>
    <cellStyle name="Percent 122 7 4" xfId="15214"/>
    <cellStyle name="Percent 122 8" xfId="9054"/>
    <cellStyle name="Percent 122 9" xfId="12036"/>
    <cellStyle name="Percent 123" xfId="1320"/>
    <cellStyle name="Percent 123 2" xfId="2043"/>
    <cellStyle name="Percent 123 3" xfId="2042"/>
    <cellStyle name="Percent 124" xfId="1321"/>
    <cellStyle name="Percent 124 2" xfId="2045"/>
    <cellStyle name="Percent 124 3" xfId="2044"/>
    <cellStyle name="Percent 125" xfId="1322"/>
    <cellStyle name="Percent 125 2" xfId="2047"/>
    <cellStyle name="Percent 125 3" xfId="2046"/>
    <cellStyle name="Percent 126" xfId="1323"/>
    <cellStyle name="Percent 126 2" xfId="2049"/>
    <cellStyle name="Percent 126 3" xfId="2056"/>
    <cellStyle name="Percent 126 4" xfId="2048"/>
    <cellStyle name="Percent 127" xfId="1324"/>
    <cellStyle name="Percent 127 2" xfId="2058"/>
    <cellStyle name="Percent 127 3" xfId="2059"/>
    <cellStyle name="Percent 127 4" xfId="2057"/>
    <cellStyle name="Percent 128" xfId="1325"/>
    <cellStyle name="Percent 128 2" xfId="2061"/>
    <cellStyle name="Percent 128 3" xfId="2062"/>
    <cellStyle name="Percent 128 4" xfId="2060"/>
    <cellStyle name="Percent 129" xfId="1326"/>
    <cellStyle name="Percent 129 2" xfId="2064"/>
    <cellStyle name="Percent 129 3" xfId="2063"/>
    <cellStyle name="Percent 13" xfId="164"/>
    <cellStyle name="Percent 13 2" xfId="1328"/>
    <cellStyle name="Percent 13 2 2" xfId="2065"/>
    <cellStyle name="Percent 13 3" xfId="1327"/>
    <cellStyle name="Percent 130" xfId="1329"/>
    <cellStyle name="Percent 130 2" xfId="3027"/>
    <cellStyle name="Percent 131" xfId="1330"/>
    <cellStyle name="Percent 131 2" xfId="3029"/>
    <cellStyle name="Percent 132" xfId="1331"/>
    <cellStyle name="Percent 132 2" xfId="3031"/>
    <cellStyle name="Percent 133" xfId="1332"/>
    <cellStyle name="Percent 133 2" xfId="3033"/>
    <cellStyle name="Percent 134" xfId="1333"/>
    <cellStyle name="Percent 134 2" xfId="3035"/>
    <cellStyle name="Percent 135" xfId="1334"/>
    <cellStyle name="Percent 135 2" xfId="3037"/>
    <cellStyle name="Percent 136" xfId="1335"/>
    <cellStyle name="Percent 137" xfId="1336"/>
    <cellStyle name="Percent 138" xfId="1337"/>
    <cellStyle name="Percent 139" xfId="1338"/>
    <cellStyle name="Percent 14" xfId="127"/>
    <cellStyle name="Percent 14 2" xfId="178"/>
    <cellStyle name="Percent 14 2 2" xfId="1341"/>
    <cellStyle name="Percent 14 2 3" xfId="1340"/>
    <cellStyle name="Percent 14 3" xfId="212"/>
    <cellStyle name="Percent 14 3 2" xfId="234"/>
    <cellStyle name="Percent 14 4" xfId="253"/>
    <cellStyle name="Percent 14 5" xfId="272"/>
    <cellStyle name="Percent 14 5 2" xfId="2066"/>
    <cellStyle name="Percent 14 5 3" xfId="2067"/>
    <cellStyle name="Percent 14 6" xfId="309"/>
    <cellStyle name="Percent 14 7" xfId="1339"/>
    <cellStyle name="Percent 140" xfId="1342"/>
    <cellStyle name="Percent 140 2" xfId="3047"/>
    <cellStyle name="Percent 141" xfId="1343"/>
    <cellStyle name="Percent 141 2" xfId="3048"/>
    <cellStyle name="Percent 142" xfId="1344"/>
    <cellStyle name="Percent 142 2" xfId="3050"/>
    <cellStyle name="Percent 143" xfId="1345"/>
    <cellStyle name="Percent 143 2" xfId="3052"/>
    <cellStyle name="Percent 144" xfId="1346"/>
    <cellStyle name="Percent 144 2" xfId="3053"/>
    <cellStyle name="Percent 145" xfId="1347"/>
    <cellStyle name="Percent 145 2" xfId="3055"/>
    <cellStyle name="Percent 146" xfId="1348"/>
    <cellStyle name="Percent 146 2" xfId="3056"/>
    <cellStyle name="Percent 147" xfId="1349"/>
    <cellStyle name="Percent 148" xfId="1350"/>
    <cellStyle name="Percent 148 2" xfId="3057"/>
    <cellStyle name="Percent 149" xfId="1351"/>
    <cellStyle name="Percent 149 2" xfId="3058"/>
    <cellStyle name="Percent 15" xfId="155"/>
    <cellStyle name="Percent 15 2" xfId="185"/>
    <cellStyle name="Percent 15 2 2" xfId="1354"/>
    <cellStyle name="Percent 15 2 3" xfId="1353"/>
    <cellStyle name="Percent 15 3" xfId="220"/>
    <cellStyle name="Percent 15 3 2" xfId="241"/>
    <cellStyle name="Percent 15 4" xfId="260"/>
    <cellStyle name="Percent 15 5" xfId="279"/>
    <cellStyle name="Percent 15 5 2" xfId="2068"/>
    <cellStyle name="Percent 15 5 3" xfId="2069"/>
    <cellStyle name="Percent 15 6" xfId="292"/>
    <cellStyle name="Percent 15 7" xfId="1352"/>
    <cellStyle name="Percent 150" xfId="1355"/>
    <cellStyle name="Percent 150 2" xfId="3066"/>
    <cellStyle name="Percent 151" xfId="1356"/>
    <cellStyle name="Percent 151 2" xfId="3067"/>
    <cellStyle name="Percent 152" xfId="1357"/>
    <cellStyle name="Percent 152 2" xfId="2070"/>
    <cellStyle name="Percent 153" xfId="1358"/>
    <cellStyle name="Percent 153 2" xfId="2071"/>
    <cellStyle name="Percent 153 2 2" xfId="3070"/>
    <cellStyle name="Percent 154" xfId="1359"/>
    <cellStyle name="Percent 154 2" xfId="2072"/>
    <cellStyle name="Percent 154 2 2" xfId="3071"/>
    <cellStyle name="Percent 155" xfId="1286"/>
    <cellStyle name="Percent 155 2" xfId="2073"/>
    <cellStyle name="Percent 155 3" xfId="3072"/>
    <cellStyle name="Percent 156" xfId="2015"/>
    <cellStyle name="Percent 156 2" xfId="3228"/>
    <cellStyle name="Percent 157" xfId="1843"/>
    <cellStyle name="Percent 158" xfId="2012"/>
    <cellStyle name="Percent 159" xfId="1842"/>
    <cellStyle name="Percent 16" xfId="135"/>
    <cellStyle name="Percent 16 2" xfId="181"/>
    <cellStyle name="Percent 16 2 2" xfId="2074"/>
    <cellStyle name="Percent 16 2 3" xfId="2075"/>
    <cellStyle name="Percent 16 3" xfId="215"/>
    <cellStyle name="Percent 16 3 2" xfId="237"/>
    <cellStyle name="Percent 16 4" xfId="256"/>
    <cellStyle name="Percent 16 5" xfId="275"/>
    <cellStyle name="Percent 16 5 2" xfId="2076"/>
    <cellStyle name="Percent 16 5 3" xfId="2077"/>
    <cellStyle name="Percent 16 6" xfId="301"/>
    <cellStyle name="Percent 16 7" xfId="1361"/>
    <cellStyle name="Percent 16 8" xfId="1360"/>
    <cellStyle name="Percent 160" xfId="2038"/>
    <cellStyle name="Percent 160 2" xfId="3232"/>
    <cellStyle name="Percent 160 2 2" xfId="4979"/>
    <cellStyle name="Percent 160 2 2 2" xfId="8243"/>
    <cellStyle name="Percent 160 2 2 3" xfId="11310"/>
    <cellStyle name="Percent 160 2 2 4" xfId="14606"/>
    <cellStyle name="Percent 160 2 3" xfId="6666"/>
    <cellStyle name="Percent 160 2 4" xfId="9887"/>
    <cellStyle name="Percent 160 2 5" xfId="13182"/>
    <cellStyle name="Percent 160 3" xfId="4033"/>
    <cellStyle name="Percent 160 3 2" xfId="7463"/>
    <cellStyle name="Percent 160 3 3" xfId="10601"/>
    <cellStyle name="Percent 160 3 4" xfId="13897"/>
    <cellStyle name="Percent 160 4" xfId="5869"/>
    <cellStyle name="Percent 160 5" xfId="9156"/>
    <cellStyle name="Percent 160 6" xfId="12469"/>
    <cellStyle name="Percent 161" xfId="2127"/>
    <cellStyle name="Percent 161 2" xfId="3240"/>
    <cellStyle name="Percent 161 2 2" xfId="4987"/>
    <cellStyle name="Percent 161 2 2 2" xfId="8251"/>
    <cellStyle name="Percent 161 2 2 3" xfId="11318"/>
    <cellStyle name="Percent 161 2 2 4" xfId="14614"/>
    <cellStyle name="Percent 161 2 3" xfId="6674"/>
    <cellStyle name="Percent 161 2 4" xfId="9895"/>
    <cellStyle name="Percent 161 2 5" xfId="13190"/>
    <cellStyle name="Percent 161 3" xfId="4041"/>
    <cellStyle name="Percent 161 3 2" xfId="7471"/>
    <cellStyle name="Percent 161 3 3" xfId="10609"/>
    <cellStyle name="Percent 161 3 4" xfId="13905"/>
    <cellStyle name="Percent 161 4" xfId="5877"/>
    <cellStyle name="Percent 161 5" xfId="9163"/>
    <cellStyle name="Percent 161 6" xfId="12477"/>
    <cellStyle name="Percent 162" xfId="2169"/>
    <cellStyle name="Percent 162 2" xfId="3282"/>
    <cellStyle name="Percent 162 2 2" xfId="5028"/>
    <cellStyle name="Percent 162 2 2 2" xfId="8292"/>
    <cellStyle name="Percent 162 2 2 3" xfId="11359"/>
    <cellStyle name="Percent 162 2 2 4" xfId="14655"/>
    <cellStyle name="Percent 162 2 3" xfId="6716"/>
    <cellStyle name="Percent 162 2 4" xfId="9936"/>
    <cellStyle name="Percent 162 2 5" xfId="13231"/>
    <cellStyle name="Percent 162 3" xfId="4082"/>
    <cellStyle name="Percent 162 3 2" xfId="7512"/>
    <cellStyle name="Percent 162 3 3" xfId="10650"/>
    <cellStyle name="Percent 162 3 4" xfId="13946"/>
    <cellStyle name="Percent 162 4" xfId="5918"/>
    <cellStyle name="Percent 162 5" xfId="9204"/>
    <cellStyle name="Percent 162 6" xfId="12518"/>
    <cellStyle name="Percent 163" xfId="2581"/>
    <cellStyle name="Percent 163 2" xfId="3600"/>
    <cellStyle name="Percent 163 2 2" xfId="5267"/>
    <cellStyle name="Percent 163 2 2 2" xfId="8530"/>
    <cellStyle name="Percent 163 2 2 3" xfId="11597"/>
    <cellStyle name="Percent 163 2 2 4" xfId="14893"/>
    <cellStyle name="Percent 163 2 3" xfId="7034"/>
    <cellStyle name="Percent 163 2 4" xfId="10175"/>
    <cellStyle name="Percent 163 2 5" xfId="13470"/>
    <cellStyle name="Percent 163 3" xfId="4324"/>
    <cellStyle name="Percent 163 3 2" xfId="7754"/>
    <cellStyle name="Percent 163 3 3" xfId="10888"/>
    <cellStyle name="Percent 163 3 4" xfId="14184"/>
    <cellStyle name="Percent 163 4" xfId="6240"/>
    <cellStyle name="Percent 163 5" xfId="9442"/>
    <cellStyle name="Percent 163 6" xfId="12756"/>
    <cellStyle name="Percent 164" xfId="2338"/>
    <cellStyle name="Percent 164 2" xfId="3444"/>
    <cellStyle name="Percent 164 2 2" xfId="5180"/>
    <cellStyle name="Percent 164 2 2 2" xfId="8444"/>
    <cellStyle name="Percent 164 2 2 3" xfId="11511"/>
    <cellStyle name="Percent 164 2 2 4" xfId="14807"/>
    <cellStyle name="Percent 164 2 3" xfId="6878"/>
    <cellStyle name="Percent 164 2 4" xfId="10088"/>
    <cellStyle name="Percent 164 2 5" xfId="13383"/>
    <cellStyle name="Percent 164 3" xfId="4234"/>
    <cellStyle name="Percent 164 3 2" xfId="7664"/>
    <cellStyle name="Percent 164 3 3" xfId="10802"/>
    <cellStyle name="Percent 164 3 4" xfId="14098"/>
    <cellStyle name="Percent 164 4" xfId="6070"/>
    <cellStyle name="Percent 164 5" xfId="9356"/>
    <cellStyle name="Percent 164 6" xfId="12670"/>
    <cellStyle name="Percent 165" xfId="2630"/>
    <cellStyle name="Percent 165 2" xfId="3605"/>
    <cellStyle name="Percent 165 2 2" xfId="5272"/>
    <cellStyle name="Percent 165 2 2 2" xfId="8535"/>
    <cellStyle name="Percent 165 2 2 3" xfId="11602"/>
    <cellStyle name="Percent 165 2 2 4" xfId="14898"/>
    <cellStyle name="Percent 165 2 3" xfId="7039"/>
    <cellStyle name="Percent 165 2 4" xfId="10180"/>
    <cellStyle name="Percent 165 2 5" xfId="13475"/>
    <cellStyle name="Percent 165 3" xfId="4373"/>
    <cellStyle name="Percent 165 3 2" xfId="7803"/>
    <cellStyle name="Percent 165 3 3" xfId="10893"/>
    <cellStyle name="Percent 165 3 4" xfId="14189"/>
    <cellStyle name="Percent 165 4" xfId="6245"/>
    <cellStyle name="Percent 165 5" xfId="9447"/>
    <cellStyle name="Percent 165 6" xfId="12761"/>
    <cellStyle name="Percent 166" xfId="2336"/>
    <cellStyle name="Percent 166 2" xfId="3442"/>
    <cellStyle name="Percent 166 2 2" xfId="5178"/>
    <cellStyle name="Percent 166 2 2 2" xfId="8442"/>
    <cellStyle name="Percent 166 2 2 3" xfId="11509"/>
    <cellStyle name="Percent 166 2 2 4" xfId="14805"/>
    <cellStyle name="Percent 166 2 3" xfId="6876"/>
    <cellStyle name="Percent 166 2 4" xfId="10086"/>
    <cellStyle name="Percent 166 2 5" xfId="13381"/>
    <cellStyle name="Percent 166 3" xfId="4232"/>
    <cellStyle name="Percent 166 3 2" xfId="7662"/>
    <cellStyle name="Percent 166 3 3" xfId="10800"/>
    <cellStyle name="Percent 166 3 4" xfId="14096"/>
    <cellStyle name="Percent 166 4" xfId="6068"/>
    <cellStyle name="Percent 166 5" xfId="9354"/>
    <cellStyle name="Percent 166 6" xfId="12668"/>
    <cellStyle name="Percent 167" xfId="2627"/>
    <cellStyle name="Percent 167 2" xfId="3602"/>
    <cellStyle name="Percent 167 2 2" xfId="5269"/>
    <cellStyle name="Percent 167 2 2 2" xfId="8532"/>
    <cellStyle name="Percent 167 2 2 3" xfId="11599"/>
    <cellStyle name="Percent 167 2 2 4" xfId="14895"/>
    <cellStyle name="Percent 167 2 3" xfId="7036"/>
    <cellStyle name="Percent 167 2 4" xfId="10177"/>
    <cellStyle name="Percent 167 2 5" xfId="13472"/>
    <cellStyle name="Percent 167 3" xfId="4370"/>
    <cellStyle name="Percent 167 3 2" xfId="7800"/>
    <cellStyle name="Percent 167 3 3" xfId="10890"/>
    <cellStyle name="Percent 167 3 4" xfId="14186"/>
    <cellStyle name="Percent 167 4" xfId="6242"/>
    <cellStyle name="Percent 167 5" xfId="9444"/>
    <cellStyle name="Percent 167 6" xfId="12758"/>
    <cellStyle name="Percent 168" xfId="2335"/>
    <cellStyle name="Percent 168 2" xfId="3441"/>
    <cellStyle name="Percent 168 2 2" xfId="5177"/>
    <cellStyle name="Percent 168 2 2 2" xfId="8441"/>
    <cellStyle name="Percent 168 2 2 3" xfId="11508"/>
    <cellStyle name="Percent 168 2 2 4" xfId="14804"/>
    <cellStyle name="Percent 168 2 3" xfId="6875"/>
    <cellStyle name="Percent 168 2 4" xfId="10085"/>
    <cellStyle name="Percent 168 2 5" xfId="13380"/>
    <cellStyle name="Percent 168 3" xfId="4231"/>
    <cellStyle name="Percent 168 3 2" xfId="7661"/>
    <cellStyle name="Percent 168 3 3" xfId="10799"/>
    <cellStyle name="Percent 168 3 4" xfId="14095"/>
    <cellStyle name="Percent 168 4" xfId="6067"/>
    <cellStyle name="Percent 168 5" xfId="9353"/>
    <cellStyle name="Percent 168 6" xfId="12667"/>
    <cellStyle name="Percent 169" xfId="2628"/>
    <cellStyle name="Percent 169 2" xfId="3603"/>
    <cellStyle name="Percent 169 2 2" xfId="5270"/>
    <cellStyle name="Percent 169 2 2 2" xfId="8533"/>
    <cellStyle name="Percent 169 2 2 3" xfId="11600"/>
    <cellStyle name="Percent 169 2 2 4" xfId="14896"/>
    <cellStyle name="Percent 169 2 3" xfId="7037"/>
    <cellStyle name="Percent 169 2 4" xfId="10178"/>
    <cellStyle name="Percent 169 2 5" xfId="13473"/>
    <cellStyle name="Percent 169 3" xfId="4371"/>
    <cellStyle name="Percent 169 3 2" xfId="7801"/>
    <cellStyle name="Percent 169 3 3" xfId="10891"/>
    <cellStyle name="Percent 169 3 4" xfId="14187"/>
    <cellStyle name="Percent 169 4" xfId="6243"/>
    <cellStyle name="Percent 169 5" xfId="9445"/>
    <cellStyle name="Percent 169 6" xfId="12759"/>
    <cellStyle name="Percent 17" xfId="156"/>
    <cellStyle name="Percent 17 2" xfId="186"/>
    <cellStyle name="Percent 17 3" xfId="221"/>
    <cellStyle name="Percent 17 3 2" xfId="242"/>
    <cellStyle name="Percent 17 4" xfId="261"/>
    <cellStyle name="Percent 17 5" xfId="280"/>
    <cellStyle name="Percent 17 5 2" xfId="2078"/>
    <cellStyle name="Percent 17 5 3" xfId="2079"/>
    <cellStyle name="Percent 17 6" xfId="298"/>
    <cellStyle name="Percent 17 7" xfId="1363"/>
    <cellStyle name="Percent 17 8" xfId="1362"/>
    <cellStyle name="Percent 170" xfId="2334"/>
    <cellStyle name="Percent 170 2" xfId="3440"/>
    <cellStyle name="Percent 170 2 2" xfId="5176"/>
    <cellStyle name="Percent 170 2 2 2" xfId="8440"/>
    <cellStyle name="Percent 170 2 2 3" xfId="11507"/>
    <cellStyle name="Percent 170 2 2 4" xfId="14803"/>
    <cellStyle name="Percent 170 2 3" xfId="6874"/>
    <cellStyle name="Percent 170 2 4" xfId="10084"/>
    <cellStyle name="Percent 170 2 5" xfId="13379"/>
    <cellStyle name="Percent 170 3" xfId="4230"/>
    <cellStyle name="Percent 170 3 2" xfId="7660"/>
    <cellStyle name="Percent 170 3 3" xfId="10798"/>
    <cellStyle name="Percent 170 3 4" xfId="14094"/>
    <cellStyle name="Percent 170 4" xfId="6066"/>
    <cellStyle name="Percent 170 5" xfId="9352"/>
    <cellStyle name="Percent 170 6" xfId="12666"/>
    <cellStyle name="Percent 171" xfId="2629"/>
    <cellStyle name="Percent 171 2" xfId="3604"/>
    <cellStyle name="Percent 171 2 2" xfId="5271"/>
    <cellStyle name="Percent 171 2 2 2" xfId="8534"/>
    <cellStyle name="Percent 171 2 2 3" xfId="11601"/>
    <cellStyle name="Percent 171 2 2 4" xfId="14897"/>
    <cellStyle name="Percent 171 2 3" xfId="7038"/>
    <cellStyle name="Percent 171 2 4" xfId="10179"/>
    <cellStyle name="Percent 171 2 5" xfId="13474"/>
    <cellStyle name="Percent 171 3" xfId="4372"/>
    <cellStyle name="Percent 171 3 2" xfId="7802"/>
    <cellStyle name="Percent 171 3 3" xfId="10892"/>
    <cellStyle name="Percent 171 3 4" xfId="14188"/>
    <cellStyle name="Percent 171 4" xfId="6244"/>
    <cellStyle name="Percent 171 5" xfId="9446"/>
    <cellStyle name="Percent 171 6" xfId="12760"/>
    <cellStyle name="Percent 172" xfId="2333"/>
    <cellStyle name="Percent 172 2" xfId="3439"/>
    <cellStyle name="Percent 172 2 2" xfId="5175"/>
    <cellStyle name="Percent 172 2 2 2" xfId="8439"/>
    <cellStyle name="Percent 172 2 2 3" xfId="11506"/>
    <cellStyle name="Percent 172 2 2 4" xfId="14802"/>
    <cellStyle name="Percent 172 2 3" xfId="6873"/>
    <cellStyle name="Percent 172 2 4" xfId="10083"/>
    <cellStyle name="Percent 172 2 5" xfId="13378"/>
    <cellStyle name="Percent 172 3" xfId="4229"/>
    <cellStyle name="Percent 172 3 2" xfId="7659"/>
    <cellStyle name="Percent 172 3 3" xfId="10797"/>
    <cellStyle name="Percent 172 3 4" xfId="14093"/>
    <cellStyle name="Percent 172 4" xfId="6065"/>
    <cellStyle name="Percent 172 5" xfId="9351"/>
    <cellStyle name="Percent 172 6" xfId="12665"/>
    <cellStyle name="Percent 173" xfId="2805"/>
    <cellStyle name="Percent 173 2" xfId="3759"/>
    <cellStyle name="Percent 173 2 2" xfId="5426"/>
    <cellStyle name="Percent 173 2 2 2" xfId="8689"/>
    <cellStyle name="Percent 173 2 2 3" xfId="11756"/>
    <cellStyle name="Percent 173 2 2 4" xfId="15052"/>
    <cellStyle name="Percent 173 2 3" xfId="7193"/>
    <cellStyle name="Percent 173 2 4" xfId="10334"/>
    <cellStyle name="Percent 173 2 5" xfId="13629"/>
    <cellStyle name="Percent 173 3" xfId="4548"/>
    <cellStyle name="Percent 173 3 2" xfId="7978"/>
    <cellStyle name="Percent 173 3 3" xfId="11047"/>
    <cellStyle name="Percent 173 3 4" xfId="14343"/>
    <cellStyle name="Percent 173 4" xfId="6399"/>
    <cellStyle name="Percent 173 5" xfId="9601"/>
    <cellStyle name="Percent 173 6" xfId="12915"/>
    <cellStyle name="Percent 174" xfId="2720"/>
    <cellStyle name="Percent 174 2" xfId="3674"/>
    <cellStyle name="Percent 174 2 2" xfId="5341"/>
    <cellStyle name="Percent 174 2 2 2" xfId="8604"/>
    <cellStyle name="Percent 174 2 2 3" xfId="11671"/>
    <cellStyle name="Percent 174 2 2 4" xfId="14967"/>
    <cellStyle name="Percent 174 2 3" xfId="7108"/>
    <cellStyle name="Percent 174 2 4" xfId="10249"/>
    <cellStyle name="Percent 174 2 5" xfId="13544"/>
    <cellStyle name="Percent 174 3" xfId="4463"/>
    <cellStyle name="Percent 174 3 2" xfId="7893"/>
    <cellStyle name="Percent 174 3 3" xfId="10962"/>
    <cellStyle name="Percent 174 3 4" xfId="14258"/>
    <cellStyle name="Percent 174 4" xfId="6314"/>
    <cellStyle name="Percent 174 5" xfId="9516"/>
    <cellStyle name="Percent 174 6" xfId="12830"/>
    <cellStyle name="Percent 175" xfId="2802"/>
    <cellStyle name="Percent 175 2" xfId="3756"/>
    <cellStyle name="Percent 175 2 2" xfId="5423"/>
    <cellStyle name="Percent 175 2 2 2" xfId="8686"/>
    <cellStyle name="Percent 175 2 2 3" xfId="11753"/>
    <cellStyle name="Percent 175 2 2 4" xfId="15049"/>
    <cellStyle name="Percent 175 2 3" xfId="7190"/>
    <cellStyle name="Percent 175 2 4" xfId="10331"/>
    <cellStyle name="Percent 175 2 5" xfId="13626"/>
    <cellStyle name="Percent 175 3" xfId="4545"/>
    <cellStyle name="Percent 175 3 2" xfId="7975"/>
    <cellStyle name="Percent 175 3 3" xfId="11044"/>
    <cellStyle name="Percent 175 3 4" xfId="14340"/>
    <cellStyle name="Percent 175 4" xfId="6396"/>
    <cellStyle name="Percent 175 5" xfId="9598"/>
    <cellStyle name="Percent 175 6" xfId="12912"/>
    <cellStyle name="Percent 176" xfId="2719"/>
    <cellStyle name="Percent 176 2" xfId="3673"/>
    <cellStyle name="Percent 176 2 2" xfId="5340"/>
    <cellStyle name="Percent 176 2 2 2" xfId="8603"/>
    <cellStyle name="Percent 176 2 2 3" xfId="11670"/>
    <cellStyle name="Percent 176 2 2 4" xfId="14966"/>
    <cellStyle name="Percent 176 2 3" xfId="7107"/>
    <cellStyle name="Percent 176 2 4" xfId="10248"/>
    <cellStyle name="Percent 176 2 5" xfId="13543"/>
    <cellStyle name="Percent 176 3" xfId="4462"/>
    <cellStyle name="Percent 176 3 2" xfId="7892"/>
    <cellStyle name="Percent 176 3 3" xfId="10961"/>
    <cellStyle name="Percent 176 3 4" xfId="14257"/>
    <cellStyle name="Percent 176 4" xfId="6313"/>
    <cellStyle name="Percent 176 5" xfId="9515"/>
    <cellStyle name="Percent 176 6" xfId="12829"/>
    <cellStyle name="Percent 177" xfId="2803"/>
    <cellStyle name="Percent 177 2" xfId="3757"/>
    <cellStyle name="Percent 177 2 2" xfId="5424"/>
    <cellStyle name="Percent 177 2 2 2" xfId="8687"/>
    <cellStyle name="Percent 177 2 2 3" xfId="11754"/>
    <cellStyle name="Percent 177 2 2 4" xfId="15050"/>
    <cellStyle name="Percent 177 2 3" xfId="7191"/>
    <cellStyle name="Percent 177 2 4" xfId="10332"/>
    <cellStyle name="Percent 177 2 5" xfId="13627"/>
    <cellStyle name="Percent 177 3" xfId="4546"/>
    <cellStyle name="Percent 177 3 2" xfId="7976"/>
    <cellStyle name="Percent 177 3 3" xfId="11045"/>
    <cellStyle name="Percent 177 3 4" xfId="14341"/>
    <cellStyle name="Percent 177 4" xfId="6397"/>
    <cellStyle name="Percent 177 5" xfId="9599"/>
    <cellStyle name="Percent 177 6" xfId="12913"/>
    <cellStyle name="Percent 178" xfId="2718"/>
    <cellStyle name="Percent 178 2" xfId="3672"/>
    <cellStyle name="Percent 178 2 2" xfId="5339"/>
    <cellStyle name="Percent 178 2 2 2" xfId="8602"/>
    <cellStyle name="Percent 178 2 2 3" xfId="11669"/>
    <cellStyle name="Percent 178 2 2 4" xfId="14965"/>
    <cellStyle name="Percent 178 2 3" xfId="7106"/>
    <cellStyle name="Percent 178 2 4" xfId="10247"/>
    <cellStyle name="Percent 178 2 5" xfId="13542"/>
    <cellStyle name="Percent 178 3" xfId="4461"/>
    <cellStyle name="Percent 178 3 2" xfId="7891"/>
    <cellStyle name="Percent 178 3 3" xfId="10960"/>
    <cellStyle name="Percent 178 3 4" xfId="14256"/>
    <cellStyle name="Percent 178 4" xfId="6312"/>
    <cellStyle name="Percent 178 5" xfId="9514"/>
    <cellStyle name="Percent 178 6" xfId="12828"/>
    <cellStyle name="Percent 179" xfId="2804"/>
    <cellStyle name="Percent 179 2" xfId="3758"/>
    <cellStyle name="Percent 179 2 2" xfId="5425"/>
    <cellStyle name="Percent 179 2 2 2" xfId="8688"/>
    <cellStyle name="Percent 179 2 2 3" xfId="11755"/>
    <cellStyle name="Percent 179 2 2 4" xfId="15051"/>
    <cellStyle name="Percent 179 2 3" xfId="7192"/>
    <cellStyle name="Percent 179 2 4" xfId="10333"/>
    <cellStyle name="Percent 179 2 5" xfId="13628"/>
    <cellStyle name="Percent 179 3" xfId="4547"/>
    <cellStyle name="Percent 179 3 2" xfId="7977"/>
    <cellStyle name="Percent 179 3 3" xfId="11046"/>
    <cellStyle name="Percent 179 3 4" xfId="14342"/>
    <cellStyle name="Percent 179 4" xfId="6398"/>
    <cellStyle name="Percent 179 5" xfId="9600"/>
    <cellStyle name="Percent 179 6" xfId="12914"/>
    <cellStyle name="Percent 18" xfId="134"/>
    <cellStyle name="Percent 18 2" xfId="180"/>
    <cellStyle name="Percent 18 2 2" xfId="1366"/>
    <cellStyle name="Percent 18 2 3" xfId="1365"/>
    <cellStyle name="Percent 18 3" xfId="214"/>
    <cellStyle name="Percent 18 3 2" xfId="236"/>
    <cellStyle name="Percent 18 4" xfId="255"/>
    <cellStyle name="Percent 18 5" xfId="274"/>
    <cellStyle name="Percent 18 5 2" xfId="2080"/>
    <cellStyle name="Percent 18 5 3" xfId="2081"/>
    <cellStyle name="Percent 18 6" xfId="293"/>
    <cellStyle name="Percent 18 7" xfId="1364"/>
    <cellStyle name="Percent 18 7 2" xfId="2082"/>
    <cellStyle name="Percent 180" xfId="3007"/>
    <cellStyle name="Percent 180 2" xfId="4847"/>
    <cellStyle name="Percent 180 3" xfId="3788"/>
    <cellStyle name="Percent 181" xfId="3570"/>
    <cellStyle name="Percent 181 2" xfId="5237"/>
    <cellStyle name="Percent 181 2 2" xfId="7004"/>
    <cellStyle name="Percent 181 2 3" xfId="10145"/>
    <cellStyle name="Percent 181 2 4" xfId="13440"/>
    <cellStyle name="Percent 181 3" xfId="3845"/>
    <cellStyle name="Percent 182" xfId="2818"/>
    <cellStyle name="Percent 182 2" xfId="4722"/>
    <cellStyle name="Percent 182 2 2" xfId="6412"/>
    <cellStyle name="Percent 182 2 3" xfId="9633"/>
    <cellStyle name="Percent 182 2 4" xfId="12928"/>
    <cellStyle name="Percent 182 3" xfId="4600"/>
    <cellStyle name="Percent 183" xfId="3218"/>
    <cellStyle name="Percent 183 2" xfId="4966"/>
    <cellStyle name="Percent 183 2 2" xfId="6653"/>
    <cellStyle name="Percent 183 2 3" xfId="9874"/>
    <cellStyle name="Percent 183 2 4" xfId="13169"/>
    <cellStyle name="Percent 183 3" xfId="4625"/>
    <cellStyle name="Percent 184" xfId="4575"/>
    <cellStyle name="Percent 185" xfId="4589"/>
    <cellStyle name="Percent 186" xfId="4624"/>
    <cellStyle name="Percent 187" xfId="4582"/>
    <cellStyle name="Percent 188" xfId="4585"/>
    <cellStyle name="Percent 189" xfId="4562"/>
    <cellStyle name="Percent 19" xfId="157"/>
    <cellStyle name="Percent 19 2" xfId="187"/>
    <cellStyle name="Percent 19 3" xfId="222"/>
    <cellStyle name="Percent 19 3 2" xfId="243"/>
    <cellStyle name="Percent 19 4" xfId="262"/>
    <cellStyle name="Percent 19 5" xfId="281"/>
    <cellStyle name="Percent 19 5 2" xfId="2083"/>
    <cellStyle name="Percent 19 5 3" xfId="2084"/>
    <cellStyle name="Percent 19 6" xfId="303"/>
    <cellStyle name="Percent 190" xfId="4629"/>
    <cellStyle name="Percent 191" xfId="4572"/>
    <cellStyle name="Percent 192" xfId="4590"/>
    <cellStyle name="Percent 193" xfId="4630"/>
    <cellStyle name="Percent 194" xfId="4571"/>
    <cellStyle name="Percent 195" xfId="4563"/>
    <cellStyle name="Percent 196" xfId="4565"/>
    <cellStyle name="Percent 197" xfId="4610"/>
    <cellStyle name="Percent 198" xfId="4564"/>
    <cellStyle name="Percent 199" xfId="4593"/>
    <cellStyle name="Percent 2" xfId="8"/>
    <cellStyle name="Percent 2 2" xfId="152"/>
    <cellStyle name="Percent 2 3" xfId="1367"/>
    <cellStyle name="Percent 2 3 2" xfId="1368"/>
    <cellStyle name="Percent 2 4" xfId="1369"/>
    <cellStyle name="Percent 2 4 2" xfId="1370"/>
    <cellStyle name="Percent 2 4 3" xfId="1371"/>
    <cellStyle name="Percent 2 4 4" xfId="1372"/>
    <cellStyle name="Percent 2 4 4 2" xfId="1373"/>
    <cellStyle name="Percent 2 4 5" xfId="3083"/>
    <cellStyle name="Percent 2 5" xfId="9631"/>
    <cellStyle name="Percent 20" xfId="132"/>
    <cellStyle name="Percent 20 2" xfId="179"/>
    <cellStyle name="Percent 20 3" xfId="213"/>
    <cellStyle name="Percent 20 3 2" xfId="235"/>
    <cellStyle name="Percent 20 4" xfId="254"/>
    <cellStyle name="Percent 20 5" xfId="273"/>
    <cellStyle name="Percent 20 5 2" xfId="2085"/>
    <cellStyle name="Percent 20 5 3" xfId="2086"/>
    <cellStyle name="Percent 20 6" xfId="291"/>
    <cellStyle name="Percent 200" xfId="4586"/>
    <cellStyle name="Percent 201" xfId="4606"/>
    <cellStyle name="Percent 202" xfId="4599"/>
    <cellStyle name="Percent 203" xfId="4583"/>
    <cellStyle name="Percent 204" xfId="4578"/>
    <cellStyle name="Percent 205" xfId="4587"/>
    <cellStyle name="Percent 206" xfId="4566"/>
    <cellStyle name="Percent 207" xfId="4628"/>
    <cellStyle name="Percent 208" xfId="4588"/>
    <cellStyle name="Percent 209" xfId="4621"/>
    <cellStyle name="Percent 21" xfId="158"/>
    <cellStyle name="Percent 21 2" xfId="188"/>
    <cellStyle name="Percent 21 3" xfId="223"/>
    <cellStyle name="Percent 21 3 2" xfId="244"/>
    <cellStyle name="Percent 21 3 2 2" xfId="1377"/>
    <cellStyle name="Percent 21 3 2 3" xfId="1376"/>
    <cellStyle name="Percent 21 3 3" xfId="1378"/>
    <cellStyle name="Percent 21 3 3 2" xfId="1379"/>
    <cellStyle name="Percent 21 3 4" xfId="1380"/>
    <cellStyle name="Percent 21 3 5" xfId="1381"/>
    <cellStyle name="Percent 21 3 6" xfId="1375"/>
    <cellStyle name="Percent 21 4" xfId="263"/>
    <cellStyle name="Percent 21 4 2" xfId="1383"/>
    <cellStyle name="Percent 21 4 3" xfId="1384"/>
    <cellStyle name="Percent 21 4 4" xfId="1382"/>
    <cellStyle name="Percent 21 5" xfId="282"/>
    <cellStyle name="Percent 21 5 2" xfId="2087"/>
    <cellStyle name="Percent 21 5 3" xfId="2088"/>
    <cellStyle name="Percent 21 6" xfId="296"/>
    <cellStyle name="Percent 21 7" xfId="1374"/>
    <cellStyle name="Percent 21 7 2" xfId="2089"/>
    <cellStyle name="Percent 21 8" xfId="2090"/>
    <cellStyle name="Percent 21 8 10" xfId="9091"/>
    <cellStyle name="Percent 21 8 11" xfId="12047"/>
    <cellStyle name="Percent 21 8 12" xfId="12196"/>
    <cellStyle name="Percent 21 8 13" xfId="12471"/>
    <cellStyle name="Percent 21 8 2" xfId="2091"/>
    <cellStyle name="Percent 21 8 3" xfId="2237"/>
    <cellStyle name="Percent 21 8 3 2" xfId="3350"/>
    <cellStyle name="Percent 21 8 3 2 2" xfId="5094"/>
    <cellStyle name="Percent 21 8 3 2 2 2" xfId="8358"/>
    <cellStyle name="Percent 21 8 3 2 2 3" xfId="11425"/>
    <cellStyle name="Percent 21 8 3 2 2 4" xfId="14721"/>
    <cellStyle name="Percent 21 8 3 2 3" xfId="6784"/>
    <cellStyle name="Percent 21 8 3 2 4" xfId="10002"/>
    <cellStyle name="Percent 21 8 3 2 5" xfId="13297"/>
    <cellStyle name="Percent 21 8 3 3" xfId="4148"/>
    <cellStyle name="Percent 21 8 3 3 2" xfId="7578"/>
    <cellStyle name="Percent 21 8 3 3 3" xfId="10716"/>
    <cellStyle name="Percent 21 8 3 3 4" xfId="14012"/>
    <cellStyle name="Percent 21 8 3 4" xfId="5984"/>
    <cellStyle name="Percent 21 8 3 5" xfId="9270"/>
    <cellStyle name="Percent 21 8 3 6" xfId="12584"/>
    <cellStyle name="Percent 21 8 4" xfId="2631"/>
    <cellStyle name="Percent 21 8 4 2" xfId="3606"/>
    <cellStyle name="Percent 21 8 4 2 2" xfId="5273"/>
    <cellStyle name="Percent 21 8 4 2 2 2" xfId="8536"/>
    <cellStyle name="Percent 21 8 4 2 2 3" xfId="11603"/>
    <cellStyle name="Percent 21 8 4 2 2 4" xfId="14899"/>
    <cellStyle name="Percent 21 8 4 2 3" xfId="7040"/>
    <cellStyle name="Percent 21 8 4 2 4" xfId="10181"/>
    <cellStyle name="Percent 21 8 4 2 5" xfId="13476"/>
    <cellStyle name="Percent 21 8 4 3" xfId="4374"/>
    <cellStyle name="Percent 21 8 4 3 2" xfId="7804"/>
    <cellStyle name="Percent 21 8 4 3 3" xfId="10894"/>
    <cellStyle name="Percent 21 8 4 3 4" xfId="14190"/>
    <cellStyle name="Percent 21 8 4 4" xfId="6246"/>
    <cellStyle name="Percent 21 8 4 5" xfId="9448"/>
    <cellStyle name="Percent 21 8 4 6" xfId="12762"/>
    <cellStyle name="Percent 21 8 5" xfId="2807"/>
    <cellStyle name="Percent 21 8 5 2" xfId="3761"/>
    <cellStyle name="Percent 21 8 5 2 2" xfId="5428"/>
    <cellStyle name="Percent 21 8 5 2 2 2" xfId="8691"/>
    <cellStyle name="Percent 21 8 5 2 2 3" xfId="11758"/>
    <cellStyle name="Percent 21 8 5 2 2 4" xfId="15054"/>
    <cellStyle name="Percent 21 8 5 2 3" xfId="7195"/>
    <cellStyle name="Percent 21 8 5 2 4" xfId="10336"/>
    <cellStyle name="Percent 21 8 5 2 5" xfId="13631"/>
    <cellStyle name="Percent 21 8 5 3" xfId="4550"/>
    <cellStyle name="Percent 21 8 5 3 2" xfId="7980"/>
    <cellStyle name="Percent 21 8 5 3 3" xfId="11049"/>
    <cellStyle name="Percent 21 8 5 3 4" xfId="14345"/>
    <cellStyle name="Percent 21 8 5 4" xfId="6401"/>
    <cellStyle name="Percent 21 8 5 5" xfId="9603"/>
    <cellStyle name="Percent 21 8 5 6" xfId="12917"/>
    <cellStyle name="Percent 21 8 6" xfId="3234"/>
    <cellStyle name="Percent 21 8 6 2" xfId="4981"/>
    <cellStyle name="Percent 21 8 6 2 2" xfId="8245"/>
    <cellStyle name="Percent 21 8 6 2 3" xfId="11312"/>
    <cellStyle name="Percent 21 8 6 2 4" xfId="14608"/>
    <cellStyle name="Percent 21 8 6 3" xfId="6668"/>
    <cellStyle name="Percent 21 8 6 4" xfId="9889"/>
    <cellStyle name="Percent 21 8 6 5" xfId="13184"/>
    <cellStyle name="Percent 21 8 7" xfId="4035"/>
    <cellStyle name="Percent 21 8 7 2" xfId="7465"/>
    <cellStyle name="Percent 21 8 7 3" xfId="10603"/>
    <cellStyle name="Percent 21 8 7 4" xfId="13899"/>
    <cellStyle name="Percent 21 8 8" xfId="5598"/>
    <cellStyle name="Percent 21 8 8 2" xfId="8859"/>
    <cellStyle name="Percent 21 8 8 3" xfId="11919"/>
    <cellStyle name="Percent 21 8 8 4" xfId="15215"/>
    <cellStyle name="Percent 21 8 9" xfId="5871"/>
    <cellStyle name="Percent 210" xfId="4612"/>
    <cellStyle name="Percent 211" xfId="4613"/>
    <cellStyle name="Percent 212" xfId="4635"/>
    <cellStyle name="Percent 213" xfId="4666"/>
    <cellStyle name="Percent 214" xfId="4688"/>
    <cellStyle name="Percent 215" xfId="4651"/>
    <cellStyle name="Percent 216" xfId="4649"/>
    <cellStyle name="Percent 217" xfId="4640"/>
    <cellStyle name="Percent 218" xfId="4679"/>
    <cellStyle name="Percent 219" xfId="4652"/>
    <cellStyle name="Percent 22" xfId="161"/>
    <cellStyle name="Percent 22 2" xfId="1385"/>
    <cellStyle name="Percent 220" xfId="4695"/>
    <cellStyle name="Percent 221" xfId="4698"/>
    <cellStyle name="Percent 222" xfId="4646"/>
    <cellStyle name="Percent 223" xfId="4696"/>
    <cellStyle name="Percent 224" xfId="4683"/>
    <cellStyle name="Percent 225" xfId="4678"/>
    <cellStyle name="Percent 226" xfId="4700"/>
    <cellStyle name="Percent 227" xfId="4677"/>
    <cellStyle name="Percent 228" xfId="4657"/>
    <cellStyle name="Percent 229" xfId="4647"/>
    <cellStyle name="Percent 23" xfId="150"/>
    <cellStyle name="Percent 23 2" xfId="1386"/>
    <cellStyle name="Percent 230" xfId="4636"/>
    <cellStyle name="Percent 231" xfId="4685"/>
    <cellStyle name="Percent 232" xfId="4638"/>
    <cellStyle name="Percent 233" xfId="4656"/>
    <cellStyle name="Percent 234" xfId="4681"/>
    <cellStyle name="Percent 235" xfId="4699"/>
    <cellStyle name="Percent 236" xfId="4674"/>
    <cellStyle name="Percent 237" xfId="4650"/>
    <cellStyle name="Percent 238" xfId="4671"/>
    <cellStyle name="Percent 239" xfId="4639"/>
    <cellStyle name="Percent 24" xfId="333"/>
    <cellStyle name="Percent 24 2" xfId="467"/>
    <cellStyle name="Percent 24 3" xfId="1387"/>
    <cellStyle name="Percent 24 4" xfId="3112"/>
    <cellStyle name="Percent 24 4 2" xfId="4907"/>
    <cellStyle name="Percent 24 4 2 2" xfId="8173"/>
    <cellStyle name="Percent 24 4 2 3" xfId="11240"/>
    <cellStyle name="Percent 24 4 2 4" xfId="14536"/>
    <cellStyle name="Percent 24 4 3" xfId="6594"/>
    <cellStyle name="Percent 24 4 4" xfId="9815"/>
    <cellStyle name="Percent 24 4 5" xfId="13110"/>
    <cellStyle name="Percent 24 5" xfId="3821"/>
    <cellStyle name="Percent 24 5 2" xfId="7253"/>
    <cellStyle name="Percent 24 5 3" xfId="10391"/>
    <cellStyle name="Percent 24 5 4" xfId="13687"/>
    <cellStyle name="Percent 24 6" xfId="5661"/>
    <cellStyle name="Percent 24 7" xfId="9106"/>
    <cellStyle name="Percent 24 8" xfId="12264"/>
    <cellStyle name="Percent 240" xfId="4701"/>
    <cellStyle name="Percent 241" xfId="4642"/>
    <cellStyle name="Percent 242" xfId="4641"/>
    <cellStyle name="Percent 243" xfId="4645"/>
    <cellStyle name="Percent 244" xfId="4643"/>
    <cellStyle name="Percent 245" xfId="4672"/>
    <cellStyle name="Percent 246" xfId="4703"/>
    <cellStyle name="Percent 247" xfId="4710"/>
    <cellStyle name="Percent 248" xfId="4718"/>
    <cellStyle name="Percent 249" xfId="4713"/>
    <cellStyle name="Percent 25" xfId="335"/>
    <cellStyle name="Percent 25 2" xfId="1389"/>
    <cellStyle name="Percent 25 3" xfId="1388"/>
    <cellStyle name="Percent 250" xfId="4706"/>
    <cellStyle name="Percent 251" xfId="4712"/>
    <cellStyle name="Percent 252" xfId="4716"/>
    <cellStyle name="Percent 253" xfId="4705"/>
    <cellStyle name="Percent 254" xfId="4720"/>
    <cellStyle name="Percent 255" xfId="4707"/>
    <cellStyle name="Percent 256" xfId="4633"/>
    <cellStyle name="Percent 256 2" xfId="7990"/>
    <cellStyle name="Percent 256 3" xfId="11059"/>
    <cellStyle name="Percent 256 4" xfId="14355"/>
    <cellStyle name="Percent 257" xfId="5447"/>
    <cellStyle name="Percent 257 2" xfId="8708"/>
    <cellStyle name="Percent 257 3" xfId="11768"/>
    <cellStyle name="Percent 257 4" xfId="15064"/>
    <cellStyle name="Percent 258" xfId="3945"/>
    <cellStyle name="Percent 258 2" xfId="7375"/>
    <cellStyle name="Percent 258 3" xfId="10513"/>
    <cellStyle name="Percent 258 4" xfId="13809"/>
    <cellStyle name="Percent 259" xfId="3890"/>
    <cellStyle name="Percent 259 2" xfId="7320"/>
    <cellStyle name="Percent 259 3" xfId="10458"/>
    <cellStyle name="Percent 259 4" xfId="13754"/>
    <cellStyle name="Percent 26" xfId="336"/>
    <cellStyle name="Percent 26 2" xfId="1391"/>
    <cellStyle name="Percent 26 3" xfId="1390"/>
    <cellStyle name="Percent 260" xfId="5592"/>
    <cellStyle name="Percent 260 2" xfId="8853"/>
    <cellStyle name="Percent 260 3" xfId="11913"/>
    <cellStyle name="Percent 260 4" xfId="15209"/>
    <cellStyle name="Percent 261" xfId="5504"/>
    <cellStyle name="Percent 261 2" xfId="8765"/>
    <cellStyle name="Percent 261 3" xfId="11825"/>
    <cellStyle name="Percent 261 4" xfId="15121"/>
    <cellStyle name="Percent 262" xfId="5589"/>
    <cellStyle name="Percent 262 2" xfId="8850"/>
    <cellStyle name="Percent 262 3" xfId="11910"/>
    <cellStyle name="Percent 262 4" xfId="15206"/>
    <cellStyle name="Percent 263" xfId="5503"/>
    <cellStyle name="Percent 263 2" xfId="8764"/>
    <cellStyle name="Percent 263 3" xfId="11824"/>
    <cellStyle name="Percent 263 4" xfId="15120"/>
    <cellStyle name="Percent 264" xfId="5590"/>
    <cellStyle name="Percent 264 2" xfId="8851"/>
    <cellStyle name="Percent 264 3" xfId="11911"/>
    <cellStyle name="Percent 264 4" xfId="15207"/>
    <cellStyle name="Percent 265" xfId="5502"/>
    <cellStyle name="Percent 265 2" xfId="8763"/>
    <cellStyle name="Percent 265 3" xfId="11823"/>
    <cellStyle name="Percent 265 4" xfId="15119"/>
    <cellStyle name="Percent 266" xfId="5591"/>
    <cellStyle name="Percent 266 2" xfId="8852"/>
    <cellStyle name="Percent 266 3" xfId="11912"/>
    <cellStyle name="Percent 266 4" xfId="15208"/>
    <cellStyle name="Percent 267" xfId="5501"/>
    <cellStyle name="Percent 267 2" xfId="8762"/>
    <cellStyle name="Percent 267 3" xfId="11822"/>
    <cellStyle name="Percent 267 4" xfId="15118"/>
    <cellStyle name="Percent 268" xfId="5593"/>
    <cellStyle name="Percent 268 2" xfId="8854"/>
    <cellStyle name="Percent 268 3" xfId="11914"/>
    <cellStyle name="Percent 268 4" xfId="15210"/>
    <cellStyle name="Percent 269" xfId="5507"/>
    <cellStyle name="Percent 269 2" xfId="8768"/>
    <cellStyle name="Percent 269 3" xfId="11828"/>
    <cellStyle name="Percent 269 4" xfId="15124"/>
    <cellStyle name="Percent 27" xfId="337"/>
    <cellStyle name="Percent 27 2" xfId="1393"/>
    <cellStyle name="Percent 27 3" xfId="1392"/>
    <cellStyle name="Percent 270" xfId="5594"/>
    <cellStyle name="Percent 270 2" xfId="8855"/>
    <cellStyle name="Percent 270 3" xfId="11915"/>
    <cellStyle name="Percent 270 4" xfId="15211"/>
    <cellStyle name="Percent 271" xfId="5506"/>
    <cellStyle name="Percent 271 2" xfId="8767"/>
    <cellStyle name="Percent 271 3" xfId="11827"/>
    <cellStyle name="Percent 271 4" xfId="15123"/>
    <cellStyle name="Percent 272" xfId="5595"/>
    <cellStyle name="Percent 272 2" xfId="8856"/>
    <cellStyle name="Percent 272 3" xfId="11916"/>
    <cellStyle name="Percent 272 4" xfId="15212"/>
    <cellStyle name="Percent 273" xfId="5505"/>
    <cellStyle name="Percent 273 2" xfId="8766"/>
    <cellStyle name="Percent 273 3" xfId="11826"/>
    <cellStyle name="Percent 273 4" xfId="15122"/>
    <cellStyle name="Percent 274" xfId="5596"/>
    <cellStyle name="Percent 274 2" xfId="8857"/>
    <cellStyle name="Percent 274 3" xfId="11917"/>
    <cellStyle name="Percent 274 4" xfId="15213"/>
    <cellStyle name="Percent 275" xfId="7207"/>
    <cellStyle name="Percent 276" xfId="6411"/>
    <cellStyle name="Percent 277" xfId="8882"/>
    <cellStyle name="Percent 278" xfId="8887"/>
    <cellStyle name="Percent 279" xfId="8889"/>
    <cellStyle name="Percent 28" xfId="338"/>
    <cellStyle name="Percent 28 2" xfId="1395"/>
    <cellStyle name="Percent 28 3" xfId="1394"/>
    <cellStyle name="Percent 280" xfId="8891"/>
    <cellStyle name="Percent 281" xfId="8892"/>
    <cellStyle name="Percent 282" xfId="8893"/>
    <cellStyle name="Percent 283" xfId="8894"/>
    <cellStyle name="Percent 284" xfId="8895"/>
    <cellStyle name="Percent 285" xfId="8896"/>
    <cellStyle name="Percent 286" xfId="9053"/>
    <cellStyle name="Percent 287" xfId="9613"/>
    <cellStyle name="Percent 288" xfId="9632"/>
    <cellStyle name="Percent 289" xfId="11939"/>
    <cellStyle name="Percent 29" xfId="339"/>
    <cellStyle name="Percent 29 2" xfId="1396"/>
    <cellStyle name="Percent 290" xfId="12194"/>
    <cellStyle name="Percent 291" xfId="12111"/>
    <cellStyle name="Percent 292" xfId="12193"/>
    <cellStyle name="Percent 293" xfId="12110"/>
    <cellStyle name="Percent 294" xfId="12927"/>
    <cellStyle name="Percent 3" xfId="5"/>
    <cellStyle name="Percent 3 10" xfId="1397"/>
    <cellStyle name="Percent 3 10 2" xfId="3096"/>
    <cellStyle name="Percent 3 11" xfId="1398"/>
    <cellStyle name="Percent 3 11 2" xfId="3097"/>
    <cellStyle name="Percent 3 12" xfId="2092"/>
    <cellStyle name="Percent 3 12 2" xfId="3235"/>
    <cellStyle name="Percent 3 12 2 2" xfId="4982"/>
    <cellStyle name="Percent 3 12 2 2 2" xfId="8246"/>
    <cellStyle name="Percent 3 12 2 2 3" xfId="11313"/>
    <cellStyle name="Percent 3 12 2 2 4" xfId="14609"/>
    <cellStyle name="Percent 3 12 2 3" xfId="6669"/>
    <cellStyle name="Percent 3 12 2 4" xfId="9890"/>
    <cellStyle name="Percent 3 12 2 5" xfId="13185"/>
    <cellStyle name="Percent 3 12 3" xfId="4036"/>
    <cellStyle name="Percent 3 12 3 2" xfId="7466"/>
    <cellStyle name="Percent 3 12 3 3" xfId="10604"/>
    <cellStyle name="Percent 3 12 3 4" xfId="13900"/>
    <cellStyle name="Percent 3 12 4" xfId="5872"/>
    <cellStyle name="Percent 3 12 5" xfId="9158"/>
    <cellStyle name="Percent 3 12 6" xfId="12472"/>
    <cellStyle name="Percent 3 13" xfId="2131"/>
    <cellStyle name="Percent 3 13 2" xfId="3244"/>
    <cellStyle name="Percent 3 13 2 2" xfId="4991"/>
    <cellStyle name="Percent 3 13 2 2 2" xfId="8255"/>
    <cellStyle name="Percent 3 13 2 2 3" xfId="11322"/>
    <cellStyle name="Percent 3 13 2 2 4" xfId="14618"/>
    <cellStyle name="Percent 3 13 2 3" xfId="6678"/>
    <cellStyle name="Percent 3 13 2 4" xfId="9899"/>
    <cellStyle name="Percent 3 13 2 5" xfId="13194"/>
    <cellStyle name="Percent 3 13 3" xfId="4045"/>
    <cellStyle name="Percent 3 13 3 2" xfId="7475"/>
    <cellStyle name="Percent 3 13 3 3" xfId="10613"/>
    <cellStyle name="Percent 3 13 3 4" xfId="13909"/>
    <cellStyle name="Percent 3 13 4" xfId="5881"/>
    <cellStyle name="Percent 3 13 5" xfId="9167"/>
    <cellStyle name="Percent 3 13 6" xfId="12481"/>
    <cellStyle name="Percent 3 14" xfId="2632"/>
    <cellStyle name="Percent 3 14 2" xfId="3607"/>
    <cellStyle name="Percent 3 14 2 2" xfId="5274"/>
    <cellStyle name="Percent 3 14 2 2 2" xfId="8537"/>
    <cellStyle name="Percent 3 14 2 2 3" xfId="11604"/>
    <cellStyle name="Percent 3 14 2 2 4" xfId="14900"/>
    <cellStyle name="Percent 3 14 2 3" xfId="7041"/>
    <cellStyle name="Percent 3 14 2 4" xfId="10182"/>
    <cellStyle name="Percent 3 14 2 5" xfId="13477"/>
    <cellStyle name="Percent 3 14 3" xfId="4375"/>
    <cellStyle name="Percent 3 14 3 2" xfId="7805"/>
    <cellStyle name="Percent 3 14 3 3" xfId="10895"/>
    <cellStyle name="Percent 3 14 3 4" xfId="14191"/>
    <cellStyle name="Percent 3 14 4" xfId="6247"/>
    <cellStyle name="Percent 3 14 5" xfId="9449"/>
    <cellStyle name="Percent 3 14 6" xfId="12763"/>
    <cellStyle name="Percent 3 15" xfId="2808"/>
    <cellStyle name="Percent 3 15 2" xfId="3762"/>
    <cellStyle name="Percent 3 15 2 2" xfId="5429"/>
    <cellStyle name="Percent 3 15 2 2 2" xfId="8692"/>
    <cellStyle name="Percent 3 15 2 2 3" xfId="11759"/>
    <cellStyle name="Percent 3 15 2 2 4" xfId="15055"/>
    <cellStyle name="Percent 3 15 2 3" xfId="7196"/>
    <cellStyle name="Percent 3 15 2 4" xfId="10337"/>
    <cellStyle name="Percent 3 15 2 5" xfId="13632"/>
    <cellStyle name="Percent 3 15 3" xfId="4551"/>
    <cellStyle name="Percent 3 15 3 2" xfId="7981"/>
    <cellStyle name="Percent 3 15 3 3" xfId="11050"/>
    <cellStyle name="Percent 3 15 3 4" xfId="14346"/>
    <cellStyle name="Percent 3 15 4" xfId="6402"/>
    <cellStyle name="Percent 3 15 5" xfId="9604"/>
    <cellStyle name="Percent 3 15 6" xfId="12918"/>
    <cellStyle name="Percent 3 16" xfId="3185"/>
    <cellStyle name="Percent 3 16 2" xfId="4934"/>
    <cellStyle name="Percent 3 16 2 2" xfId="8200"/>
    <cellStyle name="Percent 3 16 2 3" xfId="11267"/>
    <cellStyle name="Percent 3 16 2 4" xfId="14563"/>
    <cellStyle name="Percent 3 16 3" xfId="6621"/>
    <cellStyle name="Percent 3 16 4" xfId="9842"/>
    <cellStyle name="Percent 3 16 5" xfId="13137"/>
    <cellStyle name="Percent 3 17" xfId="3792"/>
    <cellStyle name="Percent 3 17 2" xfId="7224"/>
    <cellStyle name="Percent 3 17 3" xfId="10362"/>
    <cellStyle name="Percent 3 17 4" xfId="13658"/>
    <cellStyle name="Percent 3 18" xfId="5599"/>
    <cellStyle name="Percent 3 18 2" xfId="8860"/>
    <cellStyle name="Percent 3 18 3" xfId="11920"/>
    <cellStyle name="Percent 3 18 4" xfId="15216"/>
    <cellStyle name="Percent 3 19" xfId="5632"/>
    <cellStyle name="Percent 3 2" xfId="153"/>
    <cellStyle name="Percent 3 20" xfId="9097"/>
    <cellStyle name="Percent 3 21" xfId="11943"/>
    <cellStyle name="Percent 3 22" xfId="12197"/>
    <cellStyle name="Percent 3 23" xfId="12235"/>
    <cellStyle name="Percent 3 3" xfId="88"/>
    <cellStyle name="Percent 3 4" xfId="344"/>
    <cellStyle name="Percent 3 4 10" xfId="5664"/>
    <cellStyle name="Percent 3 4 11" xfId="9098"/>
    <cellStyle name="Percent 3 4 12" xfId="11954"/>
    <cellStyle name="Percent 3 4 13" xfId="12198"/>
    <cellStyle name="Percent 3 4 14" xfId="12267"/>
    <cellStyle name="Percent 3 4 2" xfId="1399"/>
    <cellStyle name="Percent 3 4 3" xfId="2093"/>
    <cellStyle name="Percent 3 4 3 2" xfId="3236"/>
    <cellStyle name="Percent 3 4 3 2 2" xfId="4983"/>
    <cellStyle name="Percent 3 4 3 2 2 2" xfId="8247"/>
    <cellStyle name="Percent 3 4 3 2 2 3" xfId="11314"/>
    <cellStyle name="Percent 3 4 3 2 2 4" xfId="14610"/>
    <cellStyle name="Percent 3 4 3 2 3" xfId="6670"/>
    <cellStyle name="Percent 3 4 3 2 4" xfId="9891"/>
    <cellStyle name="Percent 3 4 3 2 5" xfId="13186"/>
    <cellStyle name="Percent 3 4 3 3" xfId="4037"/>
    <cellStyle name="Percent 3 4 3 3 2" xfId="7467"/>
    <cellStyle name="Percent 3 4 3 3 3" xfId="10605"/>
    <cellStyle name="Percent 3 4 3 3 4" xfId="13901"/>
    <cellStyle name="Percent 3 4 3 4" xfId="5873"/>
    <cellStyle name="Percent 3 4 3 5" xfId="9159"/>
    <cellStyle name="Percent 3 4 3 6" xfId="12473"/>
    <cellStyle name="Percent 3 4 4" xfId="2144"/>
    <cellStyle name="Percent 3 4 4 2" xfId="3257"/>
    <cellStyle name="Percent 3 4 4 2 2" xfId="5003"/>
    <cellStyle name="Percent 3 4 4 2 2 2" xfId="8267"/>
    <cellStyle name="Percent 3 4 4 2 2 3" xfId="11334"/>
    <cellStyle name="Percent 3 4 4 2 2 4" xfId="14630"/>
    <cellStyle name="Percent 3 4 4 2 3" xfId="6691"/>
    <cellStyle name="Percent 3 4 4 2 4" xfId="9911"/>
    <cellStyle name="Percent 3 4 4 2 5" xfId="13206"/>
    <cellStyle name="Percent 3 4 4 3" xfId="4057"/>
    <cellStyle name="Percent 3 4 4 3 2" xfId="7487"/>
    <cellStyle name="Percent 3 4 4 3 3" xfId="10625"/>
    <cellStyle name="Percent 3 4 4 3 4" xfId="13921"/>
    <cellStyle name="Percent 3 4 4 4" xfId="5893"/>
    <cellStyle name="Percent 3 4 4 5" xfId="9179"/>
    <cellStyle name="Percent 3 4 4 6" xfId="12493"/>
    <cellStyle name="Percent 3 4 5" xfId="2633"/>
    <cellStyle name="Percent 3 4 5 2" xfId="3608"/>
    <cellStyle name="Percent 3 4 5 2 2" xfId="5275"/>
    <cellStyle name="Percent 3 4 5 2 2 2" xfId="8538"/>
    <cellStyle name="Percent 3 4 5 2 2 3" xfId="11605"/>
    <cellStyle name="Percent 3 4 5 2 2 4" xfId="14901"/>
    <cellStyle name="Percent 3 4 5 2 3" xfId="7042"/>
    <cellStyle name="Percent 3 4 5 2 4" xfId="10183"/>
    <cellStyle name="Percent 3 4 5 2 5" xfId="13478"/>
    <cellStyle name="Percent 3 4 5 3" xfId="4376"/>
    <cellStyle name="Percent 3 4 5 3 2" xfId="7806"/>
    <cellStyle name="Percent 3 4 5 3 3" xfId="10896"/>
    <cellStyle name="Percent 3 4 5 3 4" xfId="14192"/>
    <cellStyle name="Percent 3 4 5 4" xfId="6248"/>
    <cellStyle name="Percent 3 4 5 5" xfId="9450"/>
    <cellStyle name="Percent 3 4 5 6" xfId="12764"/>
    <cellStyle name="Percent 3 4 6" xfId="2809"/>
    <cellStyle name="Percent 3 4 6 2" xfId="3763"/>
    <cellStyle name="Percent 3 4 6 2 2" xfId="5430"/>
    <cellStyle name="Percent 3 4 6 2 2 2" xfId="8693"/>
    <cellStyle name="Percent 3 4 6 2 2 3" xfId="11760"/>
    <cellStyle name="Percent 3 4 6 2 2 4" xfId="15056"/>
    <cellStyle name="Percent 3 4 6 2 3" xfId="7197"/>
    <cellStyle name="Percent 3 4 6 2 4" xfId="10338"/>
    <cellStyle name="Percent 3 4 6 2 5" xfId="13633"/>
    <cellStyle name="Percent 3 4 6 3" xfId="4552"/>
    <cellStyle name="Percent 3 4 6 3 2" xfId="7982"/>
    <cellStyle name="Percent 3 4 6 3 3" xfId="11051"/>
    <cellStyle name="Percent 3 4 6 3 4" xfId="14347"/>
    <cellStyle name="Percent 3 4 6 4" xfId="6403"/>
    <cellStyle name="Percent 3 4 6 5" xfId="9605"/>
    <cellStyle name="Percent 3 4 6 6" xfId="12919"/>
    <cellStyle name="Percent 3 4 7" xfId="3110"/>
    <cellStyle name="Percent 3 4 7 2" xfId="4905"/>
    <cellStyle name="Percent 3 4 7 2 2" xfId="8171"/>
    <cellStyle name="Percent 3 4 7 2 3" xfId="11238"/>
    <cellStyle name="Percent 3 4 7 2 4" xfId="14534"/>
    <cellStyle name="Percent 3 4 7 3" xfId="6592"/>
    <cellStyle name="Percent 3 4 7 4" xfId="9813"/>
    <cellStyle name="Percent 3 4 7 5" xfId="13108"/>
    <cellStyle name="Percent 3 4 8" xfId="3824"/>
    <cellStyle name="Percent 3 4 8 2" xfId="7256"/>
    <cellStyle name="Percent 3 4 8 3" xfId="10394"/>
    <cellStyle name="Percent 3 4 8 4" xfId="13690"/>
    <cellStyle name="Percent 3 4 9" xfId="5600"/>
    <cellStyle name="Percent 3 4 9 2" xfId="8861"/>
    <cellStyle name="Percent 3 4 9 3" xfId="11921"/>
    <cellStyle name="Percent 3 4 9 4" xfId="15217"/>
    <cellStyle name="Percent 3 5" xfId="322"/>
    <cellStyle name="Percent 3 5 2" xfId="1400"/>
    <cellStyle name="Percent 3 5 3" xfId="3122"/>
    <cellStyle name="Percent 3 5 3 2" xfId="4917"/>
    <cellStyle name="Percent 3 5 3 2 2" xfId="8183"/>
    <cellStyle name="Percent 3 5 3 2 3" xfId="11250"/>
    <cellStyle name="Percent 3 5 3 2 4" xfId="14546"/>
    <cellStyle name="Percent 3 5 3 3" xfId="6604"/>
    <cellStyle name="Percent 3 5 3 4" xfId="9825"/>
    <cellStyle name="Percent 3 5 3 5" xfId="13120"/>
    <cellStyle name="Percent 3 5 4" xfId="3810"/>
    <cellStyle name="Percent 3 5 4 2" xfId="7242"/>
    <cellStyle name="Percent 3 5 4 3" xfId="10380"/>
    <cellStyle name="Percent 3 5 4 4" xfId="13676"/>
    <cellStyle name="Percent 3 5 5" xfId="5650"/>
    <cellStyle name="Percent 3 5 6" xfId="9115"/>
    <cellStyle name="Percent 3 5 7" xfId="12253"/>
    <cellStyle name="Percent 3 6" xfId="470"/>
    <cellStyle name="Percent 3 6 10" xfId="5694"/>
    <cellStyle name="Percent 3 6 11" xfId="9099"/>
    <cellStyle name="Percent 3 6 12" xfId="12033"/>
    <cellStyle name="Percent 3 6 13" xfId="12199"/>
    <cellStyle name="Percent 3 6 14" xfId="12294"/>
    <cellStyle name="Percent 3 6 2" xfId="1401"/>
    <cellStyle name="Percent 3 6 3" xfId="2094"/>
    <cellStyle name="Percent 3 6 3 2" xfId="3237"/>
    <cellStyle name="Percent 3 6 3 2 2" xfId="4984"/>
    <cellStyle name="Percent 3 6 3 2 2 2" xfId="8248"/>
    <cellStyle name="Percent 3 6 3 2 2 3" xfId="11315"/>
    <cellStyle name="Percent 3 6 3 2 2 4" xfId="14611"/>
    <cellStyle name="Percent 3 6 3 2 3" xfId="6671"/>
    <cellStyle name="Percent 3 6 3 2 4" xfId="9892"/>
    <cellStyle name="Percent 3 6 3 2 5" xfId="13187"/>
    <cellStyle name="Percent 3 6 3 3" xfId="4038"/>
    <cellStyle name="Percent 3 6 3 3 2" xfId="7468"/>
    <cellStyle name="Percent 3 6 3 3 3" xfId="10606"/>
    <cellStyle name="Percent 3 6 3 3 4" xfId="13902"/>
    <cellStyle name="Percent 3 6 3 4" xfId="5874"/>
    <cellStyle name="Percent 3 6 3 5" xfId="9160"/>
    <cellStyle name="Percent 3 6 3 6" xfId="12474"/>
    <cellStyle name="Percent 3 6 4" xfId="2224"/>
    <cellStyle name="Percent 3 6 4 2" xfId="3337"/>
    <cellStyle name="Percent 3 6 4 2 2" xfId="5083"/>
    <cellStyle name="Percent 3 6 4 2 2 2" xfId="8347"/>
    <cellStyle name="Percent 3 6 4 2 2 3" xfId="11414"/>
    <cellStyle name="Percent 3 6 4 2 2 4" xfId="14710"/>
    <cellStyle name="Percent 3 6 4 2 3" xfId="6771"/>
    <cellStyle name="Percent 3 6 4 2 4" xfId="9991"/>
    <cellStyle name="Percent 3 6 4 2 5" xfId="13286"/>
    <cellStyle name="Percent 3 6 4 3" xfId="4137"/>
    <cellStyle name="Percent 3 6 4 3 2" xfId="7567"/>
    <cellStyle name="Percent 3 6 4 3 3" xfId="10705"/>
    <cellStyle name="Percent 3 6 4 3 4" xfId="14001"/>
    <cellStyle name="Percent 3 6 4 4" xfId="5973"/>
    <cellStyle name="Percent 3 6 4 5" xfId="9259"/>
    <cellStyle name="Percent 3 6 4 6" xfId="12573"/>
    <cellStyle name="Percent 3 6 5" xfId="2634"/>
    <cellStyle name="Percent 3 6 5 2" xfId="3609"/>
    <cellStyle name="Percent 3 6 5 2 2" xfId="5276"/>
    <cellStyle name="Percent 3 6 5 2 2 2" xfId="8539"/>
    <cellStyle name="Percent 3 6 5 2 2 3" xfId="11606"/>
    <cellStyle name="Percent 3 6 5 2 2 4" xfId="14902"/>
    <cellStyle name="Percent 3 6 5 2 3" xfId="7043"/>
    <cellStyle name="Percent 3 6 5 2 4" xfId="10184"/>
    <cellStyle name="Percent 3 6 5 2 5" xfId="13479"/>
    <cellStyle name="Percent 3 6 5 3" xfId="4377"/>
    <cellStyle name="Percent 3 6 5 3 2" xfId="7807"/>
    <cellStyle name="Percent 3 6 5 3 3" xfId="10897"/>
    <cellStyle name="Percent 3 6 5 3 4" xfId="14193"/>
    <cellStyle name="Percent 3 6 5 4" xfId="6249"/>
    <cellStyle name="Percent 3 6 5 5" xfId="9451"/>
    <cellStyle name="Percent 3 6 5 6" xfId="12765"/>
    <cellStyle name="Percent 3 6 6" xfId="2810"/>
    <cellStyle name="Percent 3 6 6 2" xfId="3764"/>
    <cellStyle name="Percent 3 6 6 2 2" xfId="5431"/>
    <cellStyle name="Percent 3 6 6 2 2 2" xfId="8694"/>
    <cellStyle name="Percent 3 6 6 2 2 3" xfId="11761"/>
    <cellStyle name="Percent 3 6 6 2 2 4" xfId="15057"/>
    <cellStyle name="Percent 3 6 6 2 3" xfId="7198"/>
    <cellStyle name="Percent 3 6 6 2 4" xfId="10339"/>
    <cellStyle name="Percent 3 6 6 2 5" xfId="13634"/>
    <cellStyle name="Percent 3 6 6 3" xfId="4553"/>
    <cellStyle name="Percent 3 6 6 3 2" xfId="7983"/>
    <cellStyle name="Percent 3 6 6 3 3" xfId="11052"/>
    <cellStyle name="Percent 3 6 6 3 4" xfId="14348"/>
    <cellStyle name="Percent 3 6 6 4" xfId="6404"/>
    <cellStyle name="Percent 3 6 6 5" xfId="9606"/>
    <cellStyle name="Percent 3 6 6 6" xfId="12920"/>
    <cellStyle name="Percent 3 6 7" xfId="3076"/>
    <cellStyle name="Percent 3 6 7 2" xfId="4877"/>
    <cellStyle name="Percent 3 6 7 2 2" xfId="8143"/>
    <cellStyle name="Percent 3 6 7 2 3" xfId="11212"/>
    <cellStyle name="Percent 3 6 7 2 4" xfId="14508"/>
    <cellStyle name="Percent 3 6 7 3" xfId="6566"/>
    <cellStyle name="Percent 3 6 7 4" xfId="9787"/>
    <cellStyle name="Percent 3 6 7 5" xfId="13082"/>
    <cellStyle name="Percent 3 6 8" xfId="3853"/>
    <cellStyle name="Percent 3 6 8 2" xfId="7283"/>
    <cellStyle name="Percent 3 6 8 3" xfId="10421"/>
    <cellStyle name="Percent 3 6 8 4" xfId="13717"/>
    <cellStyle name="Percent 3 6 9" xfId="5601"/>
    <cellStyle name="Percent 3 6 9 2" xfId="8862"/>
    <cellStyle name="Percent 3 6 9 3" xfId="11922"/>
    <cellStyle name="Percent 3 6 9 4" xfId="15218"/>
    <cellStyle name="Percent 3 7" xfId="1402"/>
    <cellStyle name="Percent 3 7 2" xfId="3098"/>
    <cellStyle name="Percent 3 8" xfId="1403"/>
    <cellStyle name="Percent 3 8 2" xfId="3099"/>
    <cellStyle name="Percent 3 9" xfId="1404"/>
    <cellStyle name="Percent 3 9 2" xfId="3100"/>
    <cellStyle name="Percent 30" xfId="340"/>
    <cellStyle name="Percent 30 2" xfId="1405"/>
    <cellStyle name="Percent 31" xfId="341"/>
    <cellStyle name="Percent 31 2" xfId="1406"/>
    <cellStyle name="Percent 32" xfId="419"/>
    <cellStyle name="Percent 32 2" xfId="1408"/>
    <cellStyle name="Percent 32 3" xfId="1407"/>
    <cellStyle name="Percent 32 4" xfId="3085"/>
    <cellStyle name="Percent 32 4 2" xfId="4885"/>
    <cellStyle name="Percent 32 4 2 2" xfId="8151"/>
    <cellStyle name="Percent 32 4 2 3" xfId="11220"/>
    <cellStyle name="Percent 32 4 2 4" xfId="14516"/>
    <cellStyle name="Percent 32 4 3" xfId="6574"/>
    <cellStyle name="Percent 32 4 4" xfId="9795"/>
    <cellStyle name="Percent 32 4 5" xfId="13090"/>
    <cellStyle name="Percent 32 5" xfId="3843"/>
    <cellStyle name="Percent 32 5 2" xfId="7275"/>
    <cellStyle name="Percent 32 5 3" xfId="10413"/>
    <cellStyle name="Percent 32 5 4" xfId="13709"/>
    <cellStyle name="Percent 32 6" xfId="5686"/>
    <cellStyle name="Percent 32 7" xfId="9089"/>
    <cellStyle name="Percent 32 8" xfId="12286"/>
    <cellStyle name="Percent 33" xfId="413"/>
    <cellStyle name="Percent 33 10" xfId="9093"/>
    <cellStyle name="Percent 33 11" xfId="12281"/>
    <cellStyle name="Percent 33 2" xfId="1410"/>
    <cellStyle name="Percent 33 3" xfId="1411"/>
    <cellStyle name="Percent 33 4" xfId="1412"/>
    <cellStyle name="Percent 33 4 2" xfId="1413"/>
    <cellStyle name="Percent 33 5" xfId="1414"/>
    <cellStyle name="Percent 33 6" xfId="1409"/>
    <cellStyle name="Percent 33 7" xfId="3089"/>
    <cellStyle name="Percent 33 7 2" xfId="4889"/>
    <cellStyle name="Percent 33 7 2 2" xfId="8155"/>
    <cellStyle name="Percent 33 7 2 3" xfId="11224"/>
    <cellStyle name="Percent 33 7 2 4" xfId="14520"/>
    <cellStyle name="Percent 33 7 3" xfId="6578"/>
    <cellStyle name="Percent 33 7 4" xfId="9799"/>
    <cellStyle name="Percent 33 7 5" xfId="13094"/>
    <cellStyle name="Percent 33 8" xfId="3838"/>
    <cellStyle name="Percent 33 8 2" xfId="7270"/>
    <cellStyle name="Percent 33 8 3" xfId="10408"/>
    <cellStyle name="Percent 33 8 4" xfId="13704"/>
    <cellStyle name="Percent 33 9" xfId="5681"/>
    <cellStyle name="Percent 34" xfId="463"/>
    <cellStyle name="Percent 34 10" xfId="9085"/>
    <cellStyle name="Percent 34 11" xfId="12290"/>
    <cellStyle name="Percent 34 2" xfId="1416"/>
    <cellStyle name="Percent 34 3" xfId="1417"/>
    <cellStyle name="Percent 34 4" xfId="1418"/>
    <cellStyle name="Percent 34 4 2" xfId="1419"/>
    <cellStyle name="Percent 34 5" xfId="1420"/>
    <cellStyle name="Percent 34 6" xfId="1415"/>
    <cellStyle name="Percent 34 7" xfId="3080"/>
    <cellStyle name="Percent 34 7 2" xfId="4881"/>
    <cellStyle name="Percent 34 7 2 2" xfId="8147"/>
    <cellStyle name="Percent 34 7 2 3" xfId="11216"/>
    <cellStyle name="Percent 34 7 2 4" xfId="14512"/>
    <cellStyle name="Percent 34 7 3" xfId="6570"/>
    <cellStyle name="Percent 34 7 4" xfId="9791"/>
    <cellStyle name="Percent 34 7 5" xfId="13086"/>
    <cellStyle name="Percent 34 8" xfId="3849"/>
    <cellStyle name="Percent 34 8 2" xfId="7279"/>
    <cellStyle name="Percent 34 8 3" xfId="10417"/>
    <cellStyle name="Percent 34 8 4" xfId="13713"/>
    <cellStyle name="Percent 34 9" xfId="5690"/>
    <cellStyle name="Percent 35" xfId="494"/>
    <cellStyle name="Percent 35 10" xfId="9070"/>
    <cellStyle name="Percent 35 11" xfId="12310"/>
    <cellStyle name="Percent 35 2" xfId="1422"/>
    <cellStyle name="Percent 35 3" xfId="1423"/>
    <cellStyle name="Percent 35 4" xfId="1424"/>
    <cellStyle name="Percent 35 4 2" xfId="1425"/>
    <cellStyle name="Percent 35 5" xfId="1426"/>
    <cellStyle name="Percent 35 6" xfId="1421"/>
    <cellStyle name="Percent 35 7" xfId="3051"/>
    <cellStyle name="Percent 35 7 2" xfId="4863"/>
    <cellStyle name="Percent 35 7 2 2" xfId="8129"/>
    <cellStyle name="Percent 35 7 2 3" xfId="11198"/>
    <cellStyle name="Percent 35 7 2 4" xfId="14494"/>
    <cellStyle name="Percent 35 7 3" xfId="6552"/>
    <cellStyle name="Percent 35 7 4" xfId="9773"/>
    <cellStyle name="Percent 35 7 5" xfId="13068"/>
    <cellStyle name="Percent 35 8" xfId="3869"/>
    <cellStyle name="Percent 35 8 2" xfId="7299"/>
    <cellStyle name="Percent 35 8 3" xfId="10437"/>
    <cellStyle name="Percent 35 8 4" xfId="13733"/>
    <cellStyle name="Percent 35 9" xfId="5710"/>
    <cellStyle name="Percent 36" xfId="500"/>
    <cellStyle name="Percent 36 10" xfId="9067"/>
    <cellStyle name="Percent 36 11" xfId="12314"/>
    <cellStyle name="Percent 36 2" xfId="1428"/>
    <cellStyle name="Percent 36 3" xfId="1429"/>
    <cellStyle name="Percent 36 4" xfId="1430"/>
    <cellStyle name="Percent 36 4 2" xfId="1431"/>
    <cellStyle name="Percent 36 5" xfId="1432"/>
    <cellStyle name="Percent 36 6" xfId="1427"/>
    <cellStyle name="Percent 36 7" xfId="3045"/>
    <cellStyle name="Percent 36 7 2" xfId="4860"/>
    <cellStyle name="Percent 36 7 2 2" xfId="8126"/>
    <cellStyle name="Percent 36 7 2 3" xfId="11195"/>
    <cellStyle name="Percent 36 7 2 4" xfId="14491"/>
    <cellStyle name="Percent 36 7 3" xfId="6549"/>
    <cellStyle name="Percent 36 7 4" xfId="9770"/>
    <cellStyle name="Percent 36 7 5" xfId="13065"/>
    <cellStyle name="Percent 36 8" xfId="3873"/>
    <cellStyle name="Percent 36 8 2" xfId="7303"/>
    <cellStyle name="Percent 36 8 3" xfId="10441"/>
    <cellStyle name="Percent 36 8 4" xfId="13737"/>
    <cellStyle name="Percent 36 9" xfId="5714"/>
    <cellStyle name="Percent 37" xfId="495"/>
    <cellStyle name="Percent 37 2" xfId="1434"/>
    <cellStyle name="Percent 37 3" xfId="1435"/>
    <cellStyle name="Percent 37 4" xfId="1433"/>
    <cellStyle name="Percent 37 5" xfId="3049"/>
    <cellStyle name="Percent 37 5 2" xfId="4862"/>
    <cellStyle name="Percent 37 5 2 2" xfId="8128"/>
    <cellStyle name="Percent 37 5 2 3" xfId="11197"/>
    <cellStyle name="Percent 37 5 2 4" xfId="14493"/>
    <cellStyle name="Percent 37 5 3" xfId="6551"/>
    <cellStyle name="Percent 37 5 4" xfId="9772"/>
    <cellStyle name="Percent 37 5 5" xfId="13067"/>
    <cellStyle name="Percent 37 6" xfId="3870"/>
    <cellStyle name="Percent 37 6 2" xfId="7300"/>
    <cellStyle name="Percent 37 6 3" xfId="10438"/>
    <cellStyle name="Percent 37 6 4" xfId="13734"/>
    <cellStyle name="Percent 37 7" xfId="5711"/>
    <cellStyle name="Percent 37 8" xfId="9069"/>
    <cellStyle name="Percent 37 9" xfId="12311"/>
    <cellStyle name="Percent 38" xfId="501"/>
    <cellStyle name="Percent 38 10" xfId="5715"/>
    <cellStyle name="Percent 38 11" xfId="9066"/>
    <cellStyle name="Percent 38 12" xfId="12315"/>
    <cellStyle name="Percent 38 2" xfId="1437"/>
    <cellStyle name="Percent 38 3" xfId="1438"/>
    <cellStyle name="Percent 38 4" xfId="1439"/>
    <cellStyle name="Percent 38 4 2" xfId="1440"/>
    <cellStyle name="Percent 38 5" xfId="1441"/>
    <cellStyle name="Percent 38 6" xfId="1442"/>
    <cellStyle name="Percent 38 7" xfId="1436"/>
    <cellStyle name="Percent 38 8" xfId="3044"/>
    <cellStyle name="Percent 38 8 2" xfId="4859"/>
    <cellStyle name="Percent 38 8 2 2" xfId="8125"/>
    <cellStyle name="Percent 38 8 2 3" xfId="11194"/>
    <cellStyle name="Percent 38 8 2 4" xfId="14490"/>
    <cellStyle name="Percent 38 8 3" xfId="6548"/>
    <cellStyle name="Percent 38 8 4" xfId="9769"/>
    <cellStyle name="Percent 38 8 5" xfId="13064"/>
    <cellStyle name="Percent 38 9" xfId="3874"/>
    <cellStyle name="Percent 38 9 2" xfId="7304"/>
    <cellStyle name="Percent 38 9 3" xfId="10442"/>
    <cellStyle name="Percent 38 9 4" xfId="13738"/>
    <cellStyle name="Percent 39" xfId="503"/>
    <cellStyle name="Percent 39 10" xfId="9065"/>
    <cellStyle name="Percent 39 11" xfId="12317"/>
    <cellStyle name="Percent 39 2" xfId="1444"/>
    <cellStyle name="Percent 39 3" xfId="1445"/>
    <cellStyle name="Percent 39 3 2" xfId="1446"/>
    <cellStyle name="Percent 39 4" xfId="1447"/>
    <cellStyle name="Percent 39 5" xfId="1448"/>
    <cellStyle name="Percent 39 6" xfId="1443"/>
    <cellStyle name="Percent 39 7" xfId="3043"/>
    <cellStyle name="Percent 39 7 2" xfId="4858"/>
    <cellStyle name="Percent 39 7 2 2" xfId="8124"/>
    <cellStyle name="Percent 39 7 2 3" xfId="11193"/>
    <cellStyle name="Percent 39 7 2 4" xfId="14489"/>
    <cellStyle name="Percent 39 7 3" xfId="6547"/>
    <cellStyle name="Percent 39 7 4" xfId="9768"/>
    <cellStyle name="Percent 39 7 5" xfId="13063"/>
    <cellStyle name="Percent 39 8" xfId="3876"/>
    <cellStyle name="Percent 39 8 2" xfId="7306"/>
    <cellStyle name="Percent 39 8 3" xfId="10444"/>
    <cellStyle name="Percent 39 8 4" xfId="13740"/>
    <cellStyle name="Percent 39 9" xfId="5717"/>
    <cellStyle name="Percent 4" xfId="89"/>
    <cellStyle name="Percent 4 2" xfId="1449"/>
    <cellStyle name="Percent 40" xfId="505"/>
    <cellStyle name="Percent 40 10" xfId="9063"/>
    <cellStyle name="Percent 40 11" xfId="12319"/>
    <cellStyle name="Percent 40 2" xfId="1451"/>
    <cellStyle name="Percent 40 3" xfId="1452"/>
    <cellStyle name="Percent 40 3 2" xfId="1453"/>
    <cellStyle name="Percent 40 4" xfId="1454"/>
    <cellStyle name="Percent 40 5" xfId="1455"/>
    <cellStyle name="Percent 40 6" xfId="1450"/>
    <cellStyle name="Percent 40 7" xfId="3041"/>
    <cellStyle name="Percent 40 7 2" xfId="4856"/>
    <cellStyle name="Percent 40 7 2 2" xfId="8122"/>
    <cellStyle name="Percent 40 7 2 3" xfId="11191"/>
    <cellStyle name="Percent 40 7 2 4" xfId="14487"/>
    <cellStyle name="Percent 40 7 3" xfId="6545"/>
    <cellStyle name="Percent 40 7 4" xfId="9766"/>
    <cellStyle name="Percent 40 7 5" xfId="13061"/>
    <cellStyle name="Percent 40 8" xfId="3878"/>
    <cellStyle name="Percent 40 8 2" xfId="7308"/>
    <cellStyle name="Percent 40 8 3" xfId="10446"/>
    <cellStyle name="Percent 40 8 4" xfId="13742"/>
    <cellStyle name="Percent 40 9" xfId="5719"/>
    <cellStyle name="Percent 41" xfId="507"/>
    <cellStyle name="Percent 41 10" xfId="9062"/>
    <cellStyle name="Percent 41 11" xfId="12321"/>
    <cellStyle name="Percent 41 2" xfId="1457"/>
    <cellStyle name="Percent 41 3" xfId="1458"/>
    <cellStyle name="Percent 41 3 2" xfId="1459"/>
    <cellStyle name="Percent 41 4" xfId="1460"/>
    <cellStyle name="Percent 41 5" xfId="1461"/>
    <cellStyle name="Percent 41 6" xfId="1456"/>
    <cellStyle name="Percent 41 7" xfId="3040"/>
    <cellStyle name="Percent 41 7 2" xfId="4855"/>
    <cellStyle name="Percent 41 7 2 2" xfId="8121"/>
    <cellStyle name="Percent 41 7 2 3" xfId="11190"/>
    <cellStyle name="Percent 41 7 2 4" xfId="14486"/>
    <cellStyle name="Percent 41 7 3" xfId="6544"/>
    <cellStyle name="Percent 41 7 4" xfId="9765"/>
    <cellStyle name="Percent 41 7 5" xfId="13060"/>
    <cellStyle name="Percent 41 8" xfId="3880"/>
    <cellStyle name="Percent 41 8 2" xfId="7310"/>
    <cellStyle name="Percent 41 8 3" xfId="10448"/>
    <cellStyle name="Percent 41 8 4" xfId="13744"/>
    <cellStyle name="Percent 41 9" xfId="5721"/>
    <cellStyle name="Percent 42" xfId="509"/>
    <cellStyle name="Percent 42 2" xfId="1463"/>
    <cellStyle name="Percent 42 3" xfId="1462"/>
    <cellStyle name="Percent 42 4" xfId="3038"/>
    <cellStyle name="Percent 42 4 2" xfId="4853"/>
    <cellStyle name="Percent 42 4 2 2" xfId="8119"/>
    <cellStyle name="Percent 42 4 2 3" xfId="11188"/>
    <cellStyle name="Percent 42 4 2 4" xfId="14484"/>
    <cellStyle name="Percent 42 4 3" xfId="6542"/>
    <cellStyle name="Percent 42 4 4" xfId="9763"/>
    <cellStyle name="Percent 42 4 5" xfId="13058"/>
    <cellStyle name="Percent 42 5" xfId="3882"/>
    <cellStyle name="Percent 42 5 2" xfId="7312"/>
    <cellStyle name="Percent 42 5 3" xfId="10450"/>
    <cellStyle name="Percent 42 5 4" xfId="13746"/>
    <cellStyle name="Percent 42 6" xfId="5723"/>
    <cellStyle name="Percent 42 7" xfId="9060"/>
    <cellStyle name="Percent 42 8" xfId="12323"/>
    <cellStyle name="Percent 43" xfId="511"/>
    <cellStyle name="Percent 43 2" xfId="1465"/>
    <cellStyle name="Percent 43 3" xfId="1464"/>
    <cellStyle name="Percent 43 4" xfId="3034"/>
    <cellStyle name="Percent 43 4 2" xfId="4851"/>
    <cellStyle name="Percent 43 4 2 2" xfId="8117"/>
    <cellStyle name="Percent 43 4 2 3" xfId="11186"/>
    <cellStyle name="Percent 43 4 2 4" xfId="14482"/>
    <cellStyle name="Percent 43 4 3" xfId="6540"/>
    <cellStyle name="Percent 43 4 4" xfId="9761"/>
    <cellStyle name="Percent 43 4 5" xfId="13056"/>
    <cellStyle name="Percent 43 5" xfId="3884"/>
    <cellStyle name="Percent 43 5 2" xfId="7314"/>
    <cellStyle name="Percent 43 5 3" xfId="10452"/>
    <cellStyle name="Percent 43 5 4" xfId="13748"/>
    <cellStyle name="Percent 43 6" xfId="5725"/>
    <cellStyle name="Percent 43 7" xfId="9058"/>
    <cellStyle name="Percent 43 8" xfId="12325"/>
    <cellStyle name="Percent 44" xfId="485"/>
    <cellStyle name="Percent 44 2" xfId="1467"/>
    <cellStyle name="Percent 44 3" xfId="1466"/>
    <cellStyle name="Percent 44 4" xfId="3059"/>
    <cellStyle name="Percent 44 4 2" xfId="4865"/>
    <cellStyle name="Percent 44 4 2 2" xfId="8131"/>
    <cellStyle name="Percent 44 4 2 3" xfId="11200"/>
    <cellStyle name="Percent 44 4 2 4" xfId="14496"/>
    <cellStyle name="Percent 44 4 3" xfId="6554"/>
    <cellStyle name="Percent 44 4 4" xfId="9775"/>
    <cellStyle name="Percent 44 4 5" xfId="13070"/>
    <cellStyle name="Percent 44 5" xfId="3867"/>
    <cellStyle name="Percent 44 5 2" xfId="7297"/>
    <cellStyle name="Percent 44 5 3" xfId="10435"/>
    <cellStyle name="Percent 44 5 4" xfId="13731"/>
    <cellStyle name="Percent 44 6" xfId="5708"/>
    <cellStyle name="Percent 44 7" xfId="9072"/>
    <cellStyle name="Percent 44 8" xfId="12308"/>
    <cellStyle name="Percent 45" xfId="479"/>
    <cellStyle name="Percent 45 2" xfId="1469"/>
    <cellStyle name="Percent 45 3" xfId="1470"/>
    <cellStyle name="Percent 45 4" xfId="1468"/>
    <cellStyle name="Percent 45 5" xfId="3065"/>
    <cellStyle name="Percent 45 5 2" xfId="4871"/>
    <cellStyle name="Percent 45 5 2 2" xfId="8137"/>
    <cellStyle name="Percent 45 5 2 3" xfId="11206"/>
    <cellStyle name="Percent 45 5 2 4" xfId="14502"/>
    <cellStyle name="Percent 45 5 3" xfId="6560"/>
    <cellStyle name="Percent 45 5 4" xfId="9781"/>
    <cellStyle name="Percent 45 5 5" xfId="13076"/>
    <cellStyle name="Percent 45 6" xfId="3861"/>
    <cellStyle name="Percent 45 6 2" xfId="7291"/>
    <cellStyle name="Percent 45 6 3" xfId="10429"/>
    <cellStyle name="Percent 45 6 4" xfId="13725"/>
    <cellStyle name="Percent 45 7" xfId="5702"/>
    <cellStyle name="Percent 45 8" xfId="9078"/>
    <cellStyle name="Percent 45 9" xfId="12302"/>
    <cellStyle name="Percent 46" xfId="497"/>
    <cellStyle name="Percent 46 2" xfId="1472"/>
    <cellStyle name="Percent 46 3" xfId="1473"/>
    <cellStyle name="Percent 46 4" xfId="1471"/>
    <cellStyle name="Percent 46 5" xfId="3046"/>
    <cellStyle name="Percent 46 5 2" xfId="4861"/>
    <cellStyle name="Percent 46 5 2 2" xfId="8127"/>
    <cellStyle name="Percent 46 5 2 3" xfId="11196"/>
    <cellStyle name="Percent 46 5 2 4" xfId="14492"/>
    <cellStyle name="Percent 46 5 3" xfId="6550"/>
    <cellStyle name="Percent 46 5 4" xfId="9771"/>
    <cellStyle name="Percent 46 5 5" xfId="13066"/>
    <cellStyle name="Percent 46 6" xfId="3872"/>
    <cellStyle name="Percent 46 6 2" xfId="7302"/>
    <cellStyle name="Percent 46 6 3" xfId="10440"/>
    <cellStyle name="Percent 46 6 4" xfId="13736"/>
    <cellStyle name="Percent 46 7" xfId="5713"/>
    <cellStyle name="Percent 46 8" xfId="9068"/>
    <cellStyle name="Percent 46 9" xfId="12313"/>
    <cellStyle name="Percent 47" xfId="475"/>
    <cellStyle name="Percent 47 2" xfId="1475"/>
    <cellStyle name="Percent 47 3" xfId="1476"/>
    <cellStyle name="Percent 47 4" xfId="1474"/>
    <cellStyle name="Percent 47 5" xfId="3069"/>
    <cellStyle name="Percent 47 5 2" xfId="4873"/>
    <cellStyle name="Percent 47 5 2 2" xfId="8139"/>
    <cellStyle name="Percent 47 5 2 3" xfId="11208"/>
    <cellStyle name="Percent 47 5 2 4" xfId="14504"/>
    <cellStyle name="Percent 47 5 3" xfId="6562"/>
    <cellStyle name="Percent 47 5 4" xfId="9783"/>
    <cellStyle name="Percent 47 5 5" xfId="13078"/>
    <cellStyle name="Percent 47 6" xfId="3858"/>
    <cellStyle name="Percent 47 6 2" xfId="7288"/>
    <cellStyle name="Percent 47 6 3" xfId="10426"/>
    <cellStyle name="Percent 47 6 4" xfId="13722"/>
    <cellStyle name="Percent 47 7" xfId="5699"/>
    <cellStyle name="Percent 47 8" xfId="9079"/>
    <cellStyle name="Percent 47 9" xfId="12299"/>
    <cellStyle name="Percent 48" xfId="492"/>
    <cellStyle name="Percent 48 2" xfId="1478"/>
    <cellStyle name="Percent 48 3" xfId="1479"/>
    <cellStyle name="Percent 48 4" xfId="1477"/>
    <cellStyle name="Percent 48 5" xfId="3054"/>
    <cellStyle name="Percent 48 5 2" xfId="4864"/>
    <cellStyle name="Percent 48 5 2 2" xfId="8130"/>
    <cellStyle name="Percent 48 5 2 3" xfId="11199"/>
    <cellStyle name="Percent 48 5 2 4" xfId="14495"/>
    <cellStyle name="Percent 48 5 3" xfId="6553"/>
    <cellStyle name="Percent 48 5 4" xfId="9774"/>
    <cellStyle name="Percent 48 5 5" xfId="13069"/>
    <cellStyle name="Percent 48 6" xfId="3868"/>
    <cellStyle name="Percent 48 6 2" xfId="7298"/>
    <cellStyle name="Percent 48 6 3" xfId="10436"/>
    <cellStyle name="Percent 48 6 4" xfId="13732"/>
    <cellStyle name="Percent 48 7" xfId="5709"/>
    <cellStyle name="Percent 48 8" xfId="9071"/>
    <cellStyle name="Percent 48 9" xfId="12309"/>
    <cellStyle name="Percent 49" xfId="1480"/>
    <cellStyle name="Percent 49 2" xfId="1481"/>
    <cellStyle name="Percent 49 3" xfId="1482"/>
    <cellStyle name="Percent 5" xfId="90"/>
    <cellStyle name="Percent 5 2" xfId="1483"/>
    <cellStyle name="Percent 50" xfId="1484"/>
    <cellStyle name="Percent 50 2" xfId="1485"/>
    <cellStyle name="Percent 50 3" xfId="1486"/>
    <cellStyle name="Percent 51" xfId="1487"/>
    <cellStyle name="Percent 51 2" xfId="1488"/>
    <cellStyle name="Percent 51 3" xfId="1489"/>
    <cellStyle name="Percent 51 4" xfId="1490"/>
    <cellStyle name="Percent 52" xfId="1491"/>
    <cellStyle name="Percent 52 2" xfId="1492"/>
    <cellStyle name="Percent 52 3" xfId="1493"/>
    <cellStyle name="Percent 52 4" xfId="3133"/>
    <cellStyle name="Percent 53" xfId="1494"/>
    <cellStyle name="Percent 53 2" xfId="1495"/>
    <cellStyle name="Percent 53 3" xfId="1496"/>
    <cellStyle name="Percent 53 4" xfId="3134"/>
    <cellStyle name="Percent 54" xfId="1497"/>
    <cellStyle name="Percent 54 2" xfId="1498"/>
    <cellStyle name="Percent 54 3" xfId="3135"/>
    <cellStyle name="Percent 55" xfId="1499"/>
    <cellStyle name="Percent 55 2" xfId="1500"/>
    <cellStyle name="Percent 55 3" xfId="3136"/>
    <cellStyle name="Percent 56" xfId="1501"/>
    <cellStyle name="Percent 56 2" xfId="1502"/>
    <cellStyle name="Percent 56 3" xfId="3137"/>
    <cellStyle name="Percent 57" xfId="1503"/>
    <cellStyle name="Percent 57 2" xfId="1504"/>
    <cellStyle name="Percent 57 3" xfId="3138"/>
    <cellStyle name="Percent 58" xfId="1505"/>
    <cellStyle name="Percent 58 2" xfId="1506"/>
    <cellStyle name="Percent 58 3" xfId="1507"/>
    <cellStyle name="Percent 58 4" xfId="3139"/>
    <cellStyle name="Percent 59" xfId="1508"/>
    <cellStyle name="Percent 59 2" xfId="1509"/>
    <cellStyle name="Percent 59 3" xfId="1510"/>
    <cellStyle name="Percent 59 4" xfId="3140"/>
    <cellStyle name="Percent 6" xfId="91"/>
    <cellStyle name="Percent 6 2" xfId="1511"/>
    <cellStyle name="Percent 60" xfId="1512"/>
    <cellStyle name="Percent 60 2" xfId="1513"/>
    <cellStyle name="Percent 60 3" xfId="1514"/>
    <cellStyle name="Percent 60 4" xfId="3141"/>
    <cellStyle name="Percent 61" xfId="1515"/>
    <cellStyle name="Percent 61 2" xfId="1516"/>
    <cellStyle name="Percent 61 3" xfId="3142"/>
    <cellStyle name="Percent 62" xfId="1517"/>
    <cellStyle name="Percent 62 2" xfId="3143"/>
    <cellStyle name="Percent 62 2 2" xfId="9620"/>
    <cellStyle name="Percent 63" xfId="1518"/>
    <cellStyle name="Percent 63 2" xfId="3144"/>
    <cellStyle name="Percent 63 2 2" xfId="9619"/>
    <cellStyle name="Percent 64" xfId="1519"/>
    <cellStyle name="Percent 64 2" xfId="3145"/>
    <cellStyle name="Percent 65" xfId="1520"/>
    <cellStyle name="Percent 65 2" xfId="3146"/>
    <cellStyle name="Percent 66" xfId="1521"/>
    <cellStyle name="Percent 66 2" xfId="3147"/>
    <cellStyle name="Percent 67" xfId="1522"/>
    <cellStyle name="Percent 67 2" xfId="3148"/>
    <cellStyle name="Percent 68" xfId="1523"/>
    <cellStyle name="Percent 68 2" xfId="3149"/>
    <cellStyle name="Percent 69" xfId="1524"/>
    <cellStyle name="Percent 69 2" xfId="3150"/>
    <cellStyle name="Percent 7" xfId="92"/>
    <cellStyle name="Percent 7 2" xfId="1525"/>
    <cellStyle name="Percent 70" xfId="1526"/>
    <cellStyle name="Percent 70 2" xfId="3151"/>
    <cellStyle name="Percent 71" xfId="1527"/>
    <cellStyle name="Percent 71 2" xfId="3152"/>
    <cellStyle name="Percent 72" xfId="1528"/>
    <cellStyle name="Percent 72 2" xfId="3153"/>
    <cellStyle name="Percent 73" xfId="1529"/>
    <cellStyle name="Percent 73 2" xfId="3154"/>
    <cellStyle name="Percent 74" xfId="1530"/>
    <cellStyle name="Percent 74 2" xfId="3155"/>
    <cellStyle name="Percent 75" xfId="1531"/>
    <cellStyle name="Percent 76" xfId="1532"/>
    <cellStyle name="Percent 77" xfId="1533"/>
    <cellStyle name="Percent 77 2" xfId="3156"/>
    <cellStyle name="Percent 78" xfId="1534"/>
    <cellStyle name="Percent 78 2" xfId="3157"/>
    <cellStyle name="Percent 79" xfId="1535"/>
    <cellStyle name="Percent 79 2" xfId="3158"/>
    <cellStyle name="Percent 8" xfId="93"/>
    <cellStyle name="Percent 8 2" xfId="1536"/>
    <cellStyle name="Percent 8 2 2" xfId="2098"/>
    <cellStyle name="Percent 8 2 3" xfId="2099"/>
    <cellStyle name="Percent 8 3" xfId="2100"/>
    <cellStyle name="Percent 80" xfId="1537"/>
    <cellStyle name="Percent 80 2" xfId="3159"/>
    <cellStyle name="Percent 81" xfId="1538"/>
    <cellStyle name="Percent 81 2" xfId="3160"/>
    <cellStyle name="Percent 82" xfId="1539"/>
    <cellStyle name="Percent 82 2" xfId="3161"/>
    <cellStyle name="Percent 83" xfId="1540"/>
    <cellStyle name="Percent 83 2" xfId="3162"/>
    <cellStyle name="Percent 84" xfId="1541"/>
    <cellStyle name="Percent 84 2" xfId="3163"/>
    <cellStyle name="Percent 85" xfId="1542"/>
    <cellStyle name="Percent 85 2" xfId="3164"/>
    <cellStyle name="Percent 86" xfId="1543"/>
    <cellStyle name="Percent 86 2" xfId="3165"/>
    <cellStyle name="Percent 87" xfId="1544"/>
    <cellStyle name="Percent 87 2" xfId="3166"/>
    <cellStyle name="Percent 88" xfId="1545"/>
    <cellStyle name="Percent 88 2" xfId="3167"/>
    <cellStyle name="Percent 89" xfId="1546"/>
    <cellStyle name="Percent 89 2" xfId="3168"/>
    <cellStyle name="Percent 9" xfId="94"/>
    <cellStyle name="Percent 9 2" xfId="1547"/>
    <cellStyle name="Percent 9 2 2" xfId="2101"/>
    <cellStyle name="Percent 9 2 3" xfId="2102"/>
    <cellStyle name="Percent 9 3" xfId="1548"/>
    <cellStyle name="Percent 9 4" xfId="2103"/>
    <cellStyle name="Percent 90" xfId="1549"/>
    <cellStyle name="Percent 90 2" xfId="3169"/>
    <cellStyle name="Percent 91" xfId="1550"/>
    <cellStyle name="Percent 91 2" xfId="3170"/>
    <cellStyle name="Percent 92" xfId="1551"/>
    <cellStyle name="Percent 92 2" xfId="3171"/>
    <cellStyle name="Percent 93" xfId="1552"/>
    <cellStyle name="Percent 93 2" xfId="3172"/>
    <cellStyle name="Percent 94" xfId="1553"/>
    <cellStyle name="Percent 94 2" xfId="3173"/>
    <cellStyle name="Percent 95" xfId="1554"/>
    <cellStyle name="Percent 95 2" xfId="3174"/>
    <cellStyle name="Percent 96" xfId="1555"/>
    <cellStyle name="Percent 96 2" xfId="3175"/>
    <cellStyle name="Percent 97" xfId="1556"/>
    <cellStyle name="Percent 97 2" xfId="3176"/>
    <cellStyle name="Percent 98" xfId="1557"/>
    <cellStyle name="Percent 98 2" xfId="3177"/>
    <cellStyle name="Percent 99" xfId="1558"/>
    <cellStyle name="Percent 99 2" xfId="3178"/>
    <cellStyle name="PSChar" xfId="95"/>
    <cellStyle name="PSDate" xfId="96"/>
    <cellStyle name="PSDec" xfId="97"/>
    <cellStyle name="PSHeading" xfId="98"/>
    <cellStyle name="PSHeading 2" xfId="476"/>
    <cellStyle name="PSHeading 2 2" xfId="2050"/>
    <cellStyle name="PSHeading 2 2 2" xfId="2278"/>
    <cellStyle name="PSHeading 2 2 2 2" xfId="4614"/>
    <cellStyle name="PSHeading 2 2 2 3" xfId="5440"/>
    <cellStyle name="PSHeading 2 2 2 3 2" xfId="8701"/>
    <cellStyle name="PSHeading 2 3" xfId="4569"/>
    <cellStyle name="PSHeading 3" xfId="1560"/>
    <cellStyle name="PSHeading 3 2" xfId="2051"/>
    <cellStyle name="PSHeading 3 2 2" xfId="2279"/>
    <cellStyle name="PSHeading 3 2 2 2" xfId="4615"/>
    <cellStyle name="PSHeading 3 2 2 3" xfId="5441"/>
    <cellStyle name="PSHeading 3 2 2 3 2" xfId="8702"/>
    <cellStyle name="PSHeading 3 3" xfId="4594"/>
    <cellStyle name="PSHeading 4" xfId="1561"/>
    <cellStyle name="PSHeading 4 2" xfId="2052"/>
    <cellStyle name="PSHeading 4 2 2" xfId="2280"/>
    <cellStyle name="PSHeading 4 2 2 2" xfId="4616"/>
    <cellStyle name="PSHeading 4 2 2 3" xfId="5442"/>
    <cellStyle name="PSHeading 4 2 2 3 2" xfId="8703"/>
    <cellStyle name="PSHeading 4 3" xfId="4595"/>
    <cellStyle name="PSHeading 5" xfId="1562"/>
    <cellStyle name="PSHeading 5 2" xfId="2053"/>
    <cellStyle name="PSHeading 5 2 2" xfId="2281"/>
    <cellStyle name="PSHeading 5 2 2 2" xfId="4617"/>
    <cellStyle name="PSHeading 5 2 2 3" xfId="5443"/>
    <cellStyle name="PSHeading 5 2 2 3 2" xfId="8704"/>
    <cellStyle name="PSHeading 5 3" xfId="4596"/>
    <cellStyle name="PSHeading 6" xfId="1563"/>
    <cellStyle name="PSHeading 6 2" xfId="2054"/>
    <cellStyle name="PSHeading 6 2 2" xfId="2282"/>
    <cellStyle name="PSHeading 6 2 2 2" xfId="4618"/>
    <cellStyle name="PSHeading 6 2 2 3" xfId="5444"/>
    <cellStyle name="PSHeading 6 2 2 3 2" xfId="8705"/>
    <cellStyle name="PSHeading 6 3" xfId="4597"/>
    <cellStyle name="PSHeading 7" xfId="1564"/>
    <cellStyle name="PSHeading 7 2" xfId="2055"/>
    <cellStyle name="PSHeading 7 2 2" xfId="2283"/>
    <cellStyle name="PSHeading 7 2 2 2" xfId="4619"/>
    <cellStyle name="PSHeading 7 2 2 3" xfId="5445"/>
    <cellStyle name="PSHeading 7 2 2 3 2" xfId="8706"/>
    <cellStyle name="PSHeading 7 3" xfId="4598"/>
    <cellStyle name="PSHeading 8" xfId="2104"/>
    <cellStyle name="PSHeading 8 2" xfId="2284"/>
    <cellStyle name="PSHeading 8 2 2" xfId="4620"/>
    <cellStyle name="PSHeading 8 2 3" xfId="5446"/>
    <cellStyle name="PSHeading 8 2 3 2" xfId="8707"/>
    <cellStyle name="PSInt" xfId="99"/>
    <cellStyle name="PSSpacer" xfId="100"/>
    <cellStyle name="ShOut" xfId="101"/>
    <cellStyle name="ShOut 2" xfId="102"/>
    <cellStyle name="ShOut 2 2" xfId="1565"/>
    <cellStyle name="ShOut_Adjustments-RSVA" xfId="103"/>
    <cellStyle name="Style 1" xfId="104"/>
    <cellStyle name="Style 1 2" xfId="105"/>
    <cellStyle name="Style 1 2 2" xfId="1566"/>
    <cellStyle name="Style 2" xfId="106"/>
    <cellStyle name="Style 2 2" xfId="107"/>
    <cellStyle name="Style 2 2 2" xfId="1567"/>
    <cellStyle name="Style 2_Adjustments-RSVA" xfId="108"/>
    <cellStyle name="Style 3" xfId="109"/>
    <cellStyle name="Style 3 2" xfId="110"/>
    <cellStyle name="Style 3 2 2" xfId="1568"/>
    <cellStyle name="Style 3_Adjustments-RSVA" xfId="111"/>
    <cellStyle name="Title" xfId="421" builtinId="15" customBuiltin="1"/>
    <cellStyle name="Title 2" xfId="406"/>
    <cellStyle name="Title 2 2" xfId="1569"/>
    <cellStyle name="Total" xfId="436" builtinId="25" customBuiltin="1"/>
    <cellStyle name="Total 2" xfId="407"/>
    <cellStyle name="Total 2 2" xfId="1570"/>
    <cellStyle name="Total 2 3" xfId="3094"/>
    <cellStyle name="Total 2 3 2" xfId="4894"/>
    <cellStyle name="Total 2 3 2 2" xfId="8160"/>
    <cellStyle name="Total 3" xfId="1571"/>
    <cellStyle name="Total 3 2" xfId="2105"/>
    <cellStyle name="Total 3 2 2" xfId="2106"/>
    <cellStyle name="Total 3 2 2 2" xfId="2107"/>
    <cellStyle name="Total 3 2 2 2 2" xfId="2638"/>
    <cellStyle name="Total 3 2 2 2 2 2" xfId="4381"/>
    <cellStyle name="Total 3 2 2 2 2 2 2" xfId="7811"/>
    <cellStyle name="Total 3 2 2 3" xfId="2108"/>
    <cellStyle name="Total 3 2 2 3 2" xfId="2639"/>
    <cellStyle name="Total 3 2 2 3 2 2" xfId="4382"/>
    <cellStyle name="Total 3 2 2 3 2 2 2" xfId="7812"/>
    <cellStyle name="Total 3 2 2 4" xfId="2637"/>
    <cellStyle name="Total 3 2 2 4 2" xfId="4380"/>
    <cellStyle name="Total 3 2 2 4 2 2" xfId="7810"/>
    <cellStyle name="Total 3 2 3" xfId="2109"/>
    <cellStyle name="Total 3 2 3 2" xfId="2110"/>
    <cellStyle name="Total 3 2 3 2 2" xfId="2641"/>
    <cellStyle name="Total 3 2 3 2 2 2" xfId="4384"/>
    <cellStyle name="Total 3 2 3 2 2 2 2" xfId="7814"/>
    <cellStyle name="Total 3 2 3 3" xfId="2111"/>
    <cellStyle name="Total 3 2 3 3 2" xfId="2642"/>
    <cellStyle name="Total 3 2 3 3 2 2" xfId="4385"/>
    <cellStyle name="Total 3 2 3 3 2 2 2" xfId="7815"/>
    <cellStyle name="Total 3 2 3 4" xfId="2640"/>
    <cellStyle name="Total 3 2 3 4 2" xfId="4383"/>
    <cellStyle name="Total 3 2 3 4 2 2" xfId="7813"/>
    <cellStyle name="Total 3 2 4" xfId="2112"/>
    <cellStyle name="Total 3 2 4 2" xfId="2643"/>
    <cellStyle name="Total 3 2 4 2 2" xfId="4386"/>
    <cellStyle name="Total 3 2 4 2 2 2" xfId="7816"/>
    <cellStyle name="Total 3 2 5" xfId="2113"/>
    <cellStyle name="Total 3 2 5 2" xfId="2644"/>
    <cellStyle name="Total 3 2 5 2 2" xfId="4387"/>
    <cellStyle name="Total 3 2 5 2 2 2" xfId="7817"/>
    <cellStyle name="Total 3 2 6" xfId="2636"/>
    <cellStyle name="Total 3 2 6 2" xfId="4379"/>
    <cellStyle name="Total 3 2 6 2 2" xfId="7809"/>
    <cellStyle name="Total 3 3" xfId="2114"/>
    <cellStyle name="Total 3 3 2" xfId="2115"/>
    <cellStyle name="Total 3 3 2 2" xfId="2646"/>
    <cellStyle name="Total 3 3 2 2 2" xfId="4389"/>
    <cellStyle name="Total 3 3 2 2 2 2" xfId="7819"/>
    <cellStyle name="Total 3 3 3" xfId="2116"/>
    <cellStyle name="Total 3 3 3 2" xfId="2647"/>
    <cellStyle name="Total 3 3 3 2 2" xfId="4390"/>
    <cellStyle name="Total 3 3 3 2 2 2" xfId="7820"/>
    <cellStyle name="Total 3 3 4" xfId="2645"/>
    <cellStyle name="Total 3 3 4 2" xfId="4388"/>
    <cellStyle name="Total 3 3 4 2 2" xfId="7818"/>
    <cellStyle name="Total 3 4" xfId="2117"/>
    <cellStyle name="Total 3 4 2" xfId="2118"/>
    <cellStyle name="Total 3 4 2 2" xfId="2649"/>
    <cellStyle name="Total 3 4 2 2 2" xfId="4392"/>
    <cellStyle name="Total 3 4 2 2 2 2" xfId="7822"/>
    <cellStyle name="Total 3 4 3" xfId="2119"/>
    <cellStyle name="Total 3 4 3 2" xfId="2650"/>
    <cellStyle name="Total 3 4 3 2 2" xfId="4393"/>
    <cellStyle name="Total 3 4 3 2 2 2" xfId="7823"/>
    <cellStyle name="Total 3 4 4" xfId="2648"/>
    <cellStyle name="Total 3 4 4 2" xfId="4391"/>
    <cellStyle name="Total 3 4 4 2 2" xfId="7821"/>
    <cellStyle name="Total 3 5" xfId="2120"/>
    <cellStyle name="Total 3 5 2" xfId="2121"/>
    <cellStyle name="Total 3 5 2 2" xfId="2652"/>
    <cellStyle name="Total 3 5 2 2 2" xfId="4395"/>
    <cellStyle name="Total 3 5 2 2 2 2" xfId="7825"/>
    <cellStyle name="Total 3 5 3" xfId="2122"/>
    <cellStyle name="Total 3 5 3 2" xfId="2653"/>
    <cellStyle name="Total 3 5 3 2 2" xfId="4396"/>
    <cellStyle name="Total 3 5 3 2 2 2" xfId="7826"/>
    <cellStyle name="Total 3 5 4" xfId="2651"/>
    <cellStyle name="Total 3 5 4 2" xfId="4394"/>
    <cellStyle name="Total 3 5 4 2 2" xfId="7824"/>
    <cellStyle name="Total 3 6" xfId="2123"/>
    <cellStyle name="Total 3 6 2" xfId="2654"/>
    <cellStyle name="Total 3 6 2 2" xfId="4397"/>
    <cellStyle name="Total 3 6 2 2 2" xfId="7827"/>
    <cellStyle name="Total 3 7" xfId="2124"/>
    <cellStyle name="Total 3 7 2" xfId="2655"/>
    <cellStyle name="Total 3 7 2 2" xfId="4398"/>
    <cellStyle name="Total 3 7 2 2 2" xfId="7828"/>
    <cellStyle name="Total 3 8" xfId="2635"/>
    <cellStyle name="Total 3 8 2" xfId="4378"/>
    <cellStyle name="Total 3 8 2 2" xfId="7808"/>
    <cellStyle name="Warning Text" xfId="434" builtinId="11" customBuiltin="1"/>
    <cellStyle name="Warning Text 2" xfId="408"/>
    <cellStyle name="Warning Text 2 2" xfId="1572"/>
    <cellStyle name="x" xfId="112"/>
    <cellStyle name="x 2" xfId="113"/>
    <cellStyle name="x 2 2" xfId="1573"/>
    <cellStyle name="x 3" xfId="1574"/>
    <cellStyle name="x_2007 PBR Filing Working File 080115" xfId="1575"/>
    <cellStyle name="x_2008 PBR Filing Working File 090116" xfId="1576"/>
    <cellStyle name="x_2010 RMDx BP090610c-1" xfId="1577"/>
    <cellStyle name="x_2010 RMDx BP091222c-old" xfId="1578"/>
    <cellStyle name="x_Actual vs. Budget Volume" xfId="1579"/>
    <cellStyle name="x_Adjustments-RSVA" xfId="114"/>
    <cellStyle name="x_Adjustments-RSVA 2" xfId="1580"/>
    <cellStyle name="x_Adjustments-RSVA_Brampton Rev. Tracking" xfId="1581"/>
    <cellStyle name="x_Adjustments-RSVA_Brampton Rev. Tracking 2" xfId="1582"/>
    <cellStyle name="x_Book1" xfId="1583"/>
    <cellStyle name="x_Brampton HOBNI RCOPA Tracking" xfId="1584"/>
    <cellStyle name="x_Brampton Rev. Tracking" xfId="1585"/>
    <cellStyle name="x_Brampton Rev. Tracking 2" xfId="1586"/>
    <cellStyle name="x_CCA-Request_H11bps" xfId="115"/>
    <cellStyle name="x_CCA-Request_H11bps 2" xfId="116"/>
    <cellStyle name="x_CCA-Request_H11bps 2 2" xfId="1587"/>
    <cellStyle name="x_CCA-Request_H11bps 3" xfId="1588"/>
    <cellStyle name="x_CCA-Request_H11bps July 9" xfId="117"/>
    <cellStyle name="x_CCA-Request_H11bps July 9 2" xfId="118"/>
    <cellStyle name="x_CCA-Request_H11bps July 9 2 2" xfId="1589"/>
    <cellStyle name="x_CCA-Request_H11bps July 9 3" xfId="1590"/>
    <cellStyle name="x_CCA-Request_H11bps July 9_2007 PBR Filing Working File 080115" xfId="1591"/>
    <cellStyle name="x_CCA-Request_H11bps July 9_2008 PBR Filing Working File 090116" xfId="1592"/>
    <cellStyle name="x_CCA-Request_H11bps July 9_2010 RMDx BP090610c-1" xfId="1593"/>
    <cellStyle name="x_CCA-Request_H11bps July 9_2010 RMDx BP091222c-old" xfId="1594"/>
    <cellStyle name="x_CCA-Request_H11bps July 9_Actual vs. Budget Volume" xfId="1595"/>
    <cellStyle name="x_CCA-Request_H11bps July 9_Adjustments-RSVA" xfId="119"/>
    <cellStyle name="x_CCA-Request_H11bps July 9_Adjustments-RSVA 2" xfId="1596"/>
    <cellStyle name="x_CCA-Request_H11bps July 9_Adjustments-RSVA_Brampton Rev. Tracking" xfId="1597"/>
    <cellStyle name="x_CCA-Request_H11bps July 9_Adjustments-RSVA_Brampton Rev. Tracking 2" xfId="1598"/>
    <cellStyle name="x_CCA-Request_H11bps July 9_Book1" xfId="1599"/>
    <cellStyle name="x_CCA-Request_H11bps July 9_Brampton HOBNI RCOPA Tracking" xfId="1600"/>
    <cellStyle name="x_CCA-Request_H11bps July 9_Brampton Rev. Tracking" xfId="1601"/>
    <cellStyle name="x_CCA-Request_H11bps July 9_Brampton Rev. Tracking 2" xfId="1602"/>
    <cellStyle name="x_CCA-Request_H11bps July 9_Detail" xfId="1603"/>
    <cellStyle name="x_CCA-Request_H11bps July 9_Dx Decision Workbook (2)" xfId="1604"/>
    <cellStyle name="x_CCA-Request_H11bps July 9_F_Mstr_Cntrl_rates" xfId="1605"/>
    <cellStyle name="x_CCA-Request_H11bps July 9_Fcst_Chg_new" xfId="1606"/>
    <cellStyle name="x_CCA-Request_H11bps July 9_Fcst_new" xfId="1607"/>
    <cellStyle name="x_CCA-Request_H11bps July 9_Fcst_Prev_new" xfId="1608"/>
    <cellStyle name="x_CCA-Request_H11bps July 9_In_F_Dx_Rates_new" xfId="1609"/>
    <cellStyle name="x_CCA-Request_H11bps July 9_In_R_Customers_new" xfId="1610"/>
    <cellStyle name="x_CCA-Request_H11bps July 9_In_R_kWhs_New" xfId="1611"/>
    <cellStyle name="x_CCA-Request_H11bps July 9_In_R_kWs_New" xfId="1612"/>
    <cellStyle name="x_CCA-Request_H11bps July 9_LV" xfId="1613"/>
    <cellStyle name="x_CCA-Request_H11bps July 9_Monthly Foregone Revenue Cal'n_08PL based on Sep07 LF_090109 (3)" xfId="1614"/>
    <cellStyle name="x_CCA-Request_H11bps July 9_Out_Accrual_Bud_091222c" xfId="1615"/>
    <cellStyle name="x_CCA-Request_H11bps July 9_Out_Accrual_Bud_100222f" xfId="1616"/>
    <cellStyle name="x_CCA-Request_H11bps July 9_Out_Accrual_Bud_100525g" xfId="1617"/>
    <cellStyle name="x_CCA-Request_H11bps July 9_Out_Accural_Bud_101112a" xfId="1618"/>
    <cellStyle name="x_CCA-Request_H11bps July 9_Out_Variances_Summary" xfId="1619"/>
    <cellStyle name="x_CCA-Request_H11bps July 9_Q4-07 METS Rebate Accrual" xfId="1620"/>
    <cellStyle name="x_CCA-Request_H11bps July 9_Q4-07 METS Revenue Accrual" xfId="1621"/>
    <cellStyle name="x_CCA-Request_H11bps July 9_Rate Class" xfId="1622"/>
    <cellStyle name="x_CCA-Request_H11bps July 9_Revenue High Level Checking" xfId="1623"/>
    <cellStyle name="x_CCA-Request_H11bps July 9_RMBill Master Dec08 090105" xfId="1624"/>
    <cellStyle name="x_CCA-Request_H11bps July 9_RMBill Master Dec08 090116" xfId="1625"/>
    <cellStyle name="x_CCA-Request_H11bps July 9_RMDx BP061208b ACDec07_071227" xfId="1626"/>
    <cellStyle name="x_CCA-Request_H11bps July 9_RMDx BP061208b ACDec07_080104" xfId="1627"/>
    <cellStyle name="x_CCA-Request_H11bps July 9_RMDx BP061208b ACJune07_290607" xfId="1628"/>
    <cellStyle name="x_CCA-Request_H11bps July 9_RMDx BP071213h ACApr08_080430" xfId="1629"/>
    <cellStyle name="x_CCA-Request_H11bps July 9_RMDx BP071213h ACAugust08_080903" xfId="1630"/>
    <cellStyle name="x_CCA-Request_H11bps July 9_RMDx BP071213h ACDec08_090105v2" xfId="1631"/>
    <cellStyle name="x_CCA-Request_H11bps July 9_RMDx BP071213h ACFeb08_080304" xfId="1632"/>
    <cellStyle name="x_CCA-Request_H11bps July 9_RMDx BP071213h ACJuly08_080805 v3" xfId="1633"/>
    <cellStyle name="x_CCA-Request_H11bps July 9_RMDx BP071213h ACJune08_080703_SM Adjusted" xfId="1634"/>
    <cellStyle name="x_CCA-Request_H11bps July 9_RMDx BP071213h ACMar08_080401" xfId="1635"/>
    <cellStyle name="x_CCA-Request_H11bps July 9_RMDx BP071213h ACMay08_080603b" xfId="1636"/>
    <cellStyle name="x_CCA-Request_H11bps July 9_RMDx BP071213h ACNov08_081202" xfId="1637"/>
    <cellStyle name="x_CCA-Request_H11bps July 9_RMDx BP071213h ACOct08_081104" xfId="1638"/>
    <cellStyle name="x_CCA-Request_H11bps July 9_RMDx BP090121i ACDec09_100118" xfId="1639"/>
    <cellStyle name="x_CCA-Request_H11bps July 9_RMDx BP090121i ACJan09_090117" xfId="1640"/>
    <cellStyle name="x_CCA-Request_H11bps July 9_RMDx BP090121i ACJan09_090204b" xfId="1641"/>
    <cellStyle name="x_CCA-Request_H11bps July 9_RMDx BP090121i ACJuly09_090730" xfId="1642"/>
    <cellStyle name="x_CCA-Request_H11bps July 9_RMDx BP090121i ACJune09_090707_newrates" xfId="1643"/>
    <cellStyle name="x_CCA-Request_H11bps July 9_RMDx BP090121i ACMay09_090507_new rate classes" xfId="1644"/>
    <cellStyle name="x_CCA-Request_H11bps July 9_RMDx BP090121i ACMay09_090519" xfId="1645"/>
    <cellStyle name="x_CCA-Request_H11bps July 9_RMDx BP090121i ACMay09_090604" xfId="1646"/>
    <cellStyle name="x_CCA-Request_H11bps July 9_RMDx BP100525g ACMay10_100611" xfId="1647"/>
    <cellStyle name="x_CCA-Request_H11bps July 9_RMTx" xfId="1648"/>
    <cellStyle name="x_CCA-Request_H11bps July 9_RMTx BP052510j_Sep09LF ACAug10_100902" xfId="1649"/>
    <cellStyle name="x_CCA-Request_H11bps July 9_RMTx BP052510j_Sep09LF ACDec10_110106" xfId="1650"/>
    <cellStyle name="x_CCA-Request_H11bps July 9_RMTx BP081216h_Apr08LF ACNov09_100104 - Lei" xfId="1651"/>
    <cellStyle name="x_CCA-Request_H11bps July 9_Sheet1" xfId="1652"/>
    <cellStyle name="x_CCA-Request_H11bps July 9_Year End 2008 Journal Entry Workbook" xfId="1653"/>
    <cellStyle name="x_CCA-Request_H11bps_2007 PBR Filing Working File 080115" xfId="1654"/>
    <cellStyle name="x_CCA-Request_H11bps_2008 PBR Filing Working File 090116" xfId="1655"/>
    <cellStyle name="x_CCA-Request_H11bps_2010 RMDx BP090610c-1" xfId="1656"/>
    <cellStyle name="x_CCA-Request_H11bps_2010 RMDx BP091222c-old" xfId="1657"/>
    <cellStyle name="x_CCA-Request_H11bps_Actual vs. Budget Volume" xfId="1658"/>
    <cellStyle name="x_CCA-Request_H11bps_Adjustments-RSVA" xfId="120"/>
    <cellStyle name="x_CCA-Request_H11bps_Adjustments-RSVA 2" xfId="1660"/>
    <cellStyle name="x_CCA-Request_H11bps_Adjustments-RSVA_Brampton Rev. Tracking" xfId="1661"/>
    <cellStyle name="x_CCA-Request_H11bps_Adjustments-RSVA_Brampton Rev. Tracking 2" xfId="1662"/>
    <cellStyle name="x_CCA-Request_H11bps_Book1" xfId="1663"/>
    <cellStyle name="x_CCA-Request_H11bps_Brampton HOBNI RCOPA Tracking" xfId="1664"/>
    <cellStyle name="x_CCA-Request_H11bps_Brampton Rev. Tracking" xfId="1665"/>
    <cellStyle name="x_CCA-Request_H11bps_Brampton Rev. Tracking 2" xfId="1666"/>
    <cellStyle name="x_CCA-Request_H11bps_Detail" xfId="1667"/>
    <cellStyle name="x_CCA-Request_H11bps_Dx Decision Workbook (2)" xfId="1668"/>
    <cellStyle name="x_CCA-Request_H11bps_F_Mstr_Cntrl_rates" xfId="1669"/>
    <cellStyle name="x_CCA-Request_H11bps_Fcst_Chg_new" xfId="1670"/>
    <cellStyle name="x_CCA-Request_H11bps_Fcst_new" xfId="1671"/>
    <cellStyle name="x_CCA-Request_H11bps_Fcst_Prev_new" xfId="1672"/>
    <cellStyle name="x_CCA-Request_H11bps_In_F_Dx_Rates_new" xfId="1673"/>
    <cellStyle name="x_CCA-Request_H11bps_In_R_Customers_new" xfId="1674"/>
    <cellStyle name="x_CCA-Request_H11bps_In_R_kWhs_New" xfId="1675"/>
    <cellStyle name="x_CCA-Request_H11bps_In_R_kWs_New" xfId="1676"/>
    <cellStyle name="x_CCA-Request_H11bps_LV" xfId="1677"/>
    <cellStyle name="x_CCA-Request_H11bps_Monthly Foregone Revenue Cal'n_08PL based on Sep07 LF_090109 (3)" xfId="1678"/>
    <cellStyle name="x_CCA-Request_H11bps_Out_Accrual_Bud_091222c" xfId="1679"/>
    <cellStyle name="x_CCA-Request_H11bps_Out_Accrual_Bud_100222f" xfId="1680"/>
    <cellStyle name="x_CCA-Request_H11bps_Out_Accrual_Bud_100525g" xfId="1681"/>
    <cellStyle name="x_CCA-Request_H11bps_Out_Accural_Bud_101112a" xfId="1682"/>
    <cellStyle name="x_CCA-Request_H11bps_Out_Variances_Summary" xfId="1683"/>
    <cellStyle name="x_CCA-Request_H11bps_Q4-07 METS Rebate Accrual" xfId="1684"/>
    <cellStyle name="x_CCA-Request_H11bps_Q4-07 METS Revenue Accrual" xfId="1685"/>
    <cellStyle name="x_CCA-Request_H11bps_Rate Class" xfId="1686"/>
    <cellStyle name="x_CCA-Request_H11bps_Revenue High Level Checking" xfId="1687"/>
    <cellStyle name="x_CCA-Request_H11bps_RMBill Master Dec08 090105" xfId="1688"/>
    <cellStyle name="x_CCA-Request_H11bps_RMBill Master Dec08 090116" xfId="1689"/>
    <cellStyle name="x_CCA-Request_H11bps_RMDx BP061208b ACDec07_071227" xfId="1690"/>
    <cellStyle name="x_CCA-Request_H11bps_RMDx BP061208b ACDec07_080104" xfId="1691"/>
    <cellStyle name="x_CCA-Request_H11bps_RMDx BP061208b ACJune07_290607" xfId="1692"/>
    <cellStyle name="x_CCA-Request_H11bps_RMDx BP071213h ACApr08_080430" xfId="1693"/>
    <cellStyle name="x_CCA-Request_H11bps_RMDx BP071213h ACAugust08_080903" xfId="1694"/>
    <cellStyle name="x_CCA-Request_H11bps_RMDx BP071213h ACDec08_090105v2" xfId="1695"/>
    <cellStyle name="x_CCA-Request_H11bps_RMDx BP071213h ACFeb08_080304" xfId="1696"/>
    <cellStyle name="x_CCA-Request_H11bps_RMDx BP071213h ACJuly08_080805 v3" xfId="1697"/>
    <cellStyle name="x_CCA-Request_H11bps_RMDx BP071213h ACJune08_080703_SM Adjusted" xfId="1698"/>
    <cellStyle name="x_CCA-Request_H11bps_RMDx BP071213h ACMar08_080401" xfId="1699"/>
    <cellStyle name="x_CCA-Request_H11bps_RMDx BP071213h ACMay08_080603b" xfId="1700"/>
    <cellStyle name="x_CCA-Request_H11bps_RMDx BP071213h ACNov08_081202" xfId="1701"/>
    <cellStyle name="x_CCA-Request_H11bps_RMDx BP071213h ACOct08_081104" xfId="1702"/>
    <cellStyle name="x_CCA-Request_H11bps_RMDx BP090121i ACDec09_100118" xfId="1703"/>
    <cellStyle name="x_CCA-Request_H11bps_RMDx BP090121i ACJan09_090117" xfId="1704"/>
    <cellStyle name="x_CCA-Request_H11bps_RMDx BP090121i ACJan09_090204b" xfId="1705"/>
    <cellStyle name="x_CCA-Request_H11bps_RMDx BP090121i ACJuly09_090730" xfId="1706"/>
    <cellStyle name="x_CCA-Request_H11bps_RMDx BP090121i ACJune09_090707_newrates" xfId="1707"/>
    <cellStyle name="x_CCA-Request_H11bps_RMDx BP090121i ACMay09_090507_new rate classes" xfId="1708"/>
    <cellStyle name="x_CCA-Request_H11bps_RMDx BP090121i ACMay09_090519" xfId="1709"/>
    <cellStyle name="x_CCA-Request_H11bps_RMDx BP090121i ACMay09_090604" xfId="1710"/>
    <cellStyle name="x_CCA-Request_H11bps_RMDx BP100525g ACMay10_100611" xfId="1711"/>
    <cellStyle name="x_CCA-Request_H11bps_RMTx" xfId="1712"/>
    <cellStyle name="x_CCA-Request_H11bps_RMTx BP052510j_Sep09LF ACAug10_100902" xfId="1713"/>
    <cellStyle name="x_CCA-Request_H11bps_RMTx BP052510j_Sep09LF ACDec10_110106" xfId="1714"/>
    <cellStyle name="x_CCA-Request_H11bps_RMTx BP081216h_Apr08LF ACNov09_100104 - Lei" xfId="1715"/>
    <cellStyle name="x_CCA-Request_H11bps_Sheet1" xfId="1716"/>
    <cellStyle name="x_CCA-Request_H11bps_Year End 2008 Journal Entry Workbook" xfId="1717"/>
    <cellStyle name="x_Detail" xfId="1718"/>
    <cellStyle name="x_Dx Decision Workbook (2)" xfId="1719"/>
    <cellStyle name="x_F_Mstr_Cntrl_rates" xfId="1720"/>
    <cellStyle name="x_Fcst_Chg_new" xfId="1721"/>
    <cellStyle name="x_Fcst_new" xfId="1722"/>
    <cellStyle name="x_Fcst_Prev_new" xfId="1723"/>
    <cellStyle name="x_In_F_Dx_Rates_new" xfId="1724"/>
    <cellStyle name="x_In_R_Customers_new" xfId="1725"/>
    <cellStyle name="x_In_R_kWhs_New" xfId="1726"/>
    <cellStyle name="x_In_R_kWs_New" xfId="1727"/>
    <cellStyle name="x_LV" xfId="1728"/>
    <cellStyle name="x_Monthly Foregone Revenue Cal'n_08PL based on Sep07 LF_090109 (3)" xfId="1729"/>
    <cellStyle name="x_Out_Accrual_Bud_091222c" xfId="1730"/>
    <cellStyle name="x_Out_Accrual_Bud_100222f" xfId="1731"/>
    <cellStyle name="x_Out_Accrual_Bud_100525g" xfId="1732"/>
    <cellStyle name="x_Out_Accural_Bud_101112a" xfId="1733"/>
    <cellStyle name="x_Out_Variances_Summary" xfId="1734"/>
    <cellStyle name="x_Q4-07 METS Rebate Accrual" xfId="1735"/>
    <cellStyle name="x_Q4-07 METS Revenue Accrual" xfId="1736"/>
    <cellStyle name="x_Rate Class" xfId="1737"/>
    <cellStyle name="x_Revenue High Level Checking" xfId="1738"/>
    <cellStyle name="x_RMBill Master Dec08 090105" xfId="1739"/>
    <cellStyle name="x_RMBill Master Dec08 090116" xfId="1740"/>
    <cellStyle name="x_RMDx BP061208b ACDec07_071227" xfId="1741"/>
    <cellStyle name="x_RMDx BP061208b ACDec07_080104" xfId="1742"/>
    <cellStyle name="x_RMDx BP061208b ACJune07_290607" xfId="1743"/>
    <cellStyle name="x_RMDx BP071213h ACApr08_080430" xfId="1744"/>
    <cellStyle name="x_RMDx BP071213h ACAugust08_080903" xfId="1745"/>
    <cellStyle name="x_RMDx BP071213h ACDec08_090105v2" xfId="1746"/>
    <cellStyle name="x_RMDx BP071213h ACFeb08_080304" xfId="1747"/>
    <cellStyle name="x_RMDx BP071213h ACJuly08_080805 v3" xfId="1748"/>
    <cellStyle name="x_RMDx BP071213h ACJune08_080703_SM Adjusted" xfId="1749"/>
    <cellStyle name="x_RMDx BP071213h ACMar08_080401" xfId="1750"/>
    <cellStyle name="x_RMDx BP071213h ACMay08_080603b" xfId="1751"/>
    <cellStyle name="x_RMDx BP071213h ACNov08_081202" xfId="1752"/>
    <cellStyle name="x_RMDx BP071213h ACOct08_081104" xfId="1753"/>
    <cellStyle name="x_RMDx BP090121i ACDec09_100118" xfId="1754"/>
    <cellStyle name="x_RMDx BP090121i ACJan09_090117" xfId="1755"/>
    <cellStyle name="x_RMDx BP090121i ACJan09_090204b" xfId="1756"/>
    <cellStyle name="x_RMDx BP090121i ACJuly09_090730" xfId="1757"/>
    <cellStyle name="x_RMDx BP090121i ACJune09_090707_newrates" xfId="1758"/>
    <cellStyle name="x_RMDx BP090121i ACMay09_090507_new rate classes" xfId="1759"/>
    <cellStyle name="x_RMDx BP090121i ACMay09_090519" xfId="1760"/>
    <cellStyle name="x_RMDx BP090121i ACMay09_090604" xfId="1761"/>
    <cellStyle name="x_RMDx BP100525g ACMay10_100611" xfId="1762"/>
    <cellStyle name="x_RMTx" xfId="1763"/>
    <cellStyle name="x_RMTx BP052510j_Sep09LF ACAug10_100902" xfId="1764"/>
    <cellStyle name="x_RMTx BP052510j_Sep09LF ACDec10_110106" xfId="1765"/>
    <cellStyle name="x_RMTx BP081216h_Apr08LF ACNov09_100104 - Lei" xfId="1766"/>
    <cellStyle name="x_Sheet1" xfId="1767"/>
    <cellStyle name="x_Year End 2008 Journal Entry Workbook" xfId="1768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ndsey\AppData\Local\Microsoft\Windows\Temporary%20Internet%20Files\Low\Content.IE5\HRXWV853\Dummy%20Fi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AJ198"/>
  <sheetViews>
    <sheetView showGridLines="0" tabSelected="1" zoomScaleNormal="100" workbookViewId="0">
      <pane xSplit="2" ySplit="2" topLeftCell="C110" activePane="bottomRight" state="frozen"/>
      <selection pane="topRight" activeCell="B1" sqref="B1"/>
      <selection pane="bottomLeft" activeCell="A2" sqref="A2"/>
      <selection pane="bottomRight" activeCell="C110" sqref="C110"/>
    </sheetView>
  </sheetViews>
  <sheetFormatPr defaultColWidth="9.109375" defaultRowHeight="13.2"/>
  <cols>
    <col min="1" max="1" width="9.109375" style="4" customWidth="1"/>
    <col min="2" max="2" width="12.5546875" style="4" bestFit="1" customWidth="1"/>
    <col min="3" max="3" width="15.33203125" style="3" customWidth="1"/>
    <col min="4" max="4" width="23.33203125" style="11" customWidth="1"/>
    <col min="5" max="5" width="18.44140625" style="11" customWidth="1"/>
    <col min="6" max="6" width="15.88671875" style="9" customWidth="1"/>
    <col min="7" max="7" width="19.44140625" style="11" bestFit="1" customWidth="1"/>
    <col min="8" max="8" width="15.109375" style="11" customWidth="1"/>
    <col min="9" max="11" width="13" style="11" customWidth="1"/>
    <col min="12" max="13" width="19" style="11" bestFit="1" customWidth="1"/>
    <col min="14" max="14" width="17.109375" style="11" customWidth="1"/>
    <col min="15" max="15" width="14.44140625" style="74" customWidth="1"/>
    <col min="16" max="16" width="5" style="48" customWidth="1"/>
    <col min="17" max="17" width="27" style="15" bestFit="1" customWidth="1"/>
    <col min="18" max="19" width="15.88671875" style="15" bestFit="1" customWidth="1"/>
    <col min="20" max="20" width="13.109375" style="15" bestFit="1" customWidth="1"/>
    <col min="21" max="21" width="12.5546875" style="15" customWidth="1"/>
    <col min="22" max="22" width="15.44140625" style="15" bestFit="1" customWidth="1"/>
    <col min="23" max="23" width="18.6640625" style="15" bestFit="1" customWidth="1"/>
    <col min="24" max="25" width="18.6640625" style="48" bestFit="1" customWidth="1"/>
    <col min="26" max="36" width="9.109375" style="48"/>
    <col min="37" max="16384" width="9.109375" style="4"/>
  </cols>
  <sheetData>
    <row r="1" spans="1:36" ht="18" customHeight="1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2"/>
      <c r="Q1" s="54"/>
    </row>
    <row r="2" spans="1:36" ht="42" customHeight="1">
      <c r="B2" s="13"/>
      <c r="C2" s="14" t="s">
        <v>8</v>
      </c>
      <c r="D2" s="2" t="s">
        <v>1</v>
      </c>
      <c r="E2" s="2" t="s">
        <v>2</v>
      </c>
      <c r="F2" s="17" t="s">
        <v>9</v>
      </c>
      <c r="G2" s="2" t="s">
        <v>3</v>
      </c>
      <c r="H2" s="2" t="s">
        <v>4</v>
      </c>
      <c r="I2" s="2" t="s">
        <v>5</v>
      </c>
      <c r="J2" s="2" t="s">
        <v>40</v>
      </c>
      <c r="K2" s="2" t="s">
        <v>0</v>
      </c>
      <c r="L2" s="2" t="s">
        <v>10</v>
      </c>
      <c r="M2" s="2" t="s">
        <v>11</v>
      </c>
      <c r="N2" s="2" t="s">
        <v>12</v>
      </c>
      <c r="O2" s="80"/>
      <c r="Q2" s="54"/>
    </row>
    <row r="3" spans="1:36">
      <c r="A3" s="4">
        <f t="shared" ref="A3:A54" si="0">YEAR(B3)</f>
        <v>2004</v>
      </c>
      <c r="B3" s="5">
        <v>37987</v>
      </c>
      <c r="C3" s="56">
        <v>100143636</v>
      </c>
      <c r="D3" s="6">
        <v>849.1</v>
      </c>
      <c r="E3" s="6">
        <v>0</v>
      </c>
      <c r="F3" s="64">
        <v>1.0159128651183942</v>
      </c>
      <c r="G3" s="6">
        <v>31</v>
      </c>
      <c r="H3" s="6">
        <v>0</v>
      </c>
      <c r="I3" s="6">
        <v>336</v>
      </c>
      <c r="J3" s="65">
        <v>95064</v>
      </c>
      <c r="K3" s="65">
        <v>373416.66666666622</v>
      </c>
      <c r="L3" s="8">
        <f>$E$187+(D3*$E$188)+(E3*$E$189)+(F3*$E$190)+(G3*$E$191)+(H3*$E$192)+(I3*$E$193)+(J3*$E$194)+(K3*$E$195)</f>
        <v>92845628.800574839</v>
      </c>
      <c r="M3" s="8">
        <f t="shared" ref="M3:M34" si="1">L3-C3</f>
        <v>-7298007.1994251609</v>
      </c>
      <c r="N3" s="37">
        <f t="shared" ref="N3:N34" si="2">M3/C3</f>
        <v>-7.2875396689462732E-2</v>
      </c>
      <c r="O3" s="81"/>
      <c r="AA3" s="1"/>
      <c r="AB3" s="19"/>
      <c r="AC3" s="19"/>
      <c r="AD3" s="19"/>
      <c r="AE3" s="19"/>
      <c r="AF3" s="19"/>
      <c r="AG3" s="19"/>
      <c r="AH3" s="19"/>
      <c r="AI3" s="19"/>
      <c r="AJ3" s="19"/>
    </row>
    <row r="4" spans="1:36">
      <c r="A4" s="4">
        <f t="shared" si="0"/>
        <v>2004</v>
      </c>
      <c r="B4" s="5">
        <v>38018</v>
      </c>
      <c r="C4" s="56">
        <v>87647207</v>
      </c>
      <c r="D4" s="6">
        <v>631.70000000000005</v>
      </c>
      <c r="E4" s="6">
        <v>0</v>
      </c>
      <c r="F4" s="64">
        <v>1.0180619339601864</v>
      </c>
      <c r="G4" s="6">
        <v>29</v>
      </c>
      <c r="H4" s="6">
        <v>0</v>
      </c>
      <c r="I4" s="6">
        <v>320</v>
      </c>
      <c r="J4" s="65">
        <v>95895</v>
      </c>
      <c r="K4" s="65">
        <v>374833.33333333291</v>
      </c>
      <c r="L4" s="8">
        <f t="shared" ref="L4:L67" si="3">$E$187+(D4*$E$188)+(E4*$E$189)+(F4*$E$190)+(G4*$E$191)+(H4*$E$192)+(I4*$E$193)+(J4*$E$194)+(K4*$E$195)</f>
        <v>87916222.952552736</v>
      </c>
      <c r="M4" s="8">
        <f t="shared" si="1"/>
        <v>269015.95255273581</v>
      </c>
      <c r="N4" s="37">
        <f t="shared" si="2"/>
        <v>3.0693043367911975E-3</v>
      </c>
      <c r="O4" s="81"/>
      <c r="AA4" s="1"/>
      <c r="AB4" s="19"/>
      <c r="AC4" s="19"/>
      <c r="AD4" s="19"/>
      <c r="AE4" s="19"/>
      <c r="AF4" s="19"/>
      <c r="AG4" s="19"/>
      <c r="AH4" s="19"/>
      <c r="AI4" s="19"/>
      <c r="AJ4" s="19"/>
    </row>
    <row r="5" spans="1:36">
      <c r="A5" s="4">
        <f t="shared" si="0"/>
        <v>2004</v>
      </c>
      <c r="B5" s="5">
        <v>38047</v>
      </c>
      <c r="C5" s="56">
        <v>71845735</v>
      </c>
      <c r="D5" s="6">
        <v>487.3</v>
      </c>
      <c r="E5" s="6">
        <v>0</v>
      </c>
      <c r="F5" s="64">
        <v>1.0202155489565214</v>
      </c>
      <c r="G5" s="6">
        <v>31</v>
      </c>
      <c r="H5" s="6">
        <v>1</v>
      </c>
      <c r="I5" s="6">
        <v>368</v>
      </c>
      <c r="J5" s="65">
        <v>96285</v>
      </c>
      <c r="K5" s="65">
        <v>376249.99999999959</v>
      </c>
      <c r="L5" s="8">
        <f t="shared" si="3"/>
        <v>72754068.912727773</v>
      </c>
      <c r="M5" s="8">
        <f t="shared" si="1"/>
        <v>908333.91272777319</v>
      </c>
      <c r="N5" s="37">
        <f t="shared" si="2"/>
        <v>1.2642836944013075E-2</v>
      </c>
      <c r="O5" s="81"/>
      <c r="AA5" s="49"/>
      <c r="AB5" s="19"/>
      <c r="AC5" s="19"/>
      <c r="AD5" s="19"/>
      <c r="AE5" s="19"/>
      <c r="AF5" s="19"/>
      <c r="AG5" s="19"/>
      <c r="AH5" s="19"/>
      <c r="AI5" s="19"/>
      <c r="AJ5" s="19"/>
    </row>
    <row r="6" spans="1:36">
      <c r="A6" s="4">
        <f t="shared" si="0"/>
        <v>2004</v>
      </c>
      <c r="B6" s="5">
        <v>38078</v>
      </c>
      <c r="C6" s="56">
        <v>82063258</v>
      </c>
      <c r="D6" s="6">
        <v>331.5</v>
      </c>
      <c r="E6" s="6">
        <v>0</v>
      </c>
      <c r="F6" s="64">
        <v>1.0223737197243647</v>
      </c>
      <c r="G6" s="6">
        <v>30</v>
      </c>
      <c r="H6" s="6">
        <v>1</v>
      </c>
      <c r="I6" s="6">
        <v>336</v>
      </c>
      <c r="J6" s="65">
        <v>96725</v>
      </c>
      <c r="K6" s="65">
        <v>377666.66666666628</v>
      </c>
      <c r="L6" s="8">
        <f t="shared" si="3"/>
        <v>72999311.56522508</v>
      </c>
      <c r="M6" s="8">
        <f t="shared" si="1"/>
        <v>-9063946.4347749203</v>
      </c>
      <c r="N6" s="37">
        <f t="shared" si="2"/>
        <v>-0.11045072613099179</v>
      </c>
      <c r="O6" s="81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>
      <c r="A7" s="4">
        <f t="shared" si="0"/>
        <v>2004</v>
      </c>
      <c r="B7" s="5">
        <v>38108</v>
      </c>
      <c r="C7" s="56">
        <v>70266359</v>
      </c>
      <c r="D7" s="6">
        <v>158.9</v>
      </c>
      <c r="E7" s="6">
        <v>8.6</v>
      </c>
      <c r="F7" s="64">
        <v>1.0245364559010257</v>
      </c>
      <c r="G7" s="6">
        <v>31</v>
      </c>
      <c r="H7" s="6">
        <v>1</v>
      </c>
      <c r="I7" s="6">
        <v>320</v>
      </c>
      <c r="J7" s="65">
        <v>97077</v>
      </c>
      <c r="K7" s="65">
        <v>379083.33333333296</v>
      </c>
      <c r="L7" s="8">
        <f t="shared" si="3"/>
        <v>73636761.508860499</v>
      </c>
      <c r="M7" s="8">
        <f t="shared" si="1"/>
        <v>3370402.5088604987</v>
      </c>
      <c r="N7" s="37">
        <f t="shared" si="2"/>
        <v>4.7966090129424502E-2</v>
      </c>
      <c r="O7" s="81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>
      <c r="A8" s="4">
        <f t="shared" si="0"/>
        <v>2004</v>
      </c>
      <c r="B8" s="5">
        <v>38139</v>
      </c>
      <c r="C8" s="56">
        <v>66433287</v>
      </c>
      <c r="D8" s="6">
        <v>44.2</v>
      </c>
      <c r="E8" s="6">
        <v>31.6</v>
      </c>
      <c r="F8" s="64">
        <v>1.0267037671442005</v>
      </c>
      <c r="G8" s="6">
        <v>30</v>
      </c>
      <c r="H8" s="6">
        <v>0</v>
      </c>
      <c r="I8" s="6">
        <v>352</v>
      </c>
      <c r="J8" s="65">
        <v>97807</v>
      </c>
      <c r="K8" s="65">
        <v>380499.99999999965</v>
      </c>
      <c r="L8" s="8">
        <f t="shared" si="3"/>
        <v>74642450.746348634</v>
      </c>
      <c r="M8" s="8">
        <f t="shared" si="1"/>
        <v>8209163.7463486344</v>
      </c>
      <c r="N8" s="37">
        <f t="shared" si="2"/>
        <v>0.12357003720662857</v>
      </c>
      <c r="O8" s="81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>
      <c r="A9" s="4">
        <f t="shared" si="0"/>
        <v>2004</v>
      </c>
      <c r="B9" s="5">
        <v>38169</v>
      </c>
      <c r="C9" s="56">
        <v>85771389</v>
      </c>
      <c r="D9" s="6">
        <v>3.6</v>
      </c>
      <c r="E9" s="6">
        <v>86.4</v>
      </c>
      <c r="F9" s="64">
        <v>1.0288756631320157</v>
      </c>
      <c r="G9" s="6">
        <v>31</v>
      </c>
      <c r="H9" s="6">
        <v>0</v>
      </c>
      <c r="I9" s="6">
        <v>336</v>
      </c>
      <c r="J9" s="65">
        <v>98313</v>
      </c>
      <c r="K9" s="65">
        <v>381916.66666666634</v>
      </c>
      <c r="L9" s="8">
        <f t="shared" si="3"/>
        <v>94003177.724887729</v>
      </c>
      <c r="M9" s="8">
        <f t="shared" si="1"/>
        <v>8231788.7248877287</v>
      </c>
      <c r="N9" s="37">
        <f t="shared" si="2"/>
        <v>9.5973597033478478E-2</v>
      </c>
      <c r="O9" s="81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>
      <c r="A10" s="4">
        <f t="shared" si="0"/>
        <v>2004</v>
      </c>
      <c r="B10" s="5">
        <v>38200</v>
      </c>
      <c r="C10" s="56">
        <v>90532320</v>
      </c>
      <c r="D10" s="6">
        <v>12.8</v>
      </c>
      <c r="E10" s="6">
        <v>59.6</v>
      </c>
      <c r="F10" s="64">
        <v>1.0310521535630701</v>
      </c>
      <c r="G10" s="6">
        <v>31</v>
      </c>
      <c r="H10" s="6">
        <v>0</v>
      </c>
      <c r="I10" s="6">
        <v>336</v>
      </c>
      <c r="J10" s="65">
        <v>99031</v>
      </c>
      <c r="K10" s="65">
        <v>383333.33333333302</v>
      </c>
      <c r="L10" s="8">
        <f t="shared" si="3"/>
        <v>86318536.722800076</v>
      </c>
      <c r="M10" s="8">
        <f t="shared" si="1"/>
        <v>-4213783.277199924</v>
      </c>
      <c r="N10" s="37">
        <f t="shared" si="2"/>
        <v>-4.6544518876793659E-2</v>
      </c>
      <c r="O10" s="81"/>
      <c r="AA10" s="19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s="4">
        <f t="shared" si="0"/>
        <v>2004</v>
      </c>
      <c r="B11" s="5">
        <v>38231</v>
      </c>
      <c r="C11" s="56">
        <v>83924386</v>
      </c>
      <c r="D11" s="6">
        <v>30</v>
      </c>
      <c r="E11" s="6">
        <v>41.2</v>
      </c>
      <c r="F11" s="64">
        <v>1.0332332481564799</v>
      </c>
      <c r="G11" s="6">
        <v>30</v>
      </c>
      <c r="H11" s="6">
        <v>1</v>
      </c>
      <c r="I11" s="6">
        <v>336</v>
      </c>
      <c r="J11" s="65">
        <v>99957</v>
      </c>
      <c r="K11" s="65">
        <v>384749.99999999971</v>
      </c>
      <c r="L11" s="8">
        <f t="shared" si="3"/>
        <v>77676808.424241856</v>
      </c>
      <c r="M11" s="8">
        <f t="shared" si="1"/>
        <v>-6247577.5757581443</v>
      </c>
      <c r="N11" s="37">
        <f t="shared" si="2"/>
        <v>-7.444293456919833E-2</v>
      </c>
      <c r="O11" s="81"/>
      <c r="AA11" s="19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A12" s="4">
        <f t="shared" si="0"/>
        <v>2004</v>
      </c>
      <c r="B12" s="5">
        <v>38261</v>
      </c>
      <c r="C12" s="56">
        <v>72669406</v>
      </c>
      <c r="D12" s="6">
        <v>226.3</v>
      </c>
      <c r="E12" s="6">
        <v>1.5</v>
      </c>
      <c r="F12" s="64">
        <v>1.0354189566519207</v>
      </c>
      <c r="G12" s="6">
        <v>31</v>
      </c>
      <c r="H12" s="6">
        <v>1</v>
      </c>
      <c r="I12" s="6">
        <v>320</v>
      </c>
      <c r="J12" s="65">
        <v>100574</v>
      </c>
      <c r="K12" s="65">
        <v>386166.6666666664</v>
      </c>
      <c r="L12" s="8">
        <f t="shared" si="3"/>
        <v>75352533.63668564</v>
      </c>
      <c r="M12" s="8">
        <f t="shared" si="1"/>
        <v>2683127.6366856396</v>
      </c>
      <c r="N12" s="37">
        <f t="shared" si="2"/>
        <v>3.6922382944559087E-2</v>
      </c>
      <c r="O12" s="81"/>
      <c r="AA12" s="19"/>
      <c r="AB12" s="1"/>
      <c r="AC12" s="1"/>
      <c r="AD12" s="1"/>
      <c r="AE12" s="1"/>
      <c r="AF12" s="1"/>
      <c r="AG12" s="1"/>
      <c r="AH12" s="1"/>
      <c r="AI12" s="1"/>
      <c r="AJ12" s="1"/>
    </row>
    <row r="13" spans="1:36">
      <c r="A13" s="4">
        <f t="shared" si="0"/>
        <v>2004</v>
      </c>
      <c r="B13" s="5">
        <v>38292</v>
      </c>
      <c r="C13" s="56">
        <v>69069532</v>
      </c>
      <c r="D13" s="6">
        <v>379.1</v>
      </c>
      <c r="E13" s="6">
        <v>0</v>
      </c>
      <c r="F13" s="64">
        <v>1.0376092888096715</v>
      </c>
      <c r="G13" s="6">
        <v>30</v>
      </c>
      <c r="H13" s="6">
        <v>1</v>
      </c>
      <c r="I13" s="6">
        <v>352</v>
      </c>
      <c r="J13" s="65">
        <v>101456</v>
      </c>
      <c r="K13" s="65">
        <v>387583.33333333308</v>
      </c>
      <c r="L13" s="8">
        <f t="shared" si="3"/>
        <v>74093715.024983242</v>
      </c>
      <c r="M13" s="8">
        <f t="shared" si="1"/>
        <v>5024183.0249832422</v>
      </c>
      <c r="N13" s="37">
        <f t="shared" si="2"/>
        <v>7.2740944950709124E-2</v>
      </c>
      <c r="O13" s="81"/>
      <c r="AA13" s="19"/>
      <c r="AB13" s="19"/>
    </row>
    <row r="14" spans="1:36">
      <c r="A14" s="4">
        <f t="shared" si="0"/>
        <v>2004</v>
      </c>
      <c r="B14" s="5">
        <v>38322</v>
      </c>
      <c r="C14" s="56">
        <v>86082290</v>
      </c>
      <c r="D14" s="6">
        <v>643.4</v>
      </c>
      <c r="E14" s="6">
        <v>0</v>
      </c>
      <c r="F14" s="64">
        <v>1.0398042544106587</v>
      </c>
      <c r="G14" s="6">
        <v>31</v>
      </c>
      <c r="H14" s="6">
        <v>0</v>
      </c>
      <c r="I14" s="6">
        <v>336</v>
      </c>
      <c r="J14" s="65">
        <v>102070</v>
      </c>
      <c r="K14" s="65">
        <v>388999.99999999977</v>
      </c>
      <c r="L14" s="8">
        <f t="shared" si="3"/>
        <v>89696584.033060506</v>
      </c>
      <c r="M14" s="8">
        <f t="shared" si="1"/>
        <v>3614294.033060506</v>
      </c>
      <c r="N14" s="37">
        <f t="shared" si="2"/>
        <v>4.1986499581510968E-2</v>
      </c>
      <c r="O14" s="81"/>
      <c r="AA14" s="1"/>
      <c r="AB14" s="1"/>
    </row>
    <row r="15" spans="1:36">
      <c r="A15" s="4">
        <f t="shared" si="0"/>
        <v>2005</v>
      </c>
      <c r="B15" s="5">
        <v>38353</v>
      </c>
      <c r="C15" s="56">
        <v>104838692</v>
      </c>
      <c r="D15" s="6">
        <v>770</v>
      </c>
      <c r="E15" s="6">
        <v>0</v>
      </c>
      <c r="F15" s="64">
        <v>1.0421691144657905</v>
      </c>
      <c r="G15" s="6">
        <v>31</v>
      </c>
      <c r="H15" s="6">
        <v>0</v>
      </c>
      <c r="I15" s="6">
        <v>320</v>
      </c>
      <c r="J15" s="65">
        <v>102392</v>
      </c>
      <c r="K15" s="65">
        <v>390999.99999999977</v>
      </c>
      <c r="L15" s="8">
        <f t="shared" si="3"/>
        <v>96789676.148229659</v>
      </c>
      <c r="M15" s="8">
        <f t="shared" si="1"/>
        <v>-8049015.8517703414</v>
      </c>
      <c r="N15" s="37">
        <f t="shared" si="2"/>
        <v>-7.6775241070065448E-2</v>
      </c>
      <c r="O15" s="81"/>
      <c r="AA15" s="1"/>
      <c r="AB15" s="1"/>
    </row>
    <row r="16" spans="1:36">
      <c r="A16" s="4">
        <f t="shared" si="0"/>
        <v>2005</v>
      </c>
      <c r="B16" s="5">
        <v>38384</v>
      </c>
      <c r="C16" s="56">
        <v>89341121</v>
      </c>
      <c r="D16" s="6">
        <v>616.4</v>
      </c>
      <c r="E16" s="6">
        <v>0</v>
      </c>
      <c r="F16" s="64">
        <v>1.0445393529977427</v>
      </c>
      <c r="G16" s="6">
        <v>28</v>
      </c>
      <c r="H16" s="6">
        <v>0</v>
      </c>
      <c r="I16" s="6">
        <v>320</v>
      </c>
      <c r="J16" s="65">
        <v>102796</v>
      </c>
      <c r="K16" s="65">
        <v>392999.99999999977</v>
      </c>
      <c r="L16" s="8">
        <f t="shared" si="3"/>
        <v>90373945.525438905</v>
      </c>
      <c r="M16" s="8">
        <f t="shared" si="1"/>
        <v>1032824.5254389048</v>
      </c>
      <c r="N16" s="37">
        <f t="shared" si="2"/>
        <v>1.1560460780863773E-2</v>
      </c>
      <c r="O16" s="81"/>
      <c r="AA16" s="1"/>
      <c r="AB16" s="1"/>
    </row>
    <row r="17" spans="1:25">
      <c r="A17" s="4">
        <f t="shared" si="0"/>
        <v>2005</v>
      </c>
      <c r="B17" s="5">
        <v>38412</v>
      </c>
      <c r="C17" s="56">
        <v>81893716</v>
      </c>
      <c r="D17" s="6">
        <v>608.6</v>
      </c>
      <c r="E17" s="6">
        <v>0</v>
      </c>
      <c r="F17" s="64">
        <v>1.0469149822389572</v>
      </c>
      <c r="G17" s="6">
        <v>31</v>
      </c>
      <c r="H17" s="6">
        <v>1</v>
      </c>
      <c r="I17" s="6">
        <v>352</v>
      </c>
      <c r="J17" s="65">
        <v>103098</v>
      </c>
      <c r="K17" s="65">
        <v>394999.99999999977</v>
      </c>
      <c r="L17" s="8">
        <f t="shared" si="3"/>
        <v>82971521.323652536</v>
      </c>
      <c r="M17" s="8">
        <f t="shared" si="1"/>
        <v>1077805.3236525357</v>
      </c>
      <c r="N17" s="37">
        <f t="shared" si="2"/>
        <v>1.3161025977286654E-2</v>
      </c>
      <c r="O17" s="81"/>
    </row>
    <row r="18" spans="1:25">
      <c r="A18" s="4">
        <f t="shared" si="0"/>
        <v>2005</v>
      </c>
      <c r="B18" s="5">
        <v>38443</v>
      </c>
      <c r="C18" s="56">
        <v>82047835</v>
      </c>
      <c r="D18" s="6">
        <v>306.8</v>
      </c>
      <c r="E18" s="6">
        <v>0</v>
      </c>
      <c r="F18" s="64">
        <v>1.0492960144496968</v>
      </c>
      <c r="G18" s="6">
        <v>30</v>
      </c>
      <c r="H18" s="6">
        <v>1</v>
      </c>
      <c r="I18" s="6">
        <v>336</v>
      </c>
      <c r="J18" s="65">
        <v>103554</v>
      </c>
      <c r="K18" s="65">
        <v>396999.99999999977</v>
      </c>
      <c r="L18" s="8">
        <f t="shared" si="3"/>
        <v>75701817.678466558</v>
      </c>
      <c r="M18" s="8">
        <f t="shared" si="1"/>
        <v>-6346017.3215334415</v>
      </c>
      <c r="N18" s="37">
        <f t="shared" si="2"/>
        <v>-7.7345335456242587E-2</v>
      </c>
      <c r="O18" s="81"/>
    </row>
    <row r="19" spans="1:25">
      <c r="A19" s="4">
        <f t="shared" si="0"/>
        <v>2005</v>
      </c>
      <c r="B19" s="5">
        <v>38473</v>
      </c>
      <c r="C19" s="56">
        <v>70819396</v>
      </c>
      <c r="D19" s="6">
        <v>189.4</v>
      </c>
      <c r="E19" s="6">
        <v>0.8</v>
      </c>
      <c r="F19" s="64">
        <v>1.0516824619181071</v>
      </c>
      <c r="G19" s="6">
        <v>31</v>
      </c>
      <c r="H19" s="6">
        <v>1</v>
      </c>
      <c r="I19" s="6">
        <v>336</v>
      </c>
      <c r="J19" s="65">
        <v>103932</v>
      </c>
      <c r="K19" s="65">
        <v>398999.99999999977</v>
      </c>
      <c r="L19" s="8">
        <f t="shared" si="3"/>
        <v>72916078.900622591</v>
      </c>
      <c r="M19" s="8">
        <f t="shared" si="1"/>
        <v>2096682.9006225914</v>
      </c>
      <c r="N19" s="37">
        <f t="shared" si="2"/>
        <v>2.9606054542213146E-2</v>
      </c>
      <c r="O19" s="81"/>
    </row>
    <row r="20" spans="1:25">
      <c r="A20" s="4">
        <f t="shared" si="0"/>
        <v>2005</v>
      </c>
      <c r="B20" s="5">
        <v>38504</v>
      </c>
      <c r="C20" s="56">
        <v>85829567</v>
      </c>
      <c r="D20" s="6">
        <v>8.9</v>
      </c>
      <c r="E20" s="6">
        <v>146.30000000000001</v>
      </c>
      <c r="F20" s="64">
        <v>1.0540743369602825</v>
      </c>
      <c r="G20" s="6">
        <v>30</v>
      </c>
      <c r="H20" s="6">
        <v>0</v>
      </c>
      <c r="I20" s="6">
        <v>352</v>
      </c>
      <c r="J20" s="65">
        <v>104397</v>
      </c>
      <c r="K20" s="65">
        <v>400999.99999999977</v>
      </c>
      <c r="L20" s="8">
        <f t="shared" si="3"/>
        <v>112610219.60684931</v>
      </c>
      <c r="M20" s="8">
        <f t="shared" si="1"/>
        <v>26780652.606849313</v>
      </c>
      <c r="N20" s="37">
        <f t="shared" si="2"/>
        <v>0.31202129455982591</v>
      </c>
      <c r="O20" s="81"/>
    </row>
    <row r="21" spans="1:25">
      <c r="A21" s="4">
        <f t="shared" si="0"/>
        <v>2005</v>
      </c>
      <c r="B21" s="5">
        <v>38534</v>
      </c>
      <c r="C21" s="56">
        <v>133054364</v>
      </c>
      <c r="D21" s="6">
        <v>0</v>
      </c>
      <c r="E21" s="6">
        <v>188.7</v>
      </c>
      <c r="F21" s="64">
        <v>1.0564716519203272</v>
      </c>
      <c r="G21" s="6">
        <v>31</v>
      </c>
      <c r="H21" s="6">
        <v>0</v>
      </c>
      <c r="I21" s="6">
        <v>320</v>
      </c>
      <c r="J21" s="65">
        <v>104872</v>
      </c>
      <c r="K21" s="65">
        <v>402999.99999999977</v>
      </c>
      <c r="L21" s="8">
        <f t="shared" si="3"/>
        <v>131947032.91882381</v>
      </c>
      <c r="M21" s="8">
        <f t="shared" si="1"/>
        <v>-1107331.0811761916</v>
      </c>
      <c r="N21" s="37">
        <f t="shared" si="2"/>
        <v>-8.3223958078984285E-3</v>
      </c>
      <c r="O21" s="81"/>
    </row>
    <row r="22" spans="1:25">
      <c r="A22" s="4">
        <f t="shared" si="0"/>
        <v>2005</v>
      </c>
      <c r="B22" s="5">
        <v>38565</v>
      </c>
      <c r="C22" s="56">
        <v>116855067</v>
      </c>
      <c r="D22" s="6">
        <v>0.2</v>
      </c>
      <c r="E22" s="6">
        <v>140.69999999999999</v>
      </c>
      <c r="F22" s="64">
        <v>1.05887441917042</v>
      </c>
      <c r="G22" s="6">
        <v>31</v>
      </c>
      <c r="H22" s="6">
        <v>0</v>
      </c>
      <c r="I22" s="6">
        <v>352</v>
      </c>
      <c r="J22" s="65">
        <v>105326</v>
      </c>
      <c r="K22" s="65">
        <v>404999.99999999977</v>
      </c>
      <c r="L22" s="8">
        <f t="shared" si="3"/>
        <v>111644662.79947768</v>
      </c>
      <c r="M22" s="8">
        <f t="shared" si="1"/>
        <v>-5210404.2005223185</v>
      </c>
      <c r="N22" s="37">
        <f t="shared" si="2"/>
        <v>-4.4588603081476288E-2</v>
      </c>
      <c r="O22" s="8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4">
        <f t="shared" si="0"/>
        <v>2005</v>
      </c>
      <c r="B23" s="5">
        <v>38596</v>
      </c>
      <c r="C23" s="56">
        <v>99779320</v>
      </c>
      <c r="D23" s="6">
        <v>22.6</v>
      </c>
      <c r="E23" s="6">
        <v>52.1</v>
      </c>
      <c r="F23" s="64">
        <v>1.0612826511108788</v>
      </c>
      <c r="G23" s="6">
        <v>30</v>
      </c>
      <c r="H23" s="6">
        <v>1</v>
      </c>
      <c r="I23" s="6">
        <v>336</v>
      </c>
      <c r="J23" s="65">
        <v>106046</v>
      </c>
      <c r="K23" s="65">
        <v>406999.99999999977</v>
      </c>
      <c r="L23" s="8">
        <f t="shared" si="3"/>
        <v>84051762.804092273</v>
      </c>
      <c r="M23" s="8">
        <f t="shared" si="1"/>
        <v>-15727557.195907727</v>
      </c>
      <c r="N23" s="37">
        <f t="shared" si="2"/>
        <v>-0.15762341531198776</v>
      </c>
      <c r="O23" s="8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4">
        <f t="shared" si="0"/>
        <v>2005</v>
      </c>
      <c r="B24" s="5">
        <v>38626</v>
      </c>
      <c r="C24" s="56">
        <v>78116059</v>
      </c>
      <c r="D24" s="6">
        <v>220.2</v>
      </c>
      <c r="E24" s="6">
        <v>7.6</v>
      </c>
      <c r="F24" s="64">
        <v>1.0636963601702236</v>
      </c>
      <c r="G24" s="6">
        <v>31</v>
      </c>
      <c r="H24" s="6">
        <v>1</v>
      </c>
      <c r="I24" s="6">
        <v>320</v>
      </c>
      <c r="J24" s="65">
        <v>106556</v>
      </c>
      <c r="K24" s="65">
        <v>408999.99999999977</v>
      </c>
      <c r="L24" s="8">
        <f t="shared" si="3"/>
        <v>80239243.689073101</v>
      </c>
      <c r="M24" s="8">
        <f t="shared" si="1"/>
        <v>2123184.6890731007</v>
      </c>
      <c r="N24" s="37">
        <f t="shared" si="2"/>
        <v>2.7179874615450079E-2</v>
      </c>
      <c r="O24" s="8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4">
        <f t="shared" si="0"/>
        <v>2005</v>
      </c>
      <c r="B25" s="5">
        <v>38657</v>
      </c>
      <c r="C25" s="56">
        <v>74953612</v>
      </c>
      <c r="D25" s="6">
        <v>388.4</v>
      </c>
      <c r="E25" s="6">
        <v>0</v>
      </c>
      <c r="F25" s="64">
        <v>1.0661155588052409</v>
      </c>
      <c r="G25" s="6">
        <v>30</v>
      </c>
      <c r="H25" s="6">
        <v>1</v>
      </c>
      <c r="I25" s="6">
        <v>352</v>
      </c>
      <c r="J25" s="65">
        <v>107280</v>
      </c>
      <c r="K25" s="65">
        <v>410999.99999999977</v>
      </c>
      <c r="L25" s="8">
        <f t="shared" si="3"/>
        <v>77520107.171523884</v>
      </c>
      <c r="M25" s="8">
        <f t="shared" si="1"/>
        <v>2566495.1715238839</v>
      </c>
      <c r="N25" s="37">
        <f t="shared" si="2"/>
        <v>3.4241113977587681E-2</v>
      </c>
      <c r="O25" s="8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4">
        <f t="shared" si="0"/>
        <v>2005</v>
      </c>
      <c r="B26" s="5">
        <v>38687</v>
      </c>
      <c r="C26" s="56">
        <v>86741676</v>
      </c>
      <c r="D26" s="6">
        <v>665.3</v>
      </c>
      <c r="E26" s="6">
        <v>0</v>
      </c>
      <c r="F26" s="64">
        <v>1.068540259501048</v>
      </c>
      <c r="G26" s="6">
        <v>31</v>
      </c>
      <c r="H26" s="6">
        <v>0</v>
      </c>
      <c r="I26" s="6">
        <v>320</v>
      </c>
      <c r="J26" s="65">
        <v>107609</v>
      </c>
      <c r="K26" s="65">
        <v>412999.99999999977</v>
      </c>
      <c r="L26" s="8">
        <f t="shared" si="3"/>
        <v>96219633.258640751</v>
      </c>
      <c r="M26" s="8">
        <f t="shared" si="1"/>
        <v>9477957.2586407512</v>
      </c>
      <c r="N26" s="37">
        <f t="shared" si="2"/>
        <v>0.10926647599754415</v>
      </c>
      <c r="O26" s="8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4">
        <f t="shared" si="0"/>
        <v>2006</v>
      </c>
      <c r="B27" s="5">
        <v>38718</v>
      </c>
      <c r="C27" s="56">
        <v>102626084</v>
      </c>
      <c r="D27" s="6">
        <v>551.79999999999995</v>
      </c>
      <c r="E27" s="6">
        <v>0</v>
      </c>
      <c r="F27" s="64">
        <v>1.0706945906258896</v>
      </c>
      <c r="G27" s="6">
        <v>31</v>
      </c>
      <c r="H27" s="6">
        <v>0</v>
      </c>
      <c r="I27" s="6">
        <v>336</v>
      </c>
      <c r="J27" s="65">
        <v>108069</v>
      </c>
      <c r="K27" s="65">
        <v>414666.66666666645</v>
      </c>
      <c r="L27" s="8">
        <f t="shared" si="3"/>
        <v>89978298.707427755</v>
      </c>
      <c r="M27" s="8">
        <f t="shared" si="1"/>
        <v>-12647785.292572245</v>
      </c>
      <c r="N27" s="37">
        <f t="shared" si="2"/>
        <v>-0.12324142946516643</v>
      </c>
      <c r="O27" s="81"/>
      <c r="Q27" s="55"/>
      <c r="R27" s="55"/>
      <c r="S27" s="1"/>
      <c r="T27" s="1"/>
      <c r="U27" s="1"/>
      <c r="V27" s="1"/>
      <c r="W27" s="1"/>
      <c r="X27" s="1"/>
      <c r="Y27" s="1"/>
    </row>
    <row r="28" spans="1:25">
      <c r="A28" s="4">
        <f t="shared" si="0"/>
        <v>2006</v>
      </c>
      <c r="B28" s="5">
        <v>38749</v>
      </c>
      <c r="C28" s="56">
        <v>86877874</v>
      </c>
      <c r="D28" s="6">
        <v>604.29999999999995</v>
      </c>
      <c r="E28" s="6">
        <v>0</v>
      </c>
      <c r="F28" s="64">
        <v>1.0728532651926865</v>
      </c>
      <c r="G28" s="6">
        <v>28</v>
      </c>
      <c r="H28" s="6">
        <v>0</v>
      </c>
      <c r="I28" s="6">
        <v>320</v>
      </c>
      <c r="J28" s="65">
        <v>108299</v>
      </c>
      <c r="K28" s="65">
        <v>416333.33333333314</v>
      </c>
      <c r="L28" s="8">
        <f t="shared" si="3"/>
        <v>92955615.277025312</v>
      </c>
      <c r="M28" s="8">
        <f t="shared" si="1"/>
        <v>6077741.2770253122</v>
      </c>
      <c r="N28" s="37">
        <f t="shared" si="2"/>
        <v>6.995729749355184E-2</v>
      </c>
      <c r="O28" s="81"/>
      <c r="Q28" s="19"/>
      <c r="R28" s="19"/>
      <c r="S28" s="1"/>
      <c r="T28" s="1"/>
      <c r="U28" s="1"/>
      <c r="V28" s="1"/>
      <c r="W28" s="1"/>
      <c r="X28" s="1"/>
      <c r="Y28" s="1"/>
    </row>
    <row r="29" spans="1:25">
      <c r="A29" s="4">
        <f t="shared" si="0"/>
        <v>2006</v>
      </c>
      <c r="B29" s="5">
        <v>38777</v>
      </c>
      <c r="C29" s="56">
        <v>83972818</v>
      </c>
      <c r="D29" s="6">
        <v>516.6</v>
      </c>
      <c r="E29" s="6">
        <v>0</v>
      </c>
      <c r="F29" s="64">
        <v>1.0750162919584452</v>
      </c>
      <c r="G29" s="6">
        <v>31</v>
      </c>
      <c r="H29" s="6">
        <v>1</v>
      </c>
      <c r="I29" s="6">
        <v>368</v>
      </c>
      <c r="J29" s="65">
        <v>108662</v>
      </c>
      <c r="K29" s="65">
        <v>417999.99999999983</v>
      </c>
      <c r="L29" s="8">
        <f t="shared" si="3"/>
        <v>80178592.610055268</v>
      </c>
      <c r="M29" s="8">
        <f t="shared" si="1"/>
        <v>-3794225.3899447322</v>
      </c>
      <c r="N29" s="37">
        <f t="shared" si="2"/>
        <v>-4.5183971198212408E-2</v>
      </c>
      <c r="O29" s="81"/>
      <c r="Q29" s="19"/>
      <c r="R29" s="19"/>
      <c r="S29" s="1"/>
      <c r="T29" s="1"/>
      <c r="U29" s="1"/>
      <c r="V29" s="1"/>
      <c r="W29" s="1"/>
      <c r="X29" s="1"/>
      <c r="Y29" s="1"/>
    </row>
    <row r="30" spans="1:25">
      <c r="A30" s="4">
        <f t="shared" si="0"/>
        <v>2006</v>
      </c>
      <c r="B30" s="5">
        <v>38808</v>
      </c>
      <c r="C30" s="56">
        <v>87386872</v>
      </c>
      <c r="D30" s="6">
        <v>293.3</v>
      </c>
      <c r="E30" s="6">
        <v>0</v>
      </c>
      <c r="F30" s="64">
        <v>1.0771836796978254</v>
      </c>
      <c r="G30" s="6">
        <v>30</v>
      </c>
      <c r="H30" s="6">
        <v>1</v>
      </c>
      <c r="I30" s="6">
        <v>304</v>
      </c>
      <c r="J30" s="65">
        <v>108948</v>
      </c>
      <c r="K30" s="65">
        <v>419666.66666666651</v>
      </c>
      <c r="L30" s="8">
        <f t="shared" si="3"/>
        <v>83790985.850665241</v>
      </c>
      <c r="M30" s="8">
        <f t="shared" si="1"/>
        <v>-3595886.1493347585</v>
      </c>
      <c r="N30" s="37">
        <f t="shared" si="2"/>
        <v>-4.1149042951609011E-2</v>
      </c>
      <c r="O30" s="81"/>
      <c r="Q30" s="19"/>
      <c r="R30" s="19"/>
      <c r="S30" s="1"/>
      <c r="T30" s="1"/>
      <c r="U30" s="1"/>
      <c r="V30" s="1"/>
      <c r="W30" s="1"/>
      <c r="X30" s="1"/>
      <c r="Y30" s="1"/>
    </row>
    <row r="31" spans="1:25">
      <c r="A31" s="4">
        <f t="shared" si="0"/>
        <v>2006</v>
      </c>
      <c r="B31" s="5">
        <v>38838</v>
      </c>
      <c r="C31" s="56">
        <v>65814615</v>
      </c>
      <c r="D31" s="6">
        <v>136.9</v>
      </c>
      <c r="E31" s="6">
        <v>26</v>
      </c>
      <c r="F31" s="64">
        <v>1.0793554372031784</v>
      </c>
      <c r="G31" s="6">
        <v>31</v>
      </c>
      <c r="H31" s="6">
        <v>1</v>
      </c>
      <c r="I31" s="6">
        <v>352</v>
      </c>
      <c r="J31" s="65">
        <v>109247</v>
      </c>
      <c r="K31" s="65">
        <v>421333.3333333332</v>
      </c>
      <c r="L31" s="8">
        <f t="shared" si="3"/>
        <v>79112383.351588279</v>
      </c>
      <c r="M31" s="8">
        <f t="shared" si="1"/>
        <v>13297768.351588279</v>
      </c>
      <c r="N31" s="37">
        <f t="shared" si="2"/>
        <v>0.20204886637395478</v>
      </c>
      <c r="O31" s="81"/>
      <c r="Q31" s="19"/>
      <c r="R31" s="19"/>
      <c r="S31" s="1"/>
      <c r="T31" s="1"/>
      <c r="U31" s="1"/>
      <c r="V31" s="1"/>
      <c r="W31" s="1"/>
      <c r="X31" s="1"/>
      <c r="Y31" s="1"/>
    </row>
    <row r="32" spans="1:25">
      <c r="A32" s="4">
        <f t="shared" si="0"/>
        <v>2006</v>
      </c>
      <c r="B32" s="5">
        <v>38869</v>
      </c>
      <c r="C32" s="56">
        <v>87554414</v>
      </c>
      <c r="D32" s="6">
        <v>19.5</v>
      </c>
      <c r="E32" s="6">
        <v>73.599999999999994</v>
      </c>
      <c r="F32" s="64">
        <v>1.0815315732845823</v>
      </c>
      <c r="G32" s="6">
        <v>30</v>
      </c>
      <c r="H32" s="6">
        <v>0</v>
      </c>
      <c r="I32" s="6">
        <v>352</v>
      </c>
      <c r="J32" s="65">
        <v>109426</v>
      </c>
      <c r="K32" s="65">
        <v>422999.99999999988</v>
      </c>
      <c r="L32" s="8">
        <f t="shared" si="3"/>
        <v>93051401.988281712</v>
      </c>
      <c r="M32" s="8">
        <f t="shared" si="1"/>
        <v>5496987.9882817119</v>
      </c>
      <c r="N32" s="37">
        <f t="shared" si="2"/>
        <v>6.2783676312215528E-2</v>
      </c>
      <c r="O32" s="81"/>
      <c r="Q32" s="19"/>
      <c r="R32" s="19"/>
      <c r="S32" s="1"/>
      <c r="T32" s="1"/>
      <c r="U32" s="1"/>
      <c r="V32" s="1"/>
      <c r="W32" s="1"/>
      <c r="X32" s="1"/>
      <c r="Y32" s="1"/>
    </row>
    <row r="33" spans="1:25">
      <c r="A33" s="4">
        <f t="shared" si="0"/>
        <v>2006</v>
      </c>
      <c r="B33" s="5">
        <v>38899</v>
      </c>
      <c r="C33" s="56">
        <v>115892341</v>
      </c>
      <c r="D33" s="6">
        <v>0</v>
      </c>
      <c r="E33" s="6">
        <v>167.3</v>
      </c>
      <c r="F33" s="64">
        <v>1.0837120967698766</v>
      </c>
      <c r="G33" s="6">
        <v>31</v>
      </c>
      <c r="H33" s="6">
        <v>0</v>
      </c>
      <c r="I33" s="6">
        <v>320</v>
      </c>
      <c r="J33" s="65">
        <v>109726</v>
      </c>
      <c r="K33" s="65">
        <v>424666.66666666657</v>
      </c>
      <c r="L33" s="8">
        <f t="shared" si="3"/>
        <v>127919428.59947667</v>
      </c>
      <c r="M33" s="8">
        <f t="shared" si="1"/>
        <v>12027087.599476665</v>
      </c>
      <c r="N33" s="37">
        <f t="shared" si="2"/>
        <v>0.10377810557366052</v>
      </c>
      <c r="O33" s="8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4">
        <f t="shared" si="0"/>
        <v>2006</v>
      </c>
      <c r="B34" s="5">
        <v>38930</v>
      </c>
      <c r="C34" s="56">
        <v>122691507</v>
      </c>
      <c r="D34" s="6">
        <v>4.2</v>
      </c>
      <c r="E34" s="6">
        <v>101.6</v>
      </c>
      <c r="F34" s="64">
        <v>1.0858970165047004</v>
      </c>
      <c r="G34" s="6">
        <v>31</v>
      </c>
      <c r="H34" s="6">
        <v>0</v>
      </c>
      <c r="I34" s="6">
        <v>352</v>
      </c>
      <c r="J34" s="65">
        <v>110151</v>
      </c>
      <c r="K34" s="65">
        <v>426333.33333333326</v>
      </c>
      <c r="L34" s="8">
        <f t="shared" si="3"/>
        <v>102217741.51882605</v>
      </c>
      <c r="M34" s="8">
        <f t="shared" si="1"/>
        <v>-20473765.481173947</v>
      </c>
      <c r="N34" s="37">
        <f t="shared" si="2"/>
        <v>-0.1668719048432093</v>
      </c>
      <c r="O34" s="8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4">
        <f t="shared" si="0"/>
        <v>2006</v>
      </c>
      <c r="B35" s="5">
        <v>38961</v>
      </c>
      <c r="C35" s="56">
        <v>90273997</v>
      </c>
      <c r="D35" s="6">
        <v>80.900000000000006</v>
      </c>
      <c r="E35" s="6">
        <v>12.9</v>
      </c>
      <c r="F35" s="64">
        <v>1.0880863413525259</v>
      </c>
      <c r="G35" s="6">
        <v>30</v>
      </c>
      <c r="H35" s="6">
        <v>1</v>
      </c>
      <c r="I35" s="6">
        <v>320</v>
      </c>
      <c r="J35" s="65">
        <v>110556</v>
      </c>
      <c r="K35" s="65">
        <v>427999.99999999994</v>
      </c>
      <c r="L35" s="8">
        <f t="shared" si="3"/>
        <v>79005484.459181234</v>
      </c>
      <c r="M35" s="8">
        <f t="shared" ref="M35:M66" si="4">L35-C35</f>
        <v>-11268512.540818766</v>
      </c>
      <c r="N35" s="37">
        <f t="shared" ref="N35:N66" si="5">M35/C35</f>
        <v>-0.12482567422841337</v>
      </c>
      <c r="O35" s="81"/>
      <c r="Q35" s="49"/>
      <c r="R35" s="49"/>
      <c r="S35" s="49"/>
      <c r="T35" s="49"/>
      <c r="U35" s="49"/>
      <c r="V35" s="49"/>
      <c r="W35" s="1"/>
      <c r="X35" s="1"/>
      <c r="Y35" s="1"/>
    </row>
    <row r="36" spans="1:25">
      <c r="A36" s="4">
        <f t="shared" si="0"/>
        <v>2006</v>
      </c>
      <c r="B36" s="5">
        <v>38991</v>
      </c>
      <c r="C36" s="56">
        <v>70418334</v>
      </c>
      <c r="D36" s="6">
        <v>288.3</v>
      </c>
      <c r="E36" s="6">
        <v>1.1000000000000001</v>
      </c>
      <c r="F36" s="64">
        <v>1.0902800801946957</v>
      </c>
      <c r="G36" s="6">
        <v>31</v>
      </c>
      <c r="H36" s="6">
        <v>1</v>
      </c>
      <c r="I36" s="6">
        <v>336</v>
      </c>
      <c r="J36" s="65">
        <v>111244</v>
      </c>
      <c r="K36" s="65">
        <v>429666.66666666663</v>
      </c>
      <c r="L36" s="8">
        <f t="shared" si="3"/>
        <v>80144481.458563864</v>
      </c>
      <c r="M36" s="8">
        <f t="shared" si="4"/>
        <v>9726147.4585638642</v>
      </c>
      <c r="N36" s="37">
        <f t="shared" si="5"/>
        <v>0.13811953373625488</v>
      </c>
      <c r="O36" s="81"/>
      <c r="Q36" s="19"/>
      <c r="R36" s="19"/>
      <c r="S36" s="19"/>
      <c r="T36" s="19"/>
      <c r="U36" s="19"/>
      <c r="V36" s="19"/>
      <c r="W36" s="1"/>
      <c r="X36" s="1"/>
      <c r="Y36" s="1"/>
    </row>
    <row r="37" spans="1:25">
      <c r="A37" s="4">
        <f t="shared" si="0"/>
        <v>2006</v>
      </c>
      <c r="B37" s="5">
        <v>39022</v>
      </c>
      <c r="C37" s="56">
        <v>81088193</v>
      </c>
      <c r="D37" s="6">
        <v>382.2</v>
      </c>
      <c r="E37" s="6">
        <v>0</v>
      </c>
      <c r="F37" s="64">
        <v>1.0924782419304584</v>
      </c>
      <c r="G37" s="6">
        <v>30</v>
      </c>
      <c r="H37" s="6">
        <v>1</v>
      </c>
      <c r="I37" s="6">
        <v>352</v>
      </c>
      <c r="J37" s="65">
        <v>111412</v>
      </c>
      <c r="K37" s="65">
        <v>431333.33333333331</v>
      </c>
      <c r="L37" s="8">
        <f t="shared" si="3"/>
        <v>79582522.749124065</v>
      </c>
      <c r="M37" s="8">
        <f t="shared" si="4"/>
        <v>-1505670.250875935</v>
      </c>
      <c r="N37" s="37">
        <f t="shared" si="5"/>
        <v>-1.8568304400073819E-2</v>
      </c>
      <c r="O37" s="81"/>
      <c r="Q37" s="19"/>
      <c r="R37" s="19"/>
      <c r="S37" s="19"/>
      <c r="T37" s="19"/>
      <c r="U37" s="19"/>
      <c r="V37" s="19"/>
      <c r="W37" s="1"/>
      <c r="X37" s="1"/>
      <c r="Y37" s="1"/>
    </row>
    <row r="38" spans="1:25">
      <c r="A38" s="4">
        <f t="shared" si="0"/>
        <v>2006</v>
      </c>
      <c r="B38" s="5">
        <v>39052</v>
      </c>
      <c r="C38" s="56">
        <v>91101711</v>
      </c>
      <c r="D38" s="6">
        <v>500.5</v>
      </c>
      <c r="E38" s="6">
        <v>0</v>
      </c>
      <c r="F38" s="64">
        <v>1.0946808354770046</v>
      </c>
      <c r="G38" s="6">
        <v>31</v>
      </c>
      <c r="H38" s="6">
        <v>0</v>
      </c>
      <c r="I38" s="6">
        <v>304</v>
      </c>
      <c r="J38" s="65">
        <v>111598</v>
      </c>
      <c r="K38" s="65">
        <v>433000</v>
      </c>
      <c r="L38" s="8">
        <f t="shared" si="3"/>
        <v>95881773.145813718</v>
      </c>
      <c r="M38" s="8">
        <f t="shared" si="4"/>
        <v>4780062.1458137184</v>
      </c>
      <c r="N38" s="37">
        <f t="shared" si="5"/>
        <v>5.2469510104082663E-2</v>
      </c>
      <c r="O38" s="81"/>
      <c r="Q38" s="19"/>
      <c r="R38" s="19"/>
      <c r="S38" s="19"/>
      <c r="T38" s="19"/>
      <c r="U38" s="19"/>
      <c r="V38" s="19"/>
      <c r="W38" s="1"/>
      <c r="X38" s="1"/>
      <c r="Y38" s="1"/>
    </row>
    <row r="39" spans="1:25">
      <c r="A39" s="4">
        <f t="shared" si="0"/>
        <v>2007</v>
      </c>
      <c r="B39" s="5">
        <v>39083</v>
      </c>
      <c r="C39" s="56">
        <v>96647423</v>
      </c>
      <c r="D39" s="6">
        <v>647.1</v>
      </c>
      <c r="E39" s="6">
        <v>0</v>
      </c>
      <c r="F39" s="64">
        <v>1.0964502498500059</v>
      </c>
      <c r="G39" s="6">
        <v>31</v>
      </c>
      <c r="H39" s="6">
        <v>0</v>
      </c>
      <c r="I39" s="6">
        <v>352</v>
      </c>
      <c r="J39" s="65">
        <v>111983</v>
      </c>
      <c r="K39" s="65">
        <v>434416.66666666669</v>
      </c>
      <c r="L39" s="8">
        <f t="shared" si="3"/>
        <v>92404612.710638791</v>
      </c>
      <c r="M39" s="8">
        <f t="shared" si="4"/>
        <v>-4242810.2893612087</v>
      </c>
      <c r="N39" s="37">
        <f t="shared" si="5"/>
        <v>-4.3899880179538865E-2</v>
      </c>
      <c r="O39" s="8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4">
        <f t="shared" si="0"/>
        <v>2007</v>
      </c>
      <c r="B40" s="5">
        <v>39114</v>
      </c>
      <c r="C40" s="56">
        <v>105695411</v>
      </c>
      <c r="D40" s="6">
        <v>740.1</v>
      </c>
      <c r="E40" s="6">
        <v>0</v>
      </c>
      <c r="F40" s="64">
        <v>1.09822252425958</v>
      </c>
      <c r="G40" s="6">
        <v>28</v>
      </c>
      <c r="H40" s="6">
        <v>0</v>
      </c>
      <c r="I40" s="6">
        <v>320</v>
      </c>
      <c r="J40" s="65">
        <v>112259</v>
      </c>
      <c r="K40" s="65">
        <v>435833.33333333337</v>
      </c>
      <c r="L40" s="8">
        <f t="shared" si="3"/>
        <v>99520830.146562204</v>
      </c>
      <c r="M40" s="8">
        <f t="shared" si="4"/>
        <v>-6174580.8534377962</v>
      </c>
      <c r="N40" s="37">
        <f t="shared" si="5"/>
        <v>-5.8418627592429689E-2</v>
      </c>
      <c r="O40" s="81"/>
      <c r="Q40" s="49"/>
      <c r="R40" s="49"/>
      <c r="S40" s="49"/>
      <c r="T40" s="49"/>
      <c r="U40" s="49"/>
      <c r="V40" s="49"/>
      <c r="W40" s="49"/>
      <c r="X40" s="49"/>
      <c r="Y40" s="49"/>
    </row>
    <row r="41" spans="1:25">
      <c r="A41" s="4">
        <f t="shared" si="0"/>
        <v>2007</v>
      </c>
      <c r="B41" s="5">
        <v>39142</v>
      </c>
      <c r="C41" s="56">
        <v>89942669</v>
      </c>
      <c r="D41" s="6">
        <v>546.70000000000005</v>
      </c>
      <c r="E41" s="6">
        <v>0</v>
      </c>
      <c r="F41" s="64">
        <v>1.0999976633286159</v>
      </c>
      <c r="G41" s="6">
        <v>31</v>
      </c>
      <c r="H41" s="6">
        <v>1</v>
      </c>
      <c r="I41" s="6">
        <v>352</v>
      </c>
      <c r="J41" s="65">
        <v>112520</v>
      </c>
      <c r="K41" s="65">
        <v>437250.00000000006</v>
      </c>
      <c r="L41" s="8">
        <f t="shared" si="3"/>
        <v>86079383.877212495</v>
      </c>
      <c r="M41" s="8">
        <f t="shared" si="4"/>
        <v>-3863285.1227875054</v>
      </c>
      <c r="N41" s="37">
        <f t="shared" si="5"/>
        <v>-4.2952751633237675E-2</v>
      </c>
      <c r="O41" s="81"/>
      <c r="Q41" s="19"/>
      <c r="R41" s="19"/>
      <c r="S41" s="19"/>
      <c r="T41" s="19"/>
      <c r="U41" s="19"/>
      <c r="V41" s="19"/>
      <c r="W41" s="19"/>
      <c r="X41" s="19"/>
      <c r="Y41" s="19"/>
    </row>
    <row r="42" spans="1:25">
      <c r="A42" s="4">
        <f t="shared" si="0"/>
        <v>2007</v>
      </c>
      <c r="B42" s="5">
        <v>39173</v>
      </c>
      <c r="C42" s="56">
        <v>85711644</v>
      </c>
      <c r="D42" s="6">
        <v>356.4</v>
      </c>
      <c r="E42" s="6">
        <v>0</v>
      </c>
      <c r="F42" s="64">
        <v>1.1017756716874769</v>
      </c>
      <c r="G42" s="6">
        <v>30</v>
      </c>
      <c r="H42" s="6">
        <v>1</v>
      </c>
      <c r="I42" s="6">
        <v>320</v>
      </c>
      <c r="J42" s="65">
        <v>112804</v>
      </c>
      <c r="K42" s="65">
        <v>438666.66666666674</v>
      </c>
      <c r="L42" s="8">
        <f t="shared" si="3"/>
        <v>85137499.257367328</v>
      </c>
      <c r="M42" s="8">
        <f t="shared" si="4"/>
        <v>-574144.74263267219</v>
      </c>
      <c r="N42" s="37">
        <f t="shared" si="5"/>
        <v>-6.6985617803885806E-3</v>
      </c>
      <c r="O42" s="81"/>
      <c r="Q42" s="19"/>
      <c r="R42" s="19"/>
      <c r="S42" s="19"/>
      <c r="T42" s="19"/>
      <c r="U42" s="19"/>
      <c r="V42" s="19"/>
      <c r="W42" s="19"/>
      <c r="X42" s="19"/>
      <c r="Y42" s="19"/>
    </row>
    <row r="43" spans="1:25">
      <c r="A43" s="4">
        <f t="shared" si="0"/>
        <v>2007</v>
      </c>
      <c r="B43" s="5">
        <v>39203</v>
      </c>
      <c r="C43" s="56">
        <v>72577360</v>
      </c>
      <c r="D43" s="6">
        <v>136.4</v>
      </c>
      <c r="E43" s="6">
        <v>22.4</v>
      </c>
      <c r="F43" s="64">
        <v>1.10355655397401</v>
      </c>
      <c r="G43" s="6">
        <v>31</v>
      </c>
      <c r="H43" s="6">
        <v>1</v>
      </c>
      <c r="I43" s="6">
        <v>352</v>
      </c>
      <c r="J43" s="65">
        <v>113200</v>
      </c>
      <c r="K43" s="65">
        <v>440083.33333333343</v>
      </c>
      <c r="L43" s="8">
        <f t="shared" si="3"/>
        <v>80131111.189012736</v>
      </c>
      <c r="M43" s="8">
        <f t="shared" si="4"/>
        <v>7553751.1890127361</v>
      </c>
      <c r="N43" s="37">
        <f t="shared" si="5"/>
        <v>0.10407861610029265</v>
      </c>
      <c r="O43" s="81"/>
      <c r="Q43" s="19"/>
      <c r="R43" s="19"/>
      <c r="S43" s="19"/>
      <c r="T43" s="19"/>
      <c r="U43" s="19"/>
      <c r="V43" s="19"/>
      <c r="W43" s="19"/>
      <c r="X43" s="19"/>
      <c r="Y43" s="19"/>
    </row>
    <row r="44" spans="1:25">
      <c r="A44" s="4">
        <f t="shared" si="0"/>
        <v>2007</v>
      </c>
      <c r="B44" s="5">
        <v>39234</v>
      </c>
      <c r="C44" s="56">
        <v>94967423</v>
      </c>
      <c r="D44" s="6">
        <v>16.5</v>
      </c>
      <c r="E44" s="6">
        <v>99.2</v>
      </c>
      <c r="F44" s="64">
        <v>1.1053403148335597</v>
      </c>
      <c r="G44" s="6">
        <v>30</v>
      </c>
      <c r="H44" s="6">
        <v>0</v>
      </c>
      <c r="I44" s="6">
        <v>336</v>
      </c>
      <c r="J44" s="65">
        <v>113547</v>
      </c>
      <c r="K44" s="65">
        <v>441500.00000000012</v>
      </c>
      <c r="L44" s="8">
        <f t="shared" si="3"/>
        <v>105961097.72836356</v>
      </c>
      <c r="M44" s="8">
        <f t="shared" si="4"/>
        <v>10993674.728363559</v>
      </c>
      <c r="N44" s="37">
        <f t="shared" si="5"/>
        <v>0.11576258869700569</v>
      </c>
      <c r="O44" s="81"/>
      <c r="Q44" s="19"/>
      <c r="R44" s="19"/>
      <c r="S44" s="19"/>
      <c r="T44" s="19"/>
      <c r="U44" s="19"/>
      <c r="V44" s="19"/>
      <c r="W44" s="19"/>
      <c r="X44" s="19"/>
      <c r="Y44" s="19"/>
    </row>
    <row r="45" spans="1:25">
      <c r="A45" s="4">
        <f t="shared" si="0"/>
        <v>2007</v>
      </c>
      <c r="B45" s="5">
        <v>39264</v>
      </c>
      <c r="C45" s="56">
        <v>109012605</v>
      </c>
      <c r="D45" s="6">
        <v>3.2</v>
      </c>
      <c r="E45" s="6">
        <v>106.1</v>
      </c>
      <c r="F45" s="64">
        <v>1.1071269589189776</v>
      </c>
      <c r="G45" s="6">
        <v>31</v>
      </c>
      <c r="H45" s="6">
        <v>0</v>
      </c>
      <c r="I45" s="6">
        <v>336</v>
      </c>
      <c r="J45" s="65">
        <v>114103</v>
      </c>
      <c r="K45" s="65">
        <v>442916.6666666668</v>
      </c>
      <c r="L45" s="8">
        <f t="shared" si="3"/>
        <v>108517546.58749801</v>
      </c>
      <c r="M45" s="8">
        <f t="shared" si="4"/>
        <v>-495058.4125019908</v>
      </c>
      <c r="N45" s="37">
        <f t="shared" si="5"/>
        <v>-4.5412951328150609E-3</v>
      </c>
      <c r="O45" s="81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4">
        <f t="shared" si="0"/>
        <v>2007</v>
      </c>
      <c r="B46" s="5">
        <v>39295</v>
      </c>
      <c r="C46" s="56">
        <v>118290341</v>
      </c>
      <c r="D46" s="6">
        <v>5.2</v>
      </c>
      <c r="E46" s="6">
        <v>141</v>
      </c>
      <c r="F46" s="64">
        <v>1.1089164908906379</v>
      </c>
      <c r="G46" s="6">
        <v>31</v>
      </c>
      <c r="H46" s="6">
        <v>0</v>
      </c>
      <c r="I46" s="6">
        <v>352</v>
      </c>
      <c r="J46" s="65">
        <v>114683</v>
      </c>
      <c r="K46" s="65">
        <v>444333.33333333349</v>
      </c>
      <c r="L46" s="8">
        <f t="shared" si="3"/>
        <v>116929366.02499452</v>
      </c>
      <c r="M46" s="8">
        <f t="shared" si="4"/>
        <v>-1360974.9750054777</v>
      </c>
      <c r="N46" s="37">
        <f t="shared" si="5"/>
        <v>-1.1505377053613174E-2</v>
      </c>
      <c r="O46" s="81"/>
      <c r="Q46" s="19"/>
      <c r="R46" s="19"/>
      <c r="S46" s="19"/>
      <c r="T46" s="19"/>
      <c r="U46" s="19"/>
      <c r="V46" s="19"/>
      <c r="W46" s="19"/>
      <c r="X46" s="19"/>
      <c r="Y46" s="19"/>
    </row>
    <row r="47" spans="1:25">
      <c r="A47" s="4">
        <f t="shared" si="0"/>
        <v>2007</v>
      </c>
      <c r="B47" s="5">
        <v>39326</v>
      </c>
      <c r="C47" s="56">
        <v>107596866</v>
      </c>
      <c r="D47" s="6">
        <v>36.9</v>
      </c>
      <c r="E47" s="6">
        <v>47.5</v>
      </c>
      <c r="F47" s="64">
        <v>1.1107089154164462</v>
      </c>
      <c r="G47" s="6">
        <v>30</v>
      </c>
      <c r="H47" s="6">
        <v>1</v>
      </c>
      <c r="I47" s="6">
        <v>304</v>
      </c>
      <c r="J47" s="65">
        <v>115068</v>
      </c>
      <c r="K47" s="65">
        <v>445750.00000000017</v>
      </c>
      <c r="L47" s="8">
        <f t="shared" si="3"/>
        <v>93563017.797258914</v>
      </c>
      <c r="M47" s="8">
        <f t="shared" si="4"/>
        <v>-14033848.202741086</v>
      </c>
      <c r="N47" s="37">
        <f t="shared" si="5"/>
        <v>-0.13042989749107642</v>
      </c>
      <c r="O47" s="81"/>
      <c r="Q47" s="19"/>
      <c r="R47" s="19"/>
      <c r="S47" s="19"/>
      <c r="T47" s="19"/>
      <c r="U47" s="19"/>
      <c r="V47" s="19"/>
      <c r="W47" s="19"/>
      <c r="X47" s="19"/>
      <c r="Y47" s="19"/>
    </row>
    <row r="48" spans="1:25">
      <c r="A48" s="4">
        <f t="shared" si="0"/>
        <v>2007</v>
      </c>
      <c r="B48" s="5">
        <v>39356</v>
      </c>
      <c r="C48" s="56">
        <v>75610670</v>
      </c>
      <c r="D48" s="6">
        <v>137.69999999999999</v>
      </c>
      <c r="E48" s="6">
        <v>19.8</v>
      </c>
      <c r="F48" s="64">
        <v>1.1125042371718541</v>
      </c>
      <c r="G48" s="6">
        <v>31</v>
      </c>
      <c r="H48" s="6">
        <v>1</v>
      </c>
      <c r="I48" s="6">
        <v>352</v>
      </c>
      <c r="J48" s="65">
        <v>115774</v>
      </c>
      <c r="K48" s="65">
        <v>447166.66666666686</v>
      </c>
      <c r="L48" s="8">
        <f t="shared" si="3"/>
        <v>80689451.579198509</v>
      </c>
      <c r="M48" s="8">
        <f t="shared" si="4"/>
        <v>5078781.5791985095</v>
      </c>
      <c r="N48" s="37">
        <f t="shared" si="5"/>
        <v>6.7170170284147845E-2</v>
      </c>
      <c r="O48" s="81"/>
      <c r="Q48" s="19"/>
      <c r="R48" s="19"/>
      <c r="S48" s="19"/>
      <c r="T48" s="19"/>
      <c r="U48" s="19"/>
      <c r="V48" s="19"/>
      <c r="W48" s="19"/>
      <c r="X48" s="19"/>
      <c r="Y48" s="19"/>
    </row>
    <row r="49" spans="1:25">
      <c r="A49" s="4">
        <f t="shared" si="0"/>
        <v>2007</v>
      </c>
      <c r="B49" s="5">
        <v>39387</v>
      </c>
      <c r="C49" s="56">
        <v>82907242</v>
      </c>
      <c r="D49" s="6">
        <v>462.5</v>
      </c>
      <c r="E49" s="6">
        <v>0</v>
      </c>
      <c r="F49" s="64">
        <v>1.1143024608398699</v>
      </c>
      <c r="G49" s="6">
        <v>30</v>
      </c>
      <c r="H49" s="6">
        <v>1</v>
      </c>
      <c r="I49" s="6">
        <v>352</v>
      </c>
      <c r="J49" s="65">
        <v>116461</v>
      </c>
      <c r="K49" s="65">
        <v>448583.33333333355</v>
      </c>
      <c r="L49" s="8">
        <f t="shared" si="3"/>
        <v>84834891.045741647</v>
      </c>
      <c r="M49" s="8">
        <f t="shared" si="4"/>
        <v>1927649.0457416475</v>
      </c>
      <c r="N49" s="37">
        <f t="shared" si="5"/>
        <v>2.3250671464160481E-2</v>
      </c>
      <c r="O49" s="8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4">
        <f t="shared" si="0"/>
        <v>2007</v>
      </c>
      <c r="B50" s="5">
        <v>39417</v>
      </c>
      <c r="C50" s="56">
        <v>102589443</v>
      </c>
      <c r="D50" s="6">
        <v>630.70000000000005</v>
      </c>
      <c r="E50" s="6">
        <v>0</v>
      </c>
      <c r="F50" s="64">
        <v>1.1161035911110719</v>
      </c>
      <c r="G50" s="6">
        <v>31</v>
      </c>
      <c r="H50" s="6">
        <v>0</v>
      </c>
      <c r="I50" s="6">
        <v>304</v>
      </c>
      <c r="J50" s="65">
        <v>117024</v>
      </c>
      <c r="K50" s="65">
        <v>450000.00000000023</v>
      </c>
      <c r="L50" s="8">
        <f t="shared" si="3"/>
        <v>102924303.90768944</v>
      </c>
      <c r="M50" s="8">
        <f t="shared" si="4"/>
        <v>334860.90768943727</v>
      </c>
      <c r="N50" s="37">
        <f t="shared" si="5"/>
        <v>3.2640873943475574E-3</v>
      </c>
      <c r="O50" s="8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4">
        <f t="shared" si="0"/>
        <v>2008</v>
      </c>
      <c r="B51" s="5">
        <v>39448</v>
      </c>
      <c r="C51" s="56">
        <v>101798376</v>
      </c>
      <c r="D51" s="6">
        <v>623.5</v>
      </c>
      <c r="E51" s="6">
        <v>0</v>
      </c>
      <c r="F51" s="64">
        <v>1.1155079320471661</v>
      </c>
      <c r="G51" s="6">
        <v>31</v>
      </c>
      <c r="H51" s="6">
        <v>0</v>
      </c>
      <c r="I51" s="6">
        <v>352</v>
      </c>
      <c r="J51" s="65">
        <v>117488</v>
      </c>
      <c r="K51" s="65">
        <v>451250.00000000023</v>
      </c>
      <c r="L51" s="8">
        <f t="shared" si="3"/>
        <v>94521535.438357607</v>
      </c>
      <c r="M51" s="8">
        <f t="shared" si="4"/>
        <v>-7276840.5616423935</v>
      </c>
      <c r="N51" s="37">
        <f t="shared" si="5"/>
        <v>-7.1482874752760231E-2</v>
      </c>
      <c r="O51" s="8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4">
        <f t="shared" si="0"/>
        <v>2008</v>
      </c>
      <c r="B52" s="5">
        <v>39479</v>
      </c>
      <c r="C52" s="56">
        <v>103373674</v>
      </c>
      <c r="D52" s="6">
        <v>674.7</v>
      </c>
      <c r="E52" s="6">
        <v>0</v>
      </c>
      <c r="F52" s="64">
        <v>1.1149125908836075</v>
      </c>
      <c r="G52" s="6">
        <v>29</v>
      </c>
      <c r="H52" s="6">
        <v>0</v>
      </c>
      <c r="I52" s="6">
        <v>320</v>
      </c>
      <c r="J52" s="65">
        <v>117900</v>
      </c>
      <c r="K52" s="65">
        <v>452500.00000000023</v>
      </c>
      <c r="L52" s="8">
        <f t="shared" si="3"/>
        <v>100920648.61552101</v>
      </c>
      <c r="M52" s="8">
        <f t="shared" si="4"/>
        <v>-2453025.3844789863</v>
      </c>
      <c r="N52" s="37">
        <f t="shared" si="5"/>
        <v>-2.3729691415233886E-2</v>
      </c>
      <c r="O52" s="8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4">
        <f t="shared" si="0"/>
        <v>2008</v>
      </c>
      <c r="B53" s="5">
        <v>39508</v>
      </c>
      <c r="C53" s="56">
        <v>97635202</v>
      </c>
      <c r="D53" s="6">
        <v>610.20000000000005</v>
      </c>
      <c r="E53" s="6">
        <v>0</v>
      </c>
      <c r="F53" s="64">
        <v>1.1143175674507355</v>
      </c>
      <c r="G53" s="6">
        <v>31</v>
      </c>
      <c r="H53" s="6">
        <v>1</v>
      </c>
      <c r="I53" s="6">
        <v>304</v>
      </c>
      <c r="J53" s="65">
        <v>118156</v>
      </c>
      <c r="K53" s="65">
        <v>453750.00000000023</v>
      </c>
      <c r="L53" s="8">
        <f t="shared" si="3"/>
        <v>99539533.096818939</v>
      </c>
      <c r="M53" s="8">
        <f t="shared" si="4"/>
        <v>1904331.0968189389</v>
      </c>
      <c r="N53" s="37">
        <f t="shared" si="5"/>
        <v>1.9504554277656318E-2</v>
      </c>
      <c r="O53" s="8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4">
        <f t="shared" si="0"/>
        <v>2008</v>
      </c>
      <c r="B54" s="5">
        <v>39539</v>
      </c>
      <c r="C54" s="56">
        <v>77427839</v>
      </c>
      <c r="D54" s="6">
        <v>253.9</v>
      </c>
      <c r="E54" s="6">
        <v>0</v>
      </c>
      <c r="F54" s="64">
        <v>1.1137228615789785</v>
      </c>
      <c r="G54" s="6">
        <v>30</v>
      </c>
      <c r="H54" s="6">
        <v>1</v>
      </c>
      <c r="I54" s="6">
        <v>352</v>
      </c>
      <c r="J54" s="65">
        <v>118500</v>
      </c>
      <c r="K54" s="65">
        <v>455000.00000000023</v>
      </c>
      <c r="L54" s="8">
        <f t="shared" si="3"/>
        <v>79221900.974853992</v>
      </c>
      <c r="M54" s="8">
        <f t="shared" si="4"/>
        <v>1794061.9748539925</v>
      </c>
      <c r="N54" s="37">
        <f t="shared" si="5"/>
        <v>2.3170761292382092E-2</v>
      </c>
      <c r="O54" s="81"/>
    </row>
    <row r="55" spans="1:25">
      <c r="A55" s="4">
        <f t="shared" ref="A55:A118" si="6">YEAR(B55)</f>
        <v>2008</v>
      </c>
      <c r="B55" s="5">
        <v>39569</v>
      </c>
      <c r="C55" s="56">
        <v>78920457</v>
      </c>
      <c r="D55" s="6">
        <v>193.5</v>
      </c>
      <c r="E55" s="6">
        <v>2.5</v>
      </c>
      <c r="F55" s="64">
        <v>1.113128473098856</v>
      </c>
      <c r="G55" s="6">
        <v>31</v>
      </c>
      <c r="H55" s="6">
        <v>1</v>
      </c>
      <c r="I55" s="6">
        <v>336</v>
      </c>
      <c r="J55" s="65">
        <v>118823</v>
      </c>
      <c r="K55" s="65">
        <v>456250.00000000023</v>
      </c>
      <c r="L55" s="8">
        <f t="shared" si="3"/>
        <v>81600496.627956748</v>
      </c>
      <c r="M55" s="8">
        <f t="shared" si="4"/>
        <v>2680039.627956748</v>
      </c>
      <c r="N55" s="37">
        <f t="shared" si="5"/>
        <v>3.3958744409662352E-2</v>
      </c>
      <c r="O55" s="81"/>
    </row>
    <row r="56" spans="1:25">
      <c r="A56" s="4">
        <f t="shared" si="6"/>
        <v>2008</v>
      </c>
      <c r="B56" s="5">
        <v>39600</v>
      </c>
      <c r="C56" s="56">
        <v>86543923</v>
      </c>
      <c r="D56" s="6">
        <v>22.7</v>
      </c>
      <c r="E56" s="6">
        <v>71.5</v>
      </c>
      <c r="F56" s="64">
        <v>1.1125344018409773</v>
      </c>
      <c r="G56" s="6">
        <v>30</v>
      </c>
      <c r="H56" s="6">
        <v>0</v>
      </c>
      <c r="I56" s="6">
        <v>336</v>
      </c>
      <c r="J56" s="65">
        <v>118969</v>
      </c>
      <c r="K56" s="65">
        <v>457500.00000000023</v>
      </c>
      <c r="L56" s="8">
        <f t="shared" si="3"/>
        <v>100468108.01015992</v>
      </c>
      <c r="M56" s="8">
        <f t="shared" si="4"/>
        <v>13924185.010159925</v>
      </c>
      <c r="N56" s="37">
        <f t="shared" si="5"/>
        <v>0.16089153954992225</v>
      </c>
      <c r="O56" s="81"/>
    </row>
    <row r="57" spans="1:25">
      <c r="A57" s="4">
        <f t="shared" si="6"/>
        <v>2008</v>
      </c>
      <c r="B57" s="5">
        <v>39630</v>
      </c>
      <c r="C57" s="56">
        <v>110500461</v>
      </c>
      <c r="D57" s="6">
        <v>1</v>
      </c>
      <c r="E57" s="6">
        <v>111</v>
      </c>
      <c r="F57" s="64">
        <v>1.1119406476360427</v>
      </c>
      <c r="G57" s="6">
        <v>31</v>
      </c>
      <c r="H57" s="6">
        <v>0</v>
      </c>
      <c r="I57" s="6">
        <v>352</v>
      </c>
      <c r="J57" s="65">
        <v>119282</v>
      </c>
      <c r="K57" s="65">
        <v>458750.00000000023</v>
      </c>
      <c r="L57" s="8">
        <f t="shared" si="3"/>
        <v>109990498.92536044</v>
      </c>
      <c r="M57" s="8">
        <f t="shared" si="4"/>
        <v>-509962.07463955879</v>
      </c>
      <c r="N57" s="37">
        <f t="shared" si="5"/>
        <v>-4.6150221458312176E-3</v>
      </c>
      <c r="O57" s="81"/>
    </row>
    <row r="58" spans="1:25">
      <c r="A58" s="4">
        <f t="shared" si="6"/>
        <v>2008</v>
      </c>
      <c r="B58" s="5">
        <v>39661</v>
      </c>
      <c r="C58" s="56">
        <v>116167597</v>
      </c>
      <c r="D58" s="6">
        <v>12.7</v>
      </c>
      <c r="E58" s="6">
        <v>64</v>
      </c>
      <c r="F58" s="64">
        <v>1.1113472103148427</v>
      </c>
      <c r="G58" s="6">
        <v>31</v>
      </c>
      <c r="H58" s="6">
        <v>0</v>
      </c>
      <c r="I58" s="6">
        <v>320</v>
      </c>
      <c r="J58" s="65">
        <v>119438</v>
      </c>
      <c r="K58" s="65">
        <v>460000.00000000023</v>
      </c>
      <c r="L58" s="8">
        <f t="shared" si="3"/>
        <v>101474800.97514996</v>
      </c>
      <c r="M58" s="8">
        <f t="shared" si="4"/>
        <v>-14692796.024850041</v>
      </c>
      <c r="N58" s="37">
        <f t="shared" si="5"/>
        <v>-0.12647929719033477</v>
      </c>
      <c r="O58" s="81"/>
    </row>
    <row r="59" spans="1:25">
      <c r="A59" s="4">
        <f t="shared" si="6"/>
        <v>2008</v>
      </c>
      <c r="B59" s="5">
        <v>39692</v>
      </c>
      <c r="C59" s="56">
        <v>95168168</v>
      </c>
      <c r="D59" s="6">
        <v>59</v>
      </c>
      <c r="E59" s="6">
        <v>26.7</v>
      </c>
      <c r="F59" s="64">
        <v>1.1107540897082573</v>
      </c>
      <c r="G59" s="6">
        <v>30</v>
      </c>
      <c r="H59" s="6">
        <v>1</v>
      </c>
      <c r="I59" s="6">
        <v>336</v>
      </c>
      <c r="J59" s="65">
        <v>119587</v>
      </c>
      <c r="K59" s="65">
        <v>461250.00000000023</v>
      </c>
      <c r="L59" s="8">
        <f t="shared" si="3"/>
        <v>84738742.69735454</v>
      </c>
      <c r="M59" s="8">
        <f t="shared" si="4"/>
        <v>-10429425.30264546</v>
      </c>
      <c r="N59" s="37">
        <f t="shared" si="5"/>
        <v>-0.10958943018263691</v>
      </c>
      <c r="O59" s="81"/>
    </row>
    <row r="60" spans="1:25">
      <c r="A60" s="4">
        <f t="shared" si="6"/>
        <v>2008</v>
      </c>
      <c r="B60" s="5">
        <v>39722</v>
      </c>
      <c r="C60" s="56">
        <v>78737248</v>
      </c>
      <c r="D60" s="6">
        <v>278.60000000000002</v>
      </c>
      <c r="E60" s="6">
        <v>0</v>
      </c>
      <c r="F60" s="64">
        <v>1.110161285647258</v>
      </c>
      <c r="G60" s="6">
        <v>31</v>
      </c>
      <c r="H60" s="6">
        <v>1</v>
      </c>
      <c r="I60" s="6">
        <v>352</v>
      </c>
      <c r="J60" s="65">
        <v>119951</v>
      </c>
      <c r="K60" s="65">
        <v>462500.00000000023</v>
      </c>
      <c r="L60" s="8">
        <f t="shared" si="3"/>
        <v>81497086.527579799</v>
      </c>
      <c r="M60" s="8">
        <f t="shared" si="4"/>
        <v>2759838.5275797993</v>
      </c>
      <c r="N60" s="37">
        <f t="shared" si="5"/>
        <v>3.505124445776666E-2</v>
      </c>
      <c r="O60" s="81"/>
    </row>
    <row r="61" spans="1:25">
      <c r="A61" s="4">
        <f t="shared" si="6"/>
        <v>2008</v>
      </c>
      <c r="B61" s="5">
        <v>39753</v>
      </c>
      <c r="C61" s="56">
        <v>90034914</v>
      </c>
      <c r="D61" s="6">
        <v>451.6</v>
      </c>
      <c r="E61" s="6">
        <v>0</v>
      </c>
      <c r="F61" s="64">
        <v>1.1095687979629063</v>
      </c>
      <c r="G61" s="6">
        <v>30</v>
      </c>
      <c r="H61" s="6">
        <v>1</v>
      </c>
      <c r="I61" s="6">
        <v>304</v>
      </c>
      <c r="J61" s="65">
        <v>120231</v>
      </c>
      <c r="K61" s="65">
        <v>463750.00000000023</v>
      </c>
      <c r="L61" s="8">
        <f t="shared" si="3"/>
        <v>95142111.25425896</v>
      </c>
      <c r="M61" s="8">
        <f t="shared" si="4"/>
        <v>5107197.2542589605</v>
      </c>
      <c r="N61" s="37">
        <f t="shared" si="5"/>
        <v>5.6724630783331016E-2</v>
      </c>
      <c r="O61" s="81"/>
    </row>
    <row r="62" spans="1:25">
      <c r="A62" s="4">
        <f t="shared" si="6"/>
        <v>2008</v>
      </c>
      <c r="B62" s="5">
        <v>39783</v>
      </c>
      <c r="C62" s="56">
        <v>92116228</v>
      </c>
      <c r="D62" s="6">
        <v>654.6</v>
      </c>
      <c r="E62" s="6">
        <v>0</v>
      </c>
      <c r="F62" s="64">
        <v>1.1089766264863528</v>
      </c>
      <c r="G62" s="6">
        <v>31</v>
      </c>
      <c r="H62" s="6">
        <v>0</v>
      </c>
      <c r="I62" s="6">
        <v>336</v>
      </c>
      <c r="J62" s="65">
        <v>120395</v>
      </c>
      <c r="K62" s="65">
        <v>465000.00000000023</v>
      </c>
      <c r="L62" s="8">
        <f t="shared" si="3"/>
        <v>100140975.27791145</v>
      </c>
      <c r="M62" s="8">
        <f t="shared" si="4"/>
        <v>8024747.2779114544</v>
      </c>
      <c r="N62" s="37">
        <f t="shared" si="5"/>
        <v>8.7115456767416208E-2</v>
      </c>
      <c r="O62" s="81"/>
    </row>
    <row r="63" spans="1:25">
      <c r="A63" s="4">
        <f t="shared" si="6"/>
        <v>2009</v>
      </c>
      <c r="B63" s="5">
        <v>39814</v>
      </c>
      <c r="C63" s="56">
        <v>119021454</v>
      </c>
      <c r="D63" s="6">
        <v>830.2</v>
      </c>
      <c r="E63" s="6">
        <v>0</v>
      </c>
      <c r="F63" s="64">
        <v>1.105941193882537</v>
      </c>
      <c r="G63" s="6">
        <v>31</v>
      </c>
      <c r="H63" s="6">
        <v>0</v>
      </c>
      <c r="I63" s="6">
        <v>336</v>
      </c>
      <c r="J63" s="65">
        <v>120546</v>
      </c>
      <c r="K63" s="65">
        <v>467666.66666666692</v>
      </c>
      <c r="L63" s="8">
        <f t="shared" si="3"/>
        <v>105997536.95699373</v>
      </c>
      <c r="M63" s="8">
        <f t="shared" si="4"/>
        <v>-13023917.043006271</v>
      </c>
      <c r="N63" s="37">
        <f t="shared" si="5"/>
        <v>-0.10942495327780377</v>
      </c>
      <c r="O63" s="81"/>
    </row>
    <row r="64" spans="1:25">
      <c r="A64" s="4">
        <f t="shared" si="6"/>
        <v>2009</v>
      </c>
      <c r="B64" s="5">
        <v>39845</v>
      </c>
      <c r="C64" s="56">
        <v>103885776</v>
      </c>
      <c r="D64" s="6">
        <v>606.4</v>
      </c>
      <c r="E64" s="6">
        <v>0</v>
      </c>
      <c r="F64" s="64">
        <v>1.1029140697054922</v>
      </c>
      <c r="G64" s="6">
        <v>28</v>
      </c>
      <c r="H64" s="6">
        <v>0</v>
      </c>
      <c r="I64" s="6">
        <v>304</v>
      </c>
      <c r="J64" s="65">
        <v>120596</v>
      </c>
      <c r="K64" s="65">
        <v>470333.3333333336</v>
      </c>
      <c r="L64" s="8">
        <f t="shared" si="3"/>
        <v>102827351.27282014</v>
      </c>
      <c r="M64" s="8">
        <f t="shared" si="4"/>
        <v>-1058424.7271798551</v>
      </c>
      <c r="N64" s="37">
        <f t="shared" si="5"/>
        <v>-1.018835078230397E-2</v>
      </c>
      <c r="O64" s="81"/>
    </row>
    <row r="65" spans="1:15">
      <c r="A65" s="4">
        <f t="shared" si="6"/>
        <v>2009</v>
      </c>
      <c r="B65" s="5">
        <v>39873</v>
      </c>
      <c r="C65" s="56">
        <v>88019186</v>
      </c>
      <c r="D65" s="6">
        <v>533.79999999999995</v>
      </c>
      <c r="E65" s="6">
        <v>0</v>
      </c>
      <c r="F65" s="64">
        <v>1.0998952312138288</v>
      </c>
      <c r="G65" s="6">
        <v>31</v>
      </c>
      <c r="H65" s="6">
        <v>1</v>
      </c>
      <c r="I65" s="6">
        <v>352</v>
      </c>
      <c r="J65" s="65">
        <v>120697</v>
      </c>
      <c r="K65" s="65">
        <v>473000.00000000029</v>
      </c>
      <c r="L65" s="8">
        <f t="shared" si="3"/>
        <v>90489656.639283359</v>
      </c>
      <c r="M65" s="8">
        <f t="shared" si="4"/>
        <v>2470470.6392833591</v>
      </c>
      <c r="N65" s="37">
        <f t="shared" si="5"/>
        <v>2.8067410658437118E-2</v>
      </c>
      <c r="O65" s="81"/>
    </row>
    <row r="66" spans="1:15">
      <c r="A66" s="4">
        <f t="shared" si="6"/>
        <v>2009</v>
      </c>
      <c r="B66" s="5">
        <v>39904</v>
      </c>
      <c r="C66" s="56">
        <v>93092071</v>
      </c>
      <c r="D66" s="6">
        <v>305.8</v>
      </c>
      <c r="E66" s="6">
        <v>1.2</v>
      </c>
      <c r="F66" s="64">
        <v>1.0968846557284044</v>
      </c>
      <c r="G66" s="6">
        <v>30</v>
      </c>
      <c r="H66" s="6">
        <v>1</v>
      </c>
      <c r="I66" s="6">
        <v>320</v>
      </c>
      <c r="J66" s="65">
        <v>120743</v>
      </c>
      <c r="K66" s="65">
        <v>475666.66666666698</v>
      </c>
      <c r="L66" s="8">
        <f t="shared" si="3"/>
        <v>88665569.140194148</v>
      </c>
      <c r="M66" s="8">
        <f t="shared" si="4"/>
        <v>-4426501.8598058522</v>
      </c>
      <c r="N66" s="37">
        <f t="shared" si="5"/>
        <v>-4.7549719457910138E-2</v>
      </c>
      <c r="O66" s="81"/>
    </row>
    <row r="67" spans="1:15">
      <c r="A67" s="4">
        <f t="shared" si="6"/>
        <v>2009</v>
      </c>
      <c r="B67" s="5">
        <v>39934</v>
      </c>
      <c r="C67" s="56">
        <v>79918980</v>
      </c>
      <c r="D67" s="6">
        <v>158.80000000000001</v>
      </c>
      <c r="E67" s="6">
        <v>6.9</v>
      </c>
      <c r="F67" s="64">
        <v>1.093882320632152</v>
      </c>
      <c r="G67" s="6">
        <v>31</v>
      </c>
      <c r="H67" s="6">
        <v>1</v>
      </c>
      <c r="I67" s="6">
        <v>320</v>
      </c>
      <c r="J67" s="65">
        <v>120836</v>
      </c>
      <c r="K67" s="65">
        <v>478333.33333333366</v>
      </c>
      <c r="L67" s="8">
        <f t="shared" si="3"/>
        <v>86378674.124527231</v>
      </c>
      <c r="M67" s="8">
        <f t="shared" ref="M67:M98" si="7">L67-C67</f>
        <v>6459694.1245272309</v>
      </c>
      <c r="N67" s="37">
        <f t="shared" ref="N67:N98" si="8">M67/C67</f>
        <v>8.0828035149187724E-2</v>
      </c>
      <c r="O67" s="81"/>
    </row>
    <row r="68" spans="1:15">
      <c r="A68" s="4">
        <f t="shared" si="6"/>
        <v>2009</v>
      </c>
      <c r="B68" s="5">
        <v>39965</v>
      </c>
      <c r="C68" s="56">
        <v>74470543</v>
      </c>
      <c r="D68" s="6">
        <v>49.3</v>
      </c>
      <c r="E68" s="6">
        <v>34.200000000000003</v>
      </c>
      <c r="F68" s="64">
        <v>1.0908882033699105</v>
      </c>
      <c r="G68" s="6">
        <v>30</v>
      </c>
      <c r="H68" s="6">
        <v>0</v>
      </c>
      <c r="I68" s="6">
        <v>352</v>
      </c>
      <c r="J68" s="65">
        <v>120918</v>
      </c>
      <c r="K68" s="65">
        <v>481000.00000000035</v>
      </c>
      <c r="L68" s="8">
        <f t="shared" ref="L68:L131" si="9">$E$187+(D68*$E$188)+(E68*$E$189)+(F68*$E$190)+(G68*$E$191)+(H68*$E$192)+(I68*$E$193)+(J68*$E$194)+(K68*$E$195)</f>
        <v>88665932.33604598</v>
      </c>
      <c r="M68" s="8">
        <f t="shared" si="7"/>
        <v>14195389.33604598</v>
      </c>
      <c r="N68" s="37">
        <f t="shared" si="8"/>
        <v>0.19061750813400113</v>
      </c>
      <c r="O68" s="81"/>
    </row>
    <row r="69" spans="1:15">
      <c r="A69" s="4">
        <f t="shared" si="6"/>
        <v>2009</v>
      </c>
      <c r="B69" s="5">
        <v>39995</v>
      </c>
      <c r="C69" s="56">
        <v>99820428</v>
      </c>
      <c r="D69" s="6">
        <v>6.2</v>
      </c>
      <c r="E69" s="6">
        <v>43.7</v>
      </c>
      <c r="F69" s="64">
        <v>1.0879022814482564</v>
      </c>
      <c r="G69" s="6">
        <v>31</v>
      </c>
      <c r="H69" s="6">
        <v>0</v>
      </c>
      <c r="I69" s="6">
        <v>352</v>
      </c>
      <c r="J69" s="65">
        <v>121070</v>
      </c>
      <c r="K69" s="65">
        <v>483666.66666666704</v>
      </c>
      <c r="L69" s="8">
        <f t="shared" si="9"/>
        <v>90953230.714593142</v>
      </c>
      <c r="M69" s="8">
        <f t="shared" si="7"/>
        <v>-8867197.2854068577</v>
      </c>
      <c r="N69" s="37">
        <f t="shared" si="8"/>
        <v>-8.8831489336099204E-2</v>
      </c>
      <c r="O69" s="81"/>
    </row>
    <row r="70" spans="1:15">
      <c r="A70" s="4">
        <f t="shared" si="6"/>
        <v>2009</v>
      </c>
      <c r="B70" s="5">
        <v>40026</v>
      </c>
      <c r="C70" s="56">
        <v>110640785</v>
      </c>
      <c r="D70" s="6">
        <v>9.8000000000000007</v>
      </c>
      <c r="E70" s="6">
        <v>91</v>
      </c>
      <c r="F70" s="64">
        <v>1.0849245324353336</v>
      </c>
      <c r="G70" s="6">
        <v>31</v>
      </c>
      <c r="H70" s="6">
        <v>0</v>
      </c>
      <c r="I70" s="6">
        <v>320</v>
      </c>
      <c r="J70" s="65">
        <v>121201</v>
      </c>
      <c r="K70" s="65">
        <v>486333.33333333372</v>
      </c>
      <c r="L70" s="8">
        <f t="shared" si="9"/>
        <v>111568694.87190424</v>
      </c>
      <c r="M70" s="8">
        <f t="shared" si="7"/>
        <v>927909.87190423906</v>
      </c>
      <c r="N70" s="37">
        <f t="shared" si="8"/>
        <v>8.3866891572058084E-3</v>
      </c>
      <c r="O70" s="81"/>
    </row>
    <row r="71" spans="1:15">
      <c r="A71" s="4">
        <f t="shared" si="6"/>
        <v>2009</v>
      </c>
      <c r="B71" s="5">
        <v>40057</v>
      </c>
      <c r="C71" s="56">
        <v>96007958</v>
      </c>
      <c r="D71" s="6">
        <v>55.2</v>
      </c>
      <c r="E71" s="6">
        <v>20.9</v>
      </c>
      <c r="F71" s="64">
        <v>1.0819549339606855</v>
      </c>
      <c r="G71" s="6">
        <v>30</v>
      </c>
      <c r="H71" s="6">
        <v>1</v>
      </c>
      <c r="I71" s="6">
        <v>336</v>
      </c>
      <c r="J71" s="65">
        <v>121267</v>
      </c>
      <c r="K71" s="65">
        <v>489000.00000000041</v>
      </c>
      <c r="L71" s="8">
        <f t="shared" si="9"/>
        <v>84617326.758363411</v>
      </c>
      <c r="M71" s="8">
        <f t="shared" si="7"/>
        <v>-11390631.241636589</v>
      </c>
      <c r="N71" s="37">
        <f t="shared" si="8"/>
        <v>-0.1186425737920245</v>
      </c>
      <c r="O71" s="81"/>
    </row>
    <row r="72" spans="1:15">
      <c r="A72" s="4">
        <f t="shared" si="6"/>
        <v>2009</v>
      </c>
      <c r="B72" s="5">
        <v>40087</v>
      </c>
      <c r="C72" s="56">
        <v>83699628</v>
      </c>
      <c r="D72" s="6">
        <v>287.8</v>
      </c>
      <c r="E72" s="6">
        <v>0</v>
      </c>
      <c r="F72" s="64">
        <v>1.0789934637150864</v>
      </c>
      <c r="G72" s="6">
        <v>31</v>
      </c>
      <c r="H72" s="6">
        <v>1</v>
      </c>
      <c r="I72" s="6">
        <v>336</v>
      </c>
      <c r="J72" s="65">
        <v>121405</v>
      </c>
      <c r="K72" s="65">
        <v>491666.66666666709</v>
      </c>
      <c r="L72" s="8">
        <f t="shared" si="9"/>
        <v>86364090.144893661</v>
      </c>
      <c r="M72" s="8">
        <f t="shared" si="7"/>
        <v>2664462.1448936611</v>
      </c>
      <c r="N72" s="37">
        <f t="shared" si="8"/>
        <v>3.1833619916371209E-2</v>
      </c>
      <c r="O72" s="81"/>
    </row>
    <row r="73" spans="1:15">
      <c r="A73" s="4">
        <f t="shared" si="6"/>
        <v>2009</v>
      </c>
      <c r="B73" s="5">
        <v>40118</v>
      </c>
      <c r="C73" s="56">
        <v>87785678</v>
      </c>
      <c r="D73" s="6">
        <v>361.2</v>
      </c>
      <c r="E73" s="6">
        <v>0</v>
      </c>
      <c r="F73" s="64">
        <v>1.0760400994503745</v>
      </c>
      <c r="G73" s="6">
        <v>30</v>
      </c>
      <c r="H73" s="6">
        <v>1</v>
      </c>
      <c r="I73" s="6">
        <v>320</v>
      </c>
      <c r="J73" s="65">
        <v>121519</v>
      </c>
      <c r="K73" s="65">
        <v>494333.33333333378</v>
      </c>
      <c r="L73" s="8">
        <f t="shared" si="9"/>
        <v>91147406.512134388</v>
      </c>
      <c r="M73" s="8">
        <f t="shared" si="7"/>
        <v>3361728.5121343881</v>
      </c>
      <c r="N73" s="37">
        <f t="shared" si="8"/>
        <v>3.8294726300734251E-2</v>
      </c>
      <c r="O73" s="81"/>
    </row>
    <row r="74" spans="1:15">
      <c r="A74" s="4">
        <f t="shared" si="6"/>
        <v>2009</v>
      </c>
      <c r="B74" s="5">
        <v>40148</v>
      </c>
      <c r="C74" s="56">
        <v>90946365</v>
      </c>
      <c r="D74" s="6">
        <v>631.29999999999995</v>
      </c>
      <c r="E74" s="6">
        <v>0</v>
      </c>
      <c r="F74" s="64">
        <v>1.0730948189792846</v>
      </c>
      <c r="G74" s="6">
        <v>31</v>
      </c>
      <c r="H74" s="6">
        <v>0</v>
      </c>
      <c r="I74" s="6">
        <v>352</v>
      </c>
      <c r="J74" s="65">
        <v>121692</v>
      </c>
      <c r="K74" s="65">
        <v>497000.00000000047</v>
      </c>
      <c r="L74" s="8">
        <f t="shared" si="9"/>
        <v>98382792.895451665</v>
      </c>
      <c r="M74" s="8">
        <f t="shared" si="7"/>
        <v>7436427.8954516649</v>
      </c>
      <c r="N74" s="37">
        <f t="shared" si="8"/>
        <v>8.1767181079218113E-2</v>
      </c>
      <c r="O74" s="81"/>
    </row>
    <row r="75" spans="1:15">
      <c r="A75" s="4">
        <f t="shared" si="6"/>
        <v>2010</v>
      </c>
      <c r="B75" s="5">
        <v>40179</v>
      </c>
      <c r="C75" s="56">
        <v>120063979</v>
      </c>
      <c r="D75" s="6">
        <v>720</v>
      </c>
      <c r="E75" s="6">
        <v>0</v>
      </c>
      <c r="F75" s="64">
        <v>1.0756984776680034</v>
      </c>
      <c r="G75" s="6">
        <v>31</v>
      </c>
      <c r="H75" s="6">
        <v>0</v>
      </c>
      <c r="I75" s="6">
        <v>320</v>
      </c>
      <c r="J75" s="65">
        <v>121786</v>
      </c>
      <c r="K75" s="65">
        <v>497583.33333333378</v>
      </c>
      <c r="L75" s="8">
        <f t="shared" si="9"/>
        <v>106909865.15350358</v>
      </c>
      <c r="M75" s="8">
        <f t="shared" si="7"/>
        <v>-13154113.846496418</v>
      </c>
      <c r="N75" s="37">
        <f t="shared" si="8"/>
        <v>-0.10955920298540513</v>
      </c>
      <c r="O75" s="81"/>
    </row>
    <row r="76" spans="1:15">
      <c r="A76" s="4">
        <f t="shared" si="6"/>
        <v>2010</v>
      </c>
      <c r="B76" s="5">
        <v>40210</v>
      </c>
      <c r="C76" s="56">
        <v>98456028</v>
      </c>
      <c r="D76" s="6">
        <v>598.29999999999995</v>
      </c>
      <c r="E76" s="6">
        <v>0</v>
      </c>
      <c r="F76" s="64">
        <v>1.0783084536349796</v>
      </c>
      <c r="G76" s="6">
        <v>28</v>
      </c>
      <c r="H76" s="6">
        <v>0</v>
      </c>
      <c r="I76" s="6">
        <v>304</v>
      </c>
      <c r="J76" s="65">
        <v>121899</v>
      </c>
      <c r="K76" s="65">
        <v>498166.66666666709</v>
      </c>
      <c r="L76" s="8">
        <f t="shared" si="9"/>
        <v>104158350.23178911</v>
      </c>
      <c r="M76" s="8">
        <f t="shared" si="7"/>
        <v>5702322.2317891121</v>
      </c>
      <c r="N76" s="37">
        <f t="shared" si="8"/>
        <v>5.7917451552982738E-2</v>
      </c>
      <c r="O76" s="81"/>
    </row>
    <row r="77" spans="1:15">
      <c r="A77" s="4">
        <f t="shared" si="6"/>
        <v>2010</v>
      </c>
      <c r="B77" s="5">
        <v>40238</v>
      </c>
      <c r="C77" s="56">
        <v>87368082</v>
      </c>
      <c r="D77" s="6">
        <v>422.8</v>
      </c>
      <c r="E77" s="6">
        <v>0</v>
      </c>
      <c r="F77" s="64">
        <v>1.0809247622078761</v>
      </c>
      <c r="G77" s="6">
        <v>31</v>
      </c>
      <c r="H77" s="6">
        <v>1</v>
      </c>
      <c r="I77" s="6">
        <v>368</v>
      </c>
      <c r="J77" s="65">
        <v>122202</v>
      </c>
      <c r="K77" s="65">
        <v>498750.00000000041</v>
      </c>
      <c r="L77" s="8">
        <f t="shared" si="9"/>
        <v>85667503.194756731</v>
      </c>
      <c r="M77" s="8">
        <f t="shared" si="7"/>
        <v>-1700578.8052432686</v>
      </c>
      <c r="N77" s="37">
        <f t="shared" si="8"/>
        <v>-1.9464531741045531E-2</v>
      </c>
      <c r="O77" s="81"/>
    </row>
    <row r="78" spans="1:15">
      <c r="A78" s="4">
        <f t="shared" si="6"/>
        <v>2010</v>
      </c>
      <c r="B78" s="5">
        <v>40269</v>
      </c>
      <c r="C78" s="56">
        <v>96628803</v>
      </c>
      <c r="D78" s="6">
        <v>225.1</v>
      </c>
      <c r="E78" s="6">
        <v>0</v>
      </c>
      <c r="F78" s="64">
        <v>1.0835474187515461</v>
      </c>
      <c r="G78" s="6">
        <v>30</v>
      </c>
      <c r="H78" s="6">
        <v>1</v>
      </c>
      <c r="I78" s="6">
        <v>320</v>
      </c>
      <c r="J78" s="65">
        <v>122353</v>
      </c>
      <c r="K78" s="65">
        <v>499333.33333333372</v>
      </c>
      <c r="L78" s="8">
        <f t="shared" si="9"/>
        <v>87202295.379062429</v>
      </c>
      <c r="M78" s="8">
        <f t="shared" si="7"/>
        <v>-9426507.6209375709</v>
      </c>
      <c r="N78" s="37">
        <f t="shared" si="8"/>
        <v>-9.7553807232172496E-2</v>
      </c>
      <c r="O78" s="81"/>
    </row>
    <row r="79" spans="1:15">
      <c r="A79" s="4">
        <f t="shared" si="6"/>
        <v>2010</v>
      </c>
      <c r="B79" s="5">
        <v>40299</v>
      </c>
      <c r="C79" s="56">
        <v>73968093</v>
      </c>
      <c r="D79" s="6">
        <v>107.9</v>
      </c>
      <c r="E79" s="6">
        <v>45.7</v>
      </c>
      <c r="F79" s="64">
        <v>1.086176438668123</v>
      </c>
      <c r="G79" s="6">
        <v>31</v>
      </c>
      <c r="H79" s="6">
        <v>1</v>
      </c>
      <c r="I79" s="6">
        <v>320</v>
      </c>
      <c r="J79" s="65">
        <v>122492</v>
      </c>
      <c r="K79" s="65">
        <v>499916.66666666704</v>
      </c>
      <c r="L79" s="8">
        <f t="shared" si="9"/>
        <v>98242052.087753847</v>
      </c>
      <c r="M79" s="8">
        <f t="shared" si="7"/>
        <v>24273959.087753847</v>
      </c>
      <c r="N79" s="37">
        <f t="shared" si="8"/>
        <v>0.32816797220598681</v>
      </c>
      <c r="O79" s="81"/>
    </row>
    <row r="80" spans="1:15">
      <c r="A80" s="4">
        <f t="shared" si="6"/>
        <v>2010</v>
      </c>
      <c r="B80" s="5">
        <v>40330</v>
      </c>
      <c r="C80" s="56">
        <v>94800668</v>
      </c>
      <c r="D80" s="6">
        <v>21.7</v>
      </c>
      <c r="E80" s="6">
        <v>58.7</v>
      </c>
      <c r="F80" s="64">
        <v>1.0888118373971101</v>
      </c>
      <c r="G80" s="6">
        <v>30</v>
      </c>
      <c r="H80" s="6">
        <v>0</v>
      </c>
      <c r="I80" s="6">
        <v>352</v>
      </c>
      <c r="J80" s="65">
        <v>122689</v>
      </c>
      <c r="K80" s="65">
        <v>500500.00000000035</v>
      </c>
      <c r="L80" s="8">
        <f t="shared" si="9"/>
        <v>96780464.354056165</v>
      </c>
      <c r="M80" s="8">
        <f t="shared" si="7"/>
        <v>1979796.3540561646</v>
      </c>
      <c r="N80" s="37">
        <f t="shared" si="8"/>
        <v>2.0883780629648775E-2</v>
      </c>
      <c r="O80" s="81"/>
    </row>
    <row r="81" spans="1:15">
      <c r="A81" s="4">
        <f t="shared" si="6"/>
        <v>2010</v>
      </c>
      <c r="B81" s="5">
        <v>40360</v>
      </c>
      <c r="C81" s="56">
        <v>132121541</v>
      </c>
      <c r="D81" s="6">
        <v>1.8</v>
      </c>
      <c r="E81" s="6">
        <v>164.9</v>
      </c>
      <c r="F81" s="64">
        <v>1.0914536304154718</v>
      </c>
      <c r="G81" s="6">
        <v>31</v>
      </c>
      <c r="H81" s="6">
        <v>0</v>
      </c>
      <c r="I81" s="6">
        <v>336</v>
      </c>
      <c r="J81" s="65">
        <v>122952</v>
      </c>
      <c r="K81" s="65">
        <v>501083.33333333366</v>
      </c>
      <c r="L81" s="8">
        <f t="shared" si="9"/>
        <v>132665087.52341269</v>
      </c>
      <c r="M81" s="8">
        <f t="shared" si="7"/>
        <v>543546.52341268957</v>
      </c>
      <c r="N81" s="37">
        <f t="shared" si="8"/>
        <v>4.1139886751146021E-3</v>
      </c>
      <c r="O81" s="81"/>
    </row>
    <row r="82" spans="1:15">
      <c r="A82" s="4">
        <f t="shared" si="6"/>
        <v>2010</v>
      </c>
      <c r="B82" s="5">
        <v>40391</v>
      </c>
      <c r="C82" s="56">
        <v>136572222</v>
      </c>
      <c r="D82" s="6">
        <v>2.1</v>
      </c>
      <c r="E82" s="6">
        <v>138.80000000000001</v>
      </c>
      <c r="F82" s="64">
        <v>1.0941018332377244</v>
      </c>
      <c r="G82" s="6">
        <v>31</v>
      </c>
      <c r="H82" s="6">
        <v>0</v>
      </c>
      <c r="I82" s="6">
        <v>336</v>
      </c>
      <c r="J82" s="65">
        <v>123306</v>
      </c>
      <c r="K82" s="65">
        <v>501666.66666666698</v>
      </c>
      <c r="L82" s="8">
        <f t="shared" si="9"/>
        <v>124711613.68779248</v>
      </c>
      <c r="M82" s="8">
        <f t="shared" si="7"/>
        <v>-11860608.31220752</v>
      </c>
      <c r="N82" s="37">
        <f t="shared" si="8"/>
        <v>-8.684495381650538E-2</v>
      </c>
      <c r="O82" s="81"/>
    </row>
    <row r="83" spans="1:15">
      <c r="A83" s="4">
        <f t="shared" si="6"/>
        <v>2010</v>
      </c>
      <c r="B83" s="5">
        <v>40422</v>
      </c>
      <c r="C83" s="56">
        <v>111368709</v>
      </c>
      <c r="D83" s="6">
        <v>78.2</v>
      </c>
      <c r="E83" s="6">
        <v>31.5</v>
      </c>
      <c r="F83" s="64">
        <v>1.0967564614160272</v>
      </c>
      <c r="G83" s="6">
        <v>30</v>
      </c>
      <c r="H83" s="6">
        <v>1</v>
      </c>
      <c r="I83" s="6">
        <v>336</v>
      </c>
      <c r="J83" s="65">
        <v>123592</v>
      </c>
      <c r="K83" s="65">
        <v>502250.00000000029</v>
      </c>
      <c r="L83" s="8">
        <f t="shared" si="9"/>
        <v>89983546.59438625</v>
      </c>
      <c r="M83" s="8">
        <f t="shared" si="7"/>
        <v>-21385162.40561375</v>
      </c>
      <c r="N83" s="37">
        <f t="shared" si="8"/>
        <v>-0.19202128315605912</v>
      </c>
      <c r="O83" s="81"/>
    </row>
    <row r="84" spans="1:15">
      <c r="A84" s="4">
        <f t="shared" si="6"/>
        <v>2010</v>
      </c>
      <c r="B84" s="5">
        <v>40452</v>
      </c>
      <c r="C84" s="56">
        <v>81864104</v>
      </c>
      <c r="D84" s="6">
        <v>241.6</v>
      </c>
      <c r="E84" s="6">
        <v>0</v>
      </c>
      <c r="F84" s="64">
        <v>1.0994175305402742</v>
      </c>
      <c r="G84" s="6">
        <v>31</v>
      </c>
      <c r="H84" s="6">
        <v>1</v>
      </c>
      <c r="I84" s="6">
        <v>320</v>
      </c>
      <c r="J84" s="65">
        <v>123975</v>
      </c>
      <c r="K84" s="65">
        <v>502833.3333333336</v>
      </c>
      <c r="L84" s="8">
        <f t="shared" si="9"/>
        <v>89008549.62639387</v>
      </c>
      <c r="M84" s="8">
        <f t="shared" si="7"/>
        <v>7144445.6263938695</v>
      </c>
      <c r="N84" s="37">
        <f t="shared" si="8"/>
        <v>8.7272018837387749E-2</v>
      </c>
      <c r="O84" s="81"/>
    </row>
    <row r="85" spans="1:15">
      <c r="A85" s="4">
        <f t="shared" si="6"/>
        <v>2010</v>
      </c>
      <c r="B85" s="5">
        <v>40483</v>
      </c>
      <c r="C85" s="56">
        <v>83013693</v>
      </c>
      <c r="D85" s="6">
        <v>405.3</v>
      </c>
      <c r="E85" s="6">
        <v>0</v>
      </c>
      <c r="F85" s="64">
        <v>1.1020850562381843</v>
      </c>
      <c r="G85" s="6">
        <v>30</v>
      </c>
      <c r="H85" s="6">
        <v>1</v>
      </c>
      <c r="I85" s="6">
        <v>336</v>
      </c>
      <c r="J85" s="65">
        <v>124314</v>
      </c>
      <c r="K85" s="65">
        <v>503416.66666666692</v>
      </c>
      <c r="L85" s="8">
        <f t="shared" si="9"/>
        <v>91095744.384807259</v>
      </c>
      <c r="M85" s="8">
        <f t="shared" si="7"/>
        <v>8082051.3848072588</v>
      </c>
      <c r="N85" s="37">
        <f t="shared" si="8"/>
        <v>9.7358051337473425E-2</v>
      </c>
      <c r="O85" s="81"/>
    </row>
    <row r="86" spans="1:15">
      <c r="A86" s="4">
        <f t="shared" si="6"/>
        <v>2010</v>
      </c>
      <c r="B86" s="5">
        <v>40513</v>
      </c>
      <c r="C86" s="56">
        <v>96787180</v>
      </c>
      <c r="D86" s="6">
        <v>676.2</v>
      </c>
      <c r="E86" s="6">
        <v>0</v>
      </c>
      <c r="F86" s="64">
        <v>1.1047590541753953</v>
      </c>
      <c r="G86" s="6">
        <v>31</v>
      </c>
      <c r="H86" s="6">
        <v>0</v>
      </c>
      <c r="I86" s="6">
        <v>368</v>
      </c>
      <c r="J86" s="65">
        <v>124592</v>
      </c>
      <c r="K86" s="65">
        <v>504000.00000000023</v>
      </c>
      <c r="L86" s="8">
        <f t="shared" si="9"/>
        <v>98299181.267407387</v>
      </c>
      <c r="M86" s="8">
        <f t="shared" si="7"/>
        <v>1512001.2674073875</v>
      </c>
      <c r="N86" s="37">
        <f t="shared" si="8"/>
        <v>1.562191673946268E-2</v>
      </c>
      <c r="O86" s="81"/>
    </row>
    <row r="87" spans="1:15">
      <c r="A87" s="4">
        <f t="shared" si="6"/>
        <v>2011</v>
      </c>
      <c r="B87" s="5">
        <v>40544</v>
      </c>
      <c r="C87" s="56">
        <v>120354758</v>
      </c>
      <c r="D87" s="6">
        <v>775.3</v>
      </c>
      <c r="E87" s="6">
        <v>0</v>
      </c>
      <c r="F87" s="64">
        <v>1.106402672454752</v>
      </c>
      <c r="G87" s="6">
        <v>31</v>
      </c>
      <c r="H87" s="6">
        <v>0</v>
      </c>
      <c r="I87" s="6">
        <v>320</v>
      </c>
      <c r="J87" s="65">
        <v>124890</v>
      </c>
      <c r="K87" s="65">
        <v>505659.25000000023</v>
      </c>
      <c r="L87" s="8">
        <f t="shared" si="9"/>
        <v>110106315.93327525</v>
      </c>
      <c r="M87" s="8">
        <f t="shared" si="7"/>
        <v>-10248442.066724747</v>
      </c>
      <c r="N87" s="37">
        <f t="shared" si="8"/>
        <v>-8.5151947766990213E-2</v>
      </c>
      <c r="O87" s="81"/>
    </row>
    <row r="88" spans="1:15">
      <c r="A88" s="4">
        <f t="shared" si="6"/>
        <v>2011</v>
      </c>
      <c r="B88" s="5">
        <v>40575</v>
      </c>
      <c r="C88" s="56">
        <v>103643673</v>
      </c>
      <c r="D88" s="6">
        <v>654.20000000000005</v>
      </c>
      <c r="E88" s="6">
        <v>0</v>
      </c>
      <c r="F88" s="64">
        <v>1.1080487396470626</v>
      </c>
      <c r="G88" s="6">
        <v>28</v>
      </c>
      <c r="H88" s="6">
        <v>0</v>
      </c>
      <c r="I88" s="6">
        <v>304</v>
      </c>
      <c r="J88" s="65">
        <v>125033</v>
      </c>
      <c r="K88" s="65">
        <v>507318.50000000023</v>
      </c>
      <c r="L88" s="8">
        <f t="shared" si="9"/>
        <v>107426329.60778469</v>
      </c>
      <c r="M88" s="8">
        <f t="shared" si="7"/>
        <v>3782656.6077846885</v>
      </c>
      <c r="N88" s="37">
        <f t="shared" si="8"/>
        <v>3.6496744068349338E-2</v>
      </c>
      <c r="O88" s="81"/>
    </row>
    <row r="89" spans="1:15">
      <c r="A89" s="4">
        <f t="shared" si="6"/>
        <v>2011</v>
      </c>
      <c r="B89" s="5">
        <v>40603</v>
      </c>
      <c r="C89" s="56">
        <v>92899388</v>
      </c>
      <c r="D89" s="6">
        <v>572.79999999999995</v>
      </c>
      <c r="E89" s="6">
        <v>0</v>
      </c>
      <c r="F89" s="64">
        <v>1.1096972557523284</v>
      </c>
      <c r="G89" s="6">
        <v>31</v>
      </c>
      <c r="H89" s="6">
        <v>1</v>
      </c>
      <c r="I89" s="6">
        <v>368</v>
      </c>
      <c r="J89" s="65">
        <v>125247</v>
      </c>
      <c r="K89" s="65">
        <v>508977.75000000023</v>
      </c>
      <c r="L89" s="8">
        <f t="shared" si="9"/>
        <v>91978236.658747226</v>
      </c>
      <c r="M89" s="8">
        <f t="shared" si="7"/>
        <v>-921151.341252774</v>
      </c>
      <c r="N89" s="37">
        <f t="shared" si="8"/>
        <v>-9.9155802969635703E-3</v>
      </c>
      <c r="O89" s="81"/>
    </row>
    <row r="90" spans="1:15">
      <c r="A90" s="4">
        <f t="shared" si="6"/>
        <v>2011</v>
      </c>
      <c r="B90" s="5">
        <v>40634</v>
      </c>
      <c r="C90" s="56">
        <v>94490965</v>
      </c>
      <c r="D90" s="6">
        <v>332.3</v>
      </c>
      <c r="E90" s="6">
        <v>0</v>
      </c>
      <c r="F90" s="64">
        <v>1.1113482207705487</v>
      </c>
      <c r="G90" s="6">
        <v>30</v>
      </c>
      <c r="H90" s="6">
        <v>1</v>
      </c>
      <c r="I90" s="6">
        <v>304</v>
      </c>
      <c r="J90" s="65">
        <v>125456</v>
      </c>
      <c r="K90" s="65">
        <v>510637.00000000023</v>
      </c>
      <c r="L90" s="8">
        <f t="shared" si="9"/>
        <v>95001897.635742232</v>
      </c>
      <c r="M90" s="8">
        <f t="shared" si="7"/>
        <v>510932.6357422322</v>
      </c>
      <c r="N90" s="37">
        <f t="shared" si="8"/>
        <v>5.4072115333167799E-3</v>
      </c>
      <c r="O90" s="81"/>
    </row>
    <row r="91" spans="1:15">
      <c r="A91" s="4">
        <f t="shared" si="6"/>
        <v>2011</v>
      </c>
      <c r="B91" s="5">
        <v>40664</v>
      </c>
      <c r="C91" s="56">
        <v>80836537</v>
      </c>
      <c r="D91" s="6">
        <v>134.1</v>
      </c>
      <c r="E91" s="6">
        <v>13</v>
      </c>
      <c r="F91" s="64">
        <v>1.1130016556326037</v>
      </c>
      <c r="G91" s="6">
        <v>31</v>
      </c>
      <c r="H91" s="6">
        <v>1</v>
      </c>
      <c r="I91" s="6">
        <v>336</v>
      </c>
      <c r="J91" s="65">
        <v>125752</v>
      </c>
      <c r="K91" s="65">
        <v>512296.25000000023</v>
      </c>
      <c r="L91" s="8">
        <f t="shared" si="9"/>
        <v>87736765.672692761</v>
      </c>
      <c r="M91" s="8">
        <f t="shared" si="7"/>
        <v>6900228.6726927608</v>
      </c>
      <c r="N91" s="37">
        <f t="shared" si="8"/>
        <v>8.5360270600072355E-2</v>
      </c>
      <c r="O91" s="81"/>
    </row>
    <row r="92" spans="1:15">
      <c r="A92" s="4">
        <f t="shared" si="6"/>
        <v>2011</v>
      </c>
      <c r="B92" s="5">
        <v>40695</v>
      </c>
      <c r="C92" s="56">
        <v>92320074</v>
      </c>
      <c r="D92" s="6">
        <v>19</v>
      </c>
      <c r="E92" s="6">
        <v>52.2</v>
      </c>
      <c r="F92" s="64">
        <v>1.1146575394076135</v>
      </c>
      <c r="G92" s="6">
        <v>30</v>
      </c>
      <c r="H92" s="6">
        <v>0</v>
      </c>
      <c r="I92" s="6">
        <v>352</v>
      </c>
      <c r="J92" s="65">
        <v>126132</v>
      </c>
      <c r="K92" s="65">
        <v>513955.50000000023</v>
      </c>
      <c r="L92" s="8">
        <f t="shared" si="9"/>
        <v>96426249.237565875</v>
      </c>
      <c r="M92" s="8">
        <f t="shared" si="7"/>
        <v>4106175.2375658751</v>
      </c>
      <c r="N92" s="37">
        <f t="shared" si="8"/>
        <v>4.4477599070878941E-2</v>
      </c>
      <c r="O92" s="81"/>
    </row>
    <row r="93" spans="1:15">
      <c r="A93" s="4">
        <f t="shared" si="6"/>
        <v>2011</v>
      </c>
      <c r="B93" s="5">
        <v>40725</v>
      </c>
      <c r="C93" s="56">
        <v>130690031</v>
      </c>
      <c r="D93" s="6">
        <v>0</v>
      </c>
      <c r="E93" s="6">
        <v>198.6</v>
      </c>
      <c r="F93" s="64">
        <v>1.1163158930264581</v>
      </c>
      <c r="G93" s="6">
        <v>31</v>
      </c>
      <c r="H93" s="6">
        <v>0</v>
      </c>
      <c r="I93" s="6">
        <v>320</v>
      </c>
      <c r="J93" s="65">
        <v>126396</v>
      </c>
      <c r="K93" s="65">
        <v>515614.75000000023</v>
      </c>
      <c r="L93" s="8">
        <f t="shared" si="9"/>
        <v>147697685.42527735</v>
      </c>
      <c r="M93" s="8">
        <f t="shared" si="7"/>
        <v>17007654.425277352</v>
      </c>
      <c r="N93" s="37">
        <f t="shared" si="8"/>
        <v>0.13013735091452655</v>
      </c>
      <c r="O93" s="81"/>
    </row>
    <row r="94" spans="1:15">
      <c r="A94" s="4">
        <f t="shared" si="6"/>
        <v>2011</v>
      </c>
      <c r="B94" s="5">
        <v>40756</v>
      </c>
      <c r="C94" s="56">
        <v>139663014</v>
      </c>
      <c r="D94" s="6">
        <v>0</v>
      </c>
      <c r="E94" s="6">
        <v>122.2</v>
      </c>
      <c r="F94" s="64">
        <v>1.1179767164891372</v>
      </c>
      <c r="G94" s="6">
        <v>31</v>
      </c>
      <c r="H94" s="6">
        <v>0</v>
      </c>
      <c r="I94" s="6">
        <v>352</v>
      </c>
      <c r="J94" s="65">
        <v>126670</v>
      </c>
      <c r="K94" s="65">
        <v>517274.00000000023</v>
      </c>
      <c r="L94" s="8">
        <f t="shared" si="9"/>
        <v>118463631.80344753</v>
      </c>
      <c r="M94" s="8">
        <f t="shared" si="7"/>
        <v>-21199382.19655247</v>
      </c>
      <c r="N94" s="37">
        <f t="shared" si="8"/>
        <v>-0.1517895224325638</v>
      </c>
      <c r="O94" s="81"/>
    </row>
    <row r="95" spans="1:15">
      <c r="A95" s="4">
        <f t="shared" si="6"/>
        <v>2011</v>
      </c>
      <c r="B95" s="5">
        <v>40787</v>
      </c>
      <c r="C95" s="56">
        <v>112075131</v>
      </c>
      <c r="D95" s="6">
        <v>48.2</v>
      </c>
      <c r="E95" s="6">
        <v>39.700000000000003</v>
      </c>
      <c r="F95" s="64">
        <v>1.1196399888647712</v>
      </c>
      <c r="G95" s="6">
        <v>30</v>
      </c>
      <c r="H95" s="6">
        <v>1</v>
      </c>
      <c r="I95" s="6">
        <v>336</v>
      </c>
      <c r="J95" s="65">
        <v>127049</v>
      </c>
      <c r="K95" s="65">
        <v>518933.25000000023</v>
      </c>
      <c r="L95" s="8">
        <f t="shared" si="9"/>
        <v>93441030.419237003</v>
      </c>
      <c r="M95" s="8">
        <f t="shared" si="7"/>
        <v>-18634100.580762997</v>
      </c>
      <c r="N95" s="37">
        <f t="shared" si="8"/>
        <v>-0.16626436582762502</v>
      </c>
      <c r="O95" s="81"/>
    </row>
    <row r="96" spans="1:15">
      <c r="A96" s="4">
        <f t="shared" si="6"/>
        <v>2011</v>
      </c>
      <c r="B96" s="5">
        <v>40817</v>
      </c>
      <c r="C96" s="56">
        <v>84690144</v>
      </c>
      <c r="D96" s="6">
        <v>235.5</v>
      </c>
      <c r="E96" s="6">
        <v>2.4</v>
      </c>
      <c r="F96" s="64">
        <v>1.1213057520151197</v>
      </c>
      <c r="G96" s="6">
        <v>31</v>
      </c>
      <c r="H96" s="6">
        <v>1</v>
      </c>
      <c r="I96" s="6">
        <v>336</v>
      </c>
      <c r="J96" s="65">
        <v>127445</v>
      </c>
      <c r="K96" s="65">
        <v>520592.50000000023</v>
      </c>
      <c r="L96" s="8">
        <f t="shared" si="9"/>
        <v>88670076.260477737</v>
      </c>
      <c r="M96" s="8">
        <f t="shared" si="7"/>
        <v>3979932.2604777366</v>
      </c>
      <c r="N96" s="37">
        <f t="shared" si="8"/>
        <v>4.6994042901588838E-2</v>
      </c>
      <c r="O96" s="81"/>
    </row>
    <row r="97" spans="1:15">
      <c r="A97" s="4">
        <f t="shared" si="6"/>
        <v>2011</v>
      </c>
      <c r="B97" s="5">
        <v>40848</v>
      </c>
      <c r="C97" s="56">
        <v>84908722</v>
      </c>
      <c r="D97" s="6">
        <v>342.1</v>
      </c>
      <c r="E97" s="6">
        <v>0</v>
      </c>
      <c r="F97" s="64">
        <v>1.122973985009303</v>
      </c>
      <c r="G97" s="6">
        <v>30</v>
      </c>
      <c r="H97" s="6">
        <v>1</v>
      </c>
      <c r="I97" s="6">
        <v>352</v>
      </c>
      <c r="J97" s="65">
        <v>127774</v>
      </c>
      <c r="K97" s="65">
        <v>522251.75000000023</v>
      </c>
      <c r="L97" s="8">
        <f t="shared" si="9"/>
        <v>88195233.806807593</v>
      </c>
      <c r="M97" s="8">
        <f t="shared" si="7"/>
        <v>3286511.8068075925</v>
      </c>
      <c r="N97" s="37">
        <f t="shared" si="8"/>
        <v>3.8706410005883644E-2</v>
      </c>
      <c r="O97" s="81"/>
    </row>
    <row r="98" spans="1:15">
      <c r="A98" s="4">
        <f t="shared" si="6"/>
        <v>2011</v>
      </c>
      <c r="B98" s="5">
        <v>40878</v>
      </c>
      <c r="C98" s="56">
        <v>95536298</v>
      </c>
      <c r="D98" s="6">
        <v>534</v>
      </c>
      <c r="E98" s="6">
        <v>0</v>
      </c>
      <c r="F98" s="64">
        <v>1.124644708778201</v>
      </c>
      <c r="G98" s="6">
        <v>31</v>
      </c>
      <c r="H98" s="6">
        <v>0</v>
      </c>
      <c r="I98" s="6">
        <v>336</v>
      </c>
      <c r="J98" s="65">
        <v>127956</v>
      </c>
      <c r="K98" s="65">
        <v>523911.00000000023</v>
      </c>
      <c r="L98" s="8">
        <f t="shared" si="9"/>
        <v>101261669.22634639</v>
      </c>
      <c r="M98" s="8">
        <f t="shared" si="7"/>
        <v>5725371.2263463885</v>
      </c>
      <c r="N98" s="37">
        <f t="shared" si="8"/>
        <v>5.9928753219497664E-2</v>
      </c>
      <c r="O98" s="81"/>
    </row>
    <row r="99" spans="1:15">
      <c r="A99" s="4">
        <f t="shared" si="6"/>
        <v>2012</v>
      </c>
      <c r="B99" s="5">
        <v>40909</v>
      </c>
      <c r="C99" s="56">
        <v>111985008</v>
      </c>
      <c r="D99" s="6">
        <v>611.1</v>
      </c>
      <c r="E99" s="6">
        <v>0</v>
      </c>
      <c r="F99" s="64">
        <v>1.1260409497522648</v>
      </c>
      <c r="G99" s="6">
        <v>31</v>
      </c>
      <c r="H99" s="6">
        <v>0</v>
      </c>
      <c r="I99" s="6">
        <v>336</v>
      </c>
      <c r="J99" s="65">
        <v>128080</v>
      </c>
      <c r="K99" s="65">
        <v>525084.8333333336</v>
      </c>
      <c r="L99" s="8">
        <f t="shared" si="9"/>
        <v>103835757.85976803</v>
      </c>
      <c r="M99" s="8">
        <f t="shared" ref="M99:M122" si="10">L99-C99</f>
        <v>-8149250.140231967</v>
      </c>
      <c r="N99" s="37">
        <f t="shared" ref="N99:N122" si="11">M99/C99</f>
        <v>-7.2770902871498358E-2</v>
      </c>
      <c r="O99" s="81"/>
    </row>
    <row r="100" spans="1:15">
      <c r="A100" s="4">
        <f t="shared" si="6"/>
        <v>2012</v>
      </c>
      <c r="B100" s="5">
        <v>40940</v>
      </c>
      <c r="C100" s="56">
        <v>100460474</v>
      </c>
      <c r="D100" s="6">
        <v>531.70000000000005</v>
      </c>
      <c r="E100" s="6">
        <v>0</v>
      </c>
      <c r="F100" s="64">
        <v>1.127438915759601</v>
      </c>
      <c r="G100" s="6">
        <v>29</v>
      </c>
      <c r="H100" s="6">
        <v>0</v>
      </c>
      <c r="I100" s="6">
        <v>320</v>
      </c>
      <c r="J100" s="65">
        <v>128321</v>
      </c>
      <c r="K100" s="65">
        <v>526258.66666666698</v>
      </c>
      <c r="L100" s="8">
        <f t="shared" si="9"/>
        <v>103096481.68294096</v>
      </c>
      <c r="M100" s="8">
        <f t="shared" si="10"/>
        <v>2636007.6829409599</v>
      </c>
      <c r="N100" s="37">
        <f t="shared" si="11"/>
        <v>2.6239251896631108E-2</v>
      </c>
      <c r="O100" s="81"/>
    </row>
    <row r="101" spans="1:15">
      <c r="A101" s="4">
        <f t="shared" si="6"/>
        <v>2012</v>
      </c>
      <c r="B101" s="5">
        <v>40969</v>
      </c>
      <c r="C101" s="56">
        <v>92303703</v>
      </c>
      <c r="D101" s="6">
        <v>349.4</v>
      </c>
      <c r="E101" s="6">
        <v>0.2</v>
      </c>
      <c r="F101" s="64">
        <v>1.1288386173245635</v>
      </c>
      <c r="G101" s="6">
        <v>31</v>
      </c>
      <c r="H101" s="6">
        <v>1</v>
      </c>
      <c r="I101" s="6">
        <v>352</v>
      </c>
      <c r="J101" s="65">
        <v>128513</v>
      </c>
      <c r="K101" s="65">
        <v>527432.50000000035</v>
      </c>
      <c r="L101" s="8">
        <f t="shared" si="9"/>
        <v>89485571.227256268</v>
      </c>
      <c r="M101" s="8">
        <f t="shared" si="10"/>
        <v>-2818131.7727437317</v>
      </c>
      <c r="N101" s="37">
        <f t="shared" si="11"/>
        <v>-3.0531080348355381E-2</v>
      </c>
      <c r="O101" s="81"/>
    </row>
    <row r="102" spans="1:15">
      <c r="A102" s="4">
        <f t="shared" si="6"/>
        <v>2012</v>
      </c>
      <c r="B102" s="5">
        <v>41000</v>
      </c>
      <c r="C102" s="56">
        <v>92519297</v>
      </c>
      <c r="D102" s="6">
        <v>321.7</v>
      </c>
      <c r="E102" s="6">
        <v>0</v>
      </c>
      <c r="F102" s="64">
        <v>1.1302400566018256</v>
      </c>
      <c r="G102" s="6">
        <v>30</v>
      </c>
      <c r="H102" s="6">
        <v>1</v>
      </c>
      <c r="I102" s="6">
        <v>320</v>
      </c>
      <c r="J102" s="65">
        <v>128731</v>
      </c>
      <c r="K102" s="65">
        <v>528606.33333333372</v>
      </c>
      <c r="L102" s="8">
        <f t="shared" si="9"/>
        <v>93711689.531742811</v>
      </c>
      <c r="M102" s="8">
        <f t="shared" si="10"/>
        <v>1192392.5317428112</v>
      </c>
      <c r="N102" s="37">
        <f t="shared" si="11"/>
        <v>1.2888041418460099E-2</v>
      </c>
      <c r="O102" s="81"/>
    </row>
    <row r="103" spans="1:15">
      <c r="A103" s="4">
        <f t="shared" si="6"/>
        <v>2012</v>
      </c>
      <c r="B103" s="5">
        <v>41030</v>
      </c>
      <c r="C103" s="56">
        <v>74808964</v>
      </c>
      <c r="D103" s="6">
        <v>80.7</v>
      </c>
      <c r="E103" s="6">
        <v>36.700000000000003</v>
      </c>
      <c r="F103" s="64">
        <v>1.1316432357487356</v>
      </c>
      <c r="G103" s="6">
        <v>31</v>
      </c>
      <c r="H103" s="6">
        <v>1</v>
      </c>
      <c r="I103" s="6">
        <v>352</v>
      </c>
      <c r="J103" s="65">
        <v>128980</v>
      </c>
      <c r="K103" s="65">
        <v>529780.16666666709</v>
      </c>
      <c r="L103" s="8">
        <f t="shared" si="9"/>
        <v>92402892.30829756</v>
      </c>
      <c r="M103" s="8">
        <f t="shared" si="10"/>
        <v>17593928.30829756</v>
      </c>
      <c r="N103" s="37">
        <f t="shared" si="11"/>
        <v>0.23518476085696841</v>
      </c>
      <c r="O103" s="81"/>
    </row>
    <row r="104" spans="1:15">
      <c r="A104" s="4">
        <f t="shared" si="6"/>
        <v>2012</v>
      </c>
      <c r="B104" s="5">
        <v>41061</v>
      </c>
      <c r="C104" s="56">
        <v>105123567</v>
      </c>
      <c r="D104" s="6">
        <v>23.2</v>
      </c>
      <c r="E104" s="6">
        <v>101.6</v>
      </c>
      <c r="F104" s="64">
        <v>1.1330481569253206</v>
      </c>
      <c r="G104" s="6">
        <v>30</v>
      </c>
      <c r="H104" s="6">
        <v>0</v>
      </c>
      <c r="I104" s="6">
        <v>336</v>
      </c>
      <c r="J104" s="65">
        <v>129389</v>
      </c>
      <c r="K104" s="65">
        <v>530954.00000000047</v>
      </c>
      <c r="L104" s="8">
        <f t="shared" si="9"/>
        <v>116576109.29663147</v>
      </c>
      <c r="M104" s="8">
        <f t="shared" si="10"/>
        <v>11452542.29663147</v>
      </c>
      <c r="N104" s="37">
        <f t="shared" si="11"/>
        <v>0.10894362342776544</v>
      </c>
      <c r="O104" s="81"/>
    </row>
    <row r="105" spans="1:15">
      <c r="A105" s="4">
        <f t="shared" si="6"/>
        <v>2012</v>
      </c>
      <c r="B105" s="5">
        <v>41091</v>
      </c>
      <c r="C105" s="56">
        <v>147407762</v>
      </c>
      <c r="D105" s="6">
        <v>0</v>
      </c>
      <c r="E105" s="6">
        <v>195.4</v>
      </c>
      <c r="F105" s="64">
        <v>1.134454822294289</v>
      </c>
      <c r="G105" s="6">
        <v>31</v>
      </c>
      <c r="H105" s="6">
        <v>0</v>
      </c>
      <c r="I105" s="6">
        <v>352</v>
      </c>
      <c r="J105" s="65">
        <v>129807</v>
      </c>
      <c r="K105" s="65">
        <v>532127.83333333384</v>
      </c>
      <c r="L105" s="8">
        <f t="shared" si="9"/>
        <v>142976904.85031986</v>
      </c>
      <c r="M105" s="8">
        <f t="shared" si="10"/>
        <v>-4430857.1496801376</v>
      </c>
      <c r="N105" s="37">
        <f t="shared" si="11"/>
        <v>-3.0058506347041193E-2</v>
      </c>
      <c r="O105" s="81"/>
    </row>
    <row r="106" spans="1:15">
      <c r="A106" s="4">
        <f t="shared" si="6"/>
        <v>2012</v>
      </c>
      <c r="B106" s="5">
        <v>41122</v>
      </c>
      <c r="C106" s="56">
        <v>142173433</v>
      </c>
      <c r="D106" s="6">
        <v>2</v>
      </c>
      <c r="E106" s="6">
        <v>112.1</v>
      </c>
      <c r="F106" s="64">
        <v>1.135863234021034</v>
      </c>
      <c r="G106" s="6">
        <v>31</v>
      </c>
      <c r="H106" s="6">
        <v>0</v>
      </c>
      <c r="I106" s="6">
        <v>352</v>
      </c>
      <c r="J106" s="65">
        <v>130175</v>
      </c>
      <c r="K106" s="65">
        <v>533301.66666666721</v>
      </c>
      <c r="L106" s="8">
        <f t="shared" si="9"/>
        <v>117312279.43526423</v>
      </c>
      <c r="M106" s="8">
        <f t="shared" si="10"/>
        <v>-24861153.56473577</v>
      </c>
      <c r="N106" s="37">
        <f t="shared" si="11"/>
        <v>-0.1748649732945238</v>
      </c>
      <c r="O106" s="81"/>
    </row>
    <row r="107" spans="1:15">
      <c r="A107" s="4">
        <f t="shared" si="6"/>
        <v>2012</v>
      </c>
      <c r="B107" s="5">
        <v>41153</v>
      </c>
      <c r="C107" s="56">
        <v>118146831</v>
      </c>
      <c r="D107" s="6">
        <v>85</v>
      </c>
      <c r="E107" s="6">
        <v>35.6</v>
      </c>
      <c r="F107" s="64">
        <v>1.1372733942736375</v>
      </c>
      <c r="G107" s="6">
        <v>30</v>
      </c>
      <c r="H107" s="6">
        <v>1</v>
      </c>
      <c r="I107" s="6">
        <v>304</v>
      </c>
      <c r="J107" s="65">
        <v>130451</v>
      </c>
      <c r="K107" s="65">
        <v>534475.50000000058</v>
      </c>
      <c r="L107" s="8">
        <f t="shared" si="9"/>
        <v>100842571.90483578</v>
      </c>
      <c r="M107" s="8">
        <f t="shared" si="10"/>
        <v>-17304259.095164225</v>
      </c>
      <c r="N107" s="37">
        <f t="shared" si="11"/>
        <v>-0.14646401387747948</v>
      </c>
      <c r="O107" s="81"/>
    </row>
    <row r="108" spans="1:15">
      <c r="A108" s="4">
        <f t="shared" si="6"/>
        <v>2012</v>
      </c>
      <c r="B108" s="5">
        <v>41183</v>
      </c>
      <c r="C108" s="56">
        <v>78983774</v>
      </c>
      <c r="D108" s="6">
        <v>242.5</v>
      </c>
      <c r="E108" s="6">
        <v>1.1000000000000001</v>
      </c>
      <c r="F108" s="64">
        <v>1.1386853052228729</v>
      </c>
      <c r="G108" s="6">
        <v>31</v>
      </c>
      <c r="H108" s="6">
        <v>1</v>
      </c>
      <c r="I108" s="6">
        <v>352</v>
      </c>
      <c r="J108" s="65">
        <v>130880</v>
      </c>
      <c r="K108" s="65">
        <v>535649.33333333395</v>
      </c>
      <c r="L108" s="8">
        <f t="shared" si="9"/>
        <v>87554993.386700913</v>
      </c>
      <c r="M108" s="8">
        <f t="shared" si="10"/>
        <v>8571219.3867009133</v>
      </c>
      <c r="N108" s="37">
        <f t="shared" si="11"/>
        <v>0.1085187368572805</v>
      </c>
      <c r="O108" s="81"/>
    </row>
    <row r="109" spans="1:15">
      <c r="A109" s="4">
        <f t="shared" si="6"/>
        <v>2012</v>
      </c>
      <c r="B109" s="5">
        <v>41214</v>
      </c>
      <c r="C109" s="56">
        <v>90631547</v>
      </c>
      <c r="D109" s="6">
        <v>434</v>
      </c>
      <c r="E109" s="6">
        <v>0</v>
      </c>
      <c r="F109" s="64">
        <v>1.1400989690422085</v>
      </c>
      <c r="G109" s="6">
        <v>30</v>
      </c>
      <c r="H109" s="6">
        <v>1</v>
      </c>
      <c r="I109" s="6">
        <v>352</v>
      </c>
      <c r="J109" s="65">
        <v>131394</v>
      </c>
      <c r="K109" s="65">
        <v>536823.16666666733</v>
      </c>
      <c r="L109" s="8">
        <f t="shared" si="9"/>
        <v>93119083.217525393</v>
      </c>
      <c r="M109" s="8">
        <f t="shared" si="10"/>
        <v>2487536.2175253928</v>
      </c>
      <c r="N109" s="37">
        <f t="shared" si="11"/>
        <v>2.7446692678934331E-2</v>
      </c>
      <c r="O109" s="81"/>
    </row>
    <row r="110" spans="1:15">
      <c r="A110" s="4">
        <f t="shared" si="6"/>
        <v>2012</v>
      </c>
      <c r="B110" s="5">
        <v>41244</v>
      </c>
      <c r="C110" s="56">
        <v>99803406</v>
      </c>
      <c r="D110" s="6">
        <v>533.5</v>
      </c>
      <c r="E110" s="6">
        <v>0</v>
      </c>
      <c r="F110" s="64">
        <v>1.1415143879078107</v>
      </c>
      <c r="G110" s="6">
        <v>31</v>
      </c>
      <c r="H110" s="6">
        <v>0</v>
      </c>
      <c r="I110" s="6">
        <v>304</v>
      </c>
      <c r="J110" s="65">
        <v>131665</v>
      </c>
      <c r="K110" s="65">
        <v>537997.0000000007</v>
      </c>
      <c r="L110" s="8">
        <f t="shared" si="9"/>
        <v>108843398.40470113</v>
      </c>
      <c r="M110" s="8">
        <f t="shared" si="10"/>
        <v>9039992.4047011286</v>
      </c>
      <c r="N110" s="37">
        <f t="shared" si="11"/>
        <v>9.0577994950404084E-2</v>
      </c>
      <c r="O110" s="81"/>
    </row>
    <row r="111" spans="1:15">
      <c r="A111" s="4">
        <f t="shared" si="6"/>
        <v>2013</v>
      </c>
      <c r="B111" s="5">
        <v>41275</v>
      </c>
      <c r="C111" s="56">
        <v>115080698</v>
      </c>
      <c r="D111" s="6">
        <v>624.4</v>
      </c>
      <c r="E111" s="6">
        <v>0</v>
      </c>
      <c r="F111" s="64">
        <v>1.1427437208015847</v>
      </c>
      <c r="G111" s="6">
        <v>31</v>
      </c>
      <c r="H111" s="6">
        <v>0</v>
      </c>
      <c r="I111" s="6">
        <v>352</v>
      </c>
      <c r="J111" s="65">
        <v>131997</v>
      </c>
      <c r="K111" s="65">
        <v>539267.7500000007</v>
      </c>
      <c r="L111" s="8">
        <f t="shared" si="9"/>
        <v>103538735.45600516</v>
      </c>
      <c r="M111" s="8">
        <f t="shared" si="10"/>
        <v>-11541962.543994844</v>
      </c>
      <c r="N111" s="37">
        <f t="shared" si="11"/>
        <v>-0.1002945128469315</v>
      </c>
      <c r="O111" s="81"/>
    </row>
    <row r="112" spans="1:15">
      <c r="A112" s="4">
        <f t="shared" si="6"/>
        <v>2013</v>
      </c>
      <c r="B112" s="5">
        <v>41306</v>
      </c>
      <c r="C112" s="56">
        <v>105789018</v>
      </c>
      <c r="D112" s="6">
        <v>631.5</v>
      </c>
      <c r="E112" s="6">
        <v>0</v>
      </c>
      <c r="F112" s="64">
        <v>1.1439743776027749</v>
      </c>
      <c r="G112" s="6">
        <v>28</v>
      </c>
      <c r="H112" s="6">
        <v>0</v>
      </c>
      <c r="I112" s="6">
        <v>304</v>
      </c>
      <c r="J112" s="65">
        <v>132243</v>
      </c>
      <c r="K112" s="65">
        <v>540538.5000000007</v>
      </c>
      <c r="L112" s="8">
        <f t="shared" si="9"/>
        <v>110669758.75520019</v>
      </c>
      <c r="M112" s="8">
        <f t="shared" si="10"/>
        <v>4880740.7552001923</v>
      </c>
      <c r="N112" s="37">
        <f t="shared" si="11"/>
        <v>4.6136554128900151E-2</v>
      </c>
      <c r="O112" s="81"/>
    </row>
    <row r="113" spans="1:15">
      <c r="A113" s="4">
        <f t="shared" si="6"/>
        <v>2013</v>
      </c>
      <c r="B113" s="5">
        <v>41334</v>
      </c>
      <c r="C113" s="56">
        <v>92881576</v>
      </c>
      <c r="D113" s="6">
        <v>554.79999999999995</v>
      </c>
      <c r="E113" s="6">
        <v>0</v>
      </c>
      <c r="F113" s="64">
        <v>1.1452063597371387</v>
      </c>
      <c r="G113" s="6">
        <v>31</v>
      </c>
      <c r="H113" s="6">
        <v>1</v>
      </c>
      <c r="I113" s="6">
        <v>320</v>
      </c>
      <c r="J113" s="65">
        <v>132535</v>
      </c>
      <c r="K113" s="65">
        <v>541809.2500000007</v>
      </c>
      <c r="L113" s="8">
        <f t="shared" si="9"/>
        <v>103831544.02448438</v>
      </c>
      <c r="M113" s="8">
        <f t="shared" si="10"/>
        <v>10949968.024484381</v>
      </c>
      <c r="N113" s="37">
        <f t="shared" si="11"/>
        <v>0.11789171217857437</v>
      </c>
      <c r="O113" s="81"/>
    </row>
    <row r="114" spans="1:15">
      <c r="A114" s="4">
        <f t="shared" si="6"/>
        <v>2013</v>
      </c>
      <c r="B114" s="5">
        <v>41365</v>
      </c>
      <c r="C114" s="56">
        <v>100213758</v>
      </c>
      <c r="D114" s="6">
        <v>358.6</v>
      </c>
      <c r="E114" s="6">
        <v>0</v>
      </c>
      <c r="F114" s="64">
        <v>1.1464396686319696</v>
      </c>
      <c r="G114" s="6">
        <v>30</v>
      </c>
      <c r="H114" s="6">
        <v>1</v>
      </c>
      <c r="I114" s="6">
        <v>352</v>
      </c>
      <c r="J114" s="65">
        <v>132899</v>
      </c>
      <c r="K114" s="65">
        <v>543080.0000000007</v>
      </c>
      <c r="L114" s="8">
        <f t="shared" si="9"/>
        <v>91500287.707885727</v>
      </c>
      <c r="M114" s="8">
        <f t="shared" si="10"/>
        <v>-8713470.2921142727</v>
      </c>
      <c r="N114" s="37">
        <f t="shared" si="11"/>
        <v>-8.6948842813720978E-2</v>
      </c>
      <c r="O114" s="81"/>
    </row>
    <row r="115" spans="1:15">
      <c r="A115" s="4">
        <f t="shared" si="6"/>
        <v>2013</v>
      </c>
      <c r="B115" s="5">
        <v>41395</v>
      </c>
      <c r="C115" s="56">
        <v>78855534</v>
      </c>
      <c r="D115" s="6">
        <v>109.1</v>
      </c>
      <c r="E115" s="6">
        <v>23.1</v>
      </c>
      <c r="F115" s="64">
        <v>1.1476743057160976</v>
      </c>
      <c r="G115" s="6">
        <v>31</v>
      </c>
      <c r="H115" s="6">
        <v>1</v>
      </c>
      <c r="I115" s="6">
        <v>352</v>
      </c>
      <c r="J115" s="65">
        <v>133254</v>
      </c>
      <c r="K115" s="65">
        <v>544350.7500000007</v>
      </c>
      <c r="L115" s="8">
        <f t="shared" si="9"/>
        <v>91356728.518597737</v>
      </c>
      <c r="M115" s="8">
        <f t="shared" si="10"/>
        <v>12501194.518597737</v>
      </c>
      <c r="N115" s="37">
        <f t="shared" si="11"/>
        <v>0.15853287504967928</v>
      </c>
      <c r="O115" s="81"/>
    </row>
    <row r="116" spans="1:15">
      <c r="A116" s="4">
        <f t="shared" si="6"/>
        <v>2013</v>
      </c>
      <c r="B116" s="5">
        <v>41426</v>
      </c>
      <c r="C116" s="56">
        <v>96099514</v>
      </c>
      <c r="D116" s="6">
        <v>33.4</v>
      </c>
      <c r="E116" s="6">
        <v>59.3</v>
      </c>
      <c r="F116" s="64">
        <v>1.1489102724198916</v>
      </c>
      <c r="G116" s="6">
        <v>30</v>
      </c>
      <c r="H116" s="6">
        <v>0</v>
      </c>
      <c r="I116" s="6">
        <v>320</v>
      </c>
      <c r="J116" s="65">
        <v>133451</v>
      </c>
      <c r="K116" s="65">
        <v>545621.5000000007</v>
      </c>
      <c r="L116" s="8">
        <f t="shared" si="9"/>
        <v>108723016.46929179</v>
      </c>
      <c r="M116" s="8">
        <f t="shared" si="10"/>
        <v>12623502.469291791</v>
      </c>
      <c r="N116" s="37">
        <f t="shared" si="11"/>
        <v>0.1313586504640574</v>
      </c>
      <c r="O116" s="81"/>
    </row>
    <row r="117" spans="1:15">
      <c r="A117" s="4">
        <f t="shared" si="6"/>
        <v>2013</v>
      </c>
      <c r="B117" s="5">
        <v>41456</v>
      </c>
      <c r="C117" s="56">
        <v>126317122</v>
      </c>
      <c r="D117" s="6">
        <v>1.4</v>
      </c>
      <c r="E117" s="6">
        <v>133.30000000000001</v>
      </c>
      <c r="F117" s="64">
        <v>1.1501475701752613</v>
      </c>
      <c r="G117" s="6">
        <v>31</v>
      </c>
      <c r="H117" s="6">
        <v>0</v>
      </c>
      <c r="I117" s="6">
        <v>352</v>
      </c>
      <c r="J117" s="65">
        <v>133791</v>
      </c>
      <c r="K117" s="65">
        <v>546892.2500000007</v>
      </c>
      <c r="L117" s="8">
        <f t="shared" si="9"/>
        <v>125835486.32988694</v>
      </c>
      <c r="M117" s="8">
        <f t="shared" si="10"/>
        <v>-481635.6701130569</v>
      </c>
      <c r="N117" s="37">
        <f t="shared" si="11"/>
        <v>-3.8129088320509462E-3</v>
      </c>
      <c r="O117" s="81"/>
    </row>
    <row r="118" spans="1:15">
      <c r="A118" s="4">
        <f t="shared" si="6"/>
        <v>2013</v>
      </c>
      <c r="B118" s="5">
        <v>41487</v>
      </c>
      <c r="C118" s="56">
        <v>123185112</v>
      </c>
      <c r="D118" s="6">
        <v>4.5999999999999996</v>
      </c>
      <c r="E118" s="6">
        <v>93.2</v>
      </c>
      <c r="F118" s="64">
        <v>1.1513862004156583</v>
      </c>
      <c r="G118" s="6">
        <v>31</v>
      </c>
      <c r="H118" s="6">
        <v>0</v>
      </c>
      <c r="I118" s="6">
        <v>336</v>
      </c>
      <c r="J118" s="65">
        <v>134201</v>
      </c>
      <c r="K118" s="65">
        <v>548163.0000000007</v>
      </c>
      <c r="L118" s="8">
        <f t="shared" si="9"/>
        <v>116486312.91732037</v>
      </c>
      <c r="M118" s="8">
        <f t="shared" si="10"/>
        <v>-6698799.0826796293</v>
      </c>
      <c r="N118" s="37">
        <f t="shared" si="11"/>
        <v>-5.4379940675620193E-2</v>
      </c>
      <c r="O118" s="81"/>
    </row>
    <row r="119" spans="1:15">
      <c r="A119" s="4">
        <f t="shared" ref="A119:A146" si="12">YEAR(B119)</f>
        <v>2013</v>
      </c>
      <c r="B119" s="5">
        <v>41518</v>
      </c>
      <c r="C119" s="56">
        <v>120547253</v>
      </c>
      <c r="D119" s="6">
        <v>89.6</v>
      </c>
      <c r="E119" s="6">
        <v>28</v>
      </c>
      <c r="F119" s="64">
        <v>1.1526261645760774</v>
      </c>
      <c r="G119" s="6">
        <v>30</v>
      </c>
      <c r="H119" s="6">
        <v>1</v>
      </c>
      <c r="I119" s="6">
        <v>320</v>
      </c>
      <c r="J119" s="65">
        <v>134508</v>
      </c>
      <c r="K119" s="65">
        <v>549433.7500000007</v>
      </c>
      <c r="L119" s="8">
        <f t="shared" si="9"/>
        <v>97998085.764705986</v>
      </c>
      <c r="M119" s="8">
        <f t="shared" si="10"/>
        <v>-22549167.235294014</v>
      </c>
      <c r="N119" s="37">
        <f t="shared" si="11"/>
        <v>-0.18705666594736933</v>
      </c>
      <c r="O119" s="81"/>
    </row>
    <row r="120" spans="1:15">
      <c r="A120" s="4">
        <f t="shared" si="12"/>
        <v>2013</v>
      </c>
      <c r="B120" s="5">
        <v>41548</v>
      </c>
      <c r="C120" s="56">
        <v>81047701</v>
      </c>
      <c r="D120" s="6">
        <v>224.2</v>
      </c>
      <c r="E120" s="6">
        <v>0</v>
      </c>
      <c r="F120" s="64">
        <v>1.1538674640930595</v>
      </c>
      <c r="G120" s="6">
        <v>31</v>
      </c>
      <c r="H120" s="6">
        <v>1</v>
      </c>
      <c r="I120" s="6">
        <v>352</v>
      </c>
      <c r="J120" s="65">
        <v>134865</v>
      </c>
      <c r="K120" s="65">
        <v>550704.5000000007</v>
      </c>
      <c r="L120" s="8">
        <f t="shared" si="9"/>
        <v>88771281.561013371</v>
      </c>
      <c r="M120" s="8">
        <f t="shared" si="10"/>
        <v>7723580.5610133708</v>
      </c>
      <c r="N120" s="37">
        <f t="shared" si="11"/>
        <v>9.5296726072629387E-2</v>
      </c>
      <c r="O120" s="81"/>
    </row>
    <row r="121" spans="1:15">
      <c r="A121" s="4">
        <f t="shared" si="12"/>
        <v>2013</v>
      </c>
      <c r="B121" s="5">
        <v>41579</v>
      </c>
      <c r="C121" s="56">
        <v>95603437</v>
      </c>
      <c r="D121" s="6">
        <v>478.3</v>
      </c>
      <c r="E121" s="6">
        <v>0</v>
      </c>
      <c r="F121" s="64">
        <v>1.155110100404692</v>
      </c>
      <c r="G121" s="6">
        <v>30</v>
      </c>
      <c r="H121" s="6">
        <v>1</v>
      </c>
      <c r="I121" s="6">
        <v>336</v>
      </c>
      <c r="J121" s="65">
        <v>135318</v>
      </c>
      <c r="K121" s="65">
        <v>551975.2500000007</v>
      </c>
      <c r="L121" s="8">
        <f t="shared" si="9"/>
        <v>99489177.762747094</v>
      </c>
      <c r="M121" s="8">
        <f t="shared" si="10"/>
        <v>3885740.762747094</v>
      </c>
      <c r="N121" s="37">
        <f t="shared" si="11"/>
        <v>4.0644362636743842E-2</v>
      </c>
      <c r="O121" s="81"/>
    </row>
    <row r="122" spans="1:15" ht="13.8" thickBot="1">
      <c r="A122" s="4">
        <f t="shared" si="12"/>
        <v>2013</v>
      </c>
      <c r="B122" s="5">
        <v>41609</v>
      </c>
      <c r="C122" s="56">
        <v>104213488</v>
      </c>
      <c r="D122" s="6">
        <v>687.7</v>
      </c>
      <c r="E122" s="6">
        <v>0</v>
      </c>
      <c r="F122" s="64">
        <v>1.1563540749506114</v>
      </c>
      <c r="G122" s="6">
        <v>31</v>
      </c>
      <c r="H122" s="6">
        <v>0</v>
      </c>
      <c r="I122" s="6">
        <v>320</v>
      </c>
      <c r="J122" s="65">
        <v>135612</v>
      </c>
      <c r="K122" s="65">
        <v>553246.0000000007</v>
      </c>
      <c r="L122" s="8">
        <f t="shared" si="9"/>
        <v>113168292.22046129</v>
      </c>
      <c r="M122" s="8">
        <f t="shared" si="10"/>
        <v>8954804.2204612941</v>
      </c>
      <c r="N122" s="37">
        <f t="shared" si="11"/>
        <v>8.5927497412439491E-2</v>
      </c>
      <c r="O122" s="81"/>
    </row>
    <row r="123" spans="1:15">
      <c r="A123" s="4">
        <f t="shared" si="12"/>
        <v>2014</v>
      </c>
      <c r="B123" s="5">
        <v>41640</v>
      </c>
      <c r="C123" s="57"/>
      <c r="D123" s="58">
        <v>700.25</v>
      </c>
      <c r="E123" s="59">
        <v>0</v>
      </c>
      <c r="F123" s="64">
        <v>1.1583584746270237</v>
      </c>
      <c r="G123" s="6">
        <v>31</v>
      </c>
      <c r="H123" s="6">
        <v>0</v>
      </c>
      <c r="I123" s="6">
        <v>352</v>
      </c>
      <c r="J123" s="65">
        <v>135872.16606624899</v>
      </c>
      <c r="K123" s="65">
        <v>554324.66666666733</v>
      </c>
      <c r="L123" s="8">
        <f t="shared" si="9"/>
        <v>108090035.07691409</v>
      </c>
      <c r="M123" s="8">
        <f t="shared" ref="M123:M146" si="13">L123-C123</f>
        <v>108090035.07691409</v>
      </c>
      <c r="N123" s="37"/>
      <c r="O123" s="77"/>
    </row>
    <row r="124" spans="1:15">
      <c r="A124" s="4">
        <f t="shared" si="12"/>
        <v>2014</v>
      </c>
      <c r="B124" s="5">
        <v>41671</v>
      </c>
      <c r="C124" s="60"/>
      <c r="D124" s="43">
        <v>628.92999999999995</v>
      </c>
      <c r="E124" s="38">
        <v>0</v>
      </c>
      <c r="F124" s="64">
        <v>1.1603663486874065</v>
      </c>
      <c r="G124" s="6">
        <v>28</v>
      </c>
      <c r="H124" s="6">
        <v>0</v>
      </c>
      <c r="I124" s="6">
        <v>304</v>
      </c>
      <c r="J124" s="65">
        <v>136132.33213249798</v>
      </c>
      <c r="K124" s="65">
        <v>555403.33333333395</v>
      </c>
      <c r="L124" s="8">
        <f t="shared" si="9"/>
        <v>112676467.75931156</v>
      </c>
      <c r="M124" s="8">
        <f>L124-C124</f>
        <v>112676467.75931156</v>
      </c>
      <c r="N124" s="37"/>
      <c r="O124" s="77"/>
    </row>
    <row r="125" spans="1:15">
      <c r="A125" s="4">
        <f t="shared" si="12"/>
        <v>2014</v>
      </c>
      <c r="B125" s="5">
        <v>41699</v>
      </c>
      <c r="C125" s="60"/>
      <c r="D125" s="43">
        <v>520.29999999999995</v>
      </c>
      <c r="E125" s="38">
        <v>0.02</v>
      </c>
      <c r="F125" s="64">
        <v>1.1623777031541842</v>
      </c>
      <c r="G125" s="6">
        <v>31</v>
      </c>
      <c r="H125" s="6">
        <v>1</v>
      </c>
      <c r="I125" s="6">
        <v>320</v>
      </c>
      <c r="J125" s="65">
        <v>136392.49819874697</v>
      </c>
      <c r="K125" s="65">
        <v>556482.00000000058</v>
      </c>
      <c r="L125" s="8">
        <f>$E$187+(D125*$E$188)+(E125*$E$189)+(F125*$E$190)+(G125*$E$191)+(H125*$E$192)+(I125*$E$193)+(J125*$E$194)+(K125*$E$195)</f>
        <v>104783407.56163079</v>
      </c>
      <c r="M125" s="8">
        <f t="shared" si="13"/>
        <v>104783407.56163079</v>
      </c>
      <c r="N125" s="37"/>
      <c r="O125" s="77"/>
    </row>
    <row r="126" spans="1:15">
      <c r="A126" s="4">
        <f t="shared" si="12"/>
        <v>2014</v>
      </c>
      <c r="B126" s="5">
        <v>41730</v>
      </c>
      <c r="C126" s="60"/>
      <c r="D126" s="43">
        <v>308.53999999999996</v>
      </c>
      <c r="E126" s="38">
        <v>0.12</v>
      </c>
      <c r="F126" s="64">
        <v>1.1643925440602192</v>
      </c>
      <c r="G126" s="6">
        <v>30</v>
      </c>
      <c r="H126" s="6">
        <v>1</v>
      </c>
      <c r="I126" s="6">
        <v>352</v>
      </c>
      <c r="J126" s="65">
        <v>136652.66426499595</v>
      </c>
      <c r="K126" s="65">
        <v>557560.66666666721</v>
      </c>
      <c r="L126" s="8">
        <f t="shared" si="9"/>
        <v>91918259.562196285</v>
      </c>
      <c r="M126" s="8">
        <f t="shared" si="13"/>
        <v>91918259.562196285</v>
      </c>
      <c r="N126" s="37"/>
      <c r="O126" s="77"/>
    </row>
    <row r="127" spans="1:15">
      <c r="A127" s="4">
        <f t="shared" si="12"/>
        <v>2014</v>
      </c>
      <c r="B127" s="5">
        <v>41760</v>
      </c>
      <c r="C127" s="60"/>
      <c r="D127" s="43">
        <v>140.57</v>
      </c>
      <c r="E127" s="38">
        <v>18.57</v>
      </c>
      <c r="F127" s="64">
        <v>1.1664108774488315</v>
      </c>
      <c r="G127" s="6">
        <v>31</v>
      </c>
      <c r="H127" s="6">
        <v>1</v>
      </c>
      <c r="I127" s="6">
        <v>336</v>
      </c>
      <c r="J127" s="65">
        <v>136912.83033124494</v>
      </c>
      <c r="K127" s="65">
        <v>558639.33333333384</v>
      </c>
      <c r="L127" s="8">
        <f t="shared" si="9"/>
        <v>95719651.3004224</v>
      </c>
      <c r="M127" s="8">
        <f t="shared" si="13"/>
        <v>95719651.3004224</v>
      </c>
      <c r="N127" s="37"/>
      <c r="O127" s="77"/>
    </row>
    <row r="128" spans="1:15">
      <c r="A128" s="4">
        <f t="shared" si="12"/>
        <v>2014</v>
      </c>
      <c r="B128" s="5">
        <v>41791</v>
      </c>
      <c r="C128" s="60"/>
      <c r="D128" s="43">
        <v>25.84</v>
      </c>
      <c r="E128" s="38">
        <v>72.819999999999993</v>
      </c>
      <c r="F128" s="64">
        <v>1.1684327093738167</v>
      </c>
      <c r="G128" s="6">
        <v>30</v>
      </c>
      <c r="H128" s="6">
        <v>0</v>
      </c>
      <c r="I128" s="6">
        <v>336</v>
      </c>
      <c r="J128" s="65">
        <v>137172.99639749393</v>
      </c>
      <c r="K128" s="65">
        <v>559718.00000000047</v>
      </c>
      <c r="L128" s="8">
        <f t="shared" si="9"/>
        <v>111838183.71626978</v>
      </c>
      <c r="M128" s="8">
        <f t="shared" si="13"/>
        <v>111838183.71626978</v>
      </c>
      <c r="N128" s="37"/>
      <c r="O128" s="77"/>
    </row>
    <row r="129" spans="1:15">
      <c r="A129" s="4">
        <f t="shared" si="12"/>
        <v>2014</v>
      </c>
      <c r="B129" s="5">
        <v>41821</v>
      </c>
      <c r="C129" s="60"/>
      <c r="D129" s="43">
        <v>1.7200000000000002</v>
      </c>
      <c r="E129" s="38">
        <v>139.54000000000002</v>
      </c>
      <c r="F129" s="64">
        <v>1.1704580458994638</v>
      </c>
      <c r="G129" s="6">
        <v>31</v>
      </c>
      <c r="H129" s="6">
        <v>0</v>
      </c>
      <c r="I129" s="6">
        <v>352</v>
      </c>
      <c r="J129" s="65">
        <v>137433.16246374292</v>
      </c>
      <c r="K129" s="65">
        <v>560796.66666666709</v>
      </c>
      <c r="L129" s="8">
        <f t="shared" si="9"/>
        <v>129699613.75399341</v>
      </c>
      <c r="M129" s="8">
        <f t="shared" si="13"/>
        <v>129699613.75399341</v>
      </c>
      <c r="N129" s="37"/>
      <c r="O129" s="77"/>
    </row>
    <row r="130" spans="1:15">
      <c r="A130" s="4">
        <f t="shared" si="12"/>
        <v>2014</v>
      </c>
      <c r="B130" s="5">
        <v>41852</v>
      </c>
      <c r="C130" s="60"/>
      <c r="D130" s="43">
        <v>5.3599999999999994</v>
      </c>
      <c r="E130" s="38">
        <v>106.42000000000002</v>
      </c>
      <c r="F130" s="64">
        <v>1.172486893100573</v>
      </c>
      <c r="G130" s="6">
        <v>31</v>
      </c>
      <c r="H130" s="6">
        <v>0</v>
      </c>
      <c r="I130" s="6">
        <v>320</v>
      </c>
      <c r="J130" s="65">
        <v>137693.32852999191</v>
      </c>
      <c r="K130" s="65">
        <v>561875.33333333372</v>
      </c>
      <c r="L130" s="8">
        <f t="shared" si="9"/>
        <v>125263057.76150046</v>
      </c>
      <c r="M130" s="8">
        <f t="shared" si="13"/>
        <v>125263057.76150046</v>
      </c>
      <c r="N130" s="37"/>
      <c r="O130" s="77"/>
    </row>
    <row r="131" spans="1:15">
      <c r="A131" s="4">
        <f t="shared" si="12"/>
        <v>2014</v>
      </c>
      <c r="B131" s="5">
        <v>41883</v>
      </c>
      <c r="C131" s="60"/>
      <c r="D131" s="43">
        <v>58.56</v>
      </c>
      <c r="E131" s="38">
        <v>33.610000000000007</v>
      </c>
      <c r="F131" s="64">
        <v>1.174519257062475</v>
      </c>
      <c r="G131" s="6">
        <v>30</v>
      </c>
      <c r="H131" s="6">
        <v>1</v>
      </c>
      <c r="I131" s="6">
        <v>336</v>
      </c>
      <c r="J131" s="65">
        <v>137953.4945962409</v>
      </c>
      <c r="K131" s="65">
        <v>562954.00000000035</v>
      </c>
      <c r="L131" s="8">
        <f t="shared" si="9"/>
        <v>97724131.305236369</v>
      </c>
      <c r="M131" s="8">
        <f t="shared" si="13"/>
        <v>97724131.305236369</v>
      </c>
      <c r="N131" s="37"/>
      <c r="O131" s="77"/>
    </row>
    <row r="132" spans="1:15">
      <c r="A132" s="4">
        <f t="shared" si="12"/>
        <v>2014</v>
      </c>
      <c r="B132" s="5">
        <v>41913</v>
      </c>
      <c r="C132" s="60"/>
      <c r="D132" s="43">
        <v>238.26999999999998</v>
      </c>
      <c r="E132" s="38">
        <v>3.35</v>
      </c>
      <c r="F132" s="64">
        <v>1.1765551438810484</v>
      </c>
      <c r="G132" s="6">
        <v>31</v>
      </c>
      <c r="H132" s="6">
        <v>1</v>
      </c>
      <c r="I132" s="6">
        <v>352</v>
      </c>
      <c r="J132" s="65">
        <v>138213.66066248988</v>
      </c>
      <c r="K132" s="65">
        <v>564032.66666666698</v>
      </c>
      <c r="L132" s="8">
        <f t="shared" ref="L132:L146" si="14">$E$187+(D132*$E$188)+(E132*$E$189)+(F132*$E$190)+(G132*$E$191)+(H132*$E$192)+(I132*$E$193)+(J132*$E$194)+(K132*$E$195)</f>
        <v>92005795.601460606</v>
      </c>
      <c r="M132" s="8">
        <f t="shared" si="13"/>
        <v>92005795.601460606</v>
      </c>
      <c r="N132" s="37"/>
      <c r="O132" s="77"/>
    </row>
    <row r="133" spans="1:15">
      <c r="A133" s="4">
        <f t="shared" si="12"/>
        <v>2014</v>
      </c>
      <c r="B133" s="5">
        <v>41944</v>
      </c>
      <c r="C133" s="60"/>
      <c r="D133" s="43">
        <v>408.47</v>
      </c>
      <c r="E133" s="38">
        <v>0</v>
      </c>
      <c r="F133" s="64">
        <v>1.1785945596627387</v>
      </c>
      <c r="G133" s="6">
        <v>30</v>
      </c>
      <c r="H133" s="6">
        <v>1</v>
      </c>
      <c r="I133" s="6">
        <v>320</v>
      </c>
      <c r="J133" s="65">
        <v>138473.82672873887</v>
      </c>
      <c r="K133" s="65">
        <v>565111.3333333336</v>
      </c>
      <c r="L133" s="8">
        <f t="shared" si="14"/>
        <v>101670685.28812629</v>
      </c>
      <c r="M133" s="8">
        <f t="shared" si="13"/>
        <v>101670685.28812629</v>
      </c>
      <c r="N133" s="37"/>
      <c r="O133" s="77"/>
    </row>
    <row r="134" spans="1:15">
      <c r="A134" s="4">
        <f t="shared" si="12"/>
        <v>2014</v>
      </c>
      <c r="B134" s="5">
        <v>41974</v>
      </c>
      <c r="C134" s="60"/>
      <c r="D134" s="43">
        <v>615.7199999999998</v>
      </c>
      <c r="E134" s="38">
        <v>0</v>
      </c>
      <c r="F134" s="64">
        <v>1.1806375105245757</v>
      </c>
      <c r="G134" s="6">
        <v>31</v>
      </c>
      <c r="H134" s="6">
        <v>0</v>
      </c>
      <c r="I134" s="6">
        <v>336</v>
      </c>
      <c r="J134" s="65">
        <v>138733.99279498786</v>
      </c>
      <c r="K134" s="65">
        <v>566190.00000000023</v>
      </c>
      <c r="L134" s="8">
        <f t="shared" si="14"/>
        <v>109633310.13121346</v>
      </c>
      <c r="M134" s="8">
        <f t="shared" si="13"/>
        <v>109633310.13121346</v>
      </c>
      <c r="N134" s="37"/>
      <c r="O134" s="77"/>
    </row>
    <row r="135" spans="1:15">
      <c r="A135" s="4">
        <f t="shared" si="12"/>
        <v>2015</v>
      </c>
      <c r="B135" s="5">
        <v>42005</v>
      </c>
      <c r="C135" s="60"/>
      <c r="D135" s="43">
        <f>D123</f>
        <v>700.25</v>
      </c>
      <c r="E135" s="38">
        <f>E123</f>
        <v>0</v>
      </c>
      <c r="F135" s="64">
        <v>1.1830694304902911</v>
      </c>
      <c r="G135" s="6">
        <v>31</v>
      </c>
      <c r="H135" s="6">
        <v>0</v>
      </c>
      <c r="I135" s="6">
        <v>336</v>
      </c>
      <c r="J135" s="65">
        <v>139079.40647635428</v>
      </c>
      <c r="K135" s="65">
        <v>567268.5833333336</v>
      </c>
      <c r="L135" s="8">
        <f t="shared" si="14"/>
        <v>112540402.8659555</v>
      </c>
      <c r="M135" s="8">
        <f t="shared" si="13"/>
        <v>112540402.8659555</v>
      </c>
      <c r="N135" s="37"/>
      <c r="O135" s="77"/>
    </row>
    <row r="136" spans="1:15">
      <c r="A136" s="4">
        <f t="shared" si="12"/>
        <v>2015</v>
      </c>
      <c r="B136" s="5">
        <v>42036</v>
      </c>
      <c r="C136" s="60"/>
      <c r="D136" s="43">
        <f t="shared" ref="D136:E146" si="15">D124</f>
        <v>628.92999999999995</v>
      </c>
      <c r="E136" s="38">
        <f t="shared" si="15"/>
        <v>0</v>
      </c>
      <c r="F136" s="64">
        <v>1.1855063598129572</v>
      </c>
      <c r="G136" s="6">
        <v>28</v>
      </c>
      <c r="H136" s="6">
        <v>0</v>
      </c>
      <c r="I136" s="6">
        <v>304</v>
      </c>
      <c r="J136" s="65">
        <v>139424.82015772071</v>
      </c>
      <c r="K136" s="65">
        <v>568347.16666666698</v>
      </c>
      <c r="L136" s="8">
        <f t="shared" si="14"/>
        <v>114353898.8799087</v>
      </c>
      <c r="M136" s="8">
        <f t="shared" si="13"/>
        <v>114353898.8799087</v>
      </c>
      <c r="N136" s="37"/>
      <c r="O136" s="77"/>
    </row>
    <row r="137" spans="1:15">
      <c r="A137" s="4">
        <f t="shared" si="12"/>
        <v>2015</v>
      </c>
      <c r="B137" s="5">
        <v>42064</v>
      </c>
      <c r="C137" s="60"/>
      <c r="D137" s="43">
        <f t="shared" si="15"/>
        <v>520.29999999999995</v>
      </c>
      <c r="E137" s="38">
        <f t="shared" si="15"/>
        <v>0.02</v>
      </c>
      <c r="F137" s="64">
        <v>1.187948308811029</v>
      </c>
      <c r="G137" s="6">
        <v>31</v>
      </c>
      <c r="H137" s="6">
        <v>1</v>
      </c>
      <c r="I137" s="6">
        <v>352</v>
      </c>
      <c r="J137" s="65">
        <v>139770.23383908713</v>
      </c>
      <c r="K137" s="65">
        <v>569425.75000000035</v>
      </c>
      <c r="L137" s="8">
        <f t="shared" si="14"/>
        <v>100878638.52631685</v>
      </c>
      <c r="M137" s="8">
        <f t="shared" si="13"/>
        <v>100878638.52631685</v>
      </c>
      <c r="N137" s="37"/>
      <c r="O137" s="77"/>
    </row>
    <row r="138" spans="1:15">
      <c r="A138" s="4">
        <f t="shared" si="12"/>
        <v>2015</v>
      </c>
      <c r="B138" s="5">
        <v>42095</v>
      </c>
      <c r="C138" s="60"/>
      <c r="D138" s="43">
        <f t="shared" si="15"/>
        <v>308.53999999999996</v>
      </c>
      <c r="E138" s="38">
        <f t="shared" si="15"/>
        <v>0.12</v>
      </c>
      <c r="F138" s="64">
        <v>1.1903952878242163</v>
      </c>
      <c r="G138" s="6">
        <v>30</v>
      </c>
      <c r="H138" s="6">
        <v>1</v>
      </c>
      <c r="I138" s="6">
        <v>336</v>
      </c>
      <c r="J138" s="65">
        <v>140115.64752045355</v>
      </c>
      <c r="K138" s="65">
        <v>570504.33333333372</v>
      </c>
      <c r="L138" s="8">
        <f t="shared" si="14"/>
        <v>96477524.484712541</v>
      </c>
      <c r="M138" s="8">
        <f t="shared" si="13"/>
        <v>96477524.484712541</v>
      </c>
      <c r="N138" s="37"/>
      <c r="O138" s="77"/>
    </row>
    <row r="139" spans="1:15">
      <c r="A139" s="4">
        <f t="shared" si="12"/>
        <v>2015</v>
      </c>
      <c r="B139" s="5">
        <v>42125</v>
      </c>
      <c r="C139" s="60"/>
      <c r="D139" s="43">
        <f t="shared" si="15"/>
        <v>140.57</v>
      </c>
      <c r="E139" s="38">
        <f t="shared" si="15"/>
        <v>18.57</v>
      </c>
      <c r="F139" s="64">
        <v>1.1928473072135266</v>
      </c>
      <c r="G139" s="6">
        <v>31</v>
      </c>
      <c r="H139" s="6">
        <v>1</v>
      </c>
      <c r="I139" s="6">
        <v>320</v>
      </c>
      <c r="J139" s="65">
        <v>140461.06120181998</v>
      </c>
      <c r="K139" s="65">
        <v>571582.91666666709</v>
      </c>
      <c r="L139" s="8">
        <f t="shared" si="14"/>
        <v>100315187.40217912</v>
      </c>
      <c r="M139" s="8">
        <f t="shared" si="13"/>
        <v>100315187.40217912</v>
      </c>
      <c r="N139" s="37"/>
      <c r="O139" s="77"/>
    </row>
    <row r="140" spans="1:15">
      <c r="A140" s="4">
        <f t="shared" si="12"/>
        <v>2015</v>
      </c>
      <c r="B140" s="5">
        <v>42156</v>
      </c>
      <c r="C140" s="60"/>
      <c r="D140" s="43">
        <f t="shared" si="15"/>
        <v>25.84</v>
      </c>
      <c r="E140" s="38">
        <f t="shared" si="15"/>
        <v>72.819999999999993</v>
      </c>
      <c r="F140" s="64">
        <v>1.1953043773613092</v>
      </c>
      <c r="G140" s="6">
        <v>30</v>
      </c>
      <c r="H140" s="6">
        <v>0</v>
      </c>
      <c r="I140" s="6">
        <v>352</v>
      </c>
      <c r="J140" s="65">
        <v>140806.4748831864</v>
      </c>
      <c r="K140" s="65">
        <v>572661.50000000047</v>
      </c>
      <c r="L140" s="8">
        <f t="shared" si="14"/>
        <v>110851477.78631765</v>
      </c>
      <c r="M140" s="8">
        <f t="shared" si="13"/>
        <v>110851477.78631765</v>
      </c>
      <c r="N140" s="37"/>
      <c r="O140" s="77"/>
    </row>
    <row r="141" spans="1:15">
      <c r="A141" s="4">
        <f t="shared" si="12"/>
        <v>2015</v>
      </c>
      <c r="B141" s="5">
        <v>42186</v>
      </c>
      <c r="C141" s="60"/>
      <c r="D141" s="43">
        <f t="shared" si="15"/>
        <v>1.7200000000000002</v>
      </c>
      <c r="E141" s="38">
        <f t="shared" si="15"/>
        <v>139.54000000000002</v>
      </c>
      <c r="F141" s="64">
        <v>1.1977665086713001</v>
      </c>
      <c r="G141" s="6">
        <v>31</v>
      </c>
      <c r="H141" s="6">
        <v>0</v>
      </c>
      <c r="I141" s="6">
        <v>352</v>
      </c>
      <c r="J141" s="65">
        <v>141151.88856455282</v>
      </c>
      <c r="K141" s="65">
        <v>573740.08333333384</v>
      </c>
      <c r="L141" s="8">
        <f t="shared" si="14"/>
        <v>131558400.57562283</v>
      </c>
      <c r="M141" s="8">
        <f t="shared" si="13"/>
        <v>131558400.57562283</v>
      </c>
      <c r="N141" s="37"/>
      <c r="O141" s="77"/>
    </row>
    <row r="142" spans="1:15">
      <c r="A142" s="4">
        <f t="shared" si="12"/>
        <v>2015</v>
      </c>
      <c r="B142" s="5">
        <v>42217</v>
      </c>
      <c r="C142" s="60"/>
      <c r="D142" s="43">
        <f t="shared" si="15"/>
        <v>5.3599999999999994</v>
      </c>
      <c r="E142" s="38">
        <f t="shared" si="15"/>
        <v>106.42000000000002</v>
      </c>
      <c r="F142" s="64">
        <v>1.2002337115686641</v>
      </c>
      <c r="G142" s="6">
        <v>31</v>
      </c>
      <c r="H142" s="6">
        <v>0</v>
      </c>
      <c r="I142" s="6">
        <v>320</v>
      </c>
      <c r="J142" s="65">
        <v>141497.30224591924</v>
      </c>
      <c r="K142" s="65">
        <v>574818.66666666721</v>
      </c>
      <c r="L142" s="8">
        <f t="shared" si="14"/>
        <v>127158073.65207365</v>
      </c>
      <c r="M142" s="8">
        <f t="shared" si="13"/>
        <v>127158073.65207365</v>
      </c>
      <c r="N142" s="37"/>
      <c r="O142" s="77"/>
    </row>
    <row r="143" spans="1:15">
      <c r="A143" s="4">
        <f t="shared" si="12"/>
        <v>2015</v>
      </c>
      <c r="B143" s="5">
        <v>42248</v>
      </c>
      <c r="C143" s="60"/>
      <c r="D143" s="43">
        <f t="shared" si="15"/>
        <v>58.56</v>
      </c>
      <c r="E143" s="38">
        <f t="shared" si="15"/>
        <v>33.610000000000007</v>
      </c>
      <c r="F143" s="64">
        <v>1.2027059965000411</v>
      </c>
      <c r="G143" s="6">
        <v>30</v>
      </c>
      <c r="H143" s="6">
        <v>1</v>
      </c>
      <c r="I143" s="6">
        <v>336</v>
      </c>
      <c r="J143" s="65">
        <v>141842.71592728567</v>
      </c>
      <c r="K143" s="65">
        <v>575897.25000000058</v>
      </c>
      <c r="L143" s="8">
        <f t="shared" si="14"/>
        <v>99655362.149460614</v>
      </c>
      <c r="M143" s="8">
        <f t="shared" si="13"/>
        <v>99655362.149460614</v>
      </c>
      <c r="N143" s="37"/>
      <c r="O143" s="77"/>
    </row>
    <row r="144" spans="1:15">
      <c r="A144" s="4">
        <f t="shared" si="12"/>
        <v>2015</v>
      </c>
      <c r="B144" s="5">
        <v>42278</v>
      </c>
      <c r="C144" s="60"/>
      <c r="D144" s="43">
        <f t="shared" si="15"/>
        <v>238.26999999999998</v>
      </c>
      <c r="E144" s="38">
        <f t="shared" si="15"/>
        <v>3.35</v>
      </c>
      <c r="F144" s="64">
        <v>1.2051833739335891</v>
      </c>
      <c r="G144" s="6">
        <v>31</v>
      </c>
      <c r="H144" s="6">
        <v>1</v>
      </c>
      <c r="I144" s="6">
        <v>336</v>
      </c>
      <c r="J144" s="65">
        <v>142188.12960865209</v>
      </c>
      <c r="K144" s="65">
        <v>576975.83333333395</v>
      </c>
      <c r="L144" s="8">
        <f t="shared" si="14"/>
        <v>96782476.851289272</v>
      </c>
      <c r="M144" s="8">
        <f t="shared" si="13"/>
        <v>96782476.851289272</v>
      </c>
      <c r="N144" s="37"/>
      <c r="O144" s="77"/>
    </row>
    <row r="145" spans="1:15">
      <c r="A145" s="4">
        <f t="shared" si="12"/>
        <v>2015</v>
      </c>
      <c r="B145" s="5">
        <v>42309</v>
      </c>
      <c r="C145" s="60"/>
      <c r="D145" s="43">
        <f t="shared" si="15"/>
        <v>408.47</v>
      </c>
      <c r="E145" s="38">
        <f t="shared" si="15"/>
        <v>0</v>
      </c>
      <c r="F145" s="64">
        <v>1.2076658543590291</v>
      </c>
      <c r="G145" s="6">
        <v>30</v>
      </c>
      <c r="H145" s="6">
        <v>1</v>
      </c>
      <c r="I145" s="6">
        <v>336</v>
      </c>
      <c r="J145" s="65">
        <v>142533.54329001851</v>
      </c>
      <c r="K145" s="65">
        <v>578054.41666666733</v>
      </c>
      <c r="L145" s="8">
        <f t="shared" si="14"/>
        <v>100865053.92928791</v>
      </c>
      <c r="M145" s="8">
        <f t="shared" si="13"/>
        <v>100865053.92928791</v>
      </c>
      <c r="N145" s="37"/>
      <c r="O145" s="77"/>
    </row>
    <row r="146" spans="1:15" ht="13.8" thickBot="1">
      <c r="A146" s="4">
        <f t="shared" si="12"/>
        <v>2015</v>
      </c>
      <c r="B146" s="5">
        <v>42339</v>
      </c>
      <c r="C146" s="61"/>
      <c r="D146" s="62">
        <f t="shared" si="15"/>
        <v>615.7199999999998</v>
      </c>
      <c r="E146" s="63">
        <f t="shared" si="15"/>
        <v>0</v>
      </c>
      <c r="F146" s="64">
        <v>1.2101534482876883</v>
      </c>
      <c r="G146" s="6">
        <v>31</v>
      </c>
      <c r="H146" s="6">
        <v>0</v>
      </c>
      <c r="I146" s="6">
        <v>352</v>
      </c>
      <c r="J146" s="65">
        <v>142878.95697138493</v>
      </c>
      <c r="K146" s="65">
        <v>579133.0000000007</v>
      </c>
      <c r="L146" s="8">
        <f t="shared" si="14"/>
        <v>108863851.14318153</v>
      </c>
      <c r="M146" s="8">
        <f t="shared" si="13"/>
        <v>108863851.14318153</v>
      </c>
      <c r="N146" s="37"/>
      <c r="O146" s="78"/>
    </row>
    <row r="147" spans="1:15" ht="13.8" thickBot="1">
      <c r="B147" s="10"/>
      <c r="D147" s="83" t="s">
        <v>6</v>
      </c>
      <c r="E147" s="84"/>
      <c r="G147" s="7"/>
    </row>
    <row r="148" spans="1:15" ht="13.8" thickBot="1">
      <c r="B148" s="10"/>
      <c r="D148" s="21"/>
      <c r="E148" s="21"/>
      <c r="G148" s="8"/>
      <c r="I148" s="22"/>
      <c r="J148" s="22"/>
      <c r="K148" s="22"/>
      <c r="L148" s="22"/>
    </row>
    <row r="149" spans="1:15" ht="18.75" customHeight="1">
      <c r="B149" s="23"/>
      <c r="C149" s="31" t="s">
        <v>36</v>
      </c>
      <c r="D149" s="24" t="s">
        <v>37</v>
      </c>
      <c r="E149" s="24" t="s">
        <v>38</v>
      </c>
      <c r="F149" s="25" t="s">
        <v>39</v>
      </c>
      <c r="G149" s="32"/>
      <c r="H149" s="21"/>
      <c r="I149" s="50"/>
      <c r="J149" s="50"/>
      <c r="K149" s="50"/>
    </row>
    <row r="150" spans="1:15">
      <c r="B150" s="26">
        <v>2001</v>
      </c>
      <c r="C150" s="15"/>
      <c r="D150" s="15"/>
      <c r="E150" s="27"/>
      <c r="F150" s="28"/>
      <c r="G150" s="72"/>
      <c r="H150" s="15"/>
      <c r="I150" s="50"/>
      <c r="J150" s="50"/>
      <c r="K150" s="50"/>
      <c r="L150" s="9"/>
      <c r="M150" s="29"/>
      <c r="N150" s="30"/>
      <c r="O150" s="79"/>
    </row>
    <row r="151" spans="1:15">
      <c r="B151" s="16">
        <v>2002</v>
      </c>
      <c r="C151" s="15"/>
      <c r="D151" s="15"/>
      <c r="E151" s="27"/>
      <c r="F151" s="28"/>
      <c r="G151" s="15"/>
      <c r="H151" s="15"/>
      <c r="I151" s="50"/>
      <c r="J151" s="50"/>
      <c r="K151" s="50"/>
      <c r="L151" s="3"/>
      <c r="M151" s="29"/>
      <c r="N151" s="30"/>
      <c r="O151" s="79"/>
    </row>
    <row r="152" spans="1:15">
      <c r="B152" s="26">
        <v>2003</v>
      </c>
      <c r="C152" s="15"/>
      <c r="D152" s="15"/>
      <c r="E152" s="27"/>
      <c r="F152" s="28"/>
      <c r="G152" s="15"/>
      <c r="H152" s="15"/>
      <c r="I152" s="50"/>
      <c r="J152" s="50"/>
      <c r="K152" s="50"/>
      <c r="L152" s="22"/>
      <c r="M152" s="29"/>
      <c r="N152" s="30"/>
      <c r="O152" s="79"/>
    </row>
    <row r="153" spans="1:15">
      <c r="B153" s="16">
        <v>2004</v>
      </c>
      <c r="C153" s="15">
        <f>SUM(C3:C14)</f>
        <v>966448805</v>
      </c>
      <c r="D153" s="15">
        <f>SUM(L3:L14)</f>
        <v>971935800.05294871</v>
      </c>
      <c r="E153" s="27">
        <f>C153-D153</f>
        <v>-5486995.0529487133</v>
      </c>
      <c r="F153" s="28">
        <f t="shared" ref="F153:F162" si="16">E153/C153</f>
        <v>-5.6774813363742668E-3</v>
      </c>
      <c r="G153" s="15"/>
      <c r="H153" s="15"/>
      <c r="I153" s="9"/>
      <c r="J153" s="9"/>
      <c r="K153" s="9"/>
      <c r="L153" s="3"/>
      <c r="M153" s="29"/>
      <c r="N153" s="30"/>
      <c r="O153" s="79"/>
    </row>
    <row r="154" spans="1:15">
      <c r="B154" s="26">
        <v>2005</v>
      </c>
      <c r="C154" s="15">
        <f>SUM(C15:C26)</f>
        <v>1104270425</v>
      </c>
      <c r="D154" s="15">
        <f>SUM(L15:L26)</f>
        <v>1112985701.8248911</v>
      </c>
      <c r="E154" s="27">
        <f t="shared" ref="E154:E162" si="17">C154-D154</f>
        <v>-8715276.8248910904</v>
      </c>
      <c r="F154" s="28">
        <f t="shared" si="16"/>
        <v>-7.8923392563837701E-3</v>
      </c>
      <c r="G154" s="15"/>
      <c r="H154" s="15"/>
      <c r="I154" s="9"/>
      <c r="J154" s="9"/>
      <c r="K154" s="9"/>
      <c r="L154" s="3"/>
      <c r="M154" s="29"/>
      <c r="N154" s="30"/>
      <c r="O154" s="79"/>
    </row>
    <row r="155" spans="1:15">
      <c r="B155" s="16">
        <v>2006</v>
      </c>
      <c r="C155" s="15">
        <f>SUM(C27:C38)</f>
        <v>1085698760</v>
      </c>
      <c r="D155" s="15">
        <f>SUM(L27:L38)</f>
        <v>1083818709.7160292</v>
      </c>
      <c r="E155" s="27">
        <f t="shared" si="17"/>
        <v>1880050.2839708328</v>
      </c>
      <c r="F155" s="28">
        <f t="shared" si="16"/>
        <v>1.7316500241474281E-3</v>
      </c>
      <c r="G155" s="15"/>
      <c r="H155" s="15"/>
      <c r="I155" s="9"/>
      <c r="J155" s="9"/>
      <c r="K155" s="9"/>
      <c r="L155" s="3"/>
      <c r="M155" s="29"/>
      <c r="N155" s="30"/>
      <c r="O155" s="79"/>
    </row>
    <row r="156" spans="1:15">
      <c r="B156" s="26">
        <v>2007</v>
      </c>
      <c r="C156" s="15">
        <f>SUM(C39:C50)</f>
        <v>1141549097</v>
      </c>
      <c r="D156" s="15">
        <f>SUM(L39:L50)</f>
        <v>1136693111.8515379</v>
      </c>
      <c r="E156" s="27">
        <f t="shared" si="17"/>
        <v>4855985.1484620571</v>
      </c>
      <c r="F156" s="28">
        <f t="shared" si="16"/>
        <v>4.2538557134543086E-3</v>
      </c>
      <c r="G156" s="15"/>
      <c r="H156" s="15"/>
      <c r="I156" s="9"/>
      <c r="J156" s="9"/>
      <c r="K156" s="9"/>
      <c r="L156" s="3"/>
      <c r="M156" s="29"/>
      <c r="N156" s="30"/>
      <c r="O156" s="79"/>
    </row>
    <row r="157" spans="1:15">
      <c r="B157" s="16">
        <v>2008</v>
      </c>
      <c r="C157" s="15">
        <f>SUM(C51:C62)</f>
        <v>1128424087</v>
      </c>
      <c r="D157" s="15">
        <f>SUM(L51:L62)</f>
        <v>1129256438.4212835</v>
      </c>
      <c r="E157" s="27">
        <f t="shared" si="17"/>
        <v>-832351.42128348351</v>
      </c>
      <c r="F157" s="28">
        <f t="shared" si="16"/>
        <v>-7.3762287678239143E-4</v>
      </c>
      <c r="G157" s="15"/>
      <c r="H157" s="15"/>
      <c r="I157" s="9"/>
      <c r="J157" s="9"/>
      <c r="K157" s="9"/>
      <c r="L157" s="3"/>
      <c r="M157" s="29"/>
      <c r="N157" s="30"/>
      <c r="O157" s="79"/>
    </row>
    <row r="158" spans="1:15">
      <c r="B158" s="26">
        <v>2009</v>
      </c>
      <c r="C158" s="15">
        <f>SUM(C63:C74)</f>
        <v>1127308852</v>
      </c>
      <c r="D158" s="15">
        <f>SUM(L63:L74)</f>
        <v>1126058262.3672051</v>
      </c>
      <c r="E158" s="27">
        <f t="shared" si="17"/>
        <v>1250589.632794857</v>
      </c>
      <c r="F158" s="28">
        <f t="shared" si="16"/>
        <v>1.1093584784472685E-3</v>
      </c>
      <c r="G158" s="15"/>
      <c r="H158" s="15"/>
      <c r="I158" s="9"/>
      <c r="J158" s="9"/>
      <c r="K158" s="9"/>
      <c r="L158" s="3"/>
    </row>
    <row r="159" spans="1:15">
      <c r="B159" s="16">
        <v>2010</v>
      </c>
      <c r="C159" s="15">
        <f>SUM(C75:C86)</f>
        <v>1213013102</v>
      </c>
      <c r="D159" s="15">
        <f>SUM(L75:L86)</f>
        <v>1204724253.485122</v>
      </c>
      <c r="E159" s="27">
        <f t="shared" si="17"/>
        <v>8288848.5148780346</v>
      </c>
      <c r="F159" s="28">
        <f t="shared" si="16"/>
        <v>6.833272040682405E-3</v>
      </c>
      <c r="G159" s="15"/>
      <c r="H159" s="15"/>
      <c r="I159" s="9"/>
      <c r="J159" s="9"/>
      <c r="K159" s="9"/>
      <c r="L159" s="51"/>
    </row>
    <row r="160" spans="1:15">
      <c r="B160" s="16">
        <v>2011</v>
      </c>
      <c r="C160" s="15">
        <f>SUM(C87:C98)</f>
        <v>1232108735</v>
      </c>
      <c r="D160" s="15">
        <f>SUM(L87:L98)</f>
        <v>1226405121.6874018</v>
      </c>
      <c r="E160" s="27">
        <f t="shared" si="17"/>
        <v>5703613.3125982285</v>
      </c>
      <c r="F160" s="28">
        <f t="shared" si="16"/>
        <v>4.6291476966099331E-3</v>
      </c>
      <c r="G160" s="15"/>
      <c r="H160" s="15"/>
      <c r="I160" s="9"/>
      <c r="J160" s="9"/>
      <c r="K160" s="9"/>
      <c r="L160" s="3"/>
    </row>
    <row r="161" spans="2:14">
      <c r="B161" s="16">
        <v>2012</v>
      </c>
      <c r="C161" s="15">
        <f>SUM(C99:C110)</f>
        <v>1254347766</v>
      </c>
      <c r="D161" s="15">
        <f>SUM(L99:L110)</f>
        <v>1249757733.1059847</v>
      </c>
      <c r="E161" s="27">
        <f t="shared" si="17"/>
        <v>4590032.8940153122</v>
      </c>
      <c r="F161" s="28">
        <f t="shared" si="16"/>
        <v>3.6592984963432478E-3</v>
      </c>
      <c r="G161" s="15"/>
      <c r="H161" s="15"/>
      <c r="I161" s="9"/>
      <c r="J161" s="9"/>
      <c r="K161" s="9"/>
      <c r="L161" s="3"/>
    </row>
    <row r="162" spans="2:14">
      <c r="B162" s="16">
        <v>2013</v>
      </c>
      <c r="C162" s="15">
        <f>SUM(C111:C122)</f>
        <v>1239834211</v>
      </c>
      <c r="D162" s="15">
        <f>SUM(L111:L122)</f>
        <v>1251368707.4876001</v>
      </c>
      <c r="E162" s="27">
        <f t="shared" si="17"/>
        <v>-11534496.487600088</v>
      </c>
      <c r="F162" s="28">
        <f t="shared" si="16"/>
        <v>-9.3032571494351905E-3</v>
      </c>
      <c r="G162" s="15"/>
      <c r="H162" s="15"/>
      <c r="I162" s="9"/>
      <c r="J162" s="9"/>
      <c r="K162" s="9"/>
      <c r="L162" s="3"/>
    </row>
    <row r="163" spans="2:14">
      <c r="B163" s="16">
        <v>2014</v>
      </c>
      <c r="C163" s="15"/>
      <c r="D163" s="15">
        <f>SUMIF($A$3:$A$146,B163,$L$3:$L$146)</f>
        <v>1281022598.8182755</v>
      </c>
      <c r="E163" s="27"/>
      <c r="F163" s="28"/>
      <c r="G163" s="32"/>
      <c r="H163" s="33"/>
      <c r="I163" s="9"/>
      <c r="J163" s="9"/>
      <c r="K163" s="9"/>
      <c r="L163" s="3"/>
    </row>
    <row r="164" spans="2:14">
      <c r="B164" s="16">
        <v>2015</v>
      </c>
      <c r="C164" s="15"/>
      <c r="D164" s="15">
        <f>SUMIF($A$3:$A$146,B164,$L$3:$L$146)</f>
        <v>1300300348.2463062</v>
      </c>
      <c r="E164" s="27"/>
      <c r="F164" s="28"/>
      <c r="G164" s="32"/>
      <c r="H164" s="33"/>
      <c r="I164" s="9"/>
      <c r="J164" s="9"/>
      <c r="K164" s="9"/>
      <c r="L164" s="3"/>
    </row>
    <row r="165" spans="2:14" ht="13.8" thickBot="1">
      <c r="B165" s="75"/>
      <c r="C165" s="44"/>
      <c r="D165" s="45"/>
      <c r="E165" s="46"/>
      <c r="F165" s="47"/>
      <c r="G165" s="32"/>
      <c r="H165" s="33"/>
      <c r="L165" s="3"/>
    </row>
    <row r="166" spans="2:14">
      <c r="B166" s="12"/>
      <c r="C166" s="15"/>
      <c r="D166" s="39"/>
      <c r="E166" s="27"/>
      <c r="F166" s="41"/>
      <c r="G166" s="32"/>
      <c r="H166" s="33"/>
      <c r="L166" s="3"/>
    </row>
    <row r="167" spans="2:14" ht="13.8" thickBot="1">
      <c r="D167" s="39"/>
      <c r="G167" s="73"/>
      <c r="H167" s="74"/>
      <c r="J167" s="3"/>
      <c r="L167" s="3"/>
    </row>
    <row r="168" spans="2:14" ht="16.2" thickBot="1">
      <c r="B168" s="34" t="s">
        <v>7</v>
      </c>
      <c r="C168" s="35">
        <f>SUM(C2:C122)</f>
        <v>11493003840</v>
      </c>
      <c r="D168" s="36">
        <f>SUM(L2:L122)</f>
        <v>11493003840.00001</v>
      </c>
      <c r="E168" s="76">
        <f>C168-D168</f>
        <v>0</v>
      </c>
      <c r="G168" s="52"/>
      <c r="H168" s="52"/>
      <c r="L168" s="3"/>
      <c r="M168" s="3"/>
    </row>
    <row r="169" spans="2:14" ht="15.6">
      <c r="G169" s="52"/>
    </row>
    <row r="170" spans="2:14">
      <c r="D170" s="3"/>
      <c r="G170" s="40"/>
      <c r="H170" s="50"/>
      <c r="L170" s="3"/>
      <c r="M170" s="22"/>
    </row>
    <row r="171" spans="2:14" ht="17.399999999999999">
      <c r="B171" s="85" t="s">
        <v>13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ht="13.8" thickBot="1">
      <c r="D172"/>
      <c r="E172"/>
      <c r="F172"/>
      <c r="G172"/>
      <c r="H172"/>
      <c r="I172"/>
      <c r="J172"/>
      <c r="K172"/>
      <c r="L172"/>
      <c r="M172"/>
      <c r="N172"/>
    </row>
    <row r="173" spans="2:14">
      <c r="D173" s="18" t="s">
        <v>14</v>
      </c>
      <c r="E173" s="18"/>
      <c r="F173"/>
      <c r="G173"/>
      <c r="H173"/>
      <c r="I173"/>
      <c r="J173"/>
      <c r="K173"/>
      <c r="L173"/>
      <c r="M173"/>
      <c r="N173"/>
    </row>
    <row r="174" spans="2:14">
      <c r="D174" s="19" t="s">
        <v>15</v>
      </c>
      <c r="E174" s="67">
        <v>0.83992693132078344</v>
      </c>
      <c r="F174"/>
      <c r="G174"/>
      <c r="H174"/>
      <c r="I174"/>
      <c r="J174"/>
      <c r="K174"/>
      <c r="L174"/>
      <c r="M174"/>
      <c r="N174"/>
    </row>
    <row r="175" spans="2:14">
      <c r="D175" s="19" t="s">
        <v>16</v>
      </c>
      <c r="E175" s="67">
        <v>0.70547724995794814</v>
      </c>
      <c r="F175"/>
      <c r="G175"/>
      <c r="H175"/>
      <c r="I175"/>
      <c r="J175"/>
      <c r="K175"/>
      <c r="L175"/>
      <c r="M175"/>
      <c r="N175"/>
    </row>
    <row r="176" spans="2:14">
      <c r="C176" s="53"/>
      <c r="D176" s="19" t="s">
        <v>17</v>
      </c>
      <c r="E176" s="67">
        <v>0.68425038509005254</v>
      </c>
      <c r="F176"/>
      <c r="G176"/>
      <c r="H176"/>
      <c r="I176"/>
      <c r="J176"/>
      <c r="K176"/>
      <c r="L176"/>
      <c r="M176"/>
      <c r="N176"/>
    </row>
    <row r="177" spans="4:14">
      <c r="D177" s="19" t="s">
        <v>18</v>
      </c>
      <c r="E177" s="68">
        <v>9799579.8197292369</v>
      </c>
      <c r="F177"/>
      <c r="G177"/>
      <c r="H177"/>
      <c r="I177"/>
      <c r="J177"/>
      <c r="K177"/>
      <c r="L177"/>
      <c r="M177"/>
      <c r="N177"/>
    </row>
    <row r="178" spans="4:14" ht="13.8" thickBot="1">
      <c r="D178" s="42" t="s">
        <v>19</v>
      </c>
      <c r="E178" s="42">
        <v>120</v>
      </c>
      <c r="F178"/>
      <c r="G178"/>
      <c r="H178"/>
      <c r="I178"/>
      <c r="J178"/>
      <c r="K178"/>
      <c r="L178"/>
      <c r="M178"/>
      <c r="N178"/>
    </row>
    <row r="179" spans="4:14">
      <c r="D179"/>
      <c r="E179"/>
      <c r="F179"/>
      <c r="G179"/>
      <c r="H179"/>
      <c r="I179"/>
      <c r="J179"/>
      <c r="K179"/>
      <c r="L179"/>
      <c r="M179"/>
      <c r="N179"/>
    </row>
    <row r="180" spans="4:14" ht="13.8" thickBot="1">
      <c r="D180" t="s">
        <v>20</v>
      </c>
      <c r="E180"/>
      <c r="F180"/>
      <c r="G180"/>
      <c r="H180"/>
      <c r="I180"/>
      <c r="J180"/>
      <c r="K180"/>
      <c r="L180"/>
      <c r="M180"/>
      <c r="N180"/>
    </row>
    <row r="181" spans="4:14">
      <c r="D181" s="20"/>
      <c r="E181" s="20" t="s">
        <v>21</v>
      </c>
      <c r="F181" s="20" t="s">
        <v>22</v>
      </c>
      <c r="G181" s="20" t="s">
        <v>23</v>
      </c>
      <c r="H181" s="20" t="s">
        <v>24</v>
      </c>
      <c r="I181" s="20" t="s">
        <v>25</v>
      </c>
      <c r="J181"/>
      <c r="K181"/>
      <c r="L181"/>
      <c r="M181"/>
      <c r="N181"/>
    </row>
    <row r="182" spans="4:14">
      <c r="D182" s="19" t="s">
        <v>26</v>
      </c>
      <c r="E182" s="19">
        <v>8</v>
      </c>
      <c r="F182" s="19">
        <v>2.5533012303325208E+16</v>
      </c>
      <c r="G182" s="19">
        <v>3191626537915651</v>
      </c>
      <c r="H182" s="68">
        <v>33.235112879290092</v>
      </c>
      <c r="I182" s="69">
        <v>3.9077391383529679E-26</v>
      </c>
      <c r="J182"/>
      <c r="K182"/>
      <c r="L182"/>
      <c r="M182"/>
      <c r="N182"/>
    </row>
    <row r="183" spans="4:14">
      <c r="D183" s="19" t="s">
        <v>27</v>
      </c>
      <c r="E183" s="19">
        <v>111</v>
      </c>
      <c r="F183" s="19">
        <v>1.0659525875400142E+16</v>
      </c>
      <c r="G183" s="19">
        <v>96031764643244.516</v>
      </c>
      <c r="H183" s="19"/>
      <c r="I183" s="19"/>
      <c r="J183"/>
      <c r="K183"/>
      <c r="L183"/>
      <c r="M183"/>
      <c r="N183"/>
    </row>
    <row r="184" spans="4:14" ht="13.8" thickBot="1">
      <c r="D184" s="42" t="s">
        <v>7</v>
      </c>
      <c r="E184" s="42">
        <v>119</v>
      </c>
      <c r="F184" s="42">
        <v>3.6192538178725352E+16</v>
      </c>
      <c r="G184" s="42"/>
      <c r="H184" s="42"/>
      <c r="I184" s="42"/>
      <c r="J184"/>
      <c r="K184"/>
      <c r="L184"/>
      <c r="M184"/>
      <c r="N184"/>
    </row>
    <row r="185" spans="4:14" ht="13.8" thickBot="1">
      <c r="D185"/>
      <c r="E185"/>
      <c r="F185"/>
      <c r="G185"/>
      <c r="H185"/>
      <c r="I185"/>
      <c r="J185"/>
      <c r="K185"/>
      <c r="L185"/>
      <c r="M185"/>
      <c r="N185"/>
    </row>
    <row r="186" spans="4:14">
      <c r="D186" s="20"/>
      <c r="E186" s="20" t="s">
        <v>28</v>
      </c>
      <c r="F186" s="20" t="s">
        <v>18</v>
      </c>
      <c r="G186" s="20" t="s">
        <v>29</v>
      </c>
      <c r="H186" s="20" t="s">
        <v>30</v>
      </c>
      <c r="I186" s="20" t="s">
        <v>31</v>
      </c>
      <c r="J186" s="20" t="s">
        <v>32</v>
      </c>
      <c r="K186" s="20" t="s">
        <v>33</v>
      </c>
      <c r="L186" s="20" t="s">
        <v>34</v>
      </c>
      <c r="M186" s="49"/>
      <c r="N186" s="49"/>
    </row>
    <row r="187" spans="4:14">
      <c r="D187" s="19" t="s">
        <v>35</v>
      </c>
      <c r="E187" s="68">
        <v>61324081.858921662</v>
      </c>
      <c r="F187" s="68">
        <v>68444096.166431427</v>
      </c>
      <c r="G187" s="69">
        <v>0.89597328759815231</v>
      </c>
      <c r="H187" s="69">
        <v>0.37220598738269373</v>
      </c>
      <c r="I187" s="19">
        <v>-74302459.606580362</v>
      </c>
      <c r="J187" s="19">
        <v>196950623.32442367</v>
      </c>
      <c r="K187" s="19">
        <v>-74302459.606580362</v>
      </c>
      <c r="L187" s="19">
        <v>196950623.32442367</v>
      </c>
      <c r="M187" s="19"/>
      <c r="N187" s="19"/>
    </row>
    <row r="188" spans="4:14">
      <c r="D188" s="19" t="s">
        <v>1</v>
      </c>
      <c r="E188" s="68">
        <v>32377.381003870283</v>
      </c>
      <c r="F188" s="68">
        <v>6031.6709333944345</v>
      </c>
      <c r="G188" s="69">
        <v>5.3678957889782151</v>
      </c>
      <c r="H188" s="69">
        <v>4.4141731468955998E-7</v>
      </c>
      <c r="I188" s="19">
        <v>20425.22276417246</v>
      </c>
      <c r="J188" s="19">
        <v>44329.539243568106</v>
      </c>
      <c r="K188" s="19">
        <v>20425.22276417246</v>
      </c>
      <c r="L188" s="19">
        <v>44329.539243568106</v>
      </c>
      <c r="M188" s="19"/>
      <c r="N188" s="19"/>
    </row>
    <row r="189" spans="4:14">
      <c r="D189" s="19" t="s">
        <v>2</v>
      </c>
      <c r="E189" s="68">
        <v>311189.44288798032</v>
      </c>
      <c r="F189" s="68">
        <v>34809.105674666396</v>
      </c>
      <c r="G189" s="69">
        <v>8.9398861837022103</v>
      </c>
      <c r="H189" s="69">
        <v>9.7765059026045015E-15</v>
      </c>
      <c r="I189" s="19">
        <v>242212.87838368304</v>
      </c>
      <c r="J189" s="19">
        <v>380166.00739227759</v>
      </c>
      <c r="K189" s="19">
        <v>242212.87838368304</v>
      </c>
      <c r="L189" s="19">
        <v>380166.00739227759</v>
      </c>
      <c r="M189" s="19"/>
      <c r="N189" s="19"/>
    </row>
    <row r="190" spans="4:14">
      <c r="D190" s="19" t="s">
        <v>9</v>
      </c>
      <c r="E190" s="68">
        <v>-9017782.0301964879</v>
      </c>
      <c r="F190" s="68">
        <v>92775105.066010237</v>
      </c>
      <c r="G190" s="69">
        <v>-9.7200450743550909E-2</v>
      </c>
      <c r="H190" s="69">
        <v>0.92274250115365231</v>
      </c>
      <c r="I190" s="19">
        <v>-192857840.39848557</v>
      </c>
      <c r="J190" s="19">
        <v>174822276.3380926</v>
      </c>
      <c r="K190" s="19">
        <v>-192857840.39848557</v>
      </c>
      <c r="L190" s="19">
        <v>174822276.3380926</v>
      </c>
      <c r="M190" s="19"/>
      <c r="N190" s="19"/>
    </row>
    <row r="191" spans="4:14">
      <c r="D191" s="19" t="s">
        <v>3</v>
      </c>
      <c r="E191" s="68">
        <v>555345.31046510849</v>
      </c>
      <c r="F191" s="68">
        <v>1233338.7768960476</v>
      </c>
      <c r="G191" s="69">
        <v>0.45027799406643965</v>
      </c>
      <c r="H191" s="69">
        <v>0.65338822160688603</v>
      </c>
      <c r="I191" s="19">
        <v>-1888597.7340738159</v>
      </c>
      <c r="J191" s="19">
        <v>2999288.3550040331</v>
      </c>
      <c r="K191" s="19">
        <v>-1888597.7340738159</v>
      </c>
      <c r="L191" s="19">
        <v>2999288.3550040331</v>
      </c>
      <c r="M191" s="19"/>
      <c r="N191" s="19"/>
    </row>
    <row r="192" spans="4:14">
      <c r="D192" s="19" t="s">
        <v>4</v>
      </c>
      <c r="E192" s="68">
        <v>-3372758.6342284866</v>
      </c>
      <c r="F192" s="68">
        <v>2548357.5782151078</v>
      </c>
      <c r="G192" s="69">
        <v>-1.3235028957713213</v>
      </c>
      <c r="H192" s="69">
        <v>0.1883877109399682</v>
      </c>
      <c r="I192" s="19">
        <v>-8422499.1393888164</v>
      </c>
      <c r="J192" s="19">
        <v>1676981.8709318433</v>
      </c>
      <c r="K192" s="19">
        <v>-8422499.1393888164</v>
      </c>
      <c r="L192" s="19">
        <v>1676981.8709318433</v>
      </c>
      <c r="M192" s="19"/>
      <c r="N192" s="19"/>
    </row>
    <row r="193" spans="4:14">
      <c r="D193" s="19" t="s">
        <v>5</v>
      </c>
      <c r="E193" s="68">
        <v>-175578.10041714858</v>
      </c>
      <c r="F193" s="68">
        <v>56071.439866255474</v>
      </c>
      <c r="G193" s="69">
        <v>-3.1313285486505542</v>
      </c>
      <c r="H193" s="69">
        <v>2.2248233709929919E-3</v>
      </c>
      <c r="I193" s="19">
        <v>-286687.39822362445</v>
      </c>
      <c r="J193" s="19">
        <v>-64468.802610672734</v>
      </c>
      <c r="K193" s="19">
        <v>-286687.39822362445</v>
      </c>
      <c r="L193" s="19">
        <v>-64468.802610672734</v>
      </c>
      <c r="M193" s="19"/>
      <c r="N193" s="19"/>
    </row>
    <row r="194" spans="4:14">
      <c r="D194" s="19" t="s">
        <v>40</v>
      </c>
      <c r="E194" s="68">
        <v>471.38365031534266</v>
      </c>
      <c r="F194" s="68">
        <v>999.28585924847323</v>
      </c>
      <c r="G194" s="69">
        <v>0.47172052516569507</v>
      </c>
      <c r="H194" s="69">
        <v>0.63805222521519644</v>
      </c>
      <c r="I194" s="19">
        <v>-1508.7679276336657</v>
      </c>
      <c r="J194" s="19">
        <v>2451.5352282643512</v>
      </c>
      <c r="K194" s="19">
        <v>-1508.7679276336657</v>
      </c>
      <c r="L194" s="19">
        <v>2451.5352282643512</v>
      </c>
      <c r="M194" s="1"/>
      <c r="N194" s="1"/>
    </row>
    <row r="195" spans="4:14" ht="13.8" thickBot="1">
      <c r="D195" s="42" t="s">
        <v>0</v>
      </c>
      <c r="E195" s="70">
        <v>27.203165256173637</v>
      </c>
      <c r="F195" s="70">
        <v>158.47967289221324</v>
      </c>
      <c r="G195" s="71">
        <v>0.17165081653516109</v>
      </c>
      <c r="H195" s="71">
        <v>0.86402459844686608</v>
      </c>
      <c r="I195" s="42">
        <v>-286.83487645730241</v>
      </c>
      <c r="J195" s="42">
        <v>341.24120696964968</v>
      </c>
      <c r="K195" s="42">
        <v>-286.83487645730241</v>
      </c>
      <c r="L195" s="42">
        <v>341.24120696964968</v>
      </c>
      <c r="M195"/>
      <c r="N195"/>
    </row>
    <row r="196" spans="4:14">
      <c r="D196"/>
      <c r="E196"/>
      <c r="F196"/>
      <c r="G196"/>
      <c r="H196"/>
      <c r="I196"/>
      <c r="J196"/>
      <c r="K196"/>
      <c r="L196"/>
      <c r="M196"/>
      <c r="N196"/>
    </row>
    <row r="197" spans="4:14">
      <c r="D197"/>
      <c r="E197"/>
      <c r="F197"/>
      <c r="G197"/>
      <c r="H197"/>
      <c r="I197"/>
      <c r="J197"/>
      <c r="K197"/>
      <c r="L197"/>
    </row>
    <row r="198" spans="4:14">
      <c r="D198"/>
      <c r="E198"/>
      <c r="F198"/>
      <c r="G198"/>
      <c r="H198"/>
      <c r="I198"/>
      <c r="J198"/>
      <c r="K198"/>
      <c r="L198"/>
    </row>
  </sheetData>
  <mergeCells count="3">
    <mergeCell ref="D147:E147"/>
    <mergeCell ref="B171:N171"/>
    <mergeCell ref="A1:N1"/>
  </mergeCells>
  <pageMargins left="0.7" right="0.7" top="0.75" bottom="0.75" header="0.3" footer="0.3"/>
  <pageSetup scale="48" orientation="landscape" r:id="rId1"/>
  <rowBreaks count="2" manualBreakCount="2">
    <brk id="74" max="13" man="1"/>
    <brk id="147" max="13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198"/>
  <sheetViews>
    <sheetView showGridLines="0" view="pageBreakPreview" zoomScale="60" zoomScaleNormal="80" workbookViewId="0">
      <pane xSplit="2" ySplit="2" topLeftCell="C38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9.109375" defaultRowHeight="13.2"/>
  <cols>
    <col min="1" max="1" width="9.109375" style="4" customWidth="1"/>
    <col min="2" max="2" width="12.5546875" style="4" bestFit="1" customWidth="1"/>
    <col min="3" max="3" width="15.33203125" style="3" customWidth="1"/>
    <col min="4" max="4" width="23.33203125" style="11" customWidth="1"/>
    <col min="5" max="5" width="18.44140625" style="11" customWidth="1"/>
    <col min="6" max="6" width="15.88671875" style="9" customWidth="1"/>
    <col min="7" max="7" width="19.44140625" style="11" bestFit="1" customWidth="1"/>
    <col min="8" max="8" width="15.109375" style="11" customWidth="1"/>
    <col min="9" max="11" width="13" style="11" customWidth="1"/>
    <col min="12" max="13" width="19" style="11" bestFit="1" customWidth="1"/>
    <col min="14" max="14" width="17.109375" style="11" customWidth="1"/>
    <col min="15" max="15" width="14.44140625" style="74" customWidth="1"/>
    <col min="16" max="16" width="5" style="48" customWidth="1"/>
    <col min="17" max="17" width="27" style="15" bestFit="1" customWidth="1"/>
    <col min="18" max="19" width="15.88671875" style="15" bestFit="1" customWidth="1"/>
    <col min="20" max="20" width="13.109375" style="15" bestFit="1" customWidth="1"/>
    <col min="21" max="21" width="12.5546875" style="15" customWidth="1"/>
    <col min="22" max="22" width="15.44140625" style="15" bestFit="1" customWidth="1"/>
    <col min="23" max="23" width="18.6640625" style="15" bestFit="1" customWidth="1"/>
    <col min="24" max="25" width="18.6640625" style="48" bestFit="1" customWidth="1"/>
    <col min="26" max="36" width="9.109375" style="48"/>
    <col min="37" max="16384" width="9.109375" style="4"/>
  </cols>
  <sheetData>
    <row r="1" spans="1:36" ht="18" customHeigh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2"/>
      <c r="Q1" s="54"/>
    </row>
    <row r="2" spans="1:36" ht="42" customHeight="1">
      <c r="B2" s="13"/>
      <c r="C2" s="14" t="s">
        <v>8</v>
      </c>
      <c r="D2" s="2" t="s">
        <v>1</v>
      </c>
      <c r="E2" s="2" t="s">
        <v>2</v>
      </c>
      <c r="F2" s="17" t="s">
        <v>9</v>
      </c>
      <c r="G2" s="2" t="s">
        <v>3</v>
      </c>
      <c r="H2" s="2" t="s">
        <v>4</v>
      </c>
      <c r="I2" s="2" t="s">
        <v>5</v>
      </c>
      <c r="J2" s="2" t="s">
        <v>40</v>
      </c>
      <c r="K2" s="2" t="s">
        <v>0</v>
      </c>
      <c r="L2" s="2" t="s">
        <v>10</v>
      </c>
      <c r="M2" s="2" t="s">
        <v>11</v>
      </c>
      <c r="N2" s="2" t="s">
        <v>12</v>
      </c>
      <c r="O2" s="80"/>
      <c r="Q2" s="54"/>
    </row>
    <row r="3" spans="1:36">
      <c r="A3" s="4">
        <f t="shared" ref="A3:A66" si="0">YEAR(B3)</f>
        <v>2004</v>
      </c>
      <c r="B3" s="5">
        <v>37987</v>
      </c>
      <c r="C3" s="56">
        <v>26094844.583333332</v>
      </c>
      <c r="D3" s="6">
        <v>849.1</v>
      </c>
      <c r="E3" s="6">
        <v>0</v>
      </c>
      <c r="F3" s="64">
        <v>1.0159128651183942</v>
      </c>
      <c r="G3" s="6">
        <v>31</v>
      </c>
      <c r="H3" s="6">
        <v>0</v>
      </c>
      <c r="I3" s="6">
        <v>336</v>
      </c>
      <c r="J3" s="65">
        <v>6544</v>
      </c>
      <c r="K3" s="65">
        <v>373416.66666666622</v>
      </c>
      <c r="L3" s="8">
        <f>$E$187+(D3*$E$188)+(E3*$E$189)+(F3*$E$190)+(G3*$E$191)+(H3*$E$192)+(I3*$E$193)+(J3*$E$194)+(K3*$E$195)</f>
        <v>25569936.665780753</v>
      </c>
      <c r="M3" s="8">
        <f t="shared" ref="M3:M66" si="1">L3-C3</f>
        <v>-524907.91755257919</v>
      </c>
      <c r="N3" s="37">
        <f t="shared" ref="N3:N66" si="2">M3/C3</f>
        <v>-2.011538776850335E-2</v>
      </c>
      <c r="O3" s="81"/>
      <c r="AA3" s="1"/>
      <c r="AB3" s="19"/>
      <c r="AC3" s="19"/>
      <c r="AD3" s="19"/>
      <c r="AE3" s="19"/>
      <c r="AF3" s="19"/>
      <c r="AG3" s="19"/>
      <c r="AH3" s="19"/>
      <c r="AI3" s="19"/>
      <c r="AJ3" s="19"/>
    </row>
    <row r="4" spans="1:36">
      <c r="A4" s="4">
        <f t="shared" si="0"/>
        <v>2004</v>
      </c>
      <c r="B4" s="5">
        <v>38018</v>
      </c>
      <c r="C4" s="56">
        <v>25477137.583333332</v>
      </c>
      <c r="D4" s="6">
        <v>631.70000000000005</v>
      </c>
      <c r="E4" s="6">
        <v>0</v>
      </c>
      <c r="F4" s="64">
        <v>1.0180619339601864</v>
      </c>
      <c r="G4" s="6">
        <v>29</v>
      </c>
      <c r="H4" s="6">
        <v>0</v>
      </c>
      <c r="I4" s="6">
        <v>320</v>
      </c>
      <c r="J4" s="65">
        <v>6589</v>
      </c>
      <c r="K4" s="65">
        <v>374833.33333333291</v>
      </c>
      <c r="L4" s="8">
        <f t="shared" ref="L4:L67" si="3">$E$187+(D4*$E$188)+(E4*$E$189)+(F4*$E$190)+(G4*$E$191)+(H4*$E$192)+(I4*$E$193)+(J4*$E$194)+(K4*$E$195)</f>
        <v>25109652.79199136</v>
      </c>
      <c r="M4" s="8">
        <f t="shared" si="1"/>
        <v>-367484.79134197161</v>
      </c>
      <c r="N4" s="37">
        <f t="shared" si="2"/>
        <v>-1.4424100436713633E-2</v>
      </c>
      <c r="O4" s="81"/>
      <c r="AA4" s="1"/>
      <c r="AB4" s="19"/>
      <c r="AC4" s="19"/>
      <c r="AD4" s="19"/>
      <c r="AE4" s="19"/>
      <c r="AF4" s="19"/>
      <c r="AG4" s="19"/>
      <c r="AH4" s="19"/>
      <c r="AI4" s="19"/>
      <c r="AJ4" s="19"/>
    </row>
    <row r="5" spans="1:36">
      <c r="A5" s="4">
        <f t="shared" si="0"/>
        <v>2004</v>
      </c>
      <c r="B5" s="5">
        <v>38047</v>
      </c>
      <c r="C5" s="56">
        <v>21012917.583333332</v>
      </c>
      <c r="D5" s="6">
        <v>487.3</v>
      </c>
      <c r="E5" s="6">
        <v>0</v>
      </c>
      <c r="F5" s="64">
        <v>1.0202155489565214</v>
      </c>
      <c r="G5" s="6">
        <v>31</v>
      </c>
      <c r="H5" s="6">
        <v>1</v>
      </c>
      <c r="I5" s="6">
        <v>368</v>
      </c>
      <c r="J5" s="65">
        <v>6604</v>
      </c>
      <c r="K5" s="65">
        <v>376249.99999999959</v>
      </c>
      <c r="L5" s="8">
        <f t="shared" si="3"/>
        <v>21740217.965060212</v>
      </c>
      <c r="M5" s="8">
        <f t="shared" si="1"/>
        <v>727300.38172687963</v>
      </c>
      <c r="N5" s="37">
        <f t="shared" si="2"/>
        <v>3.4612060835557047E-2</v>
      </c>
      <c r="O5" s="81"/>
      <c r="AA5" s="49"/>
      <c r="AB5" s="19"/>
      <c r="AC5" s="19"/>
      <c r="AD5" s="19"/>
      <c r="AE5" s="19"/>
      <c r="AF5" s="19"/>
      <c r="AG5" s="19"/>
      <c r="AH5" s="19"/>
      <c r="AI5" s="19"/>
      <c r="AJ5" s="19"/>
    </row>
    <row r="6" spans="1:36">
      <c r="A6" s="4">
        <f t="shared" si="0"/>
        <v>2004</v>
      </c>
      <c r="B6" s="5">
        <v>38078</v>
      </c>
      <c r="C6" s="56">
        <v>24139974.583333332</v>
      </c>
      <c r="D6" s="6">
        <v>331.5</v>
      </c>
      <c r="E6" s="6">
        <v>0</v>
      </c>
      <c r="F6" s="64">
        <v>1.0223737197243647</v>
      </c>
      <c r="G6" s="6">
        <v>30</v>
      </c>
      <c r="H6" s="6">
        <v>1</v>
      </c>
      <c r="I6" s="6">
        <v>336</v>
      </c>
      <c r="J6" s="65">
        <v>6606</v>
      </c>
      <c r="K6" s="65">
        <v>377666.66666666628</v>
      </c>
      <c r="L6" s="8">
        <f t="shared" si="3"/>
        <v>22111184.65679305</v>
      </c>
      <c r="M6" s="8">
        <f t="shared" si="1"/>
        <v>-2028789.9265402816</v>
      </c>
      <c r="N6" s="37">
        <f t="shared" si="2"/>
        <v>-8.4042753215697014E-2</v>
      </c>
      <c r="O6" s="81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>
      <c r="A7" s="4">
        <f t="shared" si="0"/>
        <v>2004</v>
      </c>
      <c r="B7" s="5">
        <v>38108</v>
      </c>
      <c r="C7" s="56">
        <v>21593292.583333332</v>
      </c>
      <c r="D7" s="6">
        <v>158.9</v>
      </c>
      <c r="E7" s="6">
        <v>8.6</v>
      </c>
      <c r="F7" s="64">
        <v>1.0245364559010257</v>
      </c>
      <c r="G7" s="6">
        <v>31</v>
      </c>
      <c r="H7" s="6">
        <v>1</v>
      </c>
      <c r="I7" s="6">
        <v>320</v>
      </c>
      <c r="J7" s="65">
        <v>6609</v>
      </c>
      <c r="K7" s="65">
        <v>379083.33333333296</v>
      </c>
      <c r="L7" s="8">
        <f t="shared" si="3"/>
        <v>22096077.54695189</v>
      </c>
      <c r="M7" s="8">
        <f t="shared" si="1"/>
        <v>502784.9636185579</v>
      </c>
      <c r="N7" s="37">
        <f t="shared" si="2"/>
        <v>2.3284312092664822E-2</v>
      </c>
      <c r="O7" s="81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>
      <c r="A8" s="4">
        <f t="shared" si="0"/>
        <v>2004</v>
      </c>
      <c r="B8" s="5">
        <v>38139</v>
      </c>
      <c r="C8" s="56">
        <v>20478438.583333332</v>
      </c>
      <c r="D8" s="6">
        <v>44.2</v>
      </c>
      <c r="E8" s="6">
        <v>31.6</v>
      </c>
      <c r="F8" s="64">
        <v>1.0267037671442005</v>
      </c>
      <c r="G8" s="6">
        <v>30</v>
      </c>
      <c r="H8" s="6">
        <v>0</v>
      </c>
      <c r="I8" s="6">
        <v>352</v>
      </c>
      <c r="J8" s="65">
        <v>6615</v>
      </c>
      <c r="K8" s="65">
        <v>380499.99999999965</v>
      </c>
      <c r="L8" s="8">
        <f t="shared" si="3"/>
        <v>21647988.997115552</v>
      </c>
      <c r="M8" s="8">
        <f t="shared" si="1"/>
        <v>1169550.4137822203</v>
      </c>
      <c r="N8" s="37">
        <f t="shared" si="2"/>
        <v>5.711130802394649E-2</v>
      </c>
      <c r="O8" s="81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>
      <c r="A9" s="4">
        <f t="shared" si="0"/>
        <v>2004</v>
      </c>
      <c r="B9" s="5">
        <v>38169</v>
      </c>
      <c r="C9" s="56">
        <v>24240607.583333332</v>
      </c>
      <c r="D9" s="6">
        <v>3.6</v>
      </c>
      <c r="E9" s="6">
        <v>86.4</v>
      </c>
      <c r="F9" s="64">
        <v>1.0288756631320157</v>
      </c>
      <c r="G9" s="6">
        <v>31</v>
      </c>
      <c r="H9" s="6">
        <v>0</v>
      </c>
      <c r="I9" s="6">
        <v>336</v>
      </c>
      <c r="J9" s="65">
        <v>6600</v>
      </c>
      <c r="K9" s="65">
        <v>381916.66666666634</v>
      </c>
      <c r="L9" s="8">
        <f t="shared" si="3"/>
        <v>23676451.406329915</v>
      </c>
      <c r="M9" s="8">
        <f t="shared" si="1"/>
        <v>-564156.17700341716</v>
      </c>
      <c r="N9" s="37">
        <f t="shared" si="2"/>
        <v>-2.3273186328518582E-2</v>
      </c>
      <c r="O9" s="81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>
      <c r="A10" s="4">
        <f t="shared" si="0"/>
        <v>2004</v>
      </c>
      <c r="B10" s="5">
        <v>38200</v>
      </c>
      <c r="C10" s="56">
        <v>22474546.583333332</v>
      </c>
      <c r="D10" s="6">
        <v>12.8</v>
      </c>
      <c r="E10" s="6">
        <v>59.6</v>
      </c>
      <c r="F10" s="64">
        <v>1.0310521535630701</v>
      </c>
      <c r="G10" s="6">
        <v>31</v>
      </c>
      <c r="H10" s="6">
        <v>0</v>
      </c>
      <c r="I10" s="6">
        <v>336</v>
      </c>
      <c r="J10" s="65">
        <v>6651</v>
      </c>
      <c r="K10" s="65">
        <v>383333.33333333302</v>
      </c>
      <c r="L10" s="8">
        <f t="shared" si="3"/>
        <v>23112989.038977072</v>
      </c>
      <c r="M10" s="8">
        <f t="shared" si="1"/>
        <v>638442.45564373955</v>
      </c>
      <c r="N10" s="37">
        <f t="shared" si="2"/>
        <v>2.8407356441050319E-2</v>
      </c>
      <c r="O10" s="81"/>
      <c r="AA10" s="19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s="4">
        <f t="shared" si="0"/>
        <v>2004</v>
      </c>
      <c r="B11" s="5">
        <v>38231</v>
      </c>
      <c r="C11" s="56">
        <v>22880473.583333332</v>
      </c>
      <c r="D11" s="6">
        <v>30</v>
      </c>
      <c r="E11" s="6">
        <v>41.2</v>
      </c>
      <c r="F11" s="64">
        <v>1.0332332481564799</v>
      </c>
      <c r="G11" s="6">
        <v>30</v>
      </c>
      <c r="H11" s="6">
        <v>1</v>
      </c>
      <c r="I11" s="6">
        <v>336</v>
      </c>
      <c r="J11" s="65">
        <v>6691</v>
      </c>
      <c r="K11" s="65">
        <v>384749.99999999971</v>
      </c>
      <c r="L11" s="8">
        <f t="shared" si="3"/>
        <v>21970729.976737007</v>
      </c>
      <c r="M11" s="8">
        <f t="shared" si="1"/>
        <v>-909743.60659632459</v>
      </c>
      <c r="N11" s="37">
        <f t="shared" si="2"/>
        <v>-3.9760698277635433E-2</v>
      </c>
      <c r="O11" s="81"/>
      <c r="AA11" s="19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A12" s="4">
        <f t="shared" si="0"/>
        <v>2004</v>
      </c>
      <c r="B12" s="5">
        <v>38261</v>
      </c>
      <c r="C12" s="56">
        <v>21225575.583333332</v>
      </c>
      <c r="D12" s="6">
        <v>226.3</v>
      </c>
      <c r="E12" s="6">
        <v>1.5</v>
      </c>
      <c r="F12" s="64">
        <v>1.0354189566519207</v>
      </c>
      <c r="G12" s="6">
        <v>31</v>
      </c>
      <c r="H12" s="6">
        <v>1</v>
      </c>
      <c r="I12" s="6">
        <v>320</v>
      </c>
      <c r="J12" s="65">
        <v>6703</v>
      </c>
      <c r="K12" s="65">
        <v>386166.6666666664</v>
      </c>
      <c r="L12" s="8">
        <f t="shared" si="3"/>
        <v>22552158.894862197</v>
      </c>
      <c r="M12" s="8">
        <f t="shared" si="1"/>
        <v>1326583.3115288652</v>
      </c>
      <c r="N12" s="37">
        <f t="shared" si="2"/>
        <v>6.2499285652847979E-2</v>
      </c>
      <c r="O12" s="81"/>
      <c r="AA12" s="19"/>
      <c r="AB12" s="1"/>
      <c r="AC12" s="1"/>
      <c r="AD12" s="1"/>
      <c r="AE12" s="1"/>
      <c r="AF12" s="1"/>
      <c r="AG12" s="1"/>
      <c r="AH12" s="1"/>
      <c r="AI12" s="1"/>
      <c r="AJ12" s="1"/>
    </row>
    <row r="13" spans="1:36">
      <c r="A13" s="4">
        <f t="shared" si="0"/>
        <v>2004</v>
      </c>
      <c r="B13" s="5">
        <v>38292</v>
      </c>
      <c r="C13" s="56">
        <v>20014141.583333332</v>
      </c>
      <c r="D13" s="6">
        <v>379.1</v>
      </c>
      <c r="E13" s="6">
        <v>0</v>
      </c>
      <c r="F13" s="64">
        <v>1.0376092888096715</v>
      </c>
      <c r="G13" s="6">
        <v>30</v>
      </c>
      <c r="H13" s="6">
        <v>1</v>
      </c>
      <c r="I13" s="6">
        <v>352</v>
      </c>
      <c r="J13" s="65">
        <v>6770</v>
      </c>
      <c r="K13" s="65">
        <v>387583.33333333308</v>
      </c>
      <c r="L13" s="8">
        <f t="shared" si="3"/>
        <v>22294698.581095159</v>
      </c>
      <c r="M13" s="8">
        <f t="shared" si="1"/>
        <v>2280556.997761827</v>
      </c>
      <c r="N13" s="37">
        <f t="shared" si="2"/>
        <v>0.11394728014020589</v>
      </c>
      <c r="O13" s="81"/>
      <c r="AA13" s="19"/>
      <c r="AB13" s="19"/>
    </row>
    <row r="14" spans="1:36">
      <c r="A14" s="4">
        <f t="shared" si="0"/>
        <v>2004</v>
      </c>
      <c r="B14" s="5">
        <v>38322</v>
      </c>
      <c r="C14" s="56">
        <v>23880234.583333332</v>
      </c>
      <c r="D14" s="6">
        <v>643.4</v>
      </c>
      <c r="E14" s="6">
        <v>0</v>
      </c>
      <c r="F14" s="64">
        <v>1.0398042544106587</v>
      </c>
      <c r="G14" s="6">
        <v>31</v>
      </c>
      <c r="H14" s="6">
        <v>0</v>
      </c>
      <c r="I14" s="6">
        <v>336</v>
      </c>
      <c r="J14" s="65">
        <v>6797</v>
      </c>
      <c r="K14" s="65">
        <v>388999.99999999977</v>
      </c>
      <c r="L14" s="8">
        <f t="shared" si="3"/>
        <v>25303481.973376714</v>
      </c>
      <c r="M14" s="8">
        <f t="shared" si="1"/>
        <v>1423247.3900433816</v>
      </c>
      <c r="N14" s="37">
        <f t="shared" si="2"/>
        <v>5.959938898743921E-2</v>
      </c>
      <c r="O14" s="81"/>
      <c r="AA14" s="1"/>
      <c r="AB14" s="1"/>
    </row>
    <row r="15" spans="1:36">
      <c r="A15" s="4">
        <f t="shared" si="0"/>
        <v>2005</v>
      </c>
      <c r="B15" s="5">
        <v>38353</v>
      </c>
      <c r="C15" s="56">
        <v>27353998.833333332</v>
      </c>
      <c r="D15" s="6">
        <v>770</v>
      </c>
      <c r="E15" s="6">
        <v>0</v>
      </c>
      <c r="F15" s="64">
        <v>1.0421691144657905</v>
      </c>
      <c r="G15" s="6">
        <v>31</v>
      </c>
      <c r="H15" s="6">
        <v>0</v>
      </c>
      <c r="I15" s="6">
        <v>320</v>
      </c>
      <c r="J15" s="65">
        <v>6823</v>
      </c>
      <c r="K15" s="65">
        <v>390999.99999999977</v>
      </c>
      <c r="L15" s="8">
        <f t="shared" si="3"/>
        <v>26708426.291014105</v>
      </c>
      <c r="M15" s="8">
        <f t="shared" si="1"/>
        <v>-645572.54231922701</v>
      </c>
      <c r="N15" s="37">
        <f t="shared" si="2"/>
        <v>-2.3600664248495114E-2</v>
      </c>
      <c r="O15" s="81"/>
      <c r="AA15" s="1"/>
      <c r="AB15" s="1"/>
    </row>
    <row r="16" spans="1:36">
      <c r="A16" s="4">
        <f t="shared" si="0"/>
        <v>2005</v>
      </c>
      <c r="B16" s="5">
        <v>38384</v>
      </c>
      <c r="C16" s="56">
        <v>25071642.833333332</v>
      </c>
      <c r="D16" s="6">
        <v>616.4</v>
      </c>
      <c r="E16" s="6">
        <v>0</v>
      </c>
      <c r="F16" s="64">
        <v>1.0445393529977427</v>
      </c>
      <c r="G16" s="6">
        <v>28</v>
      </c>
      <c r="H16" s="6">
        <v>0</v>
      </c>
      <c r="I16" s="6">
        <v>320</v>
      </c>
      <c r="J16" s="65">
        <v>6832</v>
      </c>
      <c r="K16" s="65">
        <v>392999.99999999977</v>
      </c>
      <c r="L16" s="8">
        <f t="shared" si="3"/>
        <v>25753498.117052794</v>
      </c>
      <c r="M16" s="8">
        <f t="shared" si="1"/>
        <v>681855.28371946141</v>
      </c>
      <c r="N16" s="37">
        <f t="shared" si="2"/>
        <v>2.7196274621977264E-2</v>
      </c>
      <c r="O16" s="81"/>
      <c r="AA16" s="1"/>
      <c r="AB16" s="1"/>
    </row>
    <row r="17" spans="1:25">
      <c r="A17" s="4">
        <f t="shared" si="0"/>
        <v>2005</v>
      </c>
      <c r="B17" s="5">
        <v>38412</v>
      </c>
      <c r="C17" s="56">
        <v>24188468.833333332</v>
      </c>
      <c r="D17" s="6">
        <v>608.6</v>
      </c>
      <c r="E17" s="6">
        <v>0</v>
      </c>
      <c r="F17" s="64">
        <v>1.0469149822389572</v>
      </c>
      <c r="G17" s="6">
        <v>31</v>
      </c>
      <c r="H17" s="6">
        <v>1</v>
      </c>
      <c r="I17" s="6">
        <v>352</v>
      </c>
      <c r="J17" s="65">
        <v>6860</v>
      </c>
      <c r="K17" s="65">
        <v>394999.99999999977</v>
      </c>
      <c r="L17" s="8">
        <f t="shared" si="3"/>
        <v>23847463.432836533</v>
      </c>
      <c r="M17" s="8">
        <f t="shared" si="1"/>
        <v>-341005.4004967995</v>
      </c>
      <c r="N17" s="37">
        <f t="shared" si="2"/>
        <v>-1.4097849799689312E-2</v>
      </c>
      <c r="O17" s="81"/>
    </row>
    <row r="18" spans="1:25">
      <c r="A18" s="4">
        <f t="shared" si="0"/>
        <v>2005</v>
      </c>
      <c r="B18" s="5">
        <v>38443</v>
      </c>
      <c r="C18" s="56">
        <v>24302509.833333332</v>
      </c>
      <c r="D18" s="6">
        <v>306.8</v>
      </c>
      <c r="E18" s="6">
        <v>0</v>
      </c>
      <c r="F18" s="64">
        <v>1.0492960144496968</v>
      </c>
      <c r="G18" s="6">
        <v>30</v>
      </c>
      <c r="H18" s="6">
        <v>1</v>
      </c>
      <c r="I18" s="6">
        <v>336</v>
      </c>
      <c r="J18" s="65">
        <v>6838</v>
      </c>
      <c r="K18" s="65">
        <v>396999.99999999977</v>
      </c>
      <c r="L18" s="8">
        <f t="shared" si="3"/>
        <v>22665587.74091639</v>
      </c>
      <c r="M18" s="8">
        <f t="shared" si="1"/>
        <v>-1636922.0924169421</v>
      </c>
      <c r="N18" s="37">
        <f t="shared" si="2"/>
        <v>-6.7356092174962898E-2</v>
      </c>
      <c r="O18" s="81"/>
    </row>
    <row r="19" spans="1:25">
      <c r="A19" s="4">
        <f t="shared" si="0"/>
        <v>2005</v>
      </c>
      <c r="B19" s="5">
        <v>38473</v>
      </c>
      <c r="C19" s="56">
        <v>22423979.833333332</v>
      </c>
      <c r="D19" s="6">
        <v>189.4</v>
      </c>
      <c r="E19" s="6">
        <v>0.8</v>
      </c>
      <c r="F19" s="64">
        <v>1.0516824619181071</v>
      </c>
      <c r="G19" s="6">
        <v>31</v>
      </c>
      <c r="H19" s="6">
        <v>1</v>
      </c>
      <c r="I19" s="6">
        <v>336</v>
      </c>
      <c r="J19" s="65">
        <v>6864</v>
      </c>
      <c r="K19" s="65">
        <v>398999.99999999977</v>
      </c>
      <c r="L19" s="8">
        <f t="shared" si="3"/>
        <v>22161881.987009615</v>
      </c>
      <c r="M19" s="8">
        <f t="shared" si="1"/>
        <v>-262097.84632371739</v>
      </c>
      <c r="N19" s="37">
        <f t="shared" si="2"/>
        <v>-1.1688284072308517E-2</v>
      </c>
      <c r="O19" s="81"/>
    </row>
    <row r="20" spans="1:25">
      <c r="A20" s="4">
        <f t="shared" si="0"/>
        <v>2005</v>
      </c>
      <c r="B20" s="5">
        <v>38504</v>
      </c>
      <c r="C20" s="56">
        <v>23928234.833333332</v>
      </c>
      <c r="D20" s="6">
        <v>8.9</v>
      </c>
      <c r="E20" s="6">
        <v>146.30000000000001</v>
      </c>
      <c r="F20" s="64">
        <v>1.0540743369602825</v>
      </c>
      <c r="G20" s="6">
        <v>30</v>
      </c>
      <c r="H20" s="6">
        <v>0</v>
      </c>
      <c r="I20" s="6">
        <v>352</v>
      </c>
      <c r="J20" s="65">
        <v>6870</v>
      </c>
      <c r="K20" s="65">
        <v>400999.99999999977</v>
      </c>
      <c r="L20" s="8">
        <f t="shared" si="3"/>
        <v>25680128.356249027</v>
      </c>
      <c r="M20" s="8">
        <f t="shared" si="1"/>
        <v>1751893.5229156949</v>
      </c>
      <c r="N20" s="37">
        <f t="shared" si="2"/>
        <v>7.3214490542997016E-2</v>
      </c>
      <c r="O20" s="81"/>
    </row>
    <row r="21" spans="1:25">
      <c r="A21" s="4">
        <f t="shared" si="0"/>
        <v>2005</v>
      </c>
      <c r="B21" s="5">
        <v>38534</v>
      </c>
      <c r="C21" s="56">
        <v>28807580.833333332</v>
      </c>
      <c r="D21" s="6">
        <v>0</v>
      </c>
      <c r="E21" s="6">
        <v>188.7</v>
      </c>
      <c r="F21" s="64">
        <v>1.0564716519203272</v>
      </c>
      <c r="G21" s="6">
        <v>31</v>
      </c>
      <c r="H21" s="6">
        <v>0</v>
      </c>
      <c r="I21" s="6">
        <v>320</v>
      </c>
      <c r="J21" s="65">
        <v>6891</v>
      </c>
      <c r="K21" s="65">
        <v>402999.99999999977</v>
      </c>
      <c r="L21" s="8">
        <f t="shared" si="3"/>
        <v>28281090.328689482</v>
      </c>
      <c r="M21" s="8">
        <f t="shared" si="1"/>
        <v>-526490.50464385003</v>
      </c>
      <c r="N21" s="37">
        <f t="shared" si="2"/>
        <v>-1.827610960079808E-2</v>
      </c>
      <c r="O21" s="81"/>
    </row>
    <row r="22" spans="1:25">
      <c r="A22" s="4">
        <f t="shared" si="0"/>
        <v>2005</v>
      </c>
      <c r="B22" s="5">
        <v>38565</v>
      </c>
      <c r="C22" s="56">
        <v>26138600.833333332</v>
      </c>
      <c r="D22" s="6">
        <v>0.2</v>
      </c>
      <c r="E22" s="6">
        <v>140.69999999999999</v>
      </c>
      <c r="F22" s="64">
        <v>1.05887441917042</v>
      </c>
      <c r="G22" s="6">
        <v>31</v>
      </c>
      <c r="H22" s="6">
        <v>0</v>
      </c>
      <c r="I22" s="6">
        <v>352</v>
      </c>
      <c r="J22" s="65">
        <v>6895</v>
      </c>
      <c r="K22" s="65">
        <v>404999.99999999977</v>
      </c>
      <c r="L22" s="8">
        <f t="shared" si="3"/>
        <v>25539178.252337404</v>
      </c>
      <c r="M22" s="8">
        <f t="shared" si="1"/>
        <v>-599422.5809959285</v>
      </c>
      <c r="N22" s="37">
        <f t="shared" si="2"/>
        <v>-2.2932466233292526E-2</v>
      </c>
      <c r="O22" s="8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4">
        <f t="shared" si="0"/>
        <v>2005</v>
      </c>
      <c r="B23" s="5">
        <v>38596</v>
      </c>
      <c r="C23" s="56">
        <v>26023616.833333332</v>
      </c>
      <c r="D23" s="6">
        <v>22.6</v>
      </c>
      <c r="E23" s="6">
        <v>52.1</v>
      </c>
      <c r="F23" s="64">
        <v>1.0612826511108788</v>
      </c>
      <c r="G23" s="6">
        <v>30</v>
      </c>
      <c r="H23" s="6">
        <v>1</v>
      </c>
      <c r="I23" s="6">
        <v>336</v>
      </c>
      <c r="J23" s="65">
        <v>6931</v>
      </c>
      <c r="K23" s="65">
        <v>406999.99999999977</v>
      </c>
      <c r="L23" s="8">
        <f t="shared" si="3"/>
        <v>22906969.517228357</v>
      </c>
      <c r="M23" s="8">
        <f t="shared" si="1"/>
        <v>-3116647.3161049746</v>
      </c>
      <c r="N23" s="37">
        <f t="shared" si="2"/>
        <v>-0.1197622657936194</v>
      </c>
      <c r="O23" s="8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4">
        <f t="shared" si="0"/>
        <v>2005</v>
      </c>
      <c r="B24" s="5">
        <v>38626</v>
      </c>
      <c r="C24" s="56">
        <v>22977258.833333332</v>
      </c>
      <c r="D24" s="6">
        <v>220.2</v>
      </c>
      <c r="E24" s="6">
        <v>7.6</v>
      </c>
      <c r="F24" s="64">
        <v>1.0636963601702236</v>
      </c>
      <c r="G24" s="6">
        <v>31</v>
      </c>
      <c r="H24" s="6">
        <v>1</v>
      </c>
      <c r="I24" s="6">
        <v>320</v>
      </c>
      <c r="J24" s="65">
        <v>6940</v>
      </c>
      <c r="K24" s="65">
        <v>408999.99999999977</v>
      </c>
      <c r="L24" s="8">
        <f t="shared" si="3"/>
        <v>23322396.259610102</v>
      </c>
      <c r="M24" s="8">
        <f t="shared" si="1"/>
        <v>345137.42627676949</v>
      </c>
      <c r="N24" s="37">
        <f t="shared" si="2"/>
        <v>1.5020826843630071E-2</v>
      </c>
      <c r="O24" s="8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4">
        <f t="shared" si="0"/>
        <v>2005</v>
      </c>
      <c r="B25" s="5">
        <v>38657</v>
      </c>
      <c r="C25" s="56">
        <v>22311102.833333332</v>
      </c>
      <c r="D25" s="6">
        <v>388.4</v>
      </c>
      <c r="E25" s="6">
        <v>0</v>
      </c>
      <c r="F25" s="64">
        <v>1.0661155588052409</v>
      </c>
      <c r="G25" s="6">
        <v>30</v>
      </c>
      <c r="H25" s="6">
        <v>1</v>
      </c>
      <c r="I25" s="6">
        <v>352</v>
      </c>
      <c r="J25" s="65">
        <v>6965</v>
      </c>
      <c r="K25" s="65">
        <v>410999.99999999977</v>
      </c>
      <c r="L25" s="8">
        <f t="shared" si="3"/>
        <v>22771674.756727487</v>
      </c>
      <c r="M25" s="8">
        <f t="shared" si="1"/>
        <v>460571.92339415476</v>
      </c>
      <c r="N25" s="37">
        <f t="shared" si="2"/>
        <v>2.0643171556093996E-2</v>
      </c>
      <c r="O25" s="8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4">
        <f t="shared" si="0"/>
        <v>2005</v>
      </c>
      <c r="B26" s="5">
        <v>38687</v>
      </c>
      <c r="C26" s="56">
        <v>24812890.833333332</v>
      </c>
      <c r="D26" s="6">
        <v>665.3</v>
      </c>
      <c r="E26" s="6">
        <v>0</v>
      </c>
      <c r="F26" s="64">
        <v>1.068540259501048</v>
      </c>
      <c r="G26" s="6">
        <v>31</v>
      </c>
      <c r="H26" s="6">
        <v>0</v>
      </c>
      <c r="I26" s="6">
        <v>320</v>
      </c>
      <c r="J26" s="65">
        <v>6991</v>
      </c>
      <c r="K26" s="65">
        <v>412999.99999999977</v>
      </c>
      <c r="L26" s="8">
        <f t="shared" si="3"/>
        <v>26466842.493251916</v>
      </c>
      <c r="M26" s="8">
        <f t="shared" si="1"/>
        <v>1653951.6599185839</v>
      </c>
      <c r="N26" s="37">
        <f t="shared" si="2"/>
        <v>6.665695146236994E-2</v>
      </c>
      <c r="O26" s="8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4">
        <f t="shared" si="0"/>
        <v>2006</v>
      </c>
      <c r="B27" s="5">
        <v>38718</v>
      </c>
      <c r="C27" s="56">
        <v>27457173.416666668</v>
      </c>
      <c r="D27" s="6">
        <v>551.79999999999995</v>
      </c>
      <c r="E27" s="6">
        <v>0</v>
      </c>
      <c r="F27" s="64">
        <v>1.0706945906258896</v>
      </c>
      <c r="G27" s="6">
        <v>31</v>
      </c>
      <c r="H27" s="6">
        <v>0</v>
      </c>
      <c r="I27" s="6">
        <v>336</v>
      </c>
      <c r="J27" s="65">
        <v>7029</v>
      </c>
      <c r="K27" s="65">
        <v>414666.66666666645</v>
      </c>
      <c r="L27" s="8">
        <f t="shared" si="3"/>
        <v>25342610.334159393</v>
      </c>
      <c r="M27" s="8">
        <f t="shared" si="1"/>
        <v>-2114563.082507275</v>
      </c>
      <c r="N27" s="37">
        <f t="shared" si="2"/>
        <v>-7.7013137893637756E-2</v>
      </c>
      <c r="O27" s="81"/>
      <c r="Q27" s="55"/>
      <c r="R27" s="55"/>
      <c r="S27" s="1"/>
      <c r="T27" s="1"/>
      <c r="U27" s="1"/>
      <c r="V27" s="1"/>
      <c r="W27" s="1"/>
      <c r="X27" s="1"/>
      <c r="Y27" s="1"/>
    </row>
    <row r="28" spans="1:25">
      <c r="A28" s="4">
        <f t="shared" si="0"/>
        <v>2006</v>
      </c>
      <c r="B28" s="5">
        <v>38749</v>
      </c>
      <c r="C28" s="56">
        <v>25364554.416666668</v>
      </c>
      <c r="D28" s="6">
        <v>604.29999999999995</v>
      </c>
      <c r="E28" s="6">
        <v>0</v>
      </c>
      <c r="F28" s="64">
        <v>1.0728532651926865</v>
      </c>
      <c r="G28" s="6">
        <v>28</v>
      </c>
      <c r="H28" s="6">
        <v>0</v>
      </c>
      <c r="I28" s="6">
        <v>320</v>
      </c>
      <c r="J28" s="65">
        <v>7051</v>
      </c>
      <c r="K28" s="65">
        <v>416333.33333333314</v>
      </c>
      <c r="L28" s="8">
        <f t="shared" si="3"/>
        <v>26215390.104681216</v>
      </c>
      <c r="M28" s="8">
        <f t="shared" si="1"/>
        <v>850835.68801454827</v>
      </c>
      <c r="N28" s="37">
        <f t="shared" si="2"/>
        <v>3.3544278919225838E-2</v>
      </c>
      <c r="O28" s="81"/>
      <c r="Q28" s="19"/>
      <c r="R28" s="19"/>
      <c r="S28" s="1"/>
      <c r="T28" s="1"/>
      <c r="U28" s="1"/>
      <c r="V28" s="1"/>
      <c r="W28" s="1"/>
      <c r="X28" s="1"/>
      <c r="Y28" s="1"/>
    </row>
    <row r="29" spans="1:25">
      <c r="A29" s="4">
        <f t="shared" si="0"/>
        <v>2006</v>
      </c>
      <c r="B29" s="5">
        <v>38777</v>
      </c>
      <c r="C29" s="56">
        <v>23808899.416666668</v>
      </c>
      <c r="D29" s="6">
        <v>516.6</v>
      </c>
      <c r="E29" s="6">
        <v>0</v>
      </c>
      <c r="F29" s="64">
        <v>1.0750162919584452</v>
      </c>
      <c r="G29" s="6">
        <v>31</v>
      </c>
      <c r="H29" s="6">
        <v>1</v>
      </c>
      <c r="I29" s="6">
        <v>368</v>
      </c>
      <c r="J29" s="65">
        <v>7047</v>
      </c>
      <c r="K29" s="65">
        <v>417999.99999999983</v>
      </c>
      <c r="L29" s="8">
        <f t="shared" si="3"/>
        <v>23107510.62898127</v>
      </c>
      <c r="M29" s="8">
        <f t="shared" si="1"/>
        <v>-701388.78768539801</v>
      </c>
      <c r="N29" s="37">
        <f t="shared" si="2"/>
        <v>-2.9459101632997489E-2</v>
      </c>
      <c r="O29" s="81"/>
      <c r="Q29" s="19"/>
      <c r="R29" s="19"/>
      <c r="S29" s="1"/>
      <c r="T29" s="1"/>
      <c r="U29" s="1"/>
      <c r="V29" s="1"/>
      <c r="W29" s="1"/>
      <c r="X29" s="1"/>
      <c r="Y29" s="1"/>
    </row>
    <row r="30" spans="1:25">
      <c r="A30" s="4">
        <f t="shared" si="0"/>
        <v>2006</v>
      </c>
      <c r="B30" s="5">
        <v>38808</v>
      </c>
      <c r="C30" s="56">
        <v>25520411.416666668</v>
      </c>
      <c r="D30" s="6">
        <v>293.3</v>
      </c>
      <c r="E30" s="6">
        <v>0</v>
      </c>
      <c r="F30" s="64">
        <v>1.0771836796978254</v>
      </c>
      <c r="G30" s="6">
        <v>30</v>
      </c>
      <c r="H30" s="6">
        <v>1</v>
      </c>
      <c r="I30" s="6">
        <v>304</v>
      </c>
      <c r="J30" s="65">
        <v>7042</v>
      </c>
      <c r="K30" s="65">
        <v>419666.66666666651</v>
      </c>
      <c r="L30" s="8">
        <f t="shared" si="3"/>
        <v>24345688.31992729</v>
      </c>
      <c r="M30" s="8">
        <f t="shared" si="1"/>
        <v>-1174723.0967393778</v>
      </c>
      <c r="N30" s="37">
        <f t="shared" si="2"/>
        <v>-4.6030727230839195E-2</v>
      </c>
      <c r="O30" s="81"/>
      <c r="Q30" s="19"/>
      <c r="R30" s="19"/>
      <c r="S30" s="1"/>
      <c r="T30" s="1"/>
      <c r="U30" s="1"/>
      <c r="V30" s="1"/>
      <c r="W30" s="1"/>
      <c r="X30" s="1"/>
      <c r="Y30" s="1"/>
    </row>
    <row r="31" spans="1:25">
      <c r="A31" s="4">
        <f t="shared" si="0"/>
        <v>2006</v>
      </c>
      <c r="B31" s="5">
        <v>38838</v>
      </c>
      <c r="C31" s="56">
        <v>20926756.416666668</v>
      </c>
      <c r="D31" s="6">
        <v>136.9</v>
      </c>
      <c r="E31" s="6">
        <v>26</v>
      </c>
      <c r="F31" s="64">
        <v>1.0793554372031784</v>
      </c>
      <c r="G31" s="6">
        <v>31</v>
      </c>
      <c r="H31" s="6">
        <v>1</v>
      </c>
      <c r="I31" s="6">
        <v>352</v>
      </c>
      <c r="J31" s="65">
        <v>7046</v>
      </c>
      <c r="K31" s="65">
        <v>421333.3333333332</v>
      </c>
      <c r="L31" s="8">
        <f t="shared" si="3"/>
        <v>22394661.0829079</v>
      </c>
      <c r="M31" s="8">
        <f t="shared" si="1"/>
        <v>1467904.6662412323</v>
      </c>
      <c r="N31" s="37">
        <f t="shared" si="2"/>
        <v>7.0144872765477928E-2</v>
      </c>
      <c r="O31" s="81"/>
      <c r="Q31" s="19"/>
      <c r="R31" s="19"/>
      <c r="S31" s="1"/>
      <c r="T31" s="1"/>
      <c r="U31" s="1"/>
      <c r="V31" s="1"/>
      <c r="W31" s="1"/>
      <c r="X31" s="1"/>
      <c r="Y31" s="1"/>
    </row>
    <row r="32" spans="1:25">
      <c r="A32" s="4">
        <f t="shared" si="0"/>
        <v>2006</v>
      </c>
      <c r="B32" s="5">
        <v>38869</v>
      </c>
      <c r="C32" s="56">
        <v>24140143.416666668</v>
      </c>
      <c r="D32" s="6">
        <v>19.5</v>
      </c>
      <c r="E32" s="6">
        <v>73.599999999999994</v>
      </c>
      <c r="F32" s="64">
        <v>1.0815315732845823</v>
      </c>
      <c r="G32" s="6">
        <v>30</v>
      </c>
      <c r="H32" s="6">
        <v>0</v>
      </c>
      <c r="I32" s="6">
        <v>352</v>
      </c>
      <c r="J32" s="65">
        <v>7046</v>
      </c>
      <c r="K32" s="65">
        <v>422999.99999999988</v>
      </c>
      <c r="L32" s="8">
        <f t="shared" si="3"/>
        <v>23916650.046475656</v>
      </c>
      <c r="M32" s="8">
        <f t="shared" si="1"/>
        <v>-223493.37019101158</v>
      </c>
      <c r="N32" s="37">
        <f t="shared" si="2"/>
        <v>-9.2581624861726736E-3</v>
      </c>
      <c r="O32" s="81"/>
      <c r="Q32" s="19"/>
      <c r="R32" s="19"/>
      <c r="S32" s="1"/>
      <c r="T32" s="1"/>
      <c r="U32" s="1"/>
      <c r="V32" s="1"/>
      <c r="W32" s="1"/>
      <c r="X32" s="1"/>
      <c r="Y32" s="1"/>
    </row>
    <row r="33" spans="1:25">
      <c r="A33" s="4">
        <f t="shared" si="0"/>
        <v>2006</v>
      </c>
      <c r="B33" s="5">
        <v>38899</v>
      </c>
      <c r="C33" s="56">
        <v>26672689.416666668</v>
      </c>
      <c r="D33" s="6">
        <v>0</v>
      </c>
      <c r="E33" s="6">
        <v>167.3</v>
      </c>
      <c r="F33" s="64">
        <v>1.0837120967698766</v>
      </c>
      <c r="G33" s="6">
        <v>31</v>
      </c>
      <c r="H33" s="6">
        <v>0</v>
      </c>
      <c r="I33" s="6">
        <v>320</v>
      </c>
      <c r="J33" s="65">
        <v>7054</v>
      </c>
      <c r="K33" s="65">
        <v>424666.66666666657</v>
      </c>
      <c r="L33" s="8">
        <f t="shared" si="3"/>
        <v>27963821.282966733</v>
      </c>
      <c r="M33" s="8">
        <f t="shared" si="1"/>
        <v>1291131.8663000651</v>
      </c>
      <c r="N33" s="37">
        <f t="shared" si="2"/>
        <v>4.8406512224196251E-2</v>
      </c>
      <c r="O33" s="8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4">
        <f t="shared" si="0"/>
        <v>2006</v>
      </c>
      <c r="B34" s="5">
        <v>38930</v>
      </c>
      <c r="C34" s="56">
        <v>25997349.416666668</v>
      </c>
      <c r="D34" s="6">
        <v>4.2</v>
      </c>
      <c r="E34" s="6">
        <v>101.6</v>
      </c>
      <c r="F34" s="64">
        <v>1.0858970165047004</v>
      </c>
      <c r="G34" s="6">
        <v>31</v>
      </c>
      <c r="H34" s="6">
        <v>0</v>
      </c>
      <c r="I34" s="6">
        <v>352</v>
      </c>
      <c r="J34" s="65">
        <v>7065</v>
      </c>
      <c r="K34" s="65">
        <v>426333.33333333326</v>
      </c>
      <c r="L34" s="8">
        <f t="shared" si="3"/>
        <v>24745875.422867663</v>
      </c>
      <c r="M34" s="8">
        <f t="shared" si="1"/>
        <v>-1251473.9937990047</v>
      </c>
      <c r="N34" s="37">
        <f t="shared" si="2"/>
        <v>-4.8138522652493791E-2</v>
      </c>
      <c r="O34" s="8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4">
        <f t="shared" si="0"/>
        <v>2006</v>
      </c>
      <c r="B35" s="5">
        <v>38961</v>
      </c>
      <c r="C35" s="56">
        <v>24758830.416666668</v>
      </c>
      <c r="D35" s="6">
        <v>80.900000000000006</v>
      </c>
      <c r="E35" s="6">
        <v>12.9</v>
      </c>
      <c r="F35" s="64">
        <v>1.0880863413525259</v>
      </c>
      <c r="G35" s="6">
        <v>30</v>
      </c>
      <c r="H35" s="6">
        <v>1</v>
      </c>
      <c r="I35" s="6">
        <v>320</v>
      </c>
      <c r="J35" s="65">
        <v>7074</v>
      </c>
      <c r="K35" s="65">
        <v>427999.99999999994</v>
      </c>
      <c r="L35" s="8">
        <f t="shared" si="3"/>
        <v>22938132.147086486</v>
      </c>
      <c r="M35" s="8">
        <f t="shared" si="1"/>
        <v>-1820698.2695801817</v>
      </c>
      <c r="N35" s="37">
        <f t="shared" si="2"/>
        <v>-7.3537329467492113E-2</v>
      </c>
      <c r="O35" s="81"/>
      <c r="Q35" s="49"/>
      <c r="R35" s="49"/>
      <c r="S35" s="49"/>
      <c r="T35" s="49"/>
      <c r="U35" s="49"/>
      <c r="V35" s="49"/>
      <c r="W35" s="1"/>
      <c r="X35" s="1"/>
      <c r="Y35" s="1"/>
    </row>
    <row r="36" spans="1:25">
      <c r="A36" s="4">
        <f t="shared" si="0"/>
        <v>2006</v>
      </c>
      <c r="B36" s="5">
        <v>38991</v>
      </c>
      <c r="C36" s="56">
        <v>21204405.416666668</v>
      </c>
      <c r="D36" s="6">
        <v>288.3</v>
      </c>
      <c r="E36" s="6">
        <v>1.1000000000000001</v>
      </c>
      <c r="F36" s="64">
        <v>1.0902800801946957</v>
      </c>
      <c r="G36" s="6">
        <v>31</v>
      </c>
      <c r="H36" s="6">
        <v>1</v>
      </c>
      <c r="I36" s="6">
        <v>336</v>
      </c>
      <c r="J36" s="65">
        <v>7141</v>
      </c>
      <c r="K36" s="65">
        <v>429666.66666666663</v>
      </c>
      <c r="L36" s="8">
        <f t="shared" si="3"/>
        <v>23375676.966973759</v>
      </c>
      <c r="M36" s="8">
        <f t="shared" si="1"/>
        <v>2171271.5503070913</v>
      </c>
      <c r="N36" s="37">
        <f t="shared" si="2"/>
        <v>0.10239719094412671</v>
      </c>
      <c r="O36" s="81"/>
      <c r="Q36" s="19"/>
      <c r="R36" s="19"/>
      <c r="S36" s="19"/>
      <c r="T36" s="19"/>
      <c r="U36" s="19"/>
      <c r="V36" s="19"/>
      <c r="W36" s="1"/>
      <c r="X36" s="1"/>
      <c r="Y36" s="1"/>
    </row>
    <row r="37" spans="1:25">
      <c r="A37" s="4">
        <f t="shared" si="0"/>
        <v>2006</v>
      </c>
      <c r="B37" s="5">
        <v>39022</v>
      </c>
      <c r="C37" s="56">
        <v>23229898.416666668</v>
      </c>
      <c r="D37" s="6">
        <v>382.2</v>
      </c>
      <c r="E37" s="6">
        <v>0</v>
      </c>
      <c r="F37" s="64">
        <v>1.0924782419304584</v>
      </c>
      <c r="G37" s="6">
        <v>30</v>
      </c>
      <c r="H37" s="6">
        <v>1</v>
      </c>
      <c r="I37" s="6">
        <v>352</v>
      </c>
      <c r="J37" s="65">
        <v>7148</v>
      </c>
      <c r="K37" s="65">
        <v>431333.33333333331</v>
      </c>
      <c r="L37" s="8">
        <f t="shared" si="3"/>
        <v>23183296.937570356</v>
      </c>
      <c r="M37" s="8">
        <f t="shared" si="1"/>
        <v>-46601.479096312076</v>
      </c>
      <c r="N37" s="37">
        <f t="shared" si="2"/>
        <v>-2.0060991339883386E-3</v>
      </c>
      <c r="O37" s="81"/>
      <c r="Q37" s="19"/>
      <c r="R37" s="19"/>
      <c r="S37" s="19"/>
      <c r="T37" s="19"/>
      <c r="U37" s="19"/>
      <c r="V37" s="19"/>
      <c r="W37" s="1"/>
      <c r="X37" s="1"/>
      <c r="Y37" s="1"/>
    </row>
    <row r="38" spans="1:25">
      <c r="A38" s="4">
        <f t="shared" si="0"/>
        <v>2006</v>
      </c>
      <c r="B38" s="5">
        <v>39052</v>
      </c>
      <c r="C38" s="56">
        <v>25587668.416666668</v>
      </c>
      <c r="D38" s="6">
        <v>500.5</v>
      </c>
      <c r="E38" s="6">
        <v>0</v>
      </c>
      <c r="F38" s="64">
        <v>1.0946808354770046</v>
      </c>
      <c r="G38" s="6">
        <v>31</v>
      </c>
      <c r="H38" s="6">
        <v>0</v>
      </c>
      <c r="I38" s="6">
        <v>304</v>
      </c>
      <c r="J38" s="65">
        <v>7161</v>
      </c>
      <c r="K38" s="65">
        <v>433000</v>
      </c>
      <c r="L38" s="8">
        <f t="shared" si="3"/>
        <v>26600015.452580586</v>
      </c>
      <c r="M38" s="8">
        <f t="shared" si="1"/>
        <v>1012347.0359139182</v>
      </c>
      <c r="N38" s="37">
        <f t="shared" si="2"/>
        <v>3.9563864101604521E-2</v>
      </c>
      <c r="O38" s="81"/>
      <c r="Q38" s="19"/>
      <c r="R38" s="19"/>
      <c r="S38" s="19"/>
      <c r="T38" s="19"/>
      <c r="U38" s="19"/>
      <c r="V38" s="19"/>
      <c r="W38" s="1"/>
      <c r="X38" s="1"/>
      <c r="Y38" s="1"/>
    </row>
    <row r="39" spans="1:25">
      <c r="A39" s="4">
        <f t="shared" si="0"/>
        <v>2007</v>
      </c>
      <c r="B39" s="5">
        <v>39083</v>
      </c>
      <c r="C39" s="56">
        <v>25081163.166666668</v>
      </c>
      <c r="D39" s="6">
        <v>647.1</v>
      </c>
      <c r="E39" s="6">
        <v>0</v>
      </c>
      <c r="F39" s="64">
        <v>1.0964502498500059</v>
      </c>
      <c r="G39" s="6">
        <v>31</v>
      </c>
      <c r="H39" s="6">
        <v>0</v>
      </c>
      <c r="I39" s="6">
        <v>352</v>
      </c>
      <c r="J39" s="65">
        <v>7199</v>
      </c>
      <c r="K39" s="65">
        <v>434416.66666666669</v>
      </c>
      <c r="L39" s="8">
        <f t="shared" si="3"/>
        <v>25628888.427266158</v>
      </c>
      <c r="M39" s="8">
        <f t="shared" si="1"/>
        <v>547725.26059949026</v>
      </c>
      <c r="N39" s="37">
        <f t="shared" si="2"/>
        <v>2.1838112409691881E-2</v>
      </c>
      <c r="O39" s="8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4">
        <f t="shared" si="0"/>
        <v>2007</v>
      </c>
      <c r="B40" s="5">
        <v>39114</v>
      </c>
      <c r="C40" s="56">
        <v>28952050.166666668</v>
      </c>
      <c r="D40" s="6">
        <v>740.1</v>
      </c>
      <c r="E40" s="6">
        <v>0</v>
      </c>
      <c r="F40" s="64">
        <v>1.09822252425958</v>
      </c>
      <c r="G40" s="6">
        <v>28</v>
      </c>
      <c r="H40" s="6">
        <v>0</v>
      </c>
      <c r="I40" s="6">
        <v>320</v>
      </c>
      <c r="J40" s="65">
        <v>7208</v>
      </c>
      <c r="K40" s="65">
        <v>435833.33333333337</v>
      </c>
      <c r="L40" s="8">
        <f t="shared" si="3"/>
        <v>27308531.244403727</v>
      </c>
      <c r="M40" s="8">
        <f t="shared" si="1"/>
        <v>-1643518.9222629406</v>
      </c>
      <c r="N40" s="37">
        <f t="shared" si="2"/>
        <v>-5.6766927136482077E-2</v>
      </c>
      <c r="O40" s="81"/>
      <c r="Q40" s="49"/>
      <c r="R40" s="49"/>
      <c r="S40" s="49"/>
      <c r="T40" s="49"/>
      <c r="U40" s="49"/>
      <c r="V40" s="49"/>
      <c r="W40" s="49"/>
      <c r="X40" s="49"/>
      <c r="Y40" s="49"/>
    </row>
    <row r="41" spans="1:25">
      <c r="A41" s="4">
        <f t="shared" si="0"/>
        <v>2007</v>
      </c>
      <c r="B41" s="5">
        <v>39142</v>
      </c>
      <c r="C41" s="56">
        <v>25748473.166666668</v>
      </c>
      <c r="D41" s="6">
        <v>546.70000000000005</v>
      </c>
      <c r="E41" s="6">
        <v>0</v>
      </c>
      <c r="F41" s="64">
        <v>1.0999976633286159</v>
      </c>
      <c r="G41" s="6">
        <v>31</v>
      </c>
      <c r="H41" s="6">
        <v>1</v>
      </c>
      <c r="I41" s="6">
        <v>352</v>
      </c>
      <c r="J41" s="65">
        <v>7234</v>
      </c>
      <c r="K41" s="65">
        <v>437250.00000000006</v>
      </c>
      <c r="L41" s="8">
        <f t="shared" si="3"/>
        <v>24389417.255174533</v>
      </c>
      <c r="M41" s="8">
        <f t="shared" si="1"/>
        <v>-1359055.9114921354</v>
      </c>
      <c r="N41" s="37">
        <f t="shared" si="2"/>
        <v>-5.2782000031424595E-2</v>
      </c>
      <c r="O41" s="81"/>
      <c r="Q41" s="19"/>
      <c r="R41" s="19"/>
      <c r="S41" s="19"/>
      <c r="T41" s="19"/>
      <c r="U41" s="19"/>
      <c r="V41" s="19"/>
      <c r="W41" s="19"/>
      <c r="X41" s="19"/>
      <c r="Y41" s="19"/>
    </row>
    <row r="42" spans="1:25">
      <c r="A42" s="4">
        <f t="shared" si="0"/>
        <v>2007</v>
      </c>
      <c r="B42" s="5">
        <v>39173</v>
      </c>
      <c r="C42" s="56">
        <v>25019788.166666668</v>
      </c>
      <c r="D42" s="6">
        <v>356.4</v>
      </c>
      <c r="E42" s="6">
        <v>0</v>
      </c>
      <c r="F42" s="64">
        <v>1.1017756716874769</v>
      </c>
      <c r="G42" s="6">
        <v>30</v>
      </c>
      <c r="H42" s="6">
        <v>1</v>
      </c>
      <c r="I42" s="6">
        <v>320</v>
      </c>
      <c r="J42" s="65">
        <v>7245</v>
      </c>
      <c r="K42" s="65">
        <v>438666.66666666674</v>
      </c>
      <c r="L42" s="8">
        <f t="shared" si="3"/>
        <v>24605499.84576378</v>
      </c>
      <c r="M42" s="8">
        <f t="shared" si="1"/>
        <v>-414288.32090288773</v>
      </c>
      <c r="N42" s="37">
        <f t="shared" si="2"/>
        <v>-1.6558426400061822E-2</v>
      </c>
      <c r="O42" s="81"/>
      <c r="Q42" s="19"/>
      <c r="R42" s="19"/>
      <c r="S42" s="19"/>
      <c r="T42" s="19"/>
      <c r="U42" s="19"/>
      <c r="V42" s="19"/>
      <c r="W42" s="19"/>
      <c r="X42" s="19"/>
      <c r="Y42" s="19"/>
    </row>
    <row r="43" spans="1:25">
      <c r="A43" s="4">
        <f t="shared" si="0"/>
        <v>2007</v>
      </c>
      <c r="B43" s="5">
        <v>39203</v>
      </c>
      <c r="C43" s="56">
        <v>23360194.166666668</v>
      </c>
      <c r="D43" s="6">
        <v>136.4</v>
      </c>
      <c r="E43" s="6">
        <v>22.4</v>
      </c>
      <c r="F43" s="64">
        <v>1.10355655397401</v>
      </c>
      <c r="G43" s="6">
        <v>31</v>
      </c>
      <c r="H43" s="6">
        <v>1</v>
      </c>
      <c r="I43" s="6">
        <v>352</v>
      </c>
      <c r="J43" s="65">
        <v>7258</v>
      </c>
      <c r="K43" s="65">
        <v>440083.33333333343</v>
      </c>
      <c r="L43" s="8">
        <f t="shared" si="3"/>
        <v>22875826.176845435</v>
      </c>
      <c r="M43" s="8">
        <f t="shared" si="1"/>
        <v>-484367.98982123286</v>
      </c>
      <c r="N43" s="37">
        <f t="shared" si="2"/>
        <v>-2.0734758725267425E-2</v>
      </c>
      <c r="O43" s="81"/>
      <c r="Q43" s="19"/>
      <c r="R43" s="19"/>
      <c r="S43" s="19"/>
      <c r="T43" s="19"/>
      <c r="U43" s="19"/>
      <c r="V43" s="19"/>
      <c r="W43" s="19"/>
      <c r="X43" s="19"/>
      <c r="Y43" s="19"/>
    </row>
    <row r="44" spans="1:25">
      <c r="A44" s="4">
        <f t="shared" si="0"/>
        <v>2007</v>
      </c>
      <c r="B44" s="5">
        <v>39234</v>
      </c>
      <c r="C44" s="56">
        <v>26003257.166666668</v>
      </c>
      <c r="D44" s="6">
        <v>16.5</v>
      </c>
      <c r="E44" s="6">
        <v>99.2</v>
      </c>
      <c r="F44" s="64">
        <v>1.1053403148335597</v>
      </c>
      <c r="G44" s="6">
        <v>30</v>
      </c>
      <c r="H44" s="6">
        <v>0</v>
      </c>
      <c r="I44" s="6">
        <v>336</v>
      </c>
      <c r="J44" s="65">
        <v>7271</v>
      </c>
      <c r="K44" s="65">
        <v>441500.00000000012</v>
      </c>
      <c r="L44" s="8">
        <f t="shared" si="3"/>
        <v>25962472.853351984</v>
      </c>
      <c r="M44" s="8">
        <f t="shared" si="1"/>
        <v>-40784.313314683735</v>
      </c>
      <c r="N44" s="37">
        <f t="shared" si="2"/>
        <v>-1.5684309489876046E-3</v>
      </c>
      <c r="O44" s="81"/>
      <c r="Q44" s="19"/>
      <c r="R44" s="19"/>
      <c r="S44" s="19"/>
      <c r="T44" s="19"/>
      <c r="U44" s="19"/>
      <c r="V44" s="19"/>
      <c r="W44" s="19"/>
      <c r="X44" s="19"/>
      <c r="Y44" s="19"/>
    </row>
    <row r="45" spans="1:25">
      <c r="A45" s="4">
        <f t="shared" si="0"/>
        <v>2007</v>
      </c>
      <c r="B45" s="5">
        <v>39264</v>
      </c>
      <c r="C45" s="56">
        <v>26124275.166666668</v>
      </c>
      <c r="D45" s="6">
        <v>3.2</v>
      </c>
      <c r="E45" s="6">
        <v>106.1</v>
      </c>
      <c r="F45" s="64">
        <v>1.1071269589189776</v>
      </c>
      <c r="G45" s="6">
        <v>31</v>
      </c>
      <c r="H45" s="6">
        <v>0</v>
      </c>
      <c r="I45" s="6">
        <v>336</v>
      </c>
      <c r="J45" s="65">
        <v>7283</v>
      </c>
      <c r="K45" s="65">
        <v>442916.6666666668</v>
      </c>
      <c r="L45" s="8">
        <f t="shared" si="3"/>
        <v>26164870.906268869</v>
      </c>
      <c r="M45" s="8">
        <f t="shared" si="1"/>
        <v>40595.739602200687</v>
      </c>
      <c r="N45" s="37">
        <f t="shared" si="2"/>
        <v>1.5539470221933246E-3</v>
      </c>
      <c r="O45" s="81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4">
        <f t="shared" si="0"/>
        <v>2007</v>
      </c>
      <c r="B46" s="5">
        <v>39295</v>
      </c>
      <c r="C46" s="56">
        <v>26552525.166666668</v>
      </c>
      <c r="D46" s="6">
        <v>5.2</v>
      </c>
      <c r="E46" s="6">
        <v>141</v>
      </c>
      <c r="F46" s="64">
        <v>1.1089164908906379</v>
      </c>
      <c r="G46" s="6">
        <v>31</v>
      </c>
      <c r="H46" s="6">
        <v>0</v>
      </c>
      <c r="I46" s="6">
        <v>352</v>
      </c>
      <c r="J46" s="65">
        <v>7318</v>
      </c>
      <c r="K46" s="65">
        <v>444333.33333333349</v>
      </c>
      <c r="L46" s="8">
        <f t="shared" si="3"/>
        <v>26719160.7301195</v>
      </c>
      <c r="M46" s="8">
        <f t="shared" si="1"/>
        <v>166635.5634528324</v>
      </c>
      <c r="N46" s="37">
        <f t="shared" si="2"/>
        <v>6.2756955282739831E-3</v>
      </c>
      <c r="O46" s="81"/>
      <c r="Q46" s="19"/>
      <c r="R46" s="19"/>
      <c r="S46" s="19"/>
      <c r="T46" s="19"/>
      <c r="U46" s="19"/>
      <c r="V46" s="19"/>
      <c r="W46" s="19"/>
      <c r="X46" s="19"/>
      <c r="Y46" s="19"/>
    </row>
    <row r="47" spans="1:25">
      <c r="A47" s="4">
        <f t="shared" si="0"/>
        <v>2007</v>
      </c>
      <c r="B47" s="5">
        <v>39326</v>
      </c>
      <c r="C47" s="56">
        <v>27464585.166666668</v>
      </c>
      <c r="D47" s="6">
        <v>36.9</v>
      </c>
      <c r="E47" s="6">
        <v>47.5</v>
      </c>
      <c r="F47" s="64">
        <v>1.1107089154164462</v>
      </c>
      <c r="G47" s="6">
        <v>30</v>
      </c>
      <c r="H47" s="6">
        <v>1</v>
      </c>
      <c r="I47" s="6">
        <v>304</v>
      </c>
      <c r="J47" s="65">
        <v>7322</v>
      </c>
      <c r="K47" s="65">
        <v>445750.00000000017</v>
      </c>
      <c r="L47" s="8">
        <f t="shared" si="3"/>
        <v>25138934.518465225</v>
      </c>
      <c r="M47" s="8">
        <f t="shared" si="1"/>
        <v>-2325650.6482014433</v>
      </c>
      <c r="N47" s="37">
        <f t="shared" si="2"/>
        <v>-8.4678164046113044E-2</v>
      </c>
      <c r="O47" s="81"/>
      <c r="Q47" s="19"/>
      <c r="R47" s="19"/>
      <c r="S47" s="19"/>
      <c r="T47" s="19"/>
      <c r="U47" s="19"/>
      <c r="V47" s="19"/>
      <c r="W47" s="19"/>
      <c r="X47" s="19"/>
      <c r="Y47" s="19"/>
    </row>
    <row r="48" spans="1:25">
      <c r="A48" s="4">
        <f t="shared" si="0"/>
        <v>2007</v>
      </c>
      <c r="B48" s="5">
        <v>39356</v>
      </c>
      <c r="C48" s="56">
        <v>22207166.166666668</v>
      </c>
      <c r="D48" s="6">
        <v>137.69999999999999</v>
      </c>
      <c r="E48" s="6">
        <v>19.8</v>
      </c>
      <c r="F48" s="64">
        <v>1.1125042371718541</v>
      </c>
      <c r="G48" s="6">
        <v>31</v>
      </c>
      <c r="H48" s="6">
        <v>1</v>
      </c>
      <c r="I48" s="6">
        <v>352</v>
      </c>
      <c r="J48" s="65">
        <v>7358</v>
      </c>
      <c r="K48" s="65">
        <v>447166.66666666686</v>
      </c>
      <c r="L48" s="8">
        <f t="shared" si="3"/>
        <v>23110405.774903733</v>
      </c>
      <c r="M48" s="8">
        <f t="shared" si="1"/>
        <v>903239.60823706537</v>
      </c>
      <c r="N48" s="37">
        <f t="shared" si="2"/>
        <v>4.0673339473311247E-2</v>
      </c>
      <c r="O48" s="81"/>
      <c r="Q48" s="19"/>
      <c r="R48" s="19"/>
      <c r="S48" s="19"/>
      <c r="T48" s="19"/>
      <c r="U48" s="19"/>
      <c r="V48" s="19"/>
      <c r="W48" s="19"/>
      <c r="X48" s="19"/>
      <c r="Y48" s="19"/>
    </row>
    <row r="49" spans="1:25">
      <c r="A49" s="4">
        <f t="shared" si="0"/>
        <v>2007</v>
      </c>
      <c r="B49" s="5">
        <v>39387</v>
      </c>
      <c r="C49" s="56">
        <v>24780730.166666668</v>
      </c>
      <c r="D49" s="6">
        <v>462.5</v>
      </c>
      <c r="E49" s="6">
        <v>0</v>
      </c>
      <c r="F49" s="64">
        <v>1.1143024608398699</v>
      </c>
      <c r="G49" s="6">
        <v>30</v>
      </c>
      <c r="H49" s="6">
        <v>1</v>
      </c>
      <c r="I49" s="6">
        <v>352</v>
      </c>
      <c r="J49" s="65">
        <v>7396</v>
      </c>
      <c r="K49" s="65">
        <v>448583.33333333355</v>
      </c>
      <c r="L49" s="8">
        <f t="shared" si="3"/>
        <v>24387510.039314743</v>
      </c>
      <c r="M49" s="8">
        <f t="shared" si="1"/>
        <v>-393220.12735192478</v>
      </c>
      <c r="N49" s="37">
        <f t="shared" si="2"/>
        <v>-1.5867979866100047E-2</v>
      </c>
      <c r="O49" s="8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4">
        <f t="shared" si="0"/>
        <v>2007</v>
      </c>
      <c r="B50" s="5">
        <v>39417</v>
      </c>
      <c r="C50" s="56">
        <v>28139373.166666668</v>
      </c>
      <c r="D50" s="6">
        <v>630.70000000000005</v>
      </c>
      <c r="E50" s="6">
        <v>0</v>
      </c>
      <c r="F50" s="64">
        <v>1.1161035911110719</v>
      </c>
      <c r="G50" s="6">
        <v>31</v>
      </c>
      <c r="H50" s="6">
        <v>0</v>
      </c>
      <c r="I50" s="6">
        <v>304</v>
      </c>
      <c r="J50" s="65">
        <v>7440</v>
      </c>
      <c r="K50" s="65">
        <v>450000.00000000023</v>
      </c>
      <c r="L50" s="8">
        <f t="shared" si="3"/>
        <v>28211773.338514965</v>
      </c>
      <c r="M50" s="8">
        <f t="shared" si="1"/>
        <v>72400.171848297119</v>
      </c>
      <c r="N50" s="37">
        <f t="shared" si="2"/>
        <v>2.5729134554447323E-3</v>
      </c>
      <c r="O50" s="8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4">
        <f t="shared" si="0"/>
        <v>2008</v>
      </c>
      <c r="B51" s="5">
        <v>39448</v>
      </c>
      <c r="C51" s="56">
        <v>26103597.083333332</v>
      </c>
      <c r="D51" s="6">
        <v>623.5</v>
      </c>
      <c r="E51" s="6">
        <v>0</v>
      </c>
      <c r="F51" s="64">
        <v>1.1155079320471661</v>
      </c>
      <c r="G51" s="6">
        <v>31</v>
      </c>
      <c r="H51" s="6">
        <v>0</v>
      </c>
      <c r="I51" s="6">
        <v>352</v>
      </c>
      <c r="J51" s="65">
        <v>7434</v>
      </c>
      <c r="K51" s="65">
        <v>451250.00000000023</v>
      </c>
      <c r="L51" s="8">
        <f t="shared" si="3"/>
        <v>26191731.523893647</v>
      </c>
      <c r="M51" s="8">
        <f t="shared" si="1"/>
        <v>88134.440560314804</v>
      </c>
      <c r="N51" s="37">
        <f t="shared" si="2"/>
        <v>3.3763331650788859E-3</v>
      </c>
      <c r="O51" s="8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4">
        <f t="shared" si="0"/>
        <v>2008</v>
      </c>
      <c r="B52" s="5">
        <v>39479</v>
      </c>
      <c r="C52" s="56">
        <v>27761619.083333332</v>
      </c>
      <c r="D52" s="6">
        <v>674.7</v>
      </c>
      <c r="E52" s="6">
        <v>0</v>
      </c>
      <c r="F52" s="64">
        <v>1.1149125908836075</v>
      </c>
      <c r="G52" s="6">
        <v>29</v>
      </c>
      <c r="H52" s="6">
        <v>0</v>
      </c>
      <c r="I52" s="6">
        <v>320</v>
      </c>
      <c r="J52" s="65">
        <v>7428</v>
      </c>
      <c r="K52" s="65">
        <v>452500.00000000023</v>
      </c>
      <c r="L52" s="8">
        <f t="shared" si="3"/>
        <v>27597365.058699831</v>
      </c>
      <c r="M52" s="8">
        <f t="shared" si="1"/>
        <v>-164254.02463350073</v>
      </c>
      <c r="N52" s="37">
        <f t="shared" si="2"/>
        <v>-5.9165866421714034E-3</v>
      </c>
      <c r="O52" s="8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4">
        <f t="shared" si="0"/>
        <v>2008</v>
      </c>
      <c r="B53" s="5">
        <v>39508</v>
      </c>
      <c r="C53" s="56">
        <v>26806415.083333332</v>
      </c>
      <c r="D53" s="6">
        <v>610.20000000000005</v>
      </c>
      <c r="E53" s="6">
        <v>0</v>
      </c>
      <c r="F53" s="64">
        <v>1.1143175674507355</v>
      </c>
      <c r="G53" s="6">
        <v>31</v>
      </c>
      <c r="H53" s="6">
        <v>1</v>
      </c>
      <c r="I53" s="6">
        <v>304</v>
      </c>
      <c r="J53" s="65">
        <v>7437</v>
      </c>
      <c r="K53" s="65">
        <v>453750.00000000023</v>
      </c>
      <c r="L53" s="8">
        <f t="shared" si="3"/>
        <v>27162249.900145017</v>
      </c>
      <c r="M53" s="8">
        <f t="shared" si="1"/>
        <v>355834.81681168452</v>
      </c>
      <c r="N53" s="37">
        <f t="shared" si="2"/>
        <v>1.3274241098837639E-2</v>
      </c>
      <c r="O53" s="8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4">
        <f t="shared" si="0"/>
        <v>2008</v>
      </c>
      <c r="B54" s="5">
        <v>39539</v>
      </c>
      <c r="C54" s="56">
        <v>22403714.083333332</v>
      </c>
      <c r="D54" s="6">
        <v>253.9</v>
      </c>
      <c r="E54" s="6">
        <v>0</v>
      </c>
      <c r="F54" s="64">
        <v>1.1137228615789785</v>
      </c>
      <c r="G54" s="6">
        <v>30</v>
      </c>
      <c r="H54" s="6">
        <v>1</v>
      </c>
      <c r="I54" s="6">
        <v>352</v>
      </c>
      <c r="J54" s="65">
        <v>7424</v>
      </c>
      <c r="K54" s="65">
        <v>455000.00000000023</v>
      </c>
      <c r="L54" s="8">
        <f t="shared" si="3"/>
        <v>23162808.02501988</v>
      </c>
      <c r="M54" s="8">
        <f t="shared" si="1"/>
        <v>759093.94168654829</v>
      </c>
      <c r="N54" s="37">
        <f t="shared" si="2"/>
        <v>3.3882504430426418E-2</v>
      </c>
      <c r="O54" s="81"/>
    </row>
    <row r="55" spans="1:25">
      <c r="A55" s="4">
        <f t="shared" si="0"/>
        <v>2008</v>
      </c>
      <c r="B55" s="5">
        <v>39569</v>
      </c>
      <c r="C55" s="56">
        <v>23491748.083333332</v>
      </c>
      <c r="D55" s="6">
        <v>193.5</v>
      </c>
      <c r="E55" s="6">
        <v>2.5</v>
      </c>
      <c r="F55" s="64">
        <v>1.113128473098856</v>
      </c>
      <c r="G55" s="6">
        <v>31</v>
      </c>
      <c r="H55" s="6">
        <v>1</v>
      </c>
      <c r="I55" s="6">
        <v>336</v>
      </c>
      <c r="J55" s="65">
        <v>7426</v>
      </c>
      <c r="K55" s="65">
        <v>456250.00000000023</v>
      </c>
      <c r="L55" s="8">
        <f t="shared" si="3"/>
        <v>23547837.935400233</v>
      </c>
      <c r="M55" s="8">
        <f t="shared" si="1"/>
        <v>56089.852066900581</v>
      </c>
      <c r="N55" s="37">
        <f t="shared" si="2"/>
        <v>2.3876406246112693E-3</v>
      </c>
      <c r="O55" s="81"/>
    </row>
    <row r="56" spans="1:25">
      <c r="A56" s="4">
        <f t="shared" si="0"/>
        <v>2008</v>
      </c>
      <c r="B56" s="5">
        <v>39600</v>
      </c>
      <c r="C56" s="56">
        <v>23813832.083333332</v>
      </c>
      <c r="D56" s="6">
        <v>22.7</v>
      </c>
      <c r="E56" s="6">
        <v>71.5</v>
      </c>
      <c r="F56" s="64">
        <v>1.1125344018409773</v>
      </c>
      <c r="G56" s="6">
        <v>30</v>
      </c>
      <c r="H56" s="6">
        <v>0</v>
      </c>
      <c r="I56" s="6">
        <v>336</v>
      </c>
      <c r="J56" s="65">
        <v>7413</v>
      </c>
      <c r="K56" s="65">
        <v>457500.00000000023</v>
      </c>
      <c r="L56" s="8">
        <f t="shared" si="3"/>
        <v>25352011.601589076</v>
      </c>
      <c r="M56" s="8">
        <f t="shared" si="1"/>
        <v>1538179.5182557441</v>
      </c>
      <c r="N56" s="37">
        <f t="shared" si="2"/>
        <v>6.4591852032595584E-2</v>
      </c>
      <c r="O56" s="81"/>
    </row>
    <row r="57" spans="1:25">
      <c r="A57" s="4">
        <f t="shared" si="0"/>
        <v>2008</v>
      </c>
      <c r="B57" s="5">
        <v>39630</v>
      </c>
      <c r="C57" s="56">
        <v>25855003.083333332</v>
      </c>
      <c r="D57" s="6">
        <v>1</v>
      </c>
      <c r="E57" s="6">
        <v>111</v>
      </c>
      <c r="F57" s="64">
        <v>1.1119406476360427</v>
      </c>
      <c r="G57" s="6">
        <v>31</v>
      </c>
      <c r="H57" s="6">
        <v>0</v>
      </c>
      <c r="I57" s="6">
        <v>352</v>
      </c>
      <c r="J57" s="65">
        <v>7413</v>
      </c>
      <c r="K57" s="65">
        <v>458750.00000000023</v>
      </c>
      <c r="L57" s="8">
        <f t="shared" si="3"/>
        <v>25785623.500934556</v>
      </c>
      <c r="M57" s="8">
        <f t="shared" si="1"/>
        <v>-69379.582398775965</v>
      </c>
      <c r="N57" s="37">
        <f t="shared" si="2"/>
        <v>-2.6834103316545135E-3</v>
      </c>
      <c r="O57" s="81"/>
    </row>
    <row r="58" spans="1:25">
      <c r="A58" s="4">
        <f t="shared" si="0"/>
        <v>2008</v>
      </c>
      <c r="B58" s="5">
        <v>39661</v>
      </c>
      <c r="C58" s="56">
        <v>26500312.083333332</v>
      </c>
      <c r="D58" s="6">
        <v>12.7</v>
      </c>
      <c r="E58" s="6">
        <v>64</v>
      </c>
      <c r="F58" s="64">
        <v>1.1113472103148427</v>
      </c>
      <c r="G58" s="6">
        <v>31</v>
      </c>
      <c r="H58" s="6">
        <v>0</v>
      </c>
      <c r="I58" s="6">
        <v>320</v>
      </c>
      <c r="J58" s="65">
        <v>7419</v>
      </c>
      <c r="K58" s="65">
        <v>460000.00000000023</v>
      </c>
      <c r="L58" s="8">
        <f t="shared" si="3"/>
        <v>25682831.024635915</v>
      </c>
      <c r="M58" s="8">
        <f t="shared" si="1"/>
        <v>-817481.05869741738</v>
      </c>
      <c r="N58" s="37">
        <f t="shared" si="2"/>
        <v>-3.0847978549337553E-2</v>
      </c>
      <c r="O58" s="81"/>
    </row>
    <row r="59" spans="1:25">
      <c r="A59" s="4">
        <f t="shared" si="0"/>
        <v>2008</v>
      </c>
      <c r="B59" s="5">
        <v>39692</v>
      </c>
      <c r="C59" s="56">
        <v>23710615.083333332</v>
      </c>
      <c r="D59" s="6">
        <v>59</v>
      </c>
      <c r="E59" s="6">
        <v>26.7</v>
      </c>
      <c r="F59" s="64">
        <v>1.1107540897082573</v>
      </c>
      <c r="G59" s="6">
        <v>30</v>
      </c>
      <c r="H59" s="6">
        <v>1</v>
      </c>
      <c r="I59" s="6">
        <v>336</v>
      </c>
      <c r="J59" s="65">
        <v>7441</v>
      </c>
      <c r="K59" s="65">
        <v>461250.00000000023</v>
      </c>
      <c r="L59" s="8">
        <f t="shared" si="3"/>
        <v>23389743.864851072</v>
      </c>
      <c r="M59" s="8">
        <f t="shared" si="1"/>
        <v>-320871.21848225966</v>
      </c>
      <c r="N59" s="37">
        <f t="shared" si="2"/>
        <v>-1.3532808716877467E-2</v>
      </c>
      <c r="O59" s="81"/>
    </row>
    <row r="60" spans="1:25">
      <c r="A60" s="4">
        <f t="shared" si="0"/>
        <v>2008</v>
      </c>
      <c r="B60" s="5">
        <v>39722</v>
      </c>
      <c r="C60" s="56">
        <v>22676278.083333332</v>
      </c>
      <c r="D60" s="6">
        <v>278.60000000000002</v>
      </c>
      <c r="E60" s="6">
        <v>0</v>
      </c>
      <c r="F60" s="64">
        <v>1.110161285647258</v>
      </c>
      <c r="G60" s="6">
        <v>31</v>
      </c>
      <c r="H60" s="6">
        <v>1</v>
      </c>
      <c r="I60" s="6">
        <v>352</v>
      </c>
      <c r="J60" s="65">
        <v>7445</v>
      </c>
      <c r="K60" s="65">
        <v>462500.00000000023</v>
      </c>
      <c r="L60" s="8">
        <f t="shared" si="3"/>
        <v>23158779.061471209</v>
      </c>
      <c r="M60" s="8">
        <f t="shared" si="1"/>
        <v>482500.97813787684</v>
      </c>
      <c r="N60" s="37">
        <f t="shared" si="2"/>
        <v>2.1277785373981041E-2</v>
      </c>
      <c r="O60" s="81"/>
    </row>
    <row r="61" spans="1:25">
      <c r="A61" s="4">
        <f t="shared" si="0"/>
        <v>2008</v>
      </c>
      <c r="B61" s="5">
        <v>39753</v>
      </c>
      <c r="C61" s="56">
        <v>24367815.083333332</v>
      </c>
      <c r="D61" s="6">
        <v>451.6</v>
      </c>
      <c r="E61" s="6">
        <v>0</v>
      </c>
      <c r="F61" s="64">
        <v>1.1095687979629063</v>
      </c>
      <c r="G61" s="6">
        <v>30</v>
      </c>
      <c r="H61" s="6">
        <v>1</v>
      </c>
      <c r="I61" s="6">
        <v>304</v>
      </c>
      <c r="J61" s="65">
        <v>7476</v>
      </c>
      <c r="K61" s="65">
        <v>463750.00000000023</v>
      </c>
      <c r="L61" s="8">
        <f t="shared" si="3"/>
        <v>26063768.93785388</v>
      </c>
      <c r="M61" s="8">
        <f t="shared" si="1"/>
        <v>1695953.8545205481</v>
      </c>
      <c r="N61" s="37">
        <f t="shared" si="2"/>
        <v>6.9598109174774422E-2</v>
      </c>
      <c r="O61" s="81"/>
    </row>
    <row r="62" spans="1:25">
      <c r="A62" s="4">
        <f t="shared" si="0"/>
        <v>2008</v>
      </c>
      <c r="B62" s="5">
        <v>39783</v>
      </c>
      <c r="C62" s="56">
        <v>24675999.083333332</v>
      </c>
      <c r="D62" s="6">
        <v>654.6</v>
      </c>
      <c r="E62" s="6">
        <v>0</v>
      </c>
      <c r="F62" s="64">
        <v>1.1089766264863528</v>
      </c>
      <c r="G62" s="6">
        <v>31</v>
      </c>
      <c r="H62" s="6">
        <v>0</v>
      </c>
      <c r="I62" s="6">
        <v>336</v>
      </c>
      <c r="J62" s="65">
        <v>7485</v>
      </c>
      <c r="K62" s="65">
        <v>465000.00000000023</v>
      </c>
      <c r="L62" s="8">
        <f t="shared" si="3"/>
        <v>26724665.210616756</v>
      </c>
      <c r="M62" s="8">
        <f t="shared" si="1"/>
        <v>2048666.1272834241</v>
      </c>
      <c r="N62" s="37">
        <f t="shared" si="2"/>
        <v>8.3022621307646857E-2</v>
      </c>
      <c r="O62" s="81"/>
    </row>
    <row r="63" spans="1:25">
      <c r="A63" s="4">
        <f t="shared" si="0"/>
        <v>2009</v>
      </c>
      <c r="B63" s="5">
        <v>39814</v>
      </c>
      <c r="C63" s="56">
        <v>28818591.833333332</v>
      </c>
      <c r="D63" s="6">
        <v>830.2</v>
      </c>
      <c r="E63" s="6">
        <v>0</v>
      </c>
      <c r="F63" s="64">
        <v>1.105941193882537</v>
      </c>
      <c r="G63" s="6">
        <v>31</v>
      </c>
      <c r="H63" s="6">
        <v>0</v>
      </c>
      <c r="I63" s="6">
        <v>336</v>
      </c>
      <c r="J63" s="65">
        <v>7496</v>
      </c>
      <c r="K63" s="65">
        <v>467666.66666666692</v>
      </c>
      <c r="L63" s="8">
        <f t="shared" si="3"/>
        <v>27617809.337099493</v>
      </c>
      <c r="M63" s="8">
        <f t="shared" si="1"/>
        <v>-1200782.4962338395</v>
      </c>
      <c r="N63" s="37">
        <f t="shared" si="2"/>
        <v>-4.1666938592223014E-2</v>
      </c>
      <c r="O63" s="81"/>
    </row>
    <row r="64" spans="1:25">
      <c r="A64" s="4">
        <f t="shared" si="0"/>
        <v>2009</v>
      </c>
      <c r="B64" s="5">
        <v>39845</v>
      </c>
      <c r="C64" s="56">
        <v>27435852.833333332</v>
      </c>
      <c r="D64" s="6">
        <v>606.4</v>
      </c>
      <c r="E64" s="6">
        <v>0</v>
      </c>
      <c r="F64" s="64">
        <v>1.1029140697054922</v>
      </c>
      <c r="G64" s="6">
        <v>28</v>
      </c>
      <c r="H64" s="6">
        <v>0</v>
      </c>
      <c r="I64" s="6">
        <v>304</v>
      </c>
      <c r="J64" s="65">
        <v>7497</v>
      </c>
      <c r="K64" s="65">
        <v>470333.3333333336</v>
      </c>
      <c r="L64" s="8">
        <f t="shared" si="3"/>
        <v>27439041.811986282</v>
      </c>
      <c r="M64" s="8">
        <f t="shared" si="1"/>
        <v>3188.9786529503763</v>
      </c>
      <c r="N64" s="37">
        <f t="shared" si="2"/>
        <v>1.1623399033092604E-4</v>
      </c>
      <c r="O64" s="81"/>
    </row>
    <row r="65" spans="1:15">
      <c r="A65" s="4">
        <f t="shared" si="0"/>
        <v>2009</v>
      </c>
      <c r="B65" s="5">
        <v>39873</v>
      </c>
      <c r="C65" s="56">
        <v>23845443.833333332</v>
      </c>
      <c r="D65" s="6">
        <v>533.79999999999995</v>
      </c>
      <c r="E65" s="6">
        <v>0</v>
      </c>
      <c r="F65" s="64">
        <v>1.0998952312138288</v>
      </c>
      <c r="G65" s="6">
        <v>31</v>
      </c>
      <c r="H65" s="6">
        <v>1</v>
      </c>
      <c r="I65" s="6">
        <v>352</v>
      </c>
      <c r="J65" s="65">
        <v>7507</v>
      </c>
      <c r="K65" s="65">
        <v>473000.00000000029</v>
      </c>
      <c r="L65" s="8">
        <f t="shared" si="3"/>
        <v>24385754.893449888</v>
      </c>
      <c r="M65" s="8">
        <f t="shared" si="1"/>
        <v>540311.06011655554</v>
      </c>
      <c r="N65" s="37">
        <f t="shared" si="2"/>
        <v>2.2658880408896374E-2</v>
      </c>
      <c r="O65" s="81"/>
    </row>
    <row r="66" spans="1:15">
      <c r="A66" s="4">
        <f t="shared" si="0"/>
        <v>2009</v>
      </c>
      <c r="B66" s="5">
        <v>39904</v>
      </c>
      <c r="C66" s="56">
        <v>24819290.833333332</v>
      </c>
      <c r="D66" s="6">
        <v>305.8</v>
      </c>
      <c r="E66" s="6">
        <v>1.2</v>
      </c>
      <c r="F66" s="64">
        <v>1.0968846557284044</v>
      </c>
      <c r="G66" s="6">
        <v>30</v>
      </c>
      <c r="H66" s="6">
        <v>1</v>
      </c>
      <c r="I66" s="6">
        <v>320</v>
      </c>
      <c r="J66" s="65">
        <v>7490</v>
      </c>
      <c r="K66" s="65">
        <v>475666.66666666698</v>
      </c>
      <c r="L66" s="8">
        <f t="shared" si="3"/>
        <v>24222644.281495739</v>
      </c>
      <c r="M66" s="8">
        <f t="shared" si="1"/>
        <v>-596646.55183759332</v>
      </c>
      <c r="N66" s="37">
        <f t="shared" si="2"/>
        <v>-2.4039629328823222E-2</v>
      </c>
      <c r="O66" s="81"/>
    </row>
    <row r="67" spans="1:15">
      <c r="A67" s="4">
        <f t="shared" ref="A67:A130" si="4">YEAR(B67)</f>
        <v>2009</v>
      </c>
      <c r="B67" s="5">
        <v>39934</v>
      </c>
      <c r="C67" s="56">
        <v>22413053.833333332</v>
      </c>
      <c r="D67" s="6">
        <v>158.80000000000001</v>
      </c>
      <c r="E67" s="6">
        <v>6.9</v>
      </c>
      <c r="F67" s="64">
        <v>1.093882320632152</v>
      </c>
      <c r="G67" s="6">
        <v>31</v>
      </c>
      <c r="H67" s="6">
        <v>1</v>
      </c>
      <c r="I67" s="6">
        <v>320</v>
      </c>
      <c r="J67" s="65">
        <v>7486</v>
      </c>
      <c r="K67" s="65">
        <v>478333.33333333366</v>
      </c>
      <c r="L67" s="8">
        <f t="shared" si="3"/>
        <v>23498668.88998232</v>
      </c>
      <c r="M67" s="8">
        <f t="shared" ref="M67:M130" si="5">L67-C67</f>
        <v>1085615.0566489883</v>
      </c>
      <c r="N67" s="37">
        <f t="shared" ref="N67:N122" si="6">M67/C67</f>
        <v>4.8436730876647904E-2</v>
      </c>
      <c r="O67" s="81"/>
    </row>
    <row r="68" spans="1:15">
      <c r="A68" s="4">
        <f t="shared" si="4"/>
        <v>2009</v>
      </c>
      <c r="B68" s="5">
        <v>39965</v>
      </c>
      <c r="C68" s="56">
        <v>21293989.833333332</v>
      </c>
      <c r="D68" s="6">
        <v>49.3</v>
      </c>
      <c r="E68" s="6">
        <v>34.200000000000003</v>
      </c>
      <c r="F68" s="64">
        <v>1.0908882033699105</v>
      </c>
      <c r="G68" s="6">
        <v>30</v>
      </c>
      <c r="H68" s="6">
        <v>0</v>
      </c>
      <c r="I68" s="6">
        <v>352</v>
      </c>
      <c r="J68" s="65">
        <v>7489</v>
      </c>
      <c r="K68" s="65">
        <v>481000.00000000035</v>
      </c>
      <c r="L68" s="8">
        <f t="shared" ref="L68:L131" si="7">$E$187+(D68*$E$188)+(E68*$E$189)+(F68*$E$190)+(G68*$E$191)+(H68*$E$192)+(I68*$E$193)+(J68*$E$194)+(K68*$E$195)</f>
        <v>23101681.462299943</v>
      </c>
      <c r="M68" s="8">
        <f t="shared" si="5"/>
        <v>1807691.6289666109</v>
      </c>
      <c r="N68" s="37">
        <f t="shared" si="6"/>
        <v>8.4892105383504696E-2</v>
      </c>
      <c r="O68" s="81"/>
    </row>
    <row r="69" spans="1:15">
      <c r="A69" s="4">
        <f t="shared" si="4"/>
        <v>2009</v>
      </c>
      <c r="B69" s="5">
        <v>39995</v>
      </c>
      <c r="C69" s="56">
        <v>24382544.833333332</v>
      </c>
      <c r="D69" s="6">
        <v>6.2</v>
      </c>
      <c r="E69" s="6">
        <v>43.7</v>
      </c>
      <c r="F69" s="64">
        <v>1.0879022814482564</v>
      </c>
      <c r="G69" s="6">
        <v>31</v>
      </c>
      <c r="H69" s="6">
        <v>0</v>
      </c>
      <c r="I69" s="6">
        <v>352</v>
      </c>
      <c r="J69" s="65">
        <v>7500</v>
      </c>
      <c r="K69" s="65">
        <v>483666.66666666704</v>
      </c>
      <c r="L69" s="8">
        <f t="shared" si="7"/>
        <v>23124952.582781583</v>
      </c>
      <c r="M69" s="8">
        <f t="shared" si="5"/>
        <v>-1257592.250551749</v>
      </c>
      <c r="N69" s="37">
        <f t="shared" si="6"/>
        <v>-5.1577563340824743E-2</v>
      </c>
      <c r="O69" s="81"/>
    </row>
    <row r="70" spans="1:15">
      <c r="A70" s="4">
        <f t="shared" si="4"/>
        <v>2009</v>
      </c>
      <c r="B70" s="5">
        <v>40026</v>
      </c>
      <c r="C70" s="56">
        <v>32654191.833333332</v>
      </c>
      <c r="D70" s="6">
        <v>9.8000000000000007</v>
      </c>
      <c r="E70" s="6">
        <v>91</v>
      </c>
      <c r="F70" s="64">
        <v>1.0849245324353336</v>
      </c>
      <c r="G70" s="6">
        <v>31</v>
      </c>
      <c r="H70" s="6">
        <v>0</v>
      </c>
      <c r="I70" s="6">
        <v>320</v>
      </c>
      <c r="J70" s="65">
        <v>7517</v>
      </c>
      <c r="K70" s="65">
        <v>486333.33333333372</v>
      </c>
      <c r="L70" s="8">
        <f t="shared" si="7"/>
        <v>25807094.746069152</v>
      </c>
      <c r="M70" s="8">
        <f t="shared" si="5"/>
        <v>-6847097.0872641802</v>
      </c>
      <c r="N70" s="37">
        <f t="shared" si="6"/>
        <v>-0.20968508797313665</v>
      </c>
      <c r="O70" s="81"/>
    </row>
    <row r="71" spans="1:15">
      <c r="A71" s="4">
        <f t="shared" si="4"/>
        <v>2009</v>
      </c>
      <c r="B71" s="5">
        <v>40057</v>
      </c>
      <c r="C71" s="56">
        <v>16228398.833333334</v>
      </c>
      <c r="D71" s="6">
        <v>55.2</v>
      </c>
      <c r="E71" s="6">
        <v>20.9</v>
      </c>
      <c r="F71" s="64">
        <v>1.0819549339606855</v>
      </c>
      <c r="G71" s="6">
        <v>30</v>
      </c>
      <c r="H71" s="6">
        <v>1</v>
      </c>
      <c r="I71" s="6">
        <v>336</v>
      </c>
      <c r="J71" s="65">
        <v>7523</v>
      </c>
      <c r="K71" s="65">
        <v>489000.00000000041</v>
      </c>
      <c r="L71" s="8">
        <f t="shared" si="7"/>
        <v>22380150.891859099</v>
      </c>
      <c r="M71" s="8">
        <f t="shared" si="5"/>
        <v>6151752.0585257653</v>
      </c>
      <c r="N71" s="37">
        <f t="shared" si="6"/>
        <v>0.3790732605049113</v>
      </c>
      <c r="O71" s="81"/>
    </row>
    <row r="72" spans="1:15">
      <c r="A72" s="4">
        <f t="shared" si="4"/>
        <v>2009</v>
      </c>
      <c r="B72" s="5">
        <v>40087</v>
      </c>
      <c r="C72" s="56">
        <v>23400638.833333332</v>
      </c>
      <c r="D72" s="6">
        <v>287.8</v>
      </c>
      <c r="E72" s="6">
        <v>0</v>
      </c>
      <c r="F72" s="64">
        <v>1.0789934637150864</v>
      </c>
      <c r="G72" s="6">
        <v>31</v>
      </c>
      <c r="H72" s="6">
        <v>1</v>
      </c>
      <c r="I72" s="6">
        <v>336</v>
      </c>
      <c r="J72" s="65">
        <v>7604</v>
      </c>
      <c r="K72" s="65">
        <v>491666.66666666709</v>
      </c>
      <c r="L72" s="8">
        <f t="shared" si="7"/>
        <v>23289526.472269148</v>
      </c>
      <c r="M72" s="8">
        <f t="shared" si="5"/>
        <v>-111112.36106418446</v>
      </c>
      <c r="N72" s="37">
        <f t="shared" si="6"/>
        <v>-4.7482618682148569E-3</v>
      </c>
      <c r="O72" s="81"/>
    </row>
    <row r="73" spans="1:15">
      <c r="A73" s="4">
        <f t="shared" si="4"/>
        <v>2009</v>
      </c>
      <c r="B73" s="5">
        <v>40118</v>
      </c>
      <c r="C73" s="56">
        <v>24030767.833333332</v>
      </c>
      <c r="D73" s="6">
        <v>361.2</v>
      </c>
      <c r="E73" s="6">
        <v>0</v>
      </c>
      <c r="F73" s="64">
        <v>1.0760400994503745</v>
      </c>
      <c r="G73" s="6">
        <v>30</v>
      </c>
      <c r="H73" s="6">
        <v>1</v>
      </c>
      <c r="I73" s="6">
        <v>320</v>
      </c>
      <c r="J73" s="65">
        <v>7616</v>
      </c>
      <c r="K73" s="65">
        <v>494333.33333333378</v>
      </c>
      <c r="L73" s="8">
        <f t="shared" si="7"/>
        <v>24226174.161796086</v>
      </c>
      <c r="M73" s="8">
        <f t="shared" si="5"/>
        <v>195406.32846275344</v>
      </c>
      <c r="N73" s="37">
        <f t="shared" si="6"/>
        <v>8.1315058186240425E-3</v>
      </c>
      <c r="O73" s="81"/>
    </row>
    <row r="74" spans="1:15">
      <c r="A74" s="4">
        <f t="shared" si="4"/>
        <v>2009</v>
      </c>
      <c r="B74" s="5">
        <v>40148</v>
      </c>
      <c r="C74" s="56">
        <v>24778949.833333332</v>
      </c>
      <c r="D74" s="6">
        <v>631.29999999999995</v>
      </c>
      <c r="E74" s="6">
        <v>0</v>
      </c>
      <c r="F74" s="64">
        <v>1.0730948189792846</v>
      </c>
      <c r="G74" s="6">
        <v>31</v>
      </c>
      <c r="H74" s="6">
        <v>0</v>
      </c>
      <c r="I74" s="6">
        <v>352</v>
      </c>
      <c r="J74" s="65">
        <v>7620</v>
      </c>
      <c r="K74" s="65">
        <v>497000.00000000047</v>
      </c>
      <c r="L74" s="8">
        <f t="shared" si="7"/>
        <v>25164190.679362122</v>
      </c>
      <c r="M74" s="8">
        <f t="shared" si="5"/>
        <v>385240.84602878988</v>
      </c>
      <c r="N74" s="37">
        <f t="shared" si="6"/>
        <v>1.5547101415514922E-2</v>
      </c>
      <c r="O74" s="81"/>
    </row>
    <row r="75" spans="1:15">
      <c r="A75" s="4">
        <f t="shared" si="4"/>
        <v>2010</v>
      </c>
      <c r="B75" s="5">
        <v>40179</v>
      </c>
      <c r="C75" s="56">
        <v>29382385.4496</v>
      </c>
      <c r="D75" s="6">
        <v>720</v>
      </c>
      <c r="E75" s="6">
        <v>0</v>
      </c>
      <c r="F75" s="64">
        <v>1.0756984776680034</v>
      </c>
      <c r="G75" s="6">
        <v>31</v>
      </c>
      <c r="H75" s="6">
        <v>0</v>
      </c>
      <c r="I75" s="6">
        <v>320</v>
      </c>
      <c r="J75" s="65">
        <v>7668</v>
      </c>
      <c r="K75" s="65">
        <v>497583.33333333378</v>
      </c>
      <c r="L75" s="8">
        <f t="shared" si="7"/>
        <v>27137470.703780487</v>
      </c>
      <c r="M75" s="8">
        <f t="shared" si="5"/>
        <v>-2244914.7458195128</v>
      </c>
      <c r="N75" s="37">
        <f t="shared" si="6"/>
        <v>-7.6403420330532559E-2</v>
      </c>
      <c r="O75" s="81"/>
    </row>
    <row r="76" spans="1:15">
      <c r="A76" s="4">
        <f t="shared" si="4"/>
        <v>2010</v>
      </c>
      <c r="B76" s="5">
        <v>40210</v>
      </c>
      <c r="C76" s="56">
        <v>26089641.4976</v>
      </c>
      <c r="D76" s="6">
        <v>598.29999999999995</v>
      </c>
      <c r="E76" s="6">
        <v>0</v>
      </c>
      <c r="F76" s="64">
        <v>1.0783084536349796</v>
      </c>
      <c r="G76" s="6">
        <v>28</v>
      </c>
      <c r="H76" s="6">
        <v>0</v>
      </c>
      <c r="I76" s="6">
        <v>304</v>
      </c>
      <c r="J76" s="65">
        <v>7665</v>
      </c>
      <c r="K76" s="65">
        <v>498166.66666666709</v>
      </c>
      <c r="L76" s="8">
        <f t="shared" si="7"/>
        <v>26988945.725075692</v>
      </c>
      <c r="M76" s="8">
        <f t="shared" si="5"/>
        <v>899304.22747569159</v>
      </c>
      <c r="N76" s="37">
        <f t="shared" si="6"/>
        <v>3.4469780949593312E-2</v>
      </c>
      <c r="O76" s="81"/>
    </row>
    <row r="77" spans="1:15">
      <c r="A77" s="4">
        <f t="shared" si="4"/>
        <v>2010</v>
      </c>
      <c r="B77" s="5">
        <v>40238</v>
      </c>
      <c r="C77" s="56">
        <v>23657683.4976</v>
      </c>
      <c r="D77" s="6">
        <v>422.8</v>
      </c>
      <c r="E77" s="6">
        <v>0</v>
      </c>
      <c r="F77" s="64">
        <v>1.0809247622078761</v>
      </c>
      <c r="G77" s="6">
        <v>31</v>
      </c>
      <c r="H77" s="6">
        <v>1</v>
      </c>
      <c r="I77" s="6">
        <v>368</v>
      </c>
      <c r="J77" s="65">
        <v>7671</v>
      </c>
      <c r="K77" s="65">
        <v>498750.00000000041</v>
      </c>
      <c r="L77" s="8">
        <f t="shared" si="7"/>
        <v>22843938.146402884</v>
      </c>
      <c r="M77" s="8">
        <f t="shared" si="5"/>
        <v>-813745.35119711608</v>
      </c>
      <c r="N77" s="37">
        <f t="shared" si="6"/>
        <v>-3.4396662347759788E-2</v>
      </c>
      <c r="O77" s="81"/>
    </row>
    <row r="78" spans="1:15">
      <c r="A78" s="4">
        <f t="shared" si="4"/>
        <v>2010</v>
      </c>
      <c r="B78" s="5">
        <v>40269</v>
      </c>
      <c r="C78" s="56">
        <v>26557906.4976</v>
      </c>
      <c r="D78" s="6">
        <v>225.1</v>
      </c>
      <c r="E78" s="6">
        <v>0</v>
      </c>
      <c r="F78" s="64">
        <v>1.0835474187515461</v>
      </c>
      <c r="G78" s="6">
        <v>30</v>
      </c>
      <c r="H78" s="6">
        <v>1</v>
      </c>
      <c r="I78" s="6">
        <v>320</v>
      </c>
      <c r="J78" s="65">
        <v>7671</v>
      </c>
      <c r="K78" s="65">
        <v>499333.33333333372</v>
      </c>
      <c r="L78" s="8">
        <f t="shared" si="7"/>
        <v>23644465.733642653</v>
      </c>
      <c r="M78" s="8">
        <f t="shared" si="5"/>
        <v>-2913440.7639573477</v>
      </c>
      <c r="N78" s="37">
        <f t="shared" si="6"/>
        <v>-0.10970144669425021</v>
      </c>
      <c r="O78" s="81"/>
    </row>
    <row r="79" spans="1:15">
      <c r="A79" s="4">
        <f t="shared" si="4"/>
        <v>2010</v>
      </c>
      <c r="B79" s="5">
        <v>40299</v>
      </c>
      <c r="C79" s="56">
        <v>21752285.8992</v>
      </c>
      <c r="D79" s="6">
        <v>107.9</v>
      </c>
      <c r="E79" s="6">
        <v>45.7</v>
      </c>
      <c r="F79" s="64">
        <v>1.086176438668123</v>
      </c>
      <c r="G79" s="6">
        <v>31</v>
      </c>
      <c r="H79" s="6">
        <v>1</v>
      </c>
      <c r="I79" s="6">
        <v>320</v>
      </c>
      <c r="J79" s="65">
        <v>7665</v>
      </c>
      <c r="K79" s="65">
        <v>499916.66666666704</v>
      </c>
      <c r="L79" s="8">
        <f t="shared" si="7"/>
        <v>24410080.645321205</v>
      </c>
      <c r="M79" s="8">
        <f t="shared" si="5"/>
        <v>2657794.7461212054</v>
      </c>
      <c r="N79" s="37">
        <f t="shared" si="6"/>
        <v>0.12218461813334998</v>
      </c>
      <c r="O79" s="81"/>
    </row>
    <row r="80" spans="1:15">
      <c r="A80" s="4">
        <f t="shared" si="4"/>
        <v>2010</v>
      </c>
      <c r="B80" s="5">
        <v>40330</v>
      </c>
      <c r="C80" s="56">
        <v>23309823.470399998</v>
      </c>
      <c r="D80" s="6">
        <v>21.7</v>
      </c>
      <c r="E80" s="6">
        <v>58.7</v>
      </c>
      <c r="F80" s="64">
        <v>1.0888118373971101</v>
      </c>
      <c r="G80" s="6">
        <v>30</v>
      </c>
      <c r="H80" s="6">
        <v>0</v>
      </c>
      <c r="I80" s="6">
        <v>352</v>
      </c>
      <c r="J80" s="65">
        <v>7701</v>
      </c>
      <c r="K80" s="65">
        <v>500500.00000000035</v>
      </c>
      <c r="L80" s="8">
        <f t="shared" si="7"/>
        <v>23973043.196493164</v>
      </c>
      <c r="M80" s="8">
        <f t="shared" si="5"/>
        <v>663219.72609316558</v>
      </c>
      <c r="N80" s="37">
        <f t="shared" si="6"/>
        <v>2.8452370174976049E-2</v>
      </c>
      <c r="O80" s="81"/>
    </row>
    <row r="81" spans="1:15">
      <c r="A81" s="4">
        <f t="shared" si="4"/>
        <v>2010</v>
      </c>
      <c r="B81" s="5">
        <v>40360</v>
      </c>
      <c r="C81" s="56">
        <v>27288150.847599998</v>
      </c>
      <c r="D81" s="6">
        <v>1.8</v>
      </c>
      <c r="E81" s="6">
        <v>164.9</v>
      </c>
      <c r="F81" s="64">
        <v>1.0914536304154718</v>
      </c>
      <c r="G81" s="6">
        <v>31</v>
      </c>
      <c r="H81" s="6">
        <v>0</v>
      </c>
      <c r="I81" s="6">
        <v>336</v>
      </c>
      <c r="J81" s="65">
        <v>7727</v>
      </c>
      <c r="K81" s="65">
        <v>501083.33333333366</v>
      </c>
      <c r="L81" s="8">
        <f t="shared" si="7"/>
        <v>27873420.682266191</v>
      </c>
      <c r="M81" s="8">
        <f t="shared" si="5"/>
        <v>585269.83466619253</v>
      </c>
      <c r="N81" s="37">
        <f t="shared" si="6"/>
        <v>2.14477645603336E-2</v>
      </c>
      <c r="O81" s="81"/>
    </row>
    <row r="82" spans="1:15">
      <c r="A82" s="4">
        <f t="shared" si="4"/>
        <v>2010</v>
      </c>
      <c r="B82" s="5">
        <v>40391</v>
      </c>
      <c r="C82" s="56">
        <v>27241780</v>
      </c>
      <c r="D82" s="6">
        <v>2.1</v>
      </c>
      <c r="E82" s="6">
        <v>138.80000000000001</v>
      </c>
      <c r="F82" s="64">
        <v>1.0941018332377244</v>
      </c>
      <c r="G82" s="6">
        <v>31</v>
      </c>
      <c r="H82" s="6">
        <v>0</v>
      </c>
      <c r="I82" s="6">
        <v>336</v>
      </c>
      <c r="J82" s="65">
        <v>7795</v>
      </c>
      <c r="K82" s="65">
        <v>501666.66666666698</v>
      </c>
      <c r="L82" s="8">
        <f t="shared" si="7"/>
        <v>27384930.548694652</v>
      </c>
      <c r="M82" s="8">
        <f t="shared" si="5"/>
        <v>143150.54869465157</v>
      </c>
      <c r="N82" s="37">
        <f t="shared" si="6"/>
        <v>5.2548162673162905E-3</v>
      </c>
      <c r="O82" s="81"/>
    </row>
    <row r="83" spans="1:15">
      <c r="A83" s="4">
        <f t="shared" si="4"/>
        <v>2010</v>
      </c>
      <c r="B83" s="5">
        <v>40422</v>
      </c>
      <c r="C83" s="56">
        <v>25567180.527199998</v>
      </c>
      <c r="D83" s="6">
        <v>78.2</v>
      </c>
      <c r="E83" s="6">
        <v>31.5</v>
      </c>
      <c r="F83" s="64">
        <v>1.0967564614160272</v>
      </c>
      <c r="G83" s="6">
        <v>30</v>
      </c>
      <c r="H83" s="6">
        <v>1</v>
      </c>
      <c r="I83" s="6">
        <v>336</v>
      </c>
      <c r="J83" s="65">
        <v>7817</v>
      </c>
      <c r="K83" s="65">
        <v>502250.00000000029</v>
      </c>
      <c r="L83" s="8">
        <f t="shared" si="7"/>
        <v>23830709.732669964</v>
      </c>
      <c r="M83" s="8">
        <f t="shared" si="5"/>
        <v>-1736470.7945300341</v>
      </c>
      <c r="N83" s="37">
        <f t="shared" si="6"/>
        <v>-6.7917961962315934E-2</v>
      </c>
      <c r="O83" s="81"/>
    </row>
    <row r="84" spans="1:15">
      <c r="A84" s="4">
        <f t="shared" si="4"/>
        <v>2010</v>
      </c>
      <c r="B84" s="5">
        <v>40452</v>
      </c>
      <c r="C84" s="56">
        <v>22932112</v>
      </c>
      <c r="D84" s="6">
        <v>241.6</v>
      </c>
      <c r="E84" s="6">
        <v>0</v>
      </c>
      <c r="F84" s="64">
        <v>1.0994175305402742</v>
      </c>
      <c r="G84" s="6">
        <v>31</v>
      </c>
      <c r="H84" s="6">
        <v>1</v>
      </c>
      <c r="I84" s="6">
        <v>320</v>
      </c>
      <c r="J84" s="65">
        <v>7844</v>
      </c>
      <c r="K84" s="65">
        <v>502833.3333333336</v>
      </c>
      <c r="L84" s="8">
        <f t="shared" si="7"/>
        <v>24574161.414257221</v>
      </c>
      <c r="M84" s="8">
        <f t="shared" si="5"/>
        <v>1642049.4142572209</v>
      </c>
      <c r="N84" s="37">
        <f t="shared" si="6"/>
        <v>7.1604805272938707E-2</v>
      </c>
      <c r="O84" s="81"/>
    </row>
    <row r="85" spans="1:15">
      <c r="A85" s="4">
        <f t="shared" si="4"/>
        <v>2010</v>
      </c>
      <c r="B85" s="5">
        <v>40483</v>
      </c>
      <c r="C85" s="56">
        <v>22731626</v>
      </c>
      <c r="D85" s="6">
        <v>405.3</v>
      </c>
      <c r="E85" s="6">
        <v>0</v>
      </c>
      <c r="F85" s="64">
        <v>1.1020850562381843</v>
      </c>
      <c r="G85" s="6">
        <v>30</v>
      </c>
      <c r="H85" s="6">
        <v>1</v>
      </c>
      <c r="I85" s="6">
        <v>336</v>
      </c>
      <c r="J85" s="65">
        <v>7880</v>
      </c>
      <c r="K85" s="65">
        <v>503416.66666666692</v>
      </c>
      <c r="L85" s="8">
        <f t="shared" si="7"/>
        <v>24957954.275649372</v>
      </c>
      <c r="M85" s="8">
        <f t="shared" si="5"/>
        <v>2226328.2756493725</v>
      </c>
      <c r="N85" s="37">
        <f t="shared" si="6"/>
        <v>9.7939684369669489E-2</v>
      </c>
      <c r="O85" s="81"/>
    </row>
    <row r="86" spans="1:15">
      <c r="A86" s="4">
        <f t="shared" si="4"/>
        <v>2010</v>
      </c>
      <c r="B86" s="5">
        <v>40513</v>
      </c>
      <c r="C86" s="56">
        <v>25659707</v>
      </c>
      <c r="D86" s="6">
        <v>676.2</v>
      </c>
      <c r="E86" s="6">
        <v>0</v>
      </c>
      <c r="F86" s="64">
        <v>1.1047590541753953</v>
      </c>
      <c r="G86" s="6">
        <v>31</v>
      </c>
      <c r="H86" s="6">
        <v>0</v>
      </c>
      <c r="I86" s="6">
        <v>368</v>
      </c>
      <c r="J86" s="65">
        <v>7914</v>
      </c>
      <c r="K86" s="65">
        <v>504000.00000000023</v>
      </c>
      <c r="L86" s="8">
        <f t="shared" si="7"/>
        <v>26152451.198711425</v>
      </c>
      <c r="M86" s="8">
        <f t="shared" si="5"/>
        <v>492744.19871142507</v>
      </c>
      <c r="N86" s="37">
        <f t="shared" si="6"/>
        <v>1.9203032938428528E-2</v>
      </c>
      <c r="O86" s="81"/>
    </row>
    <row r="87" spans="1:15">
      <c r="A87" s="4">
        <f t="shared" si="4"/>
        <v>2011</v>
      </c>
      <c r="B87" s="5">
        <v>40544</v>
      </c>
      <c r="C87" s="56">
        <v>29681022</v>
      </c>
      <c r="D87" s="6">
        <v>775.3</v>
      </c>
      <c r="E87" s="6">
        <v>0</v>
      </c>
      <c r="F87" s="64">
        <v>1.106402672454752</v>
      </c>
      <c r="G87" s="6">
        <v>31</v>
      </c>
      <c r="H87" s="6">
        <v>0</v>
      </c>
      <c r="I87" s="6">
        <v>320</v>
      </c>
      <c r="J87" s="65">
        <v>7934</v>
      </c>
      <c r="K87" s="65">
        <v>505659.25000000023</v>
      </c>
      <c r="L87" s="8">
        <f t="shared" si="7"/>
        <v>28657710.610521443</v>
      </c>
      <c r="M87" s="8">
        <f t="shared" si="5"/>
        <v>-1023311.3894785568</v>
      </c>
      <c r="N87" s="37">
        <f t="shared" si="6"/>
        <v>-3.4476959367455637E-2</v>
      </c>
      <c r="O87" s="81"/>
    </row>
    <row r="88" spans="1:15">
      <c r="A88" s="4">
        <f t="shared" si="4"/>
        <v>2011</v>
      </c>
      <c r="B88" s="5">
        <v>40575</v>
      </c>
      <c r="C88" s="56">
        <v>28260358.109999999</v>
      </c>
      <c r="D88" s="6">
        <v>654.20000000000005</v>
      </c>
      <c r="E88" s="6">
        <v>0</v>
      </c>
      <c r="F88" s="64">
        <v>1.1080487396470626</v>
      </c>
      <c r="G88" s="6">
        <v>28</v>
      </c>
      <c r="H88" s="6">
        <v>0</v>
      </c>
      <c r="I88" s="6">
        <v>304</v>
      </c>
      <c r="J88" s="65">
        <v>7959</v>
      </c>
      <c r="K88" s="65">
        <v>507318.50000000023</v>
      </c>
      <c r="L88" s="8">
        <f t="shared" si="7"/>
        <v>28587696.237029374</v>
      </c>
      <c r="M88" s="8">
        <f t="shared" si="5"/>
        <v>327338.12702937424</v>
      </c>
      <c r="N88" s="37">
        <f t="shared" si="6"/>
        <v>1.1582943349664943E-2</v>
      </c>
      <c r="O88" s="81"/>
    </row>
    <row r="89" spans="1:15">
      <c r="A89" s="4">
        <f t="shared" si="4"/>
        <v>2011</v>
      </c>
      <c r="B89" s="5">
        <v>40603</v>
      </c>
      <c r="C89" s="56">
        <v>26616254.109999999</v>
      </c>
      <c r="D89" s="6">
        <v>572.79999999999995</v>
      </c>
      <c r="E89" s="6">
        <v>0</v>
      </c>
      <c r="F89" s="64">
        <v>1.1096972557523284</v>
      </c>
      <c r="G89" s="6">
        <v>31</v>
      </c>
      <c r="H89" s="6">
        <v>1</v>
      </c>
      <c r="I89" s="6">
        <v>368</v>
      </c>
      <c r="J89" s="65">
        <v>7989</v>
      </c>
      <c r="K89" s="65">
        <v>508977.75000000023</v>
      </c>
      <c r="L89" s="8">
        <f t="shared" si="7"/>
        <v>25015936.193697821</v>
      </c>
      <c r="M89" s="8">
        <f t="shared" si="5"/>
        <v>-1600317.9163021781</v>
      </c>
      <c r="N89" s="37">
        <f t="shared" si="6"/>
        <v>-6.0125587533405848E-2</v>
      </c>
      <c r="O89" s="81"/>
    </row>
    <row r="90" spans="1:15">
      <c r="A90" s="4">
        <f t="shared" si="4"/>
        <v>2011</v>
      </c>
      <c r="B90" s="5">
        <v>40634</v>
      </c>
      <c r="C90" s="56">
        <v>26658746.289999999</v>
      </c>
      <c r="D90" s="6">
        <v>332.3</v>
      </c>
      <c r="E90" s="6">
        <v>0</v>
      </c>
      <c r="F90" s="64">
        <v>1.1113482207705487</v>
      </c>
      <c r="G90" s="6">
        <v>30</v>
      </c>
      <c r="H90" s="6">
        <v>1</v>
      </c>
      <c r="I90" s="6">
        <v>304</v>
      </c>
      <c r="J90" s="65">
        <v>8016</v>
      </c>
      <c r="K90" s="65">
        <v>510637.00000000023</v>
      </c>
      <c r="L90" s="8">
        <f t="shared" si="7"/>
        <v>26290018.465796795</v>
      </c>
      <c r="M90" s="8">
        <f t="shared" si="5"/>
        <v>-368727.82420320436</v>
      </c>
      <c r="N90" s="37">
        <f t="shared" si="6"/>
        <v>-1.3831401529242896E-2</v>
      </c>
      <c r="O90" s="81"/>
    </row>
    <row r="91" spans="1:15">
      <c r="A91" s="4">
        <f t="shared" si="4"/>
        <v>2011</v>
      </c>
      <c r="B91" s="5">
        <v>40664</v>
      </c>
      <c r="C91" s="56">
        <v>23655094.510000002</v>
      </c>
      <c r="D91" s="6">
        <v>134.1</v>
      </c>
      <c r="E91" s="6">
        <v>13</v>
      </c>
      <c r="F91" s="64">
        <v>1.1130016556326037</v>
      </c>
      <c r="G91" s="6">
        <v>31</v>
      </c>
      <c r="H91" s="6">
        <v>1</v>
      </c>
      <c r="I91" s="6">
        <v>336</v>
      </c>
      <c r="J91" s="65">
        <v>8027</v>
      </c>
      <c r="K91" s="65">
        <v>512296.25000000023</v>
      </c>
      <c r="L91" s="8">
        <f t="shared" si="7"/>
        <v>24378115.242545396</v>
      </c>
      <c r="M91" s="8">
        <f t="shared" si="5"/>
        <v>723020.73254539445</v>
      </c>
      <c r="N91" s="37">
        <f t="shared" si="6"/>
        <v>3.05651170507792E-2</v>
      </c>
      <c r="O91" s="81"/>
    </row>
    <row r="92" spans="1:15">
      <c r="A92" s="4">
        <f t="shared" si="4"/>
        <v>2011</v>
      </c>
      <c r="B92" s="5">
        <v>40695</v>
      </c>
      <c r="C92" s="56">
        <v>25526692.850000001</v>
      </c>
      <c r="D92" s="6">
        <v>19</v>
      </c>
      <c r="E92" s="6">
        <v>52.2</v>
      </c>
      <c r="F92" s="64">
        <v>1.1146575394076135</v>
      </c>
      <c r="G92" s="6">
        <v>30</v>
      </c>
      <c r="H92" s="6">
        <v>0</v>
      </c>
      <c r="I92" s="6">
        <v>352</v>
      </c>
      <c r="J92" s="65">
        <v>8062</v>
      </c>
      <c r="K92" s="65">
        <v>513955.50000000023</v>
      </c>
      <c r="L92" s="8">
        <f t="shared" si="7"/>
        <v>25164456.17527315</v>
      </c>
      <c r="M92" s="8">
        <f t="shared" si="5"/>
        <v>-362236.67472685128</v>
      </c>
      <c r="N92" s="37">
        <f t="shared" si="6"/>
        <v>-1.4190505478145057E-2</v>
      </c>
      <c r="O92" s="81"/>
    </row>
    <row r="93" spans="1:15">
      <c r="A93" s="4">
        <f t="shared" si="4"/>
        <v>2011</v>
      </c>
      <c r="B93" s="5">
        <v>40725</v>
      </c>
      <c r="C93" s="56">
        <v>29019545.59</v>
      </c>
      <c r="D93" s="6">
        <v>0</v>
      </c>
      <c r="E93" s="6">
        <v>198.6</v>
      </c>
      <c r="F93" s="64">
        <v>1.1163158930264581</v>
      </c>
      <c r="G93" s="6">
        <v>31</v>
      </c>
      <c r="H93" s="6">
        <v>0</v>
      </c>
      <c r="I93" s="6">
        <v>320</v>
      </c>
      <c r="J93" s="65">
        <v>8083</v>
      </c>
      <c r="K93" s="65">
        <v>515614.75000000023</v>
      </c>
      <c r="L93" s="8">
        <f t="shared" si="7"/>
        <v>30857736.826874256</v>
      </c>
      <c r="M93" s="8">
        <f t="shared" si="5"/>
        <v>1838191.2368742563</v>
      </c>
      <c r="N93" s="37">
        <f t="shared" si="6"/>
        <v>6.334321229026027E-2</v>
      </c>
      <c r="O93" s="81"/>
    </row>
    <row r="94" spans="1:15">
      <c r="A94" s="4">
        <f t="shared" si="4"/>
        <v>2011</v>
      </c>
      <c r="B94" s="5">
        <v>40756</v>
      </c>
      <c r="C94" s="56">
        <v>27992218.829999998</v>
      </c>
      <c r="D94" s="6">
        <v>0</v>
      </c>
      <c r="E94" s="6">
        <v>122.2</v>
      </c>
      <c r="F94" s="64">
        <v>1.1179767164891372</v>
      </c>
      <c r="G94" s="6">
        <v>31</v>
      </c>
      <c r="H94" s="6">
        <v>0</v>
      </c>
      <c r="I94" s="6">
        <v>352</v>
      </c>
      <c r="J94" s="65">
        <v>8103</v>
      </c>
      <c r="K94" s="65">
        <v>517274.00000000023</v>
      </c>
      <c r="L94" s="8">
        <f t="shared" si="7"/>
        <v>27325773.556525804</v>
      </c>
      <c r="M94" s="8">
        <f t="shared" si="5"/>
        <v>-666445.27347419411</v>
      </c>
      <c r="N94" s="37">
        <f t="shared" si="6"/>
        <v>-2.3808233192287965E-2</v>
      </c>
      <c r="O94" s="81"/>
    </row>
    <row r="95" spans="1:15">
      <c r="A95" s="4">
        <f t="shared" si="4"/>
        <v>2011</v>
      </c>
      <c r="B95" s="5">
        <v>40787</v>
      </c>
      <c r="C95" s="56">
        <v>27732865.82</v>
      </c>
      <c r="D95" s="6">
        <v>48.2</v>
      </c>
      <c r="E95" s="6">
        <v>39.700000000000003</v>
      </c>
      <c r="F95" s="64">
        <v>1.1196399888647712</v>
      </c>
      <c r="G95" s="6">
        <v>30</v>
      </c>
      <c r="H95" s="6">
        <v>1</v>
      </c>
      <c r="I95" s="6">
        <v>336</v>
      </c>
      <c r="J95" s="65">
        <v>8135</v>
      </c>
      <c r="K95" s="65">
        <v>518933.25000000023</v>
      </c>
      <c r="L95" s="8">
        <f t="shared" si="7"/>
        <v>25004505.041816488</v>
      </c>
      <c r="M95" s="8">
        <f t="shared" si="5"/>
        <v>-2728360.7781835124</v>
      </c>
      <c r="N95" s="37">
        <f t="shared" si="6"/>
        <v>-9.8380051881111805E-2</v>
      </c>
      <c r="O95" s="81"/>
    </row>
    <row r="96" spans="1:15">
      <c r="A96" s="4">
        <f t="shared" si="4"/>
        <v>2011</v>
      </c>
      <c r="B96" s="5">
        <v>40817</v>
      </c>
      <c r="C96" s="56">
        <v>24049772.390000001</v>
      </c>
      <c r="D96" s="6">
        <v>235.5</v>
      </c>
      <c r="E96" s="6">
        <v>2.4</v>
      </c>
      <c r="F96" s="64">
        <v>1.1213057520151197</v>
      </c>
      <c r="G96" s="6">
        <v>31</v>
      </c>
      <c r="H96" s="6">
        <v>1</v>
      </c>
      <c r="I96" s="6">
        <v>336</v>
      </c>
      <c r="J96" s="65">
        <v>8172</v>
      </c>
      <c r="K96" s="65">
        <v>520592.50000000023</v>
      </c>
      <c r="L96" s="8">
        <f t="shared" si="7"/>
        <v>25065132.027669508</v>
      </c>
      <c r="M96" s="8">
        <f t="shared" si="5"/>
        <v>1015359.6376695074</v>
      </c>
      <c r="N96" s="37">
        <f t="shared" si="6"/>
        <v>4.221909551591841E-2</v>
      </c>
      <c r="O96" s="81"/>
    </row>
    <row r="97" spans="1:15">
      <c r="A97" s="4">
        <f t="shared" si="4"/>
        <v>2011</v>
      </c>
      <c r="B97" s="5">
        <v>40848</v>
      </c>
      <c r="C97" s="56">
        <v>24699073.449999999</v>
      </c>
      <c r="D97" s="6">
        <v>342.1</v>
      </c>
      <c r="E97" s="6">
        <v>0</v>
      </c>
      <c r="F97" s="64">
        <v>1.122973985009303</v>
      </c>
      <c r="G97" s="6">
        <v>30</v>
      </c>
      <c r="H97" s="6">
        <v>1</v>
      </c>
      <c r="I97" s="6">
        <v>352</v>
      </c>
      <c r="J97" s="65">
        <v>8225</v>
      </c>
      <c r="K97" s="65">
        <v>522251.75000000023</v>
      </c>
      <c r="L97" s="8">
        <f t="shared" si="7"/>
        <v>25092104.503737573</v>
      </c>
      <c r="M97" s="8">
        <f t="shared" si="5"/>
        <v>393031.05373757333</v>
      </c>
      <c r="N97" s="37">
        <f t="shared" si="6"/>
        <v>1.5912785333150759E-2</v>
      </c>
      <c r="O97" s="81"/>
    </row>
    <row r="98" spans="1:15">
      <c r="A98" s="4">
        <f t="shared" si="4"/>
        <v>2011</v>
      </c>
      <c r="B98" s="5">
        <v>40878</v>
      </c>
      <c r="C98" s="56">
        <v>26977323.370000001</v>
      </c>
      <c r="D98" s="6">
        <v>534</v>
      </c>
      <c r="E98" s="6">
        <v>0</v>
      </c>
      <c r="F98" s="64">
        <v>1.124644708778201</v>
      </c>
      <c r="G98" s="6">
        <v>31</v>
      </c>
      <c r="H98" s="6">
        <v>0</v>
      </c>
      <c r="I98" s="6">
        <v>336</v>
      </c>
      <c r="J98" s="65">
        <v>8259</v>
      </c>
      <c r="K98" s="65">
        <v>523911.00000000023</v>
      </c>
      <c r="L98" s="8">
        <f t="shared" si="7"/>
        <v>27721150.660561413</v>
      </c>
      <c r="M98" s="8">
        <f t="shared" si="5"/>
        <v>743827.29056141153</v>
      </c>
      <c r="N98" s="37">
        <f t="shared" si="6"/>
        <v>2.7572316213868013E-2</v>
      </c>
      <c r="O98" s="81"/>
    </row>
    <row r="99" spans="1:15">
      <c r="A99" s="4">
        <f t="shared" si="4"/>
        <v>2012</v>
      </c>
      <c r="B99" s="5">
        <v>40909</v>
      </c>
      <c r="C99" s="56">
        <v>29493943.665900003</v>
      </c>
      <c r="D99" s="6">
        <v>611.1</v>
      </c>
      <c r="E99" s="6">
        <v>0</v>
      </c>
      <c r="F99" s="64">
        <v>1.1260409497522648</v>
      </c>
      <c r="G99" s="6">
        <v>31</v>
      </c>
      <c r="H99" s="6">
        <v>0</v>
      </c>
      <c r="I99" s="6">
        <v>336</v>
      </c>
      <c r="J99" s="65">
        <v>8241</v>
      </c>
      <c r="K99" s="65">
        <v>525084.8333333336</v>
      </c>
      <c r="L99" s="8">
        <f t="shared" si="7"/>
        <v>28046514.799556091</v>
      </c>
      <c r="M99" s="8">
        <f t="shared" si="5"/>
        <v>-1447428.8663439117</v>
      </c>
      <c r="N99" s="37">
        <f t="shared" si="6"/>
        <v>-4.9075460465376315E-2</v>
      </c>
      <c r="O99" s="81"/>
    </row>
    <row r="100" spans="1:15">
      <c r="A100" s="4">
        <f t="shared" si="4"/>
        <v>2012</v>
      </c>
      <c r="B100" s="5">
        <v>40940</v>
      </c>
      <c r="C100" s="56">
        <v>28839468.102499999</v>
      </c>
      <c r="D100" s="6">
        <v>531.70000000000005</v>
      </c>
      <c r="E100" s="6">
        <v>0</v>
      </c>
      <c r="F100" s="64">
        <v>1.127438915759601</v>
      </c>
      <c r="G100" s="6">
        <v>29</v>
      </c>
      <c r="H100" s="6">
        <v>0</v>
      </c>
      <c r="I100" s="6">
        <v>320</v>
      </c>
      <c r="J100" s="65">
        <v>8262</v>
      </c>
      <c r="K100" s="65">
        <v>526258.66666666698</v>
      </c>
      <c r="L100" s="8">
        <f t="shared" si="7"/>
        <v>28239019.292509131</v>
      </c>
      <c r="M100" s="8">
        <f t="shared" si="5"/>
        <v>-600448.80999086797</v>
      </c>
      <c r="N100" s="37">
        <f t="shared" si="6"/>
        <v>-2.0820384337768595E-2</v>
      </c>
      <c r="O100" s="81"/>
    </row>
    <row r="101" spans="1:15">
      <c r="A101" s="4">
        <f t="shared" si="4"/>
        <v>2012</v>
      </c>
      <c r="B101" s="5">
        <v>40969</v>
      </c>
      <c r="C101" s="56">
        <v>26852669.015499998</v>
      </c>
      <c r="D101" s="6">
        <v>349.4</v>
      </c>
      <c r="E101" s="6">
        <v>0.2</v>
      </c>
      <c r="F101" s="64">
        <v>1.1288386173245635</v>
      </c>
      <c r="G101" s="6">
        <v>31</v>
      </c>
      <c r="H101" s="6">
        <v>1</v>
      </c>
      <c r="I101" s="6">
        <v>352</v>
      </c>
      <c r="J101" s="65">
        <v>8279</v>
      </c>
      <c r="K101" s="65">
        <v>527432.50000000035</v>
      </c>
      <c r="L101" s="8">
        <f t="shared" si="7"/>
        <v>25312676.233463086</v>
      </c>
      <c r="M101" s="8">
        <f t="shared" si="5"/>
        <v>-1539992.7820369117</v>
      </c>
      <c r="N101" s="37">
        <f t="shared" si="6"/>
        <v>-5.7349710047369641E-2</v>
      </c>
      <c r="O101" s="81"/>
    </row>
    <row r="102" spans="1:15">
      <c r="A102" s="4">
        <f t="shared" si="4"/>
        <v>2012</v>
      </c>
      <c r="B102" s="5">
        <v>41000</v>
      </c>
      <c r="C102" s="56">
        <v>26332062.5348</v>
      </c>
      <c r="D102" s="6">
        <v>321.7</v>
      </c>
      <c r="E102" s="6">
        <v>0</v>
      </c>
      <c r="F102" s="64">
        <v>1.1302400566018256</v>
      </c>
      <c r="G102" s="6">
        <v>30</v>
      </c>
      <c r="H102" s="6">
        <v>1</v>
      </c>
      <c r="I102" s="6">
        <v>320</v>
      </c>
      <c r="J102" s="65">
        <v>8292</v>
      </c>
      <c r="K102" s="65">
        <v>528606.33333333372</v>
      </c>
      <c r="L102" s="8">
        <f t="shared" si="7"/>
        <v>26424323.322622396</v>
      </c>
      <c r="M102" s="8">
        <f t="shared" si="5"/>
        <v>92260.787822395563</v>
      </c>
      <c r="N102" s="37">
        <f t="shared" si="6"/>
        <v>3.5037433053512345E-3</v>
      </c>
      <c r="O102" s="81"/>
    </row>
    <row r="103" spans="1:15">
      <c r="A103" s="4">
        <f t="shared" si="4"/>
        <v>2012</v>
      </c>
      <c r="B103" s="5">
        <v>41030</v>
      </c>
      <c r="C103" s="56">
        <v>23954202.996599998</v>
      </c>
      <c r="D103" s="6">
        <v>80.7</v>
      </c>
      <c r="E103" s="6">
        <v>36.700000000000003</v>
      </c>
      <c r="F103" s="64">
        <v>1.1316432357487356</v>
      </c>
      <c r="G103" s="6">
        <v>31</v>
      </c>
      <c r="H103" s="6">
        <v>1</v>
      </c>
      <c r="I103" s="6">
        <v>352</v>
      </c>
      <c r="J103" s="65">
        <v>8310</v>
      </c>
      <c r="K103" s="65">
        <v>529780.16666666709</v>
      </c>
      <c r="L103" s="8">
        <f t="shared" si="7"/>
        <v>25036614.219031062</v>
      </c>
      <c r="M103" s="8">
        <f t="shared" si="5"/>
        <v>1082411.2224310637</v>
      </c>
      <c r="N103" s="37">
        <f t="shared" si="6"/>
        <v>4.5186693232277378E-2</v>
      </c>
      <c r="O103" s="81"/>
    </row>
    <row r="104" spans="1:15">
      <c r="A104" s="4">
        <f t="shared" si="4"/>
        <v>2012</v>
      </c>
      <c r="B104" s="5">
        <v>41061</v>
      </c>
      <c r="C104" s="56">
        <v>26949490.7777</v>
      </c>
      <c r="D104" s="6">
        <v>23.2</v>
      </c>
      <c r="E104" s="6">
        <v>101.6</v>
      </c>
      <c r="F104" s="64">
        <v>1.1330481569253206</v>
      </c>
      <c r="G104" s="6">
        <v>30</v>
      </c>
      <c r="H104" s="6">
        <v>0</v>
      </c>
      <c r="I104" s="6">
        <v>336</v>
      </c>
      <c r="J104" s="65">
        <v>8317</v>
      </c>
      <c r="K104" s="65">
        <v>530954.00000000047</v>
      </c>
      <c r="L104" s="8">
        <f t="shared" si="7"/>
        <v>28082695.788744472</v>
      </c>
      <c r="M104" s="8">
        <f t="shared" si="5"/>
        <v>1133205.0110444725</v>
      </c>
      <c r="N104" s="37">
        <f t="shared" si="6"/>
        <v>4.2049217938550813E-2</v>
      </c>
      <c r="O104" s="81"/>
    </row>
    <row r="105" spans="1:15">
      <c r="A105" s="4">
        <f t="shared" si="4"/>
        <v>2012</v>
      </c>
      <c r="B105" s="5">
        <v>41091</v>
      </c>
      <c r="C105" s="56">
        <v>29476850.411500003</v>
      </c>
      <c r="D105" s="6">
        <v>0</v>
      </c>
      <c r="E105" s="6">
        <v>195.4</v>
      </c>
      <c r="F105" s="64">
        <v>1.134454822294289</v>
      </c>
      <c r="G105" s="6">
        <v>31</v>
      </c>
      <c r="H105" s="6">
        <v>0</v>
      </c>
      <c r="I105" s="6">
        <v>352</v>
      </c>
      <c r="J105" s="65">
        <v>8323</v>
      </c>
      <c r="K105" s="65">
        <v>532127.83333333384</v>
      </c>
      <c r="L105" s="8">
        <f t="shared" si="7"/>
        <v>30200013.072261024</v>
      </c>
      <c r="M105" s="8">
        <f t="shared" si="5"/>
        <v>723162.66076102108</v>
      </c>
      <c r="N105" s="37">
        <f t="shared" si="6"/>
        <v>2.4533240514695177E-2</v>
      </c>
      <c r="O105" s="81"/>
    </row>
    <row r="106" spans="1:15">
      <c r="A106" s="4">
        <f t="shared" si="4"/>
        <v>2012</v>
      </c>
      <c r="B106" s="5">
        <v>41122</v>
      </c>
      <c r="C106" s="56">
        <v>29626644.732700001</v>
      </c>
      <c r="D106" s="6">
        <v>2</v>
      </c>
      <c r="E106" s="6">
        <v>112.1</v>
      </c>
      <c r="F106" s="64">
        <v>1.135863234021034</v>
      </c>
      <c r="G106" s="6">
        <v>31</v>
      </c>
      <c r="H106" s="6">
        <v>0</v>
      </c>
      <c r="I106" s="6">
        <v>352</v>
      </c>
      <c r="J106" s="65">
        <v>8336</v>
      </c>
      <c r="K106" s="65">
        <v>533301.66666666721</v>
      </c>
      <c r="L106" s="8">
        <f t="shared" si="7"/>
        <v>27726449.335633233</v>
      </c>
      <c r="M106" s="8">
        <f t="shared" si="5"/>
        <v>-1900195.3970667683</v>
      </c>
      <c r="N106" s="37">
        <f t="shared" si="6"/>
        <v>-6.4138055936163896E-2</v>
      </c>
      <c r="O106" s="81"/>
    </row>
    <row r="107" spans="1:15">
      <c r="A107" s="4">
        <f t="shared" si="4"/>
        <v>2012</v>
      </c>
      <c r="B107" s="5">
        <v>41153</v>
      </c>
      <c r="C107" s="56">
        <v>27813124.963500001</v>
      </c>
      <c r="D107" s="6">
        <v>85</v>
      </c>
      <c r="E107" s="6">
        <v>35.6</v>
      </c>
      <c r="F107" s="64">
        <v>1.1372733942736375</v>
      </c>
      <c r="G107" s="6">
        <v>30</v>
      </c>
      <c r="H107" s="6">
        <v>1</v>
      </c>
      <c r="I107" s="6">
        <v>304</v>
      </c>
      <c r="J107" s="65">
        <v>8357</v>
      </c>
      <c r="K107" s="65">
        <v>534475.50000000058</v>
      </c>
      <c r="L107" s="8">
        <f t="shared" si="7"/>
        <v>27016291.176142246</v>
      </c>
      <c r="M107" s="8">
        <f t="shared" si="5"/>
        <v>-796833.78735775501</v>
      </c>
      <c r="N107" s="37">
        <f t="shared" si="6"/>
        <v>-2.8649559817656732E-2</v>
      </c>
      <c r="O107" s="81"/>
    </row>
    <row r="108" spans="1:15">
      <c r="A108" s="4">
        <f t="shared" si="4"/>
        <v>2012</v>
      </c>
      <c r="B108" s="5">
        <v>41183</v>
      </c>
      <c r="C108" s="56">
        <v>23671212.1512</v>
      </c>
      <c r="D108" s="6">
        <v>242.5</v>
      </c>
      <c r="E108" s="6">
        <v>1.1000000000000001</v>
      </c>
      <c r="F108" s="64">
        <v>1.1386853052228729</v>
      </c>
      <c r="G108" s="6">
        <v>31</v>
      </c>
      <c r="H108" s="6">
        <v>1</v>
      </c>
      <c r="I108" s="6">
        <v>352</v>
      </c>
      <c r="J108" s="65">
        <v>8384</v>
      </c>
      <c r="K108" s="65">
        <v>535649.33333333395</v>
      </c>
      <c r="L108" s="8">
        <f t="shared" si="7"/>
        <v>25057492.829936378</v>
      </c>
      <c r="M108" s="8">
        <f t="shared" si="5"/>
        <v>1386280.6787363775</v>
      </c>
      <c r="N108" s="37">
        <f t="shared" si="6"/>
        <v>5.8563991986616569E-2</v>
      </c>
      <c r="O108" s="81"/>
    </row>
    <row r="109" spans="1:15">
      <c r="A109" s="4">
        <f t="shared" si="4"/>
        <v>2012</v>
      </c>
      <c r="B109" s="5">
        <v>41214</v>
      </c>
      <c r="C109" s="56">
        <v>25927426.097000003</v>
      </c>
      <c r="D109" s="6">
        <v>434</v>
      </c>
      <c r="E109" s="6">
        <v>0</v>
      </c>
      <c r="F109" s="64">
        <v>1.1400989690422085</v>
      </c>
      <c r="G109" s="6">
        <v>30</v>
      </c>
      <c r="H109" s="6">
        <v>1</v>
      </c>
      <c r="I109" s="6">
        <v>352</v>
      </c>
      <c r="J109" s="65">
        <v>8404</v>
      </c>
      <c r="K109" s="65">
        <v>536823.16666666733</v>
      </c>
      <c r="L109" s="8">
        <f t="shared" si="7"/>
        <v>26097575.142306477</v>
      </c>
      <c r="M109" s="8">
        <f t="shared" si="5"/>
        <v>170149.04530647397</v>
      </c>
      <c r="N109" s="37">
        <f t="shared" si="6"/>
        <v>6.5625120160370063E-3</v>
      </c>
      <c r="O109" s="81"/>
    </row>
    <row r="110" spans="1:15">
      <c r="A110" s="4">
        <f t="shared" si="4"/>
        <v>2012</v>
      </c>
      <c r="B110" s="5">
        <v>41244</v>
      </c>
      <c r="C110" s="56">
        <v>28006105.407099999</v>
      </c>
      <c r="D110" s="6">
        <v>533.5</v>
      </c>
      <c r="E110" s="6">
        <v>0</v>
      </c>
      <c r="F110" s="64">
        <v>1.1415143879078107</v>
      </c>
      <c r="G110" s="6">
        <v>31</v>
      </c>
      <c r="H110" s="6">
        <v>0</v>
      </c>
      <c r="I110" s="6">
        <v>304</v>
      </c>
      <c r="J110" s="65">
        <v>8426</v>
      </c>
      <c r="K110" s="65">
        <v>537997.0000000007</v>
      </c>
      <c r="L110" s="8">
        <f t="shared" si="7"/>
        <v>29455860.629864931</v>
      </c>
      <c r="M110" s="8">
        <f t="shared" si="5"/>
        <v>1449755.2227649316</v>
      </c>
      <c r="N110" s="37">
        <f t="shared" si="6"/>
        <v>5.1765684720925007E-2</v>
      </c>
      <c r="O110" s="81"/>
    </row>
    <row r="111" spans="1:15">
      <c r="A111" s="4">
        <f t="shared" si="4"/>
        <v>2013</v>
      </c>
      <c r="B111" s="5">
        <v>41275</v>
      </c>
      <c r="C111" s="56">
        <v>30722693.27</v>
      </c>
      <c r="D111" s="6">
        <v>624.4</v>
      </c>
      <c r="E111" s="6">
        <v>0</v>
      </c>
      <c r="F111" s="64">
        <v>1.1427437208015847</v>
      </c>
      <c r="G111" s="6">
        <v>31</v>
      </c>
      <c r="H111" s="6">
        <v>0</v>
      </c>
      <c r="I111" s="6">
        <v>352</v>
      </c>
      <c r="J111" s="65">
        <v>8449</v>
      </c>
      <c r="K111" s="65">
        <v>539267.7500000007</v>
      </c>
      <c r="L111" s="8">
        <f t="shared" si="7"/>
        <v>28114896.329797082</v>
      </c>
      <c r="M111" s="8">
        <f t="shared" si="5"/>
        <v>-2607796.9402029179</v>
      </c>
      <c r="N111" s="37">
        <f t="shared" si="6"/>
        <v>-8.488178159658194E-2</v>
      </c>
      <c r="O111" s="81"/>
    </row>
    <row r="112" spans="1:15">
      <c r="A112" s="4">
        <f t="shared" si="4"/>
        <v>2013</v>
      </c>
      <c r="B112" s="5">
        <v>41306</v>
      </c>
      <c r="C112" s="56">
        <v>29067713.98</v>
      </c>
      <c r="D112" s="6">
        <v>631.5</v>
      </c>
      <c r="E112" s="6">
        <v>0</v>
      </c>
      <c r="F112" s="64">
        <v>1.1439743776027749</v>
      </c>
      <c r="G112" s="6">
        <v>28</v>
      </c>
      <c r="H112" s="6">
        <v>0</v>
      </c>
      <c r="I112" s="6">
        <v>304</v>
      </c>
      <c r="J112" s="65">
        <v>8471</v>
      </c>
      <c r="K112" s="65">
        <v>540538.5000000007</v>
      </c>
      <c r="L112" s="8">
        <f t="shared" si="7"/>
        <v>30014837.784825265</v>
      </c>
      <c r="M112" s="8">
        <f t="shared" si="5"/>
        <v>947123.80482526496</v>
      </c>
      <c r="N112" s="37">
        <f t="shared" si="6"/>
        <v>3.2583360544861981E-2</v>
      </c>
      <c r="O112" s="81"/>
    </row>
    <row r="113" spans="1:15">
      <c r="A113" s="4">
        <f t="shared" si="4"/>
        <v>2013</v>
      </c>
      <c r="B113" s="5">
        <v>41334</v>
      </c>
      <c r="C113" s="56">
        <v>27173072.609999999</v>
      </c>
      <c r="D113" s="6">
        <v>554.79999999999995</v>
      </c>
      <c r="E113" s="6">
        <v>0</v>
      </c>
      <c r="F113" s="64">
        <v>1.1452063597371387</v>
      </c>
      <c r="G113" s="6">
        <v>31</v>
      </c>
      <c r="H113" s="6">
        <v>1</v>
      </c>
      <c r="I113" s="6">
        <v>320</v>
      </c>
      <c r="J113" s="65">
        <v>8448</v>
      </c>
      <c r="K113" s="65">
        <v>541809.2500000007</v>
      </c>
      <c r="L113" s="8">
        <f t="shared" si="7"/>
        <v>28162314.74829277</v>
      </c>
      <c r="M113" s="8">
        <f t="shared" si="5"/>
        <v>989242.13829277083</v>
      </c>
      <c r="N113" s="37">
        <f t="shared" si="6"/>
        <v>3.6405236628584962E-2</v>
      </c>
      <c r="O113" s="81"/>
    </row>
    <row r="114" spans="1:15">
      <c r="A114" s="4">
        <f t="shared" si="4"/>
        <v>2013</v>
      </c>
      <c r="B114" s="5">
        <v>41365</v>
      </c>
      <c r="C114" s="56">
        <v>28512441.850000001</v>
      </c>
      <c r="D114" s="6">
        <v>358.6</v>
      </c>
      <c r="E114" s="6">
        <v>0</v>
      </c>
      <c r="F114" s="64">
        <v>1.1464396686319696</v>
      </c>
      <c r="G114" s="6">
        <v>30</v>
      </c>
      <c r="H114" s="6">
        <v>1</v>
      </c>
      <c r="I114" s="6">
        <v>352</v>
      </c>
      <c r="J114" s="65">
        <v>8508</v>
      </c>
      <c r="K114" s="65">
        <v>543080.0000000007</v>
      </c>
      <c r="L114" s="8">
        <f t="shared" si="7"/>
        <v>26004477.825208612</v>
      </c>
      <c r="M114" s="8">
        <f t="shared" si="5"/>
        <v>-2507964.0247913897</v>
      </c>
      <c r="N114" s="37">
        <f t="shared" si="6"/>
        <v>-8.7960338086279677E-2</v>
      </c>
      <c r="O114" s="81"/>
    </row>
    <row r="115" spans="1:15">
      <c r="A115" s="4">
        <f t="shared" si="4"/>
        <v>2013</v>
      </c>
      <c r="B115" s="5">
        <v>41395</v>
      </c>
      <c r="C115" s="56">
        <v>25468497.23</v>
      </c>
      <c r="D115" s="6">
        <v>109.1</v>
      </c>
      <c r="E115" s="6">
        <v>23.1</v>
      </c>
      <c r="F115" s="64">
        <v>1.1476743057160976</v>
      </c>
      <c r="G115" s="6">
        <v>31</v>
      </c>
      <c r="H115" s="6">
        <v>1</v>
      </c>
      <c r="I115" s="6">
        <v>352</v>
      </c>
      <c r="J115" s="65">
        <v>8518</v>
      </c>
      <c r="K115" s="65">
        <v>544350.7500000007</v>
      </c>
      <c r="L115" s="8">
        <f t="shared" si="7"/>
        <v>25394038.673974171</v>
      </c>
      <c r="M115" s="8">
        <f t="shared" si="5"/>
        <v>-74458.556025829166</v>
      </c>
      <c r="N115" s="37">
        <f t="shared" si="6"/>
        <v>-2.9235551416093176E-3</v>
      </c>
      <c r="O115" s="81"/>
    </row>
    <row r="116" spans="1:15">
      <c r="A116" s="4">
        <f t="shared" si="4"/>
        <v>2013</v>
      </c>
      <c r="B116" s="5">
        <v>41426</v>
      </c>
      <c r="C116" s="56">
        <v>26545054.809999999</v>
      </c>
      <c r="D116" s="6">
        <v>33.4</v>
      </c>
      <c r="E116" s="6">
        <v>59.3</v>
      </c>
      <c r="F116" s="64">
        <v>1.1489102724198916</v>
      </c>
      <c r="G116" s="6">
        <v>30</v>
      </c>
      <c r="H116" s="6">
        <v>0</v>
      </c>
      <c r="I116" s="6">
        <v>320</v>
      </c>
      <c r="J116" s="65">
        <v>8515</v>
      </c>
      <c r="K116" s="65">
        <v>545621.5000000007</v>
      </c>
      <c r="L116" s="8">
        <f t="shared" si="7"/>
        <v>28062265.156363338</v>
      </c>
      <c r="M116" s="8">
        <f t="shared" si="5"/>
        <v>1517210.3463633396</v>
      </c>
      <c r="N116" s="37">
        <f t="shared" si="6"/>
        <v>5.7156044966679788E-2</v>
      </c>
      <c r="O116" s="81"/>
    </row>
    <row r="117" spans="1:15">
      <c r="A117" s="4">
        <f t="shared" si="4"/>
        <v>2013</v>
      </c>
      <c r="B117" s="5">
        <v>41456</v>
      </c>
      <c r="C117" s="56">
        <v>27915177.809999999</v>
      </c>
      <c r="D117" s="6">
        <v>1.4</v>
      </c>
      <c r="E117" s="6">
        <v>133.30000000000001</v>
      </c>
      <c r="F117" s="64">
        <v>1.1501475701752613</v>
      </c>
      <c r="G117" s="6">
        <v>31</v>
      </c>
      <c r="H117" s="6">
        <v>0</v>
      </c>
      <c r="I117" s="6">
        <v>352</v>
      </c>
      <c r="J117" s="65">
        <v>8528</v>
      </c>
      <c r="K117" s="65">
        <v>546892.2500000007</v>
      </c>
      <c r="L117" s="8">
        <f t="shared" si="7"/>
        <v>28920538.353702154</v>
      </c>
      <c r="M117" s="8">
        <f t="shared" si="5"/>
        <v>1005360.5437021554</v>
      </c>
      <c r="N117" s="37">
        <f t="shared" si="6"/>
        <v>3.6014835747956692E-2</v>
      </c>
      <c r="O117" s="81"/>
    </row>
    <row r="118" spans="1:15">
      <c r="A118" s="4">
        <f t="shared" si="4"/>
        <v>2013</v>
      </c>
      <c r="B118" s="5">
        <v>41487</v>
      </c>
      <c r="C118" s="56">
        <v>29355214.629999999</v>
      </c>
      <c r="D118" s="6">
        <v>4.5999999999999996</v>
      </c>
      <c r="E118" s="6">
        <v>93.2</v>
      </c>
      <c r="F118" s="64">
        <v>1.1513862004156583</v>
      </c>
      <c r="G118" s="6">
        <v>31</v>
      </c>
      <c r="H118" s="6">
        <v>0</v>
      </c>
      <c r="I118" s="6">
        <v>336</v>
      </c>
      <c r="J118" s="65">
        <v>8528</v>
      </c>
      <c r="K118" s="65">
        <v>548163.0000000007</v>
      </c>
      <c r="L118" s="8">
        <f t="shared" si="7"/>
        <v>28337101.803822152</v>
      </c>
      <c r="M118" s="8">
        <f t="shared" si="5"/>
        <v>-1018112.8261778466</v>
      </c>
      <c r="N118" s="37">
        <f t="shared" si="6"/>
        <v>-3.4682520261233966E-2</v>
      </c>
      <c r="O118" s="81"/>
    </row>
    <row r="119" spans="1:15">
      <c r="A119" s="4">
        <f t="shared" si="4"/>
        <v>2013</v>
      </c>
      <c r="B119" s="5">
        <v>41518</v>
      </c>
      <c r="C119" s="56">
        <v>28507871.91</v>
      </c>
      <c r="D119" s="6">
        <v>89.6</v>
      </c>
      <c r="E119" s="6">
        <v>28</v>
      </c>
      <c r="F119" s="64">
        <v>1.1526261645760774</v>
      </c>
      <c r="G119" s="6">
        <v>30</v>
      </c>
      <c r="H119" s="6">
        <v>1</v>
      </c>
      <c r="I119" s="6">
        <v>320</v>
      </c>
      <c r="J119" s="65">
        <v>8538</v>
      </c>
      <c r="K119" s="65">
        <v>549433.7500000007</v>
      </c>
      <c r="L119" s="8">
        <f t="shared" si="7"/>
        <v>26654479.702836409</v>
      </c>
      <c r="M119" s="8">
        <f t="shared" si="5"/>
        <v>-1853392.2071635909</v>
      </c>
      <c r="N119" s="37">
        <f t="shared" si="6"/>
        <v>-6.5013348348652342E-2</v>
      </c>
      <c r="O119" s="81"/>
    </row>
    <row r="120" spans="1:15">
      <c r="A120" s="4">
        <f t="shared" si="4"/>
        <v>2013</v>
      </c>
      <c r="B120" s="5">
        <v>41548</v>
      </c>
      <c r="C120" s="56">
        <v>24620240.25</v>
      </c>
      <c r="D120" s="6">
        <v>224.2</v>
      </c>
      <c r="E120" s="6">
        <v>0</v>
      </c>
      <c r="F120" s="64">
        <v>1.1538674640930595</v>
      </c>
      <c r="G120" s="6">
        <v>31</v>
      </c>
      <c r="H120" s="6">
        <v>1</v>
      </c>
      <c r="I120" s="6">
        <v>352</v>
      </c>
      <c r="J120" s="65">
        <v>8550</v>
      </c>
      <c r="K120" s="65">
        <v>550704.5000000007</v>
      </c>
      <c r="L120" s="8">
        <f t="shared" si="7"/>
        <v>25335493.030292884</v>
      </c>
      <c r="M120" s="8">
        <f t="shared" si="5"/>
        <v>715252.78029288352</v>
      </c>
      <c r="N120" s="37">
        <f t="shared" si="6"/>
        <v>2.905141351302953E-2</v>
      </c>
      <c r="O120" s="81"/>
    </row>
    <row r="121" spans="1:15">
      <c r="A121" s="4">
        <f t="shared" si="4"/>
        <v>2013</v>
      </c>
      <c r="B121" s="5">
        <v>41579</v>
      </c>
      <c r="C121" s="56">
        <v>27112905.370000001</v>
      </c>
      <c r="D121" s="6">
        <v>478.3</v>
      </c>
      <c r="E121" s="6">
        <v>0</v>
      </c>
      <c r="F121" s="64">
        <v>1.155110100404692</v>
      </c>
      <c r="G121" s="6">
        <v>30</v>
      </c>
      <c r="H121" s="6">
        <v>1</v>
      </c>
      <c r="I121" s="6">
        <v>336</v>
      </c>
      <c r="J121" s="65">
        <v>8595</v>
      </c>
      <c r="K121" s="65">
        <v>551975.2500000007</v>
      </c>
      <c r="L121" s="8">
        <f t="shared" si="7"/>
        <v>27489351.8175488</v>
      </c>
      <c r="M121" s="8">
        <f t="shared" si="5"/>
        <v>376446.44754879922</v>
      </c>
      <c r="N121" s="37">
        <f t="shared" si="6"/>
        <v>1.3884400893654548E-2</v>
      </c>
      <c r="O121" s="81"/>
    </row>
    <row r="122" spans="1:15" ht="13.8" thickBot="1">
      <c r="A122" s="4">
        <f t="shared" si="4"/>
        <v>2013</v>
      </c>
      <c r="B122" s="5">
        <v>41609</v>
      </c>
      <c r="C122" s="56">
        <v>29581325.969999999</v>
      </c>
      <c r="D122" s="6">
        <v>687.7</v>
      </c>
      <c r="E122" s="6">
        <v>0</v>
      </c>
      <c r="F122" s="64">
        <v>1.1563540749506114</v>
      </c>
      <c r="G122" s="6">
        <v>31</v>
      </c>
      <c r="H122" s="6">
        <v>0</v>
      </c>
      <c r="I122" s="6">
        <v>320</v>
      </c>
      <c r="J122" s="65">
        <v>8735</v>
      </c>
      <c r="K122" s="65">
        <v>553246.0000000007</v>
      </c>
      <c r="L122" s="8">
        <f t="shared" si="7"/>
        <v>30670095.217921268</v>
      </c>
      <c r="M122" s="8">
        <f t="shared" si="5"/>
        <v>1088769.2479212694</v>
      </c>
      <c r="N122" s="37">
        <f t="shared" si="6"/>
        <v>3.680596498701405E-2</v>
      </c>
      <c r="O122" s="81"/>
    </row>
    <row r="123" spans="1:15">
      <c r="A123" s="4">
        <f t="shared" si="4"/>
        <v>2014</v>
      </c>
      <c r="B123" s="5">
        <v>41640</v>
      </c>
      <c r="C123" s="57"/>
      <c r="D123" s="58">
        <v>700.25</v>
      </c>
      <c r="E123" s="59">
        <v>0</v>
      </c>
      <c r="F123" s="64">
        <v>1.1583584746270237</v>
      </c>
      <c r="G123" s="6">
        <v>31</v>
      </c>
      <c r="H123" s="6">
        <v>0</v>
      </c>
      <c r="I123" s="6">
        <v>352</v>
      </c>
      <c r="J123" s="65">
        <v>8738.492434002761</v>
      </c>
      <c r="K123" s="65">
        <v>554324.66666666733</v>
      </c>
      <c r="L123" s="8">
        <f t="shared" si="7"/>
        <v>29468979.559474505</v>
      </c>
      <c r="M123" s="8">
        <f t="shared" si="5"/>
        <v>29468979.559474505</v>
      </c>
      <c r="N123" s="37"/>
      <c r="O123" s="77"/>
    </row>
    <row r="124" spans="1:15">
      <c r="A124" s="4">
        <f t="shared" si="4"/>
        <v>2014</v>
      </c>
      <c r="B124" s="5">
        <v>41671</v>
      </c>
      <c r="C124" s="60"/>
      <c r="D124" s="43">
        <v>628.92999999999995</v>
      </c>
      <c r="E124" s="38">
        <v>0</v>
      </c>
      <c r="F124" s="64">
        <v>1.1603663486874065</v>
      </c>
      <c r="G124" s="6">
        <v>28</v>
      </c>
      <c r="H124" s="6">
        <v>0</v>
      </c>
      <c r="I124" s="6">
        <v>304</v>
      </c>
      <c r="J124" s="65">
        <v>8741.984868005522</v>
      </c>
      <c r="K124" s="65">
        <v>555403.33333333395</v>
      </c>
      <c r="L124" s="8">
        <f t="shared" si="7"/>
        <v>30875757.354200989</v>
      </c>
      <c r="M124" s="8">
        <f t="shared" si="5"/>
        <v>30875757.354200989</v>
      </c>
      <c r="N124" s="37"/>
      <c r="O124" s="77"/>
    </row>
    <row r="125" spans="1:15">
      <c r="A125" s="4">
        <f t="shared" si="4"/>
        <v>2014</v>
      </c>
      <c r="B125" s="5">
        <v>41699</v>
      </c>
      <c r="C125" s="60"/>
      <c r="D125" s="43">
        <v>520.29999999999995</v>
      </c>
      <c r="E125" s="38">
        <v>0.02</v>
      </c>
      <c r="F125" s="64">
        <v>1.1623777031541842</v>
      </c>
      <c r="G125" s="6">
        <v>31</v>
      </c>
      <c r="H125" s="6">
        <v>1</v>
      </c>
      <c r="I125" s="6">
        <v>320</v>
      </c>
      <c r="J125" s="65">
        <v>8745.477302008283</v>
      </c>
      <c r="K125" s="65">
        <v>556482.00000000058</v>
      </c>
      <c r="L125" s="8">
        <f t="shared" si="7"/>
        <v>28975656.157662306</v>
      </c>
      <c r="M125" s="8">
        <f t="shared" si="5"/>
        <v>28975656.157662306</v>
      </c>
      <c r="N125" s="37"/>
      <c r="O125" s="77"/>
    </row>
    <row r="126" spans="1:15">
      <c r="A126" s="4">
        <f t="shared" si="4"/>
        <v>2014</v>
      </c>
      <c r="B126" s="5">
        <v>41730</v>
      </c>
      <c r="C126" s="60"/>
      <c r="D126" s="43">
        <v>308.53999999999996</v>
      </c>
      <c r="E126" s="38">
        <v>0.12</v>
      </c>
      <c r="F126" s="64">
        <v>1.1643925440602192</v>
      </c>
      <c r="G126" s="6">
        <v>30</v>
      </c>
      <c r="H126" s="6">
        <v>1</v>
      </c>
      <c r="I126" s="6">
        <v>352</v>
      </c>
      <c r="J126" s="65">
        <v>8748.969736011044</v>
      </c>
      <c r="K126" s="65">
        <v>557560.66666666721</v>
      </c>
      <c r="L126" s="8">
        <f t="shared" si="7"/>
        <v>26510867.331107471</v>
      </c>
      <c r="M126" s="8">
        <f t="shared" si="5"/>
        <v>26510867.331107471</v>
      </c>
      <c r="N126" s="37"/>
      <c r="O126" s="77"/>
    </row>
    <row r="127" spans="1:15">
      <c r="A127" s="4">
        <f t="shared" si="4"/>
        <v>2014</v>
      </c>
      <c r="B127" s="5">
        <v>41760</v>
      </c>
      <c r="C127" s="60"/>
      <c r="D127" s="43">
        <v>140.57</v>
      </c>
      <c r="E127" s="38">
        <v>18.57</v>
      </c>
      <c r="F127" s="64">
        <v>1.1664108774488315</v>
      </c>
      <c r="G127" s="6">
        <v>31</v>
      </c>
      <c r="H127" s="6">
        <v>1</v>
      </c>
      <c r="I127" s="6">
        <v>336</v>
      </c>
      <c r="J127" s="65">
        <v>8752.462170013805</v>
      </c>
      <c r="K127" s="65">
        <v>558639.33333333384</v>
      </c>
      <c r="L127" s="8">
        <f t="shared" si="7"/>
        <v>26829783.51062113</v>
      </c>
      <c r="M127" s="8">
        <f t="shared" si="5"/>
        <v>26829783.51062113</v>
      </c>
      <c r="N127" s="37"/>
      <c r="O127" s="77"/>
    </row>
    <row r="128" spans="1:15">
      <c r="A128" s="4">
        <f t="shared" si="4"/>
        <v>2014</v>
      </c>
      <c r="B128" s="5">
        <v>41791</v>
      </c>
      <c r="C128" s="60"/>
      <c r="D128" s="43">
        <v>25.84</v>
      </c>
      <c r="E128" s="38">
        <v>72.819999999999993</v>
      </c>
      <c r="F128" s="64">
        <v>1.1684327093738167</v>
      </c>
      <c r="G128" s="6">
        <v>30</v>
      </c>
      <c r="H128" s="6">
        <v>0</v>
      </c>
      <c r="I128" s="6">
        <v>336</v>
      </c>
      <c r="J128" s="65">
        <v>8755.954604016566</v>
      </c>
      <c r="K128" s="65">
        <v>559718.00000000047</v>
      </c>
      <c r="L128" s="8">
        <f t="shared" si="7"/>
        <v>28598488.801992647</v>
      </c>
      <c r="M128" s="8">
        <f t="shared" si="5"/>
        <v>28598488.801992647</v>
      </c>
      <c r="N128" s="37"/>
      <c r="O128" s="77"/>
    </row>
    <row r="129" spans="1:15">
      <c r="A129" s="4">
        <f t="shared" si="4"/>
        <v>2014</v>
      </c>
      <c r="B129" s="5">
        <v>41821</v>
      </c>
      <c r="C129" s="60"/>
      <c r="D129" s="43">
        <v>1.7200000000000002</v>
      </c>
      <c r="E129" s="38">
        <v>139.54000000000002</v>
      </c>
      <c r="F129" s="64">
        <v>1.1704580458994638</v>
      </c>
      <c r="G129" s="6">
        <v>31</v>
      </c>
      <c r="H129" s="6">
        <v>0</v>
      </c>
      <c r="I129" s="6">
        <v>352</v>
      </c>
      <c r="J129" s="65">
        <v>8759.447038019327</v>
      </c>
      <c r="K129" s="65">
        <v>560796.66666666709</v>
      </c>
      <c r="L129" s="8">
        <f t="shared" si="7"/>
        <v>29890844.594358034</v>
      </c>
      <c r="M129" s="8">
        <f t="shared" si="5"/>
        <v>29890844.594358034</v>
      </c>
      <c r="N129" s="37"/>
      <c r="O129" s="77"/>
    </row>
    <row r="130" spans="1:15">
      <c r="A130" s="4">
        <f t="shared" si="4"/>
        <v>2014</v>
      </c>
      <c r="B130" s="5">
        <v>41852</v>
      </c>
      <c r="C130" s="60"/>
      <c r="D130" s="43">
        <v>5.3599999999999994</v>
      </c>
      <c r="E130" s="38">
        <v>106.42000000000002</v>
      </c>
      <c r="F130" s="64">
        <v>1.172486893100573</v>
      </c>
      <c r="G130" s="6">
        <v>31</v>
      </c>
      <c r="H130" s="6">
        <v>0</v>
      </c>
      <c r="I130" s="6">
        <v>320</v>
      </c>
      <c r="J130" s="65">
        <v>8762.939472022088</v>
      </c>
      <c r="K130" s="65">
        <v>561875.33333333372</v>
      </c>
      <c r="L130" s="8">
        <f t="shared" si="7"/>
        <v>30187110.633168574</v>
      </c>
      <c r="M130" s="8">
        <f t="shared" si="5"/>
        <v>30187110.633168574</v>
      </c>
      <c r="N130" s="37"/>
      <c r="O130" s="77"/>
    </row>
    <row r="131" spans="1:15">
      <c r="A131" s="4">
        <f t="shared" ref="A131:A146" si="8">YEAR(B131)</f>
        <v>2014</v>
      </c>
      <c r="B131" s="5">
        <v>41883</v>
      </c>
      <c r="C131" s="60"/>
      <c r="D131" s="43">
        <v>58.56</v>
      </c>
      <c r="E131" s="38">
        <v>33.610000000000007</v>
      </c>
      <c r="F131" s="64">
        <v>1.174519257062475</v>
      </c>
      <c r="G131" s="6">
        <v>30</v>
      </c>
      <c r="H131" s="6">
        <v>1</v>
      </c>
      <c r="I131" s="6">
        <v>336</v>
      </c>
      <c r="J131" s="65">
        <v>8766.431906024849</v>
      </c>
      <c r="K131" s="65">
        <v>562954.00000000035</v>
      </c>
      <c r="L131" s="8">
        <f t="shared" si="7"/>
        <v>26813516.027477648</v>
      </c>
      <c r="M131" s="8">
        <f t="shared" ref="M131:M146" si="9">L131-C131</f>
        <v>26813516.027477648</v>
      </c>
      <c r="N131" s="37"/>
      <c r="O131" s="77"/>
    </row>
    <row r="132" spans="1:15">
      <c r="A132" s="4">
        <f t="shared" si="8"/>
        <v>2014</v>
      </c>
      <c r="B132" s="5">
        <v>41913</v>
      </c>
      <c r="C132" s="60"/>
      <c r="D132" s="43">
        <v>238.26999999999998</v>
      </c>
      <c r="E132" s="38">
        <v>3.35</v>
      </c>
      <c r="F132" s="64">
        <v>1.1765551438810484</v>
      </c>
      <c r="G132" s="6">
        <v>31</v>
      </c>
      <c r="H132" s="6">
        <v>1</v>
      </c>
      <c r="I132" s="6">
        <v>352</v>
      </c>
      <c r="J132" s="65">
        <v>8769.92434002761</v>
      </c>
      <c r="K132" s="65">
        <v>564032.66666666698</v>
      </c>
      <c r="L132" s="8">
        <f t="shared" ref="L132:L146" si="10">$E$187+(D132*$E$188)+(E132*$E$189)+(F132*$E$190)+(G132*$E$191)+(H132*$E$192)+(I132*$E$193)+(J132*$E$194)+(K132*$E$195)</f>
        <v>26288496.404240064</v>
      </c>
      <c r="M132" s="8">
        <f t="shared" si="9"/>
        <v>26288496.404240064</v>
      </c>
      <c r="N132" s="37"/>
      <c r="O132" s="77"/>
    </row>
    <row r="133" spans="1:15">
      <c r="A133" s="4">
        <f t="shared" si="8"/>
        <v>2014</v>
      </c>
      <c r="B133" s="5">
        <v>41944</v>
      </c>
      <c r="C133" s="60"/>
      <c r="D133" s="43">
        <v>408.47</v>
      </c>
      <c r="E133" s="38">
        <v>0</v>
      </c>
      <c r="F133" s="64">
        <v>1.1785945596627387</v>
      </c>
      <c r="G133" s="6">
        <v>30</v>
      </c>
      <c r="H133" s="6">
        <v>1</v>
      </c>
      <c r="I133" s="6">
        <v>320</v>
      </c>
      <c r="J133" s="65">
        <v>8773.416774030371</v>
      </c>
      <c r="K133" s="65">
        <v>565111.3333333336</v>
      </c>
      <c r="L133" s="8">
        <f t="shared" si="10"/>
        <v>28357607.144110486</v>
      </c>
      <c r="M133" s="8">
        <f t="shared" si="9"/>
        <v>28357607.144110486</v>
      </c>
      <c r="N133" s="37"/>
      <c r="O133" s="77"/>
    </row>
    <row r="134" spans="1:15">
      <c r="A134" s="4">
        <f t="shared" si="8"/>
        <v>2014</v>
      </c>
      <c r="B134" s="5">
        <v>41974</v>
      </c>
      <c r="C134" s="60"/>
      <c r="D134" s="43">
        <v>615.7199999999998</v>
      </c>
      <c r="E134" s="38">
        <v>0</v>
      </c>
      <c r="F134" s="64">
        <v>1.1806375105245757</v>
      </c>
      <c r="G134" s="6">
        <v>31</v>
      </c>
      <c r="H134" s="6">
        <v>0</v>
      </c>
      <c r="I134" s="6">
        <v>336</v>
      </c>
      <c r="J134" s="65">
        <v>8776.909208033132</v>
      </c>
      <c r="K134" s="65">
        <v>566190.00000000023</v>
      </c>
      <c r="L134" s="8">
        <f t="shared" si="10"/>
        <v>29689477.323451225</v>
      </c>
      <c r="M134" s="8">
        <f t="shared" si="9"/>
        <v>29689477.323451225</v>
      </c>
      <c r="N134" s="37"/>
      <c r="O134" s="77"/>
    </row>
    <row r="135" spans="1:15">
      <c r="A135" s="4">
        <f t="shared" si="8"/>
        <v>2015</v>
      </c>
      <c r="B135" s="5">
        <v>42005</v>
      </c>
      <c r="C135" s="60"/>
      <c r="D135" s="43">
        <f>D123</f>
        <v>700.25</v>
      </c>
      <c r="E135" s="38">
        <f>E123</f>
        <v>0</v>
      </c>
      <c r="F135" s="64">
        <v>1.1830694304902911</v>
      </c>
      <c r="G135" s="6">
        <v>31</v>
      </c>
      <c r="H135" s="6">
        <v>0</v>
      </c>
      <c r="I135" s="6">
        <v>336</v>
      </c>
      <c r="J135" s="65">
        <v>8809.6093311747372</v>
      </c>
      <c r="K135" s="65">
        <v>567268.5833333336</v>
      </c>
      <c r="L135" s="8">
        <f t="shared" si="10"/>
        <v>30284430.30624659</v>
      </c>
      <c r="M135" s="8">
        <f t="shared" si="9"/>
        <v>30284430.30624659</v>
      </c>
      <c r="N135" s="37"/>
      <c r="O135" s="77"/>
    </row>
    <row r="136" spans="1:15">
      <c r="A136" s="4">
        <f t="shared" si="8"/>
        <v>2015</v>
      </c>
      <c r="B136" s="5">
        <v>42036</v>
      </c>
      <c r="C136" s="60"/>
      <c r="D136" s="43">
        <f t="shared" ref="D136:E146" si="11">D124</f>
        <v>628.92999999999995</v>
      </c>
      <c r="E136" s="38">
        <f t="shared" si="11"/>
        <v>0</v>
      </c>
      <c r="F136" s="64">
        <v>1.1855063598129572</v>
      </c>
      <c r="G136" s="6">
        <v>28</v>
      </c>
      <c r="H136" s="6">
        <v>0</v>
      </c>
      <c r="I136" s="6">
        <v>304</v>
      </c>
      <c r="J136" s="65">
        <v>8842.3094543163425</v>
      </c>
      <c r="K136" s="65">
        <v>568347.16666666698</v>
      </c>
      <c r="L136" s="8">
        <f t="shared" si="10"/>
        <v>31182695.283714984</v>
      </c>
      <c r="M136" s="8">
        <f t="shared" si="9"/>
        <v>31182695.283714984</v>
      </c>
      <c r="N136" s="37"/>
      <c r="O136" s="77"/>
    </row>
    <row r="137" spans="1:15">
      <c r="A137" s="4">
        <f t="shared" si="8"/>
        <v>2015</v>
      </c>
      <c r="B137" s="5">
        <v>42064</v>
      </c>
      <c r="C137" s="60"/>
      <c r="D137" s="43">
        <f t="shared" si="11"/>
        <v>520.29999999999995</v>
      </c>
      <c r="E137" s="38">
        <f t="shared" si="11"/>
        <v>0.02</v>
      </c>
      <c r="F137" s="64">
        <v>1.187948308811029</v>
      </c>
      <c r="G137" s="6">
        <v>31</v>
      </c>
      <c r="H137" s="6">
        <v>1</v>
      </c>
      <c r="I137" s="6">
        <v>352</v>
      </c>
      <c r="J137" s="65">
        <v>8875.0095774579477</v>
      </c>
      <c r="K137" s="65">
        <v>569425.75000000035</v>
      </c>
      <c r="L137" s="8">
        <f t="shared" si="10"/>
        <v>28137211.526727244</v>
      </c>
      <c r="M137" s="8">
        <f t="shared" si="9"/>
        <v>28137211.526727244</v>
      </c>
      <c r="N137" s="37"/>
      <c r="O137" s="77"/>
    </row>
    <row r="138" spans="1:15">
      <c r="A138" s="4">
        <f t="shared" si="8"/>
        <v>2015</v>
      </c>
      <c r="B138" s="5">
        <v>42095</v>
      </c>
      <c r="C138" s="60"/>
      <c r="D138" s="43">
        <f t="shared" si="11"/>
        <v>308.53999999999996</v>
      </c>
      <c r="E138" s="38">
        <f t="shared" si="11"/>
        <v>0.12</v>
      </c>
      <c r="F138" s="64">
        <v>1.1903952878242163</v>
      </c>
      <c r="G138" s="6">
        <v>30</v>
      </c>
      <c r="H138" s="6">
        <v>1</v>
      </c>
      <c r="I138" s="6">
        <v>336</v>
      </c>
      <c r="J138" s="65">
        <v>8907.7097005995529</v>
      </c>
      <c r="K138" s="65">
        <v>570504.33333333372</v>
      </c>
      <c r="L138" s="8">
        <f t="shared" si="10"/>
        <v>27711490.305674337</v>
      </c>
      <c r="M138" s="8">
        <f t="shared" si="9"/>
        <v>27711490.305674337</v>
      </c>
      <c r="N138" s="37"/>
      <c r="O138" s="77"/>
    </row>
    <row r="139" spans="1:15">
      <c r="A139" s="4">
        <f t="shared" si="8"/>
        <v>2015</v>
      </c>
      <c r="B139" s="5">
        <v>42125</v>
      </c>
      <c r="C139" s="60"/>
      <c r="D139" s="43">
        <f t="shared" si="11"/>
        <v>140.57</v>
      </c>
      <c r="E139" s="38">
        <f t="shared" si="11"/>
        <v>18.57</v>
      </c>
      <c r="F139" s="64">
        <v>1.1928473072135266</v>
      </c>
      <c r="G139" s="6">
        <v>31</v>
      </c>
      <c r="H139" s="6">
        <v>1</v>
      </c>
      <c r="I139" s="6">
        <v>320</v>
      </c>
      <c r="J139" s="65">
        <v>8940.4098237411581</v>
      </c>
      <c r="K139" s="65">
        <v>571582.91666666709</v>
      </c>
      <c r="L139" s="8">
        <f t="shared" si="10"/>
        <v>28158831.154907376</v>
      </c>
      <c r="M139" s="8">
        <f t="shared" si="9"/>
        <v>28158831.154907376</v>
      </c>
      <c r="N139" s="37"/>
      <c r="O139" s="77"/>
    </row>
    <row r="140" spans="1:15">
      <c r="A140" s="4">
        <f t="shared" si="8"/>
        <v>2015</v>
      </c>
      <c r="B140" s="5">
        <v>42156</v>
      </c>
      <c r="C140" s="60"/>
      <c r="D140" s="43">
        <f t="shared" si="11"/>
        <v>25.84</v>
      </c>
      <c r="E140" s="38">
        <f t="shared" si="11"/>
        <v>72.819999999999993</v>
      </c>
      <c r="F140" s="64">
        <v>1.1953043773613092</v>
      </c>
      <c r="G140" s="6">
        <v>30</v>
      </c>
      <c r="H140" s="6">
        <v>0</v>
      </c>
      <c r="I140" s="6">
        <v>352</v>
      </c>
      <c r="J140" s="65">
        <v>8973.1099468827633</v>
      </c>
      <c r="K140" s="65">
        <v>572661.50000000047</v>
      </c>
      <c r="L140" s="8">
        <f t="shared" si="10"/>
        <v>28782204.871383645</v>
      </c>
      <c r="M140" s="8">
        <f t="shared" si="9"/>
        <v>28782204.871383645</v>
      </c>
      <c r="N140" s="37"/>
      <c r="O140" s="77"/>
    </row>
    <row r="141" spans="1:15">
      <c r="A141" s="4">
        <f t="shared" si="8"/>
        <v>2015</v>
      </c>
      <c r="B141" s="5">
        <v>42186</v>
      </c>
      <c r="C141" s="60"/>
      <c r="D141" s="43">
        <f t="shared" si="11"/>
        <v>1.7200000000000002</v>
      </c>
      <c r="E141" s="38">
        <f t="shared" si="11"/>
        <v>139.54000000000002</v>
      </c>
      <c r="F141" s="64">
        <v>1.1977665086713001</v>
      </c>
      <c r="G141" s="6">
        <v>31</v>
      </c>
      <c r="H141" s="6">
        <v>0</v>
      </c>
      <c r="I141" s="6">
        <v>352</v>
      </c>
      <c r="J141" s="65">
        <v>9005.8100700243685</v>
      </c>
      <c r="K141" s="65">
        <v>573740.08333333384</v>
      </c>
      <c r="L141" s="8">
        <f t="shared" si="10"/>
        <v>30839906.110096604</v>
      </c>
      <c r="M141" s="8">
        <f t="shared" si="9"/>
        <v>30839906.110096604</v>
      </c>
      <c r="N141" s="37"/>
      <c r="O141" s="77"/>
    </row>
    <row r="142" spans="1:15">
      <c r="A142" s="4">
        <f t="shared" si="8"/>
        <v>2015</v>
      </c>
      <c r="B142" s="5">
        <v>42217</v>
      </c>
      <c r="C142" s="60"/>
      <c r="D142" s="43">
        <f t="shared" si="11"/>
        <v>5.3599999999999994</v>
      </c>
      <c r="E142" s="38">
        <f t="shared" si="11"/>
        <v>106.42000000000002</v>
      </c>
      <c r="F142" s="64">
        <v>1.2002337115686641</v>
      </c>
      <c r="G142" s="6">
        <v>31</v>
      </c>
      <c r="H142" s="6">
        <v>0</v>
      </c>
      <c r="I142" s="6">
        <v>320</v>
      </c>
      <c r="J142" s="65">
        <v>9038.5101931659738</v>
      </c>
      <c r="K142" s="65">
        <v>574818.66666666721</v>
      </c>
      <c r="L142" s="8">
        <f t="shared" si="10"/>
        <v>31264648.08969263</v>
      </c>
      <c r="M142" s="8">
        <f t="shared" si="9"/>
        <v>31264648.08969263</v>
      </c>
      <c r="N142" s="37"/>
      <c r="O142" s="77"/>
    </row>
    <row r="143" spans="1:15">
      <c r="A143" s="4">
        <f t="shared" si="8"/>
        <v>2015</v>
      </c>
      <c r="B143" s="5">
        <v>42248</v>
      </c>
      <c r="C143" s="60"/>
      <c r="D143" s="43">
        <f t="shared" si="11"/>
        <v>58.56</v>
      </c>
      <c r="E143" s="38">
        <f t="shared" si="11"/>
        <v>33.610000000000007</v>
      </c>
      <c r="F143" s="64">
        <v>1.2027059965000411</v>
      </c>
      <c r="G143" s="6">
        <v>30</v>
      </c>
      <c r="H143" s="6">
        <v>1</v>
      </c>
      <c r="I143" s="6">
        <v>336</v>
      </c>
      <c r="J143" s="65">
        <v>9071.210316307579</v>
      </c>
      <c r="K143" s="65">
        <v>575897.25000000058</v>
      </c>
      <c r="L143" s="8">
        <f t="shared" si="10"/>
        <v>28019546.610752702</v>
      </c>
      <c r="M143" s="8">
        <f t="shared" si="9"/>
        <v>28019546.610752702</v>
      </c>
      <c r="N143" s="37"/>
      <c r="O143" s="77"/>
    </row>
    <row r="144" spans="1:15">
      <c r="A144" s="4">
        <f t="shared" si="8"/>
        <v>2015</v>
      </c>
      <c r="B144" s="5">
        <v>42278</v>
      </c>
      <c r="C144" s="60"/>
      <c r="D144" s="43">
        <f t="shared" si="11"/>
        <v>238.26999999999998</v>
      </c>
      <c r="E144" s="38">
        <f t="shared" si="11"/>
        <v>3.35</v>
      </c>
      <c r="F144" s="64">
        <v>1.2051833739335891</v>
      </c>
      <c r="G144" s="6">
        <v>31</v>
      </c>
      <c r="H144" s="6">
        <v>1</v>
      </c>
      <c r="I144" s="6">
        <v>336</v>
      </c>
      <c r="J144" s="65">
        <v>9103.9104394491842</v>
      </c>
      <c r="K144" s="65">
        <v>576975.83333333395</v>
      </c>
      <c r="L144" s="8">
        <f t="shared" si="10"/>
        <v>28259923.991879664</v>
      </c>
      <c r="M144" s="8">
        <f t="shared" si="9"/>
        <v>28259923.991879664</v>
      </c>
      <c r="N144" s="37"/>
      <c r="O144" s="77"/>
    </row>
    <row r="145" spans="1:15">
      <c r="A145" s="4">
        <f t="shared" si="8"/>
        <v>2015</v>
      </c>
      <c r="B145" s="5">
        <v>42309</v>
      </c>
      <c r="C145" s="60"/>
      <c r="D145" s="43">
        <f t="shared" si="11"/>
        <v>408.47</v>
      </c>
      <c r="E145" s="38">
        <f t="shared" si="11"/>
        <v>0</v>
      </c>
      <c r="F145" s="64">
        <v>1.2076658543590291</v>
      </c>
      <c r="G145" s="6">
        <v>30</v>
      </c>
      <c r="H145" s="6">
        <v>1</v>
      </c>
      <c r="I145" s="6">
        <v>336</v>
      </c>
      <c r="J145" s="65">
        <v>9136.6105625907894</v>
      </c>
      <c r="K145" s="65">
        <v>578054.41666666733</v>
      </c>
      <c r="L145" s="8">
        <f t="shared" si="10"/>
        <v>29183789.087284639</v>
      </c>
      <c r="M145" s="8">
        <f t="shared" si="9"/>
        <v>29183789.087284639</v>
      </c>
      <c r="N145" s="37"/>
      <c r="O145" s="77"/>
    </row>
    <row r="146" spans="1:15" ht="13.8" thickBot="1">
      <c r="A146" s="4">
        <f t="shared" si="8"/>
        <v>2015</v>
      </c>
      <c r="B146" s="5">
        <v>42339</v>
      </c>
      <c r="C146" s="61"/>
      <c r="D146" s="62">
        <f t="shared" si="11"/>
        <v>615.7199999999998</v>
      </c>
      <c r="E146" s="63">
        <f t="shared" si="11"/>
        <v>0</v>
      </c>
      <c r="F146" s="64">
        <v>1.2101534482876883</v>
      </c>
      <c r="G146" s="6">
        <v>31</v>
      </c>
      <c r="H146" s="6">
        <v>0</v>
      </c>
      <c r="I146" s="6">
        <v>352</v>
      </c>
      <c r="J146" s="65">
        <v>9169.3106857323946</v>
      </c>
      <c r="K146" s="65">
        <v>579133.0000000007</v>
      </c>
      <c r="L146" s="8">
        <f t="shared" si="10"/>
        <v>30644204.23978956</v>
      </c>
      <c r="M146" s="8">
        <f t="shared" si="9"/>
        <v>30644204.23978956</v>
      </c>
      <c r="N146" s="37"/>
      <c r="O146" s="78"/>
    </row>
    <row r="147" spans="1:15" ht="13.8" thickBot="1">
      <c r="B147" s="10"/>
      <c r="D147" s="83" t="s">
        <v>6</v>
      </c>
      <c r="E147" s="84"/>
      <c r="G147" s="7"/>
    </row>
    <row r="148" spans="1:15" ht="13.8" thickBot="1">
      <c r="B148" s="10"/>
      <c r="D148" s="21"/>
      <c r="E148" s="21"/>
      <c r="G148" s="8"/>
      <c r="I148" s="22"/>
      <c r="J148" s="22"/>
      <c r="K148" s="22"/>
      <c r="L148" s="22"/>
    </row>
    <row r="149" spans="1:15" ht="18.75" customHeight="1">
      <c r="B149" s="23"/>
      <c r="C149" s="31" t="s">
        <v>36</v>
      </c>
      <c r="D149" s="24" t="s">
        <v>37</v>
      </c>
      <c r="E149" s="24" t="s">
        <v>38</v>
      </c>
      <c r="F149" s="25" t="s">
        <v>39</v>
      </c>
      <c r="G149" s="32"/>
      <c r="H149" s="21"/>
      <c r="I149" s="50"/>
      <c r="J149" s="50"/>
      <c r="K149" s="50"/>
    </row>
    <row r="150" spans="1:15">
      <c r="B150" s="26">
        <v>2001</v>
      </c>
      <c r="C150" s="15"/>
      <c r="D150" s="15"/>
      <c r="E150" s="27"/>
      <c r="F150" s="28"/>
      <c r="G150" s="72"/>
      <c r="H150" s="15"/>
      <c r="I150" s="50"/>
      <c r="J150" s="50"/>
      <c r="K150" s="50"/>
      <c r="L150" s="9"/>
      <c r="M150" s="29"/>
      <c r="N150" s="30"/>
      <c r="O150" s="79"/>
    </row>
    <row r="151" spans="1:15">
      <c r="B151" s="16">
        <v>2002</v>
      </c>
      <c r="C151" s="15"/>
      <c r="D151" s="15"/>
      <c r="E151" s="27"/>
      <c r="F151" s="28"/>
      <c r="G151" s="15"/>
      <c r="H151" s="15"/>
      <c r="I151" s="50"/>
      <c r="J151" s="50"/>
      <c r="K151" s="50"/>
      <c r="L151" s="3"/>
      <c r="M151" s="29"/>
      <c r="N151" s="30"/>
      <c r="O151" s="79"/>
    </row>
    <row r="152" spans="1:15">
      <c r="B152" s="26">
        <v>2003</v>
      </c>
      <c r="C152" s="15"/>
      <c r="D152" s="15"/>
      <c r="E152" s="27"/>
      <c r="F152" s="28"/>
      <c r="G152" s="15"/>
      <c r="H152" s="15"/>
      <c r="I152" s="50"/>
      <c r="J152" s="50"/>
      <c r="K152" s="50"/>
      <c r="L152" s="22"/>
      <c r="M152" s="29"/>
      <c r="N152" s="30"/>
      <c r="O152" s="79"/>
    </row>
    <row r="153" spans="1:15">
      <c r="B153" s="16">
        <v>2004</v>
      </c>
      <c r="C153" s="15">
        <f>SUM(C3:C14)</f>
        <v>273512185.00000006</v>
      </c>
      <c r="D153" s="15">
        <f>SUM(L3:L14)</f>
        <v>277185568.49507093</v>
      </c>
      <c r="E153" s="27">
        <f>C153-D153</f>
        <v>-3673383.4950708747</v>
      </c>
      <c r="F153" s="28">
        <f t="shared" ref="F153:F162" si="12">E153/C153</f>
        <v>-1.3430419910070455E-2</v>
      </c>
      <c r="G153" s="15"/>
      <c r="H153" s="15"/>
      <c r="I153" s="9"/>
      <c r="J153" s="9"/>
      <c r="K153" s="9"/>
      <c r="L153" s="3"/>
      <c r="M153" s="29"/>
      <c r="N153" s="30"/>
      <c r="O153" s="79"/>
    </row>
    <row r="154" spans="1:15">
      <c r="B154" s="26">
        <v>2005</v>
      </c>
      <c r="C154" s="15">
        <f>SUM(C15:C26)</f>
        <v>298339886</v>
      </c>
      <c r="D154" s="15">
        <f>SUM(L15:L26)</f>
        <v>296105137.53292322</v>
      </c>
      <c r="E154" s="27">
        <f t="shared" ref="E154:E162" si="13">C154-D154</f>
        <v>2234748.4670767784</v>
      </c>
      <c r="F154" s="28">
        <f t="shared" si="12"/>
        <v>7.4906124589615829E-3</v>
      </c>
      <c r="G154" s="15"/>
      <c r="H154" s="15"/>
      <c r="I154" s="9"/>
      <c r="J154" s="9"/>
      <c r="K154" s="9"/>
      <c r="L154" s="3"/>
      <c r="M154" s="29"/>
      <c r="N154" s="30"/>
      <c r="O154" s="79"/>
    </row>
    <row r="155" spans="1:15">
      <c r="B155" s="16">
        <v>2006</v>
      </c>
      <c r="C155" s="15">
        <f>SUM(C27:C38)</f>
        <v>294668780</v>
      </c>
      <c r="D155" s="15">
        <f>SUM(L27:L38)</f>
        <v>294129328.72717828</v>
      </c>
      <c r="E155" s="27">
        <f t="shared" si="13"/>
        <v>539451.27282172441</v>
      </c>
      <c r="F155" s="28">
        <f t="shared" si="12"/>
        <v>1.8307038595053212E-3</v>
      </c>
      <c r="G155" s="15"/>
      <c r="H155" s="15"/>
      <c r="I155" s="9"/>
      <c r="J155" s="9"/>
      <c r="K155" s="9"/>
      <c r="L155" s="3"/>
      <c r="M155" s="29"/>
      <c r="N155" s="30"/>
      <c r="O155" s="79"/>
    </row>
    <row r="156" spans="1:15">
      <c r="B156" s="26">
        <v>2007</v>
      </c>
      <c r="C156" s="15">
        <f>SUM(C39:C50)</f>
        <v>309433581</v>
      </c>
      <c r="D156" s="15">
        <f>SUM(L39:L50)</f>
        <v>304503291.11039263</v>
      </c>
      <c r="E156" s="27">
        <f t="shared" si="13"/>
        <v>4930289.8896073699</v>
      </c>
      <c r="F156" s="28">
        <f t="shared" si="12"/>
        <v>1.5933273543466409E-2</v>
      </c>
      <c r="G156" s="15"/>
      <c r="H156" s="15"/>
      <c r="I156" s="9"/>
      <c r="J156" s="9"/>
      <c r="K156" s="9"/>
      <c r="L156" s="3"/>
      <c r="M156" s="29"/>
      <c r="N156" s="30"/>
      <c r="O156" s="79"/>
    </row>
    <row r="157" spans="1:15">
      <c r="B157" s="16">
        <v>2008</v>
      </c>
      <c r="C157" s="15">
        <f>SUM(C51:C62)</f>
        <v>298166948</v>
      </c>
      <c r="D157" s="15">
        <f>SUM(L51:L62)</f>
        <v>303819415.64511108</v>
      </c>
      <c r="E157" s="27">
        <f t="shared" si="13"/>
        <v>-5652467.645111084</v>
      </c>
      <c r="F157" s="28">
        <f t="shared" si="12"/>
        <v>-1.8957391766679262E-2</v>
      </c>
      <c r="G157" s="15"/>
      <c r="H157" s="15"/>
      <c r="I157" s="9"/>
      <c r="J157" s="9"/>
      <c r="K157" s="9"/>
      <c r="L157" s="3"/>
      <c r="M157" s="29"/>
      <c r="N157" s="30"/>
      <c r="O157" s="79"/>
    </row>
    <row r="158" spans="1:15">
      <c r="B158" s="26">
        <v>2009</v>
      </c>
      <c r="C158" s="15">
        <f>SUM(C63:C74)</f>
        <v>294101715</v>
      </c>
      <c r="D158" s="15">
        <f>SUM(L63:L74)</f>
        <v>294257690.21045083</v>
      </c>
      <c r="E158" s="27">
        <f t="shared" si="13"/>
        <v>-155975.21045082808</v>
      </c>
      <c r="F158" s="28">
        <f t="shared" si="12"/>
        <v>-5.3034444376098952E-4</v>
      </c>
      <c r="G158" s="15"/>
      <c r="H158" s="15"/>
      <c r="I158" s="9"/>
      <c r="J158" s="9"/>
      <c r="K158" s="9"/>
      <c r="L158" s="3"/>
    </row>
    <row r="159" spans="1:15">
      <c r="B159" s="16">
        <v>2010</v>
      </c>
      <c r="C159" s="15">
        <f>SUM(C75:C86)</f>
        <v>302170282.6868</v>
      </c>
      <c r="D159" s="15">
        <f>SUM(L75:L86)</f>
        <v>303771572.00296485</v>
      </c>
      <c r="E159" s="27">
        <f t="shared" si="13"/>
        <v>-1601289.3161648512</v>
      </c>
      <c r="F159" s="28">
        <f t="shared" si="12"/>
        <v>-5.299294496886678E-3</v>
      </c>
      <c r="G159" s="15"/>
      <c r="H159" s="15"/>
      <c r="I159" s="9"/>
      <c r="J159" s="9"/>
      <c r="K159" s="9"/>
      <c r="L159" s="51"/>
    </row>
    <row r="160" spans="1:15">
      <c r="B160" s="16">
        <v>2011</v>
      </c>
      <c r="C160" s="15">
        <f>SUM(C87:C98)</f>
        <v>320868967.31999993</v>
      </c>
      <c r="D160" s="15">
        <f>SUM(L87:L98)</f>
        <v>319160335.54204905</v>
      </c>
      <c r="E160" s="27">
        <f t="shared" si="13"/>
        <v>1708631.7779508829</v>
      </c>
      <c r="F160" s="28">
        <f t="shared" si="12"/>
        <v>5.3250141084752482E-3</v>
      </c>
      <c r="G160" s="15"/>
      <c r="H160" s="15"/>
      <c r="I160" s="9"/>
      <c r="J160" s="9"/>
      <c r="K160" s="9"/>
      <c r="L160" s="3"/>
    </row>
    <row r="161" spans="2:14">
      <c r="B161" s="16">
        <v>2012</v>
      </c>
      <c r="C161" s="15">
        <f>SUM(C99:C110)</f>
        <v>326943200.85600001</v>
      </c>
      <c r="D161" s="15">
        <f>SUM(L99:L110)</f>
        <v>326695525.84207058</v>
      </c>
      <c r="E161" s="27">
        <f t="shared" si="13"/>
        <v>247675.01392942667</v>
      </c>
      <c r="F161" s="28">
        <f t="shared" si="12"/>
        <v>7.575475289926996E-4</v>
      </c>
      <c r="G161" s="15"/>
      <c r="H161" s="15"/>
      <c r="I161" s="9"/>
      <c r="J161" s="9"/>
      <c r="K161" s="9"/>
      <c r="L161" s="3"/>
    </row>
    <row r="162" spans="2:14">
      <c r="B162" s="16">
        <v>2013</v>
      </c>
      <c r="C162" s="15">
        <f>SUM(C111:C122)</f>
        <v>334582209.69000006</v>
      </c>
      <c r="D162" s="15">
        <f>SUM(L111:L122)</f>
        <v>333159890.44458491</v>
      </c>
      <c r="E162" s="27">
        <f t="shared" si="13"/>
        <v>1422319.2454151511</v>
      </c>
      <c r="F162" s="28">
        <f t="shared" si="12"/>
        <v>4.2510307010434605E-3</v>
      </c>
      <c r="G162" s="15"/>
      <c r="H162" s="15"/>
      <c r="I162" s="9"/>
      <c r="J162" s="9"/>
      <c r="K162" s="9"/>
      <c r="L162" s="3"/>
    </row>
    <row r="163" spans="2:14">
      <c r="B163" s="16">
        <v>2014</v>
      </c>
      <c r="C163" s="15"/>
      <c r="D163" s="15">
        <f>SUMIF($A$3:$A$146,B163,$L$3:$L$146)</f>
        <v>342486584.84186506</v>
      </c>
      <c r="E163" s="27"/>
      <c r="F163" s="28"/>
      <c r="G163" s="32"/>
      <c r="H163" s="33"/>
      <c r="I163" s="9"/>
      <c r="J163" s="9"/>
      <c r="K163" s="9"/>
      <c r="L163" s="3"/>
    </row>
    <row r="164" spans="2:14">
      <c r="B164" s="16">
        <v>2015</v>
      </c>
      <c r="C164" s="15"/>
      <c r="D164" s="15">
        <f>SUMIF($A$3:$A$146,B164,$L$3:$L$146)</f>
        <v>352468881.57814991</v>
      </c>
      <c r="E164" s="27"/>
      <c r="F164" s="28"/>
      <c r="G164" s="32"/>
      <c r="H164" s="33"/>
      <c r="I164" s="9"/>
      <c r="J164" s="9"/>
      <c r="K164" s="9"/>
      <c r="L164" s="3"/>
    </row>
    <row r="165" spans="2:14" ht="13.8" thickBot="1">
      <c r="B165" s="75"/>
      <c r="C165" s="44"/>
      <c r="D165" s="45"/>
      <c r="E165" s="46"/>
      <c r="F165" s="47"/>
      <c r="G165" s="32"/>
      <c r="H165" s="33"/>
      <c r="L165" s="3"/>
    </row>
    <row r="166" spans="2:14">
      <c r="B166" s="12"/>
      <c r="C166" s="15"/>
      <c r="D166" s="39"/>
      <c r="E166" s="27"/>
      <c r="F166" s="41"/>
      <c r="G166" s="32"/>
      <c r="H166" s="33"/>
      <c r="L166" s="3"/>
    </row>
    <row r="167" spans="2:14" ht="13.8" thickBot="1">
      <c r="D167" s="39"/>
      <c r="G167" s="73"/>
      <c r="H167" s="74"/>
      <c r="L167" s="3"/>
    </row>
    <row r="168" spans="2:14" ht="16.2" thickBot="1">
      <c r="B168" s="34" t="s">
        <v>7</v>
      </c>
      <c r="C168" s="35">
        <f>SUM(C2:C122)</f>
        <v>3052787755.5527973</v>
      </c>
      <c r="D168" s="36">
        <f>SUM(L2:L122)</f>
        <v>3052787755.5527968</v>
      </c>
      <c r="E168" s="76">
        <f>C168-D168</f>
        <v>0</v>
      </c>
      <c r="G168" s="52"/>
      <c r="H168" s="52"/>
      <c r="L168" s="3"/>
      <c r="M168" s="3"/>
    </row>
    <row r="169" spans="2:14" ht="15.6">
      <c r="G169" s="52"/>
    </row>
    <row r="170" spans="2:14">
      <c r="D170" s="3"/>
      <c r="G170" s="40"/>
      <c r="H170" s="50"/>
      <c r="L170" s="3"/>
      <c r="M170" s="22"/>
    </row>
    <row r="171" spans="2:14" ht="17.399999999999999">
      <c r="B171" s="85" t="s">
        <v>13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ht="13.8" thickBot="1">
      <c r="D172"/>
      <c r="E172"/>
      <c r="F172"/>
      <c r="G172"/>
      <c r="H172"/>
      <c r="I172"/>
      <c r="J172"/>
      <c r="K172"/>
      <c r="L172"/>
      <c r="M172"/>
      <c r="N172"/>
    </row>
    <row r="173" spans="2:14">
      <c r="D173" s="18" t="s">
        <v>14</v>
      </c>
      <c r="E173" s="18"/>
      <c r="F173"/>
      <c r="G173"/>
      <c r="H173"/>
      <c r="I173"/>
      <c r="J173"/>
      <c r="K173"/>
      <c r="L173"/>
      <c r="M173"/>
      <c r="N173"/>
    </row>
    <row r="174" spans="2:14">
      <c r="D174" s="19" t="s">
        <v>15</v>
      </c>
      <c r="E174" s="67">
        <v>0.81803490435616411</v>
      </c>
      <c r="F174"/>
      <c r="G174"/>
      <c r="H174"/>
      <c r="I174"/>
      <c r="J174"/>
      <c r="K174"/>
      <c r="L174"/>
      <c r="M174"/>
      <c r="N174"/>
    </row>
    <row r="175" spans="2:14">
      <c r="D175" s="19" t="s">
        <v>16</v>
      </c>
      <c r="E175" s="67">
        <v>0.66918110474499859</v>
      </c>
      <c r="F175"/>
      <c r="G175"/>
      <c r="H175"/>
      <c r="I175"/>
      <c r="J175"/>
      <c r="K175"/>
      <c r="L175"/>
      <c r="M175"/>
      <c r="N175"/>
    </row>
    <row r="176" spans="2:14">
      <c r="C176" s="53"/>
      <c r="D176" s="19" t="s">
        <v>17</v>
      </c>
      <c r="E176" s="67">
        <v>0.6453383014833769</v>
      </c>
      <c r="F176"/>
      <c r="G176"/>
      <c r="H176"/>
      <c r="I176"/>
      <c r="J176"/>
      <c r="K176"/>
      <c r="L176"/>
      <c r="M176"/>
      <c r="N176"/>
    </row>
    <row r="177" spans="4:14">
      <c r="D177" s="19" t="s">
        <v>18</v>
      </c>
      <c r="E177" s="68">
        <v>1550665.7158905729</v>
      </c>
      <c r="F177"/>
      <c r="G177"/>
      <c r="H177"/>
      <c r="I177"/>
      <c r="J177"/>
      <c r="K177"/>
      <c r="L177"/>
      <c r="M177"/>
      <c r="N177"/>
    </row>
    <row r="178" spans="4:14" ht="13.8" thickBot="1">
      <c r="D178" s="42" t="s">
        <v>19</v>
      </c>
      <c r="E178" s="42">
        <v>120</v>
      </c>
      <c r="F178"/>
      <c r="G178"/>
      <c r="H178"/>
      <c r="I178"/>
      <c r="J178"/>
      <c r="K178"/>
      <c r="L178"/>
      <c r="M178"/>
      <c r="N178"/>
    </row>
    <row r="179" spans="4:14">
      <c r="D179"/>
      <c r="E179"/>
      <c r="F179"/>
      <c r="G179"/>
      <c r="H179"/>
      <c r="I179"/>
      <c r="J179"/>
      <c r="K179"/>
      <c r="L179"/>
      <c r="M179"/>
      <c r="N179"/>
    </row>
    <row r="180" spans="4:14" ht="13.8" thickBot="1">
      <c r="D180" t="s">
        <v>20</v>
      </c>
      <c r="E180"/>
      <c r="F180"/>
      <c r="G180"/>
      <c r="H180"/>
      <c r="I180"/>
      <c r="J180"/>
      <c r="K180"/>
      <c r="L180"/>
      <c r="M180"/>
      <c r="N180"/>
    </row>
    <row r="181" spans="4:14">
      <c r="D181" s="20"/>
      <c r="E181" s="20" t="s">
        <v>21</v>
      </c>
      <c r="F181" s="20" t="s">
        <v>22</v>
      </c>
      <c r="G181" s="20" t="s">
        <v>23</v>
      </c>
      <c r="H181" s="20" t="s">
        <v>24</v>
      </c>
      <c r="I181" s="20" t="s">
        <v>25</v>
      </c>
      <c r="J181"/>
      <c r="K181"/>
      <c r="L181"/>
      <c r="M181"/>
      <c r="N181"/>
    </row>
    <row r="182" spans="4:14">
      <c r="D182" s="19" t="s">
        <v>26</v>
      </c>
      <c r="E182" s="19">
        <v>8</v>
      </c>
      <c r="F182" s="19">
        <v>539899234161220.06</v>
      </c>
      <c r="G182" s="19">
        <v>67487404270152.508</v>
      </c>
      <c r="H182" s="68">
        <v>28.066376986054227</v>
      </c>
      <c r="I182" s="69">
        <v>2.1186511706922502E-23</v>
      </c>
      <c r="J182"/>
      <c r="K182"/>
      <c r="L182"/>
      <c r="M182"/>
      <c r="N182"/>
    </row>
    <row r="183" spans="4:14">
      <c r="D183" s="19" t="s">
        <v>27</v>
      </c>
      <c r="E183" s="19">
        <v>111</v>
      </c>
      <c r="F183" s="19">
        <v>266906622030664.94</v>
      </c>
      <c r="G183" s="19">
        <v>2404564162438.4229</v>
      </c>
      <c r="H183" s="19"/>
      <c r="I183" s="19"/>
      <c r="J183"/>
      <c r="K183"/>
      <c r="L183"/>
      <c r="M183"/>
      <c r="N183"/>
    </row>
    <row r="184" spans="4:14" ht="13.8" thickBot="1">
      <c r="D184" s="42" t="s">
        <v>7</v>
      </c>
      <c r="E184" s="42">
        <v>119</v>
      </c>
      <c r="F184" s="42">
        <v>806805856191885</v>
      </c>
      <c r="G184" s="42"/>
      <c r="H184" s="42"/>
      <c r="I184" s="42"/>
      <c r="J184"/>
      <c r="K184"/>
      <c r="L184"/>
      <c r="M184"/>
      <c r="N184"/>
    </row>
    <row r="185" spans="4:14" ht="13.8" thickBot="1">
      <c r="D185"/>
      <c r="E185"/>
      <c r="F185"/>
      <c r="G185"/>
      <c r="H185"/>
      <c r="I185"/>
      <c r="J185"/>
      <c r="K185"/>
      <c r="L185"/>
      <c r="M185"/>
      <c r="N185"/>
    </row>
    <row r="186" spans="4:14">
      <c r="D186" s="20"/>
      <c r="E186" s="20" t="s">
        <v>28</v>
      </c>
      <c r="F186" s="20" t="s">
        <v>18</v>
      </c>
      <c r="G186" s="20" t="s">
        <v>29</v>
      </c>
      <c r="H186" s="20" t="s">
        <v>30</v>
      </c>
      <c r="I186" s="20" t="s">
        <v>31</v>
      </c>
      <c r="J186" s="20" t="s">
        <v>32</v>
      </c>
      <c r="K186" s="20" t="s">
        <v>33</v>
      </c>
      <c r="L186" s="20" t="s">
        <v>34</v>
      </c>
      <c r="M186" s="49"/>
      <c r="N186" s="49"/>
    </row>
    <row r="187" spans="4:14">
      <c r="D187" s="19" t="s">
        <v>35</v>
      </c>
      <c r="E187" s="68">
        <v>5584260.9813976567</v>
      </c>
      <c r="F187" s="68">
        <v>8919892.1276589055</v>
      </c>
      <c r="G187" s="69">
        <v>0.62604579758110701</v>
      </c>
      <c r="H187" s="69">
        <v>0.53257014290143301</v>
      </c>
      <c r="I187" s="19">
        <v>-12091100.186028676</v>
      </c>
      <c r="J187" s="19">
        <v>23259622.148823991</v>
      </c>
      <c r="K187" s="19">
        <v>-12091100.186028676</v>
      </c>
      <c r="L187" s="19">
        <v>23259622.148823991</v>
      </c>
      <c r="M187" s="19"/>
      <c r="N187" s="19"/>
    </row>
    <row r="188" spans="4:14">
      <c r="D188" s="19" t="s">
        <v>1</v>
      </c>
      <c r="E188" s="68">
        <v>5472.8866470672183</v>
      </c>
      <c r="F188" s="68">
        <v>974.29705310281224</v>
      </c>
      <c r="G188" s="69">
        <v>5.6172669614856101</v>
      </c>
      <c r="H188" s="69">
        <v>1.4546851704660252E-7</v>
      </c>
      <c r="I188" s="19">
        <v>3542.2520551362104</v>
      </c>
      <c r="J188" s="19">
        <v>7403.5212389982262</v>
      </c>
      <c r="K188" s="19">
        <v>3542.2520551362104</v>
      </c>
      <c r="L188" s="19">
        <v>7403.5212389982262</v>
      </c>
      <c r="M188" s="19"/>
      <c r="N188" s="19"/>
    </row>
    <row r="189" spans="4:14">
      <c r="D189" s="19" t="s">
        <v>2</v>
      </c>
      <c r="E189" s="68">
        <v>30243.655786148232</v>
      </c>
      <c r="F189" s="68">
        <v>5512.9184125671036</v>
      </c>
      <c r="G189" s="69">
        <v>5.4859610686792664</v>
      </c>
      <c r="H189" s="69">
        <v>2.618280406123605E-7</v>
      </c>
      <c r="I189" s="19">
        <v>19319.440264917168</v>
      </c>
      <c r="J189" s="19">
        <v>41167.871307379297</v>
      </c>
      <c r="K189" s="19">
        <v>19319.440264917168</v>
      </c>
      <c r="L189" s="19">
        <v>41167.871307379297</v>
      </c>
      <c r="M189" s="19"/>
      <c r="N189" s="19"/>
    </row>
    <row r="190" spans="4:14">
      <c r="D190" s="19" t="s">
        <v>9</v>
      </c>
      <c r="E190" s="68">
        <v>10979530.785055399</v>
      </c>
      <c r="F190" s="68">
        <v>9574995.2897455636</v>
      </c>
      <c r="G190" s="69">
        <v>1.1466878523495501</v>
      </c>
      <c r="H190" s="69">
        <v>0.25397646158560494</v>
      </c>
      <c r="I190" s="19">
        <v>-7993960.9904642589</v>
      </c>
      <c r="J190" s="19">
        <v>29953022.560575057</v>
      </c>
      <c r="K190" s="19">
        <v>-7993960.9904642589</v>
      </c>
      <c r="L190" s="19">
        <v>29953022.560575057</v>
      </c>
      <c r="M190" s="19"/>
      <c r="N190" s="19"/>
    </row>
    <row r="191" spans="4:14">
      <c r="D191" s="19" t="s">
        <v>3</v>
      </c>
      <c r="E191" s="68">
        <v>39188.969685110984</v>
      </c>
      <c r="F191" s="68">
        <v>195059.81160213629</v>
      </c>
      <c r="G191" s="69">
        <v>0.20090745173611038</v>
      </c>
      <c r="H191" s="69">
        <v>0.84113861612747698</v>
      </c>
      <c r="I191" s="19">
        <v>-347335.05661191844</v>
      </c>
      <c r="J191" s="19">
        <v>425712.99598214036</v>
      </c>
      <c r="K191" s="19">
        <v>-347335.05661191844</v>
      </c>
      <c r="L191" s="19">
        <v>425712.99598214036</v>
      </c>
      <c r="M191" s="19"/>
      <c r="N191" s="19"/>
    </row>
    <row r="192" spans="4:14">
      <c r="D192" s="19" t="s">
        <v>4</v>
      </c>
      <c r="E192" s="68">
        <v>-790915.9203487651</v>
      </c>
      <c r="F192" s="68">
        <v>403958.7170899894</v>
      </c>
      <c r="G192" s="69">
        <v>-1.9579127442683053</v>
      </c>
      <c r="H192" s="69">
        <v>5.2749918636223837E-2</v>
      </c>
      <c r="I192" s="19">
        <v>-1591387.0604823553</v>
      </c>
      <c r="J192" s="19">
        <v>9555.2197848249925</v>
      </c>
      <c r="K192" s="19">
        <v>-1591387.0604823553</v>
      </c>
      <c r="L192" s="19">
        <v>9555.2197848249925</v>
      </c>
      <c r="M192" s="19"/>
      <c r="N192" s="19"/>
    </row>
    <row r="193" spans="4:14">
      <c r="D193" s="19" t="s">
        <v>5</v>
      </c>
      <c r="E193" s="68">
        <v>-39805.415227654201</v>
      </c>
      <c r="F193" s="68">
        <v>8876.561120099961</v>
      </c>
      <c r="G193" s="69">
        <v>-4.4843284115420978</v>
      </c>
      <c r="H193" s="69">
        <v>1.790923609941191E-5</v>
      </c>
      <c r="I193" s="19">
        <v>-57394.91311362022</v>
      </c>
      <c r="J193" s="19">
        <v>-22215.917341688182</v>
      </c>
      <c r="K193" s="19">
        <v>-57394.91311362022</v>
      </c>
      <c r="L193" s="19">
        <v>-22215.917341688182</v>
      </c>
      <c r="M193" s="19"/>
      <c r="N193" s="19"/>
    </row>
    <row r="194" spans="4:14">
      <c r="D194" s="19" t="s">
        <v>40</v>
      </c>
      <c r="E194" s="68">
        <v>4233.8325614413361</v>
      </c>
      <c r="F194" s="68">
        <v>1652.6956461607965</v>
      </c>
      <c r="G194" s="69">
        <v>2.561773894229411</v>
      </c>
      <c r="H194" s="69">
        <v>1.1754773284382515E-2</v>
      </c>
      <c r="I194" s="19">
        <v>958.90591124741422</v>
      </c>
      <c r="J194" s="19">
        <v>7508.759211635258</v>
      </c>
      <c r="K194" s="19">
        <v>958.90591124741422</v>
      </c>
      <c r="L194" s="19">
        <v>7508.759211635258</v>
      </c>
      <c r="M194" s="1"/>
      <c r="N194" s="1"/>
    </row>
    <row r="195" spans="4:14" ht="13.8" thickBot="1">
      <c r="D195" s="42" t="s">
        <v>0</v>
      </c>
      <c r="E195" s="70">
        <v>-30.427237949462178</v>
      </c>
      <c r="F195" s="70">
        <v>16.177175581342052</v>
      </c>
      <c r="G195" s="71">
        <v>-1.8808745566534766</v>
      </c>
      <c r="H195" s="71">
        <v>6.2609531269243512E-2</v>
      </c>
      <c r="I195" s="42">
        <v>-62.483390308351446</v>
      </c>
      <c r="J195" s="42">
        <v>1.628914409427086</v>
      </c>
      <c r="K195" s="42">
        <v>-62.483390308351446</v>
      </c>
      <c r="L195" s="42">
        <v>1.628914409427086</v>
      </c>
      <c r="M195"/>
      <c r="N195"/>
    </row>
    <row r="196" spans="4:14">
      <c r="D196"/>
      <c r="E196"/>
      <c r="F196"/>
      <c r="G196"/>
      <c r="H196"/>
      <c r="I196"/>
      <c r="J196"/>
      <c r="K196"/>
      <c r="L196"/>
      <c r="M196"/>
      <c r="N196"/>
    </row>
    <row r="197" spans="4:14">
      <c r="D197"/>
      <c r="E197"/>
      <c r="F197"/>
      <c r="G197"/>
      <c r="H197"/>
      <c r="I197"/>
      <c r="J197"/>
      <c r="K197"/>
      <c r="L197"/>
    </row>
    <row r="198" spans="4:14">
      <c r="D198"/>
      <c r="E198"/>
      <c r="F198"/>
      <c r="G198"/>
      <c r="H198"/>
      <c r="I198"/>
      <c r="J198"/>
      <c r="K198"/>
      <c r="L198"/>
    </row>
  </sheetData>
  <mergeCells count="3">
    <mergeCell ref="D147:E147"/>
    <mergeCell ref="B171:N171"/>
    <mergeCell ref="A1:N1"/>
  </mergeCells>
  <pageMargins left="0.70866141732283472" right="0.70866141732283472" top="0.74803149606299213" bottom="0.74803149606299213" header="0.31496062992125984" footer="0.31496062992125984"/>
  <pageSetup scale="50" orientation="landscape" r:id="rId1"/>
  <rowBreaks count="2" manualBreakCount="2">
    <brk id="74" max="13" man="1"/>
    <brk id="147" max="13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AJ198"/>
  <sheetViews>
    <sheetView showGridLines="0" view="pageBreakPreview" zoomScale="70" zoomScaleNormal="80" zoomScaleSheetLayoutView="7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.109375" defaultRowHeight="13.2"/>
  <cols>
    <col min="1" max="1" width="9.109375" style="4" customWidth="1"/>
    <col min="2" max="2" width="12.5546875" style="4" bestFit="1" customWidth="1"/>
    <col min="3" max="3" width="15.33203125" style="3" customWidth="1"/>
    <col min="4" max="4" width="23.33203125" style="11" customWidth="1"/>
    <col min="5" max="5" width="18.44140625" style="11" customWidth="1"/>
    <col min="6" max="6" width="15.88671875" style="9" customWidth="1"/>
    <col min="7" max="7" width="19.44140625" style="11" bestFit="1" customWidth="1"/>
    <col min="8" max="8" width="15.109375" style="11" customWidth="1"/>
    <col min="9" max="11" width="13" style="11" customWidth="1"/>
    <col min="12" max="13" width="19" style="11" bestFit="1" customWidth="1"/>
    <col min="14" max="14" width="17.109375" style="11" customWidth="1"/>
    <col min="15" max="15" width="14.44140625" style="74" customWidth="1"/>
    <col min="16" max="16" width="5" style="48" customWidth="1"/>
    <col min="17" max="17" width="27" style="15" bestFit="1" customWidth="1"/>
    <col min="18" max="19" width="15.88671875" style="15" bestFit="1" customWidth="1"/>
    <col min="20" max="20" width="13.109375" style="15" bestFit="1" customWidth="1"/>
    <col min="21" max="21" width="12.5546875" style="15" customWidth="1"/>
    <col min="22" max="22" width="15.44140625" style="15" bestFit="1" customWidth="1"/>
    <col min="23" max="23" width="18.6640625" style="15" bestFit="1" customWidth="1"/>
    <col min="24" max="25" width="18.6640625" style="48" bestFit="1" customWidth="1"/>
    <col min="26" max="36" width="9.109375" style="48"/>
    <col min="37" max="16384" width="9.109375" style="4"/>
  </cols>
  <sheetData>
    <row r="1" spans="1:36" ht="18" customHeight="1">
      <c r="A1" s="86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Q1" s="54"/>
    </row>
    <row r="2" spans="1:36" ht="26.4">
      <c r="B2" s="13"/>
      <c r="C2" s="14" t="s">
        <v>8</v>
      </c>
      <c r="D2" s="2" t="s">
        <v>1</v>
      </c>
      <c r="E2" s="2" t="s">
        <v>2</v>
      </c>
      <c r="F2" s="17" t="s">
        <v>9</v>
      </c>
      <c r="G2" s="2" t="s">
        <v>3</v>
      </c>
      <c r="H2" s="2" t="s">
        <v>4</v>
      </c>
      <c r="I2" s="2" t="s">
        <v>5</v>
      </c>
      <c r="J2" s="2" t="s">
        <v>40</v>
      </c>
      <c r="K2" s="2" t="s">
        <v>0</v>
      </c>
      <c r="L2" s="2" t="s">
        <v>10</v>
      </c>
      <c r="M2" s="2" t="s">
        <v>11</v>
      </c>
      <c r="N2" s="2" t="s">
        <v>12</v>
      </c>
      <c r="O2" s="81"/>
      <c r="AA2" s="1"/>
      <c r="AB2" s="19"/>
      <c r="AC2" s="19"/>
      <c r="AD2" s="19"/>
      <c r="AE2" s="19"/>
      <c r="AF2" s="19"/>
      <c r="AG2" s="19"/>
      <c r="AH2" s="19"/>
      <c r="AI2" s="19"/>
      <c r="AJ2" s="19"/>
    </row>
    <row r="3" spans="1:36">
      <c r="A3" s="4">
        <f t="shared" ref="A3:A66" si="0">YEAR(B3)</f>
        <v>2004</v>
      </c>
      <c r="B3" s="5">
        <v>37987</v>
      </c>
      <c r="C3" s="56">
        <v>107850864</v>
      </c>
      <c r="D3" s="6">
        <v>849.1</v>
      </c>
      <c r="E3" s="6">
        <v>0</v>
      </c>
      <c r="F3" s="64">
        <v>1.0159128651183942</v>
      </c>
      <c r="G3" s="6">
        <v>31</v>
      </c>
      <c r="H3" s="6">
        <v>0</v>
      </c>
      <c r="I3" s="6">
        <v>336</v>
      </c>
      <c r="J3" s="65">
        <v>1390</v>
      </c>
      <c r="K3" s="65">
        <v>373416.66666666622</v>
      </c>
      <c r="L3" s="8">
        <f>$E$187+(D3*$E$188)+(E3*$E$189)+(F3*$E$190)+(G3*$E$191)+(H3*$E$192)+(I3*$E$193)+(J3*$E$194)+(K3*$E$195)</f>
        <v>97253247.571418956</v>
      </c>
      <c r="M3" s="8">
        <f t="shared" ref="M3:M66" si="1">L3-C3</f>
        <v>-10597616.428581044</v>
      </c>
      <c r="N3" s="37">
        <f t="shared" ref="N3:N66" si="2">M3/C3</f>
        <v>-9.8261766624150954E-2</v>
      </c>
      <c r="O3" s="81"/>
      <c r="AA3" s="1"/>
      <c r="AB3" s="19"/>
      <c r="AC3" s="19"/>
      <c r="AD3" s="19"/>
      <c r="AE3" s="19"/>
      <c r="AF3" s="19"/>
      <c r="AG3" s="19"/>
      <c r="AH3" s="19"/>
      <c r="AI3" s="19"/>
      <c r="AJ3" s="19"/>
    </row>
    <row r="4" spans="1:36">
      <c r="A4" s="4">
        <f t="shared" si="0"/>
        <v>2004</v>
      </c>
      <c r="B4" s="5">
        <v>38018</v>
      </c>
      <c r="C4" s="56">
        <v>86943151</v>
      </c>
      <c r="D4" s="6">
        <v>631.70000000000005</v>
      </c>
      <c r="E4" s="6">
        <v>0</v>
      </c>
      <c r="F4" s="64">
        <v>1.0180619339601864</v>
      </c>
      <c r="G4" s="6">
        <v>29</v>
      </c>
      <c r="H4" s="6">
        <v>0</v>
      </c>
      <c r="I4" s="6">
        <v>320</v>
      </c>
      <c r="J4" s="65">
        <v>1394</v>
      </c>
      <c r="K4" s="65">
        <v>374833.33333333291</v>
      </c>
      <c r="L4" s="8">
        <f t="shared" ref="L4:L67" si="3">$E$187+(D4*$E$188)+(E4*$E$189)+(F4*$E$190)+(G4*$E$191)+(H4*$E$192)+(I4*$E$193)+(J4*$E$194)+(K4*$E$195)</f>
        <v>92731655.627135575</v>
      </c>
      <c r="M4" s="8">
        <f t="shared" si="1"/>
        <v>5788504.6271355748</v>
      </c>
      <c r="N4" s="37">
        <f t="shared" si="2"/>
        <v>6.6578040484587167E-2</v>
      </c>
      <c r="O4" s="81"/>
      <c r="AA4" s="49"/>
      <c r="AB4" s="19"/>
      <c r="AC4" s="19"/>
      <c r="AD4" s="19"/>
      <c r="AE4" s="19"/>
      <c r="AF4" s="19"/>
      <c r="AG4" s="19"/>
      <c r="AH4" s="19"/>
      <c r="AI4" s="19"/>
      <c r="AJ4" s="19"/>
    </row>
    <row r="5" spans="1:36">
      <c r="A5" s="4">
        <f t="shared" si="0"/>
        <v>2004</v>
      </c>
      <c r="B5" s="5">
        <v>38047</v>
      </c>
      <c r="C5" s="56">
        <v>92207023</v>
      </c>
      <c r="D5" s="6">
        <v>487.3</v>
      </c>
      <c r="E5" s="6">
        <v>0</v>
      </c>
      <c r="F5" s="64">
        <v>1.0202155489565214</v>
      </c>
      <c r="G5" s="6">
        <v>31</v>
      </c>
      <c r="H5" s="6">
        <v>1</v>
      </c>
      <c r="I5" s="6">
        <v>368</v>
      </c>
      <c r="J5" s="65">
        <v>1394</v>
      </c>
      <c r="K5" s="65">
        <v>376249.99999999959</v>
      </c>
      <c r="L5" s="8">
        <f t="shared" si="3"/>
        <v>93805806.107225746</v>
      </c>
      <c r="M5" s="8">
        <f t="shared" si="1"/>
        <v>1598783.1072257459</v>
      </c>
      <c r="N5" s="37">
        <f t="shared" si="2"/>
        <v>1.7339060032615369E-2</v>
      </c>
      <c r="O5" s="81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>
      <c r="A6" s="4">
        <f t="shared" si="0"/>
        <v>2004</v>
      </c>
      <c r="B6" s="5">
        <v>38078</v>
      </c>
      <c r="C6" s="56">
        <v>82782079</v>
      </c>
      <c r="D6" s="6">
        <v>331.5</v>
      </c>
      <c r="E6" s="6">
        <v>0</v>
      </c>
      <c r="F6" s="64">
        <v>1.0223737197243647</v>
      </c>
      <c r="G6" s="6">
        <v>30</v>
      </c>
      <c r="H6" s="6">
        <v>1</v>
      </c>
      <c r="I6" s="6">
        <v>336</v>
      </c>
      <c r="J6" s="65">
        <v>1395</v>
      </c>
      <c r="K6" s="65">
        <v>377666.66666666628</v>
      </c>
      <c r="L6" s="8">
        <f t="shared" si="3"/>
        <v>88932982.413410798</v>
      </c>
      <c r="M6" s="8">
        <f t="shared" si="1"/>
        <v>6150903.4134107977</v>
      </c>
      <c r="N6" s="37">
        <f t="shared" si="2"/>
        <v>7.4302354902330947E-2</v>
      </c>
      <c r="O6" s="81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>
      <c r="A7" s="4">
        <f t="shared" si="0"/>
        <v>2004</v>
      </c>
      <c r="B7" s="5">
        <v>38108</v>
      </c>
      <c r="C7" s="56">
        <v>85131816</v>
      </c>
      <c r="D7" s="6">
        <v>158.9</v>
      </c>
      <c r="E7" s="6">
        <v>8.6</v>
      </c>
      <c r="F7" s="64">
        <v>1.0245364559010257</v>
      </c>
      <c r="G7" s="6">
        <v>31</v>
      </c>
      <c r="H7" s="6">
        <v>1</v>
      </c>
      <c r="I7" s="6">
        <v>320</v>
      </c>
      <c r="J7" s="65">
        <v>1404</v>
      </c>
      <c r="K7" s="65">
        <v>379083.33333333296</v>
      </c>
      <c r="L7" s="8">
        <f t="shared" si="3"/>
        <v>86309307.560058996</v>
      </c>
      <c r="M7" s="8">
        <f t="shared" si="1"/>
        <v>1177491.5600589961</v>
      </c>
      <c r="N7" s="37">
        <f t="shared" si="2"/>
        <v>1.3831392485025764E-2</v>
      </c>
      <c r="O7" s="81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>
      <c r="A8" s="4">
        <f t="shared" si="0"/>
        <v>2004</v>
      </c>
      <c r="B8" s="5">
        <v>38139</v>
      </c>
      <c r="C8" s="56">
        <v>87709710</v>
      </c>
      <c r="D8" s="6">
        <v>44.2</v>
      </c>
      <c r="E8" s="6">
        <v>31.6</v>
      </c>
      <c r="F8" s="64">
        <v>1.0267037671442005</v>
      </c>
      <c r="G8" s="6">
        <v>30</v>
      </c>
      <c r="H8" s="6">
        <v>0</v>
      </c>
      <c r="I8" s="6">
        <v>352</v>
      </c>
      <c r="J8" s="65">
        <v>1397</v>
      </c>
      <c r="K8" s="65">
        <v>380499.99999999965</v>
      </c>
      <c r="L8" s="8">
        <f t="shared" si="3"/>
        <v>90181081.173662484</v>
      </c>
      <c r="M8" s="8">
        <f t="shared" si="1"/>
        <v>2471371.1736624837</v>
      </c>
      <c r="N8" s="37">
        <f t="shared" si="2"/>
        <v>2.8176711263353665E-2</v>
      </c>
      <c r="O8" s="81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>
      <c r="A9" s="4">
        <f t="shared" si="0"/>
        <v>2004</v>
      </c>
      <c r="B9" s="5">
        <v>38169</v>
      </c>
      <c r="C9" s="56">
        <v>107314343</v>
      </c>
      <c r="D9" s="6">
        <v>3.6</v>
      </c>
      <c r="E9" s="6">
        <v>86.4</v>
      </c>
      <c r="F9" s="64">
        <v>1.0288756631320157</v>
      </c>
      <c r="G9" s="6">
        <v>31</v>
      </c>
      <c r="H9" s="6">
        <v>0</v>
      </c>
      <c r="I9" s="6">
        <v>336</v>
      </c>
      <c r="J9" s="65">
        <v>1408</v>
      </c>
      <c r="K9" s="65">
        <v>381916.66666666634</v>
      </c>
      <c r="L9" s="8">
        <f t="shared" si="3"/>
        <v>93005969.219228536</v>
      </c>
      <c r="M9" s="8">
        <f t="shared" si="1"/>
        <v>-14308373.780771464</v>
      </c>
      <c r="N9" s="37">
        <f t="shared" si="2"/>
        <v>-0.13333142039337151</v>
      </c>
      <c r="O9" s="81"/>
      <c r="AA9" s="19"/>
      <c r="AB9" s="1"/>
      <c r="AC9" s="1"/>
      <c r="AD9" s="1"/>
      <c r="AE9" s="1"/>
      <c r="AF9" s="1"/>
      <c r="AG9" s="1"/>
      <c r="AH9" s="1"/>
      <c r="AI9" s="1"/>
      <c r="AJ9" s="1"/>
    </row>
    <row r="10" spans="1:36">
      <c r="A10" s="4">
        <f t="shared" si="0"/>
        <v>2004</v>
      </c>
      <c r="B10" s="5">
        <v>38200</v>
      </c>
      <c r="C10" s="56">
        <v>74886665</v>
      </c>
      <c r="D10" s="6">
        <v>12.8</v>
      </c>
      <c r="E10" s="6">
        <v>59.6</v>
      </c>
      <c r="F10" s="64">
        <v>1.0310521535630701</v>
      </c>
      <c r="G10" s="6">
        <v>31</v>
      </c>
      <c r="H10" s="6">
        <v>0</v>
      </c>
      <c r="I10" s="6">
        <v>336</v>
      </c>
      <c r="J10" s="65">
        <v>1420</v>
      </c>
      <c r="K10" s="65">
        <v>383333.33333333302</v>
      </c>
      <c r="L10" s="8">
        <f t="shared" si="3"/>
        <v>91399372.281155229</v>
      </c>
      <c r="M10" s="8">
        <f t="shared" si="1"/>
        <v>16512707.281155229</v>
      </c>
      <c r="N10" s="37">
        <f t="shared" si="2"/>
        <v>0.22050263930374292</v>
      </c>
      <c r="O10" s="81"/>
      <c r="AA10" s="19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s="4">
        <f t="shared" si="0"/>
        <v>2004</v>
      </c>
      <c r="B11" s="5">
        <v>38231</v>
      </c>
      <c r="C11" s="56">
        <v>89614322</v>
      </c>
      <c r="D11" s="6">
        <v>30</v>
      </c>
      <c r="E11" s="6">
        <v>41.2</v>
      </c>
      <c r="F11" s="64">
        <v>1.0332332481564799</v>
      </c>
      <c r="G11" s="6">
        <v>30</v>
      </c>
      <c r="H11" s="6">
        <v>1</v>
      </c>
      <c r="I11" s="6">
        <v>336</v>
      </c>
      <c r="J11" s="65">
        <v>1388</v>
      </c>
      <c r="K11" s="65">
        <v>384749.99999999971</v>
      </c>
      <c r="L11" s="8">
        <f t="shared" si="3"/>
        <v>88192584.42298305</v>
      </c>
      <c r="M11" s="8">
        <f t="shared" si="1"/>
        <v>-1421737.5770169497</v>
      </c>
      <c r="N11" s="37">
        <f t="shared" si="2"/>
        <v>-1.5865070953914595E-2</v>
      </c>
      <c r="O11" s="81"/>
      <c r="AA11" s="19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A12" s="4">
        <f t="shared" si="0"/>
        <v>2004</v>
      </c>
      <c r="B12" s="5">
        <v>38261</v>
      </c>
      <c r="C12" s="56">
        <v>84185811</v>
      </c>
      <c r="D12" s="6">
        <v>226.3</v>
      </c>
      <c r="E12" s="6">
        <v>1.5</v>
      </c>
      <c r="F12" s="64">
        <v>1.0354189566519207</v>
      </c>
      <c r="G12" s="6">
        <v>31</v>
      </c>
      <c r="H12" s="6">
        <v>1</v>
      </c>
      <c r="I12" s="6">
        <v>320</v>
      </c>
      <c r="J12" s="65">
        <v>1376</v>
      </c>
      <c r="K12" s="65">
        <v>386166.6666666664</v>
      </c>
      <c r="L12" s="8">
        <f t="shared" si="3"/>
        <v>86558640.554077506</v>
      </c>
      <c r="M12" s="8">
        <f t="shared" si="1"/>
        <v>2372829.5540775061</v>
      </c>
      <c r="N12" s="37">
        <f t="shared" si="2"/>
        <v>2.8185623276557922E-2</v>
      </c>
      <c r="O12" s="81"/>
      <c r="AA12" s="19"/>
      <c r="AB12" s="19"/>
    </row>
    <row r="13" spans="1:36">
      <c r="A13" s="4">
        <f t="shared" si="0"/>
        <v>2004</v>
      </c>
      <c r="B13" s="5">
        <v>38292</v>
      </c>
      <c r="C13" s="56">
        <v>90614206</v>
      </c>
      <c r="D13" s="6">
        <v>379.1</v>
      </c>
      <c r="E13" s="6">
        <v>0</v>
      </c>
      <c r="F13" s="64">
        <v>1.0376092888096715</v>
      </c>
      <c r="G13" s="6">
        <v>30</v>
      </c>
      <c r="H13" s="6">
        <v>1</v>
      </c>
      <c r="I13" s="6">
        <v>352</v>
      </c>
      <c r="J13" s="65">
        <v>1378</v>
      </c>
      <c r="K13" s="65">
        <v>387583.33333333308</v>
      </c>
      <c r="L13" s="8">
        <f t="shared" si="3"/>
        <v>91171167.174464241</v>
      </c>
      <c r="M13" s="8">
        <f t="shared" si="1"/>
        <v>556961.17446424067</v>
      </c>
      <c r="N13" s="37">
        <f t="shared" si="2"/>
        <v>6.1465105644057695E-3</v>
      </c>
      <c r="O13" s="81"/>
      <c r="AA13" s="1"/>
      <c r="AB13" s="1"/>
    </row>
    <row r="14" spans="1:36">
      <c r="A14" s="4">
        <f t="shared" si="0"/>
        <v>2004</v>
      </c>
      <c r="B14" s="5">
        <v>38322</v>
      </c>
      <c r="C14" s="56">
        <v>93555928</v>
      </c>
      <c r="D14" s="6">
        <v>643.4</v>
      </c>
      <c r="E14" s="6">
        <v>0</v>
      </c>
      <c r="F14" s="64">
        <v>1.0398042544106587</v>
      </c>
      <c r="G14" s="6">
        <v>31</v>
      </c>
      <c r="H14" s="6">
        <v>0</v>
      </c>
      <c r="I14" s="6">
        <v>336</v>
      </c>
      <c r="J14" s="65">
        <v>1376</v>
      </c>
      <c r="K14" s="65">
        <v>388999.99999999977</v>
      </c>
      <c r="L14" s="8">
        <f t="shared" si="3"/>
        <v>95043173.983633518</v>
      </c>
      <c r="M14" s="8">
        <f t="shared" si="1"/>
        <v>1487245.9836335182</v>
      </c>
      <c r="N14" s="37">
        <f t="shared" si="2"/>
        <v>1.5896865280771073E-2</v>
      </c>
      <c r="O14" s="81"/>
      <c r="AA14" s="1"/>
      <c r="AB14" s="1"/>
    </row>
    <row r="15" spans="1:36">
      <c r="A15" s="4">
        <f t="shared" si="0"/>
        <v>2005</v>
      </c>
      <c r="B15" s="5">
        <v>38353</v>
      </c>
      <c r="C15" s="56">
        <v>93876052</v>
      </c>
      <c r="D15" s="6">
        <v>770</v>
      </c>
      <c r="E15" s="6">
        <v>0</v>
      </c>
      <c r="F15" s="64">
        <v>1.0421691144657905</v>
      </c>
      <c r="G15" s="6">
        <v>31</v>
      </c>
      <c r="H15" s="6">
        <v>0</v>
      </c>
      <c r="I15" s="6">
        <v>320</v>
      </c>
      <c r="J15" s="65">
        <v>1379</v>
      </c>
      <c r="K15" s="65">
        <v>390999.99999999977</v>
      </c>
      <c r="L15" s="8">
        <f t="shared" si="3"/>
        <v>95623986.129304424</v>
      </c>
      <c r="M15" s="8">
        <f t="shared" si="1"/>
        <v>1747934.1293044239</v>
      </c>
      <c r="N15" s="37">
        <f t="shared" si="2"/>
        <v>1.8619595648360073E-2</v>
      </c>
      <c r="O15" s="81"/>
      <c r="AA15" s="1"/>
      <c r="AB15" s="1"/>
    </row>
    <row r="16" spans="1:36">
      <c r="A16" s="4">
        <f t="shared" si="0"/>
        <v>2005</v>
      </c>
      <c r="B16" s="5">
        <v>38384</v>
      </c>
      <c r="C16" s="56">
        <v>95439923</v>
      </c>
      <c r="D16" s="6">
        <v>616.4</v>
      </c>
      <c r="E16" s="6">
        <v>0</v>
      </c>
      <c r="F16" s="64">
        <v>1.0445393529977427</v>
      </c>
      <c r="G16" s="6">
        <v>28</v>
      </c>
      <c r="H16" s="6">
        <v>0</v>
      </c>
      <c r="I16" s="6">
        <v>320</v>
      </c>
      <c r="J16" s="65">
        <v>1378</v>
      </c>
      <c r="K16" s="65">
        <v>392999.99999999977</v>
      </c>
      <c r="L16" s="8">
        <f t="shared" si="3"/>
        <v>93026306.388468981</v>
      </c>
      <c r="M16" s="8">
        <f t="shared" si="1"/>
        <v>-2413616.6115310192</v>
      </c>
      <c r="N16" s="37">
        <f t="shared" si="2"/>
        <v>-2.5289381379017029E-2</v>
      </c>
      <c r="O16" s="81"/>
    </row>
    <row r="17" spans="1:25">
      <c r="A17" s="4">
        <f t="shared" si="0"/>
        <v>2005</v>
      </c>
      <c r="B17" s="5">
        <v>38412</v>
      </c>
      <c r="C17" s="56">
        <v>93601879</v>
      </c>
      <c r="D17" s="6">
        <v>608.6</v>
      </c>
      <c r="E17" s="6">
        <v>0</v>
      </c>
      <c r="F17" s="64">
        <v>1.0469149822389572</v>
      </c>
      <c r="G17" s="6">
        <v>31</v>
      </c>
      <c r="H17" s="6">
        <v>1</v>
      </c>
      <c r="I17" s="6">
        <v>352</v>
      </c>
      <c r="J17" s="65">
        <v>1362</v>
      </c>
      <c r="K17" s="65">
        <v>394999.99999999977</v>
      </c>
      <c r="L17" s="8">
        <f t="shared" si="3"/>
        <v>94514699.437061787</v>
      </c>
      <c r="M17" s="8">
        <f t="shared" si="1"/>
        <v>912820.43706178665</v>
      </c>
      <c r="N17" s="37">
        <f t="shared" si="2"/>
        <v>9.7521593242993199E-3</v>
      </c>
      <c r="O17" s="81"/>
    </row>
    <row r="18" spans="1:25">
      <c r="A18" s="4">
        <f t="shared" si="0"/>
        <v>2005</v>
      </c>
      <c r="B18" s="5">
        <v>38443</v>
      </c>
      <c r="C18" s="56">
        <v>85519196</v>
      </c>
      <c r="D18" s="6">
        <v>306.8</v>
      </c>
      <c r="E18" s="6">
        <v>0</v>
      </c>
      <c r="F18" s="64">
        <v>1.0492960144496968</v>
      </c>
      <c r="G18" s="6">
        <v>30</v>
      </c>
      <c r="H18" s="6">
        <v>1</v>
      </c>
      <c r="I18" s="6">
        <v>336</v>
      </c>
      <c r="J18" s="65">
        <v>1370</v>
      </c>
      <c r="K18" s="65">
        <v>396999.99999999977</v>
      </c>
      <c r="L18" s="8">
        <f t="shared" si="3"/>
        <v>89053922.279022604</v>
      </c>
      <c r="M18" s="8">
        <f t="shared" si="1"/>
        <v>3534726.2790226042</v>
      </c>
      <c r="N18" s="37">
        <f t="shared" si="2"/>
        <v>4.1332548063508508E-2</v>
      </c>
      <c r="O18" s="81"/>
    </row>
    <row r="19" spans="1:25">
      <c r="A19" s="4">
        <f t="shared" si="0"/>
        <v>2005</v>
      </c>
      <c r="B19" s="5">
        <v>38473</v>
      </c>
      <c r="C19" s="56">
        <v>87463993</v>
      </c>
      <c r="D19" s="6">
        <v>189.4</v>
      </c>
      <c r="E19" s="6">
        <v>0.8</v>
      </c>
      <c r="F19" s="64">
        <v>1.0516824619181071</v>
      </c>
      <c r="G19" s="6">
        <v>31</v>
      </c>
      <c r="H19" s="6">
        <v>1</v>
      </c>
      <c r="I19" s="6">
        <v>336</v>
      </c>
      <c r="J19" s="65">
        <v>1353</v>
      </c>
      <c r="K19" s="65">
        <v>398999.99999999977</v>
      </c>
      <c r="L19" s="8">
        <f t="shared" si="3"/>
        <v>87369298.907183617</v>
      </c>
      <c r="M19" s="8">
        <f t="shared" si="1"/>
        <v>-94694.092816382647</v>
      </c>
      <c r="N19" s="37">
        <f t="shared" si="2"/>
        <v>-1.0826637290202684E-3</v>
      </c>
      <c r="O19" s="81"/>
    </row>
    <row r="20" spans="1:25">
      <c r="A20" s="4">
        <f t="shared" si="0"/>
        <v>2005</v>
      </c>
      <c r="B20" s="5">
        <v>38504</v>
      </c>
      <c r="C20" s="56">
        <v>95066850</v>
      </c>
      <c r="D20" s="6">
        <v>8.9</v>
      </c>
      <c r="E20" s="6">
        <v>146.30000000000001</v>
      </c>
      <c r="F20" s="64">
        <v>1.0540743369602825</v>
      </c>
      <c r="G20" s="6">
        <v>30</v>
      </c>
      <c r="H20" s="6">
        <v>0</v>
      </c>
      <c r="I20" s="6">
        <v>352</v>
      </c>
      <c r="J20" s="65">
        <v>1351</v>
      </c>
      <c r="K20" s="65">
        <v>400999.99999999977</v>
      </c>
      <c r="L20" s="8">
        <f t="shared" si="3"/>
        <v>98547757.32185024</v>
      </c>
      <c r="M20" s="8">
        <f t="shared" si="1"/>
        <v>3480907.3218502402</v>
      </c>
      <c r="N20" s="37">
        <f t="shared" si="2"/>
        <v>3.6615364050141978E-2</v>
      </c>
      <c r="O20" s="81"/>
    </row>
    <row r="21" spans="1:25">
      <c r="A21" s="4">
        <f t="shared" si="0"/>
        <v>2005</v>
      </c>
      <c r="B21" s="5">
        <v>38534</v>
      </c>
      <c r="C21" s="56">
        <v>96303978</v>
      </c>
      <c r="D21" s="6">
        <v>0</v>
      </c>
      <c r="E21" s="6">
        <v>188.7</v>
      </c>
      <c r="F21" s="64">
        <v>1.0564716519203272</v>
      </c>
      <c r="G21" s="6">
        <v>31</v>
      </c>
      <c r="H21" s="6">
        <v>0</v>
      </c>
      <c r="I21" s="6">
        <v>320</v>
      </c>
      <c r="J21" s="65">
        <v>1354</v>
      </c>
      <c r="K21" s="65">
        <v>402999.99999999977</v>
      </c>
      <c r="L21" s="8">
        <f t="shared" si="3"/>
        <v>99362639.295856595</v>
      </c>
      <c r="M21" s="8">
        <f t="shared" si="1"/>
        <v>3058661.295856595</v>
      </c>
      <c r="N21" s="37">
        <f t="shared" si="2"/>
        <v>3.1760487566324574E-2</v>
      </c>
      <c r="O21" s="8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4">
        <f t="shared" si="0"/>
        <v>2005</v>
      </c>
      <c r="B22" s="5">
        <v>38565</v>
      </c>
      <c r="C22" s="56">
        <v>98464599</v>
      </c>
      <c r="D22" s="6">
        <v>0.2</v>
      </c>
      <c r="E22" s="6">
        <v>140.69999999999999</v>
      </c>
      <c r="F22" s="64">
        <v>1.05887441917042</v>
      </c>
      <c r="G22" s="6">
        <v>31</v>
      </c>
      <c r="H22" s="6">
        <v>0</v>
      </c>
      <c r="I22" s="6">
        <v>352</v>
      </c>
      <c r="J22" s="65">
        <v>1359</v>
      </c>
      <c r="K22" s="65">
        <v>404999.99999999977</v>
      </c>
      <c r="L22" s="8">
        <f t="shared" si="3"/>
        <v>98474211.398430765</v>
      </c>
      <c r="M22" s="8">
        <f t="shared" si="1"/>
        <v>9612.3984307646751</v>
      </c>
      <c r="N22" s="37">
        <f t="shared" si="2"/>
        <v>9.7622887092290651E-5</v>
      </c>
      <c r="O22" s="8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4">
        <f t="shared" si="0"/>
        <v>2005</v>
      </c>
      <c r="B23" s="5">
        <v>38596</v>
      </c>
      <c r="C23" s="56">
        <v>95496155</v>
      </c>
      <c r="D23" s="6">
        <v>22.6</v>
      </c>
      <c r="E23" s="6">
        <v>52.1</v>
      </c>
      <c r="F23" s="64">
        <v>1.0612826511108788</v>
      </c>
      <c r="G23" s="6">
        <v>30</v>
      </c>
      <c r="H23" s="6">
        <v>1</v>
      </c>
      <c r="I23" s="6">
        <v>336</v>
      </c>
      <c r="J23" s="65">
        <v>1366</v>
      </c>
      <c r="K23" s="65">
        <v>406999.99999999977</v>
      </c>
      <c r="L23" s="8">
        <f t="shared" si="3"/>
        <v>89393601.060256049</v>
      </c>
      <c r="M23" s="8">
        <f t="shared" si="1"/>
        <v>-6102553.939743951</v>
      </c>
      <c r="N23" s="37">
        <f t="shared" si="2"/>
        <v>-6.3903661249439317E-2</v>
      </c>
      <c r="O23" s="8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4">
        <f t="shared" si="0"/>
        <v>2005</v>
      </c>
      <c r="B24" s="5">
        <v>38626</v>
      </c>
      <c r="C24" s="56">
        <v>88954507</v>
      </c>
      <c r="D24" s="6">
        <v>220.2</v>
      </c>
      <c r="E24" s="6">
        <v>7.6</v>
      </c>
      <c r="F24" s="64">
        <v>1.0636963601702236</v>
      </c>
      <c r="G24" s="6">
        <v>31</v>
      </c>
      <c r="H24" s="6">
        <v>1</v>
      </c>
      <c r="I24" s="6">
        <v>320</v>
      </c>
      <c r="J24" s="65">
        <v>1364</v>
      </c>
      <c r="K24" s="65">
        <v>408999.99999999977</v>
      </c>
      <c r="L24" s="8">
        <f t="shared" si="3"/>
        <v>87600306.056946486</v>
      </c>
      <c r="M24" s="8">
        <f t="shared" si="1"/>
        <v>-1354200.9430535138</v>
      </c>
      <c r="N24" s="37">
        <f t="shared" si="2"/>
        <v>-1.5223522547918946E-2</v>
      </c>
      <c r="O24" s="8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4">
        <f t="shared" si="0"/>
        <v>2005</v>
      </c>
      <c r="B25" s="5">
        <v>38657</v>
      </c>
      <c r="C25" s="56">
        <v>97467256</v>
      </c>
      <c r="D25" s="6">
        <v>388.4</v>
      </c>
      <c r="E25" s="6">
        <v>0</v>
      </c>
      <c r="F25" s="64">
        <v>1.0661155588052409</v>
      </c>
      <c r="G25" s="6">
        <v>30</v>
      </c>
      <c r="H25" s="6">
        <v>1</v>
      </c>
      <c r="I25" s="6">
        <v>352</v>
      </c>
      <c r="J25" s="65">
        <v>1360</v>
      </c>
      <c r="K25" s="65">
        <v>410999.99999999977</v>
      </c>
      <c r="L25" s="8">
        <f t="shared" si="3"/>
        <v>91821079.591141641</v>
      </c>
      <c r="M25" s="8">
        <f t="shared" si="1"/>
        <v>-5646176.4088583589</v>
      </c>
      <c r="N25" s="37">
        <f t="shared" si="2"/>
        <v>-5.7928956252327024E-2</v>
      </c>
      <c r="O25" s="8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4">
        <f t="shared" si="0"/>
        <v>2005</v>
      </c>
      <c r="B26" s="5">
        <v>38687</v>
      </c>
      <c r="C26" s="56">
        <v>94031215</v>
      </c>
      <c r="D26" s="6">
        <v>665.3</v>
      </c>
      <c r="E26" s="6">
        <v>0</v>
      </c>
      <c r="F26" s="64">
        <v>1.068540259501048</v>
      </c>
      <c r="G26" s="6">
        <v>31</v>
      </c>
      <c r="H26" s="6">
        <v>0</v>
      </c>
      <c r="I26" s="6">
        <v>320</v>
      </c>
      <c r="J26" s="65">
        <v>1369</v>
      </c>
      <c r="K26" s="65">
        <v>412999.99999999977</v>
      </c>
      <c r="L26" s="8">
        <f t="shared" si="3"/>
        <v>94764316.318496063</v>
      </c>
      <c r="M26" s="8">
        <f t="shared" si="1"/>
        <v>733101.31849606335</v>
      </c>
      <c r="N26" s="37">
        <f t="shared" si="2"/>
        <v>7.7963612242600861E-3</v>
      </c>
      <c r="O26" s="81"/>
      <c r="Q26" s="55"/>
      <c r="R26" s="55"/>
      <c r="S26" s="1"/>
      <c r="T26" s="1"/>
      <c r="U26" s="1"/>
      <c r="V26" s="1"/>
      <c r="W26" s="1"/>
      <c r="X26" s="1"/>
      <c r="Y26" s="1"/>
    </row>
    <row r="27" spans="1:25">
      <c r="A27" s="4">
        <f t="shared" si="0"/>
        <v>2006</v>
      </c>
      <c r="B27" s="5">
        <v>38718</v>
      </c>
      <c r="C27" s="56">
        <v>94853823</v>
      </c>
      <c r="D27" s="6">
        <v>551.79999999999995</v>
      </c>
      <c r="E27" s="6">
        <v>0</v>
      </c>
      <c r="F27" s="64">
        <v>1.0706945906258896</v>
      </c>
      <c r="G27" s="6">
        <v>31</v>
      </c>
      <c r="H27" s="6">
        <v>0</v>
      </c>
      <c r="I27" s="6">
        <v>336</v>
      </c>
      <c r="J27" s="65">
        <v>1381</v>
      </c>
      <c r="K27" s="65">
        <v>414666.66666666645</v>
      </c>
      <c r="L27" s="8">
        <f t="shared" si="3"/>
        <v>94817984.306253746</v>
      </c>
      <c r="M27" s="8">
        <f t="shared" si="1"/>
        <v>-35838.693746253848</v>
      </c>
      <c r="N27" s="37">
        <f t="shared" si="2"/>
        <v>-3.7783077806209084E-4</v>
      </c>
      <c r="O27" s="81"/>
      <c r="Q27" s="19"/>
      <c r="R27" s="19"/>
      <c r="S27" s="1"/>
      <c r="T27" s="1"/>
      <c r="U27" s="1"/>
      <c r="V27" s="1"/>
      <c r="W27" s="1"/>
      <c r="X27" s="1"/>
      <c r="Y27" s="1"/>
    </row>
    <row r="28" spans="1:25">
      <c r="A28" s="4">
        <f t="shared" si="0"/>
        <v>2006</v>
      </c>
      <c r="B28" s="5">
        <v>38749</v>
      </c>
      <c r="C28" s="56">
        <v>93524238</v>
      </c>
      <c r="D28" s="6">
        <v>604.29999999999995</v>
      </c>
      <c r="E28" s="6">
        <v>0</v>
      </c>
      <c r="F28" s="64">
        <v>1.0728532651926865</v>
      </c>
      <c r="G28" s="6">
        <v>28</v>
      </c>
      <c r="H28" s="6">
        <v>0</v>
      </c>
      <c r="I28" s="6">
        <v>320</v>
      </c>
      <c r="J28" s="65">
        <v>1378</v>
      </c>
      <c r="K28" s="65">
        <v>416333.33333333314</v>
      </c>
      <c r="L28" s="8">
        <f t="shared" si="3"/>
        <v>93737894.319752246</v>
      </c>
      <c r="M28" s="8">
        <f t="shared" si="1"/>
        <v>213656.31975224614</v>
      </c>
      <c r="N28" s="37">
        <f t="shared" si="2"/>
        <v>2.2845021175392642E-3</v>
      </c>
      <c r="O28" s="81"/>
      <c r="Q28" s="19"/>
      <c r="R28" s="19"/>
      <c r="S28" s="1"/>
      <c r="T28" s="1"/>
      <c r="U28" s="1"/>
      <c r="V28" s="1"/>
      <c r="W28" s="1"/>
      <c r="X28" s="1"/>
      <c r="Y28" s="1"/>
    </row>
    <row r="29" spans="1:25">
      <c r="A29" s="4">
        <f t="shared" si="0"/>
        <v>2006</v>
      </c>
      <c r="B29" s="5">
        <v>38777</v>
      </c>
      <c r="C29" s="56">
        <v>95014813</v>
      </c>
      <c r="D29" s="6">
        <v>516.6</v>
      </c>
      <c r="E29" s="6">
        <v>0</v>
      </c>
      <c r="F29" s="64">
        <v>1.0750162919584452</v>
      </c>
      <c r="G29" s="6">
        <v>31</v>
      </c>
      <c r="H29" s="6">
        <v>1</v>
      </c>
      <c r="I29" s="6">
        <v>368</v>
      </c>
      <c r="J29" s="65">
        <v>1396</v>
      </c>
      <c r="K29" s="65">
        <v>417999.99999999983</v>
      </c>
      <c r="L29" s="8">
        <f t="shared" si="3"/>
        <v>96129805.267087996</v>
      </c>
      <c r="M29" s="8">
        <f t="shared" si="1"/>
        <v>1114992.267087996</v>
      </c>
      <c r="N29" s="37">
        <f t="shared" si="2"/>
        <v>1.1734930921644775E-2</v>
      </c>
      <c r="O29" s="81"/>
      <c r="Q29" s="19"/>
      <c r="R29" s="19"/>
      <c r="S29" s="1"/>
      <c r="T29" s="1"/>
      <c r="U29" s="1"/>
      <c r="V29" s="1"/>
      <c r="W29" s="1"/>
      <c r="X29" s="1"/>
      <c r="Y29" s="1"/>
    </row>
    <row r="30" spans="1:25">
      <c r="A30" s="4">
        <f t="shared" si="0"/>
        <v>2006</v>
      </c>
      <c r="B30" s="5">
        <v>38808</v>
      </c>
      <c r="C30" s="56">
        <v>85130049</v>
      </c>
      <c r="D30" s="6">
        <v>293.3</v>
      </c>
      <c r="E30" s="6">
        <v>0</v>
      </c>
      <c r="F30" s="64">
        <v>1.0771836796978254</v>
      </c>
      <c r="G30" s="6">
        <v>30</v>
      </c>
      <c r="H30" s="6">
        <v>1</v>
      </c>
      <c r="I30" s="6">
        <v>304</v>
      </c>
      <c r="J30" s="65">
        <v>1398</v>
      </c>
      <c r="K30" s="65">
        <v>419666.66666666651</v>
      </c>
      <c r="L30" s="8">
        <f t="shared" si="3"/>
        <v>87687656.060395807</v>
      </c>
      <c r="M30" s="8">
        <f t="shared" si="1"/>
        <v>2557607.060395807</v>
      </c>
      <c r="N30" s="37">
        <f t="shared" si="2"/>
        <v>3.0043528582907396E-2</v>
      </c>
      <c r="O30" s="81"/>
      <c r="Q30" s="19"/>
      <c r="R30" s="19"/>
      <c r="S30" s="1"/>
      <c r="T30" s="1"/>
      <c r="U30" s="1"/>
      <c r="V30" s="1"/>
      <c r="W30" s="1"/>
      <c r="X30" s="1"/>
      <c r="Y30" s="1"/>
    </row>
    <row r="31" spans="1:25">
      <c r="A31" s="4">
        <f t="shared" si="0"/>
        <v>2006</v>
      </c>
      <c r="B31" s="5">
        <v>38838</v>
      </c>
      <c r="C31" s="56">
        <v>89528473</v>
      </c>
      <c r="D31" s="6">
        <v>136.9</v>
      </c>
      <c r="E31" s="6">
        <v>26</v>
      </c>
      <c r="F31" s="64">
        <v>1.0793554372031784</v>
      </c>
      <c r="G31" s="6">
        <v>31</v>
      </c>
      <c r="H31" s="6">
        <v>1</v>
      </c>
      <c r="I31" s="6">
        <v>352</v>
      </c>
      <c r="J31" s="65">
        <v>1412</v>
      </c>
      <c r="K31" s="65">
        <v>421333.3333333332</v>
      </c>
      <c r="L31" s="8">
        <f t="shared" si="3"/>
        <v>91996307.417653635</v>
      </c>
      <c r="M31" s="8">
        <f t="shared" si="1"/>
        <v>2467834.4176536351</v>
      </c>
      <c r="N31" s="37">
        <f t="shared" si="2"/>
        <v>2.7564799610216018E-2</v>
      </c>
      <c r="O31" s="81"/>
      <c r="Q31" s="19"/>
      <c r="R31" s="19"/>
      <c r="S31" s="1"/>
      <c r="T31" s="1"/>
      <c r="U31" s="1"/>
      <c r="V31" s="1"/>
      <c r="W31" s="1"/>
      <c r="X31" s="1"/>
      <c r="Y31" s="1"/>
    </row>
    <row r="32" spans="1:25">
      <c r="A32" s="4">
        <f t="shared" si="0"/>
        <v>2006</v>
      </c>
      <c r="B32" s="5">
        <v>38869</v>
      </c>
      <c r="C32" s="56">
        <v>98963273</v>
      </c>
      <c r="D32" s="6">
        <v>19.5</v>
      </c>
      <c r="E32" s="6">
        <v>73.599999999999994</v>
      </c>
      <c r="F32" s="64">
        <v>1.0815315732845823</v>
      </c>
      <c r="G32" s="6">
        <v>30</v>
      </c>
      <c r="H32" s="6">
        <v>0</v>
      </c>
      <c r="I32" s="6">
        <v>352</v>
      </c>
      <c r="J32" s="65">
        <v>1420</v>
      </c>
      <c r="K32" s="65">
        <v>422999.99999999988</v>
      </c>
      <c r="L32" s="8">
        <f t="shared" si="3"/>
        <v>95388893.639502645</v>
      </c>
      <c r="M32" s="8">
        <f t="shared" si="1"/>
        <v>-3574379.3604973555</v>
      </c>
      <c r="N32" s="37">
        <f t="shared" si="2"/>
        <v>-3.6118241163035858E-2</v>
      </c>
      <c r="O32" s="8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4">
        <f t="shared" si="0"/>
        <v>2006</v>
      </c>
      <c r="B33" s="5">
        <v>38899</v>
      </c>
      <c r="C33" s="56">
        <v>99178685</v>
      </c>
      <c r="D33" s="6">
        <v>0</v>
      </c>
      <c r="E33" s="6">
        <v>167.3</v>
      </c>
      <c r="F33" s="64">
        <v>1.0837120967698766</v>
      </c>
      <c r="G33" s="6">
        <v>31</v>
      </c>
      <c r="H33" s="6">
        <v>0</v>
      </c>
      <c r="I33" s="6">
        <v>320</v>
      </c>
      <c r="J33" s="65">
        <v>1399</v>
      </c>
      <c r="K33" s="65">
        <v>424666.66666666657</v>
      </c>
      <c r="L33" s="8">
        <f t="shared" si="3"/>
        <v>99522232.594868585</v>
      </c>
      <c r="M33" s="8">
        <f t="shared" si="1"/>
        <v>343547.59486858547</v>
      </c>
      <c r="N33" s="37">
        <f t="shared" si="2"/>
        <v>3.4639256899664022E-3</v>
      </c>
      <c r="O33" s="8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4">
        <f t="shared" si="0"/>
        <v>2006</v>
      </c>
      <c r="B34" s="5">
        <v>38930</v>
      </c>
      <c r="C34" s="56">
        <v>100161420</v>
      </c>
      <c r="D34" s="6">
        <v>4.2</v>
      </c>
      <c r="E34" s="6">
        <v>101.6</v>
      </c>
      <c r="F34" s="64">
        <v>1.0858970165047004</v>
      </c>
      <c r="G34" s="6">
        <v>31</v>
      </c>
      <c r="H34" s="6">
        <v>0</v>
      </c>
      <c r="I34" s="6">
        <v>352</v>
      </c>
      <c r="J34" s="65">
        <v>1406</v>
      </c>
      <c r="K34" s="65">
        <v>426333.33333333326</v>
      </c>
      <c r="L34" s="8">
        <f t="shared" si="3"/>
        <v>97365756.624690905</v>
      </c>
      <c r="M34" s="8">
        <f t="shared" si="1"/>
        <v>-2795663.3753090948</v>
      </c>
      <c r="N34" s="37">
        <f t="shared" si="2"/>
        <v>-2.7911578882458883E-2</v>
      </c>
      <c r="O34" s="81"/>
      <c r="Q34" s="49"/>
      <c r="R34" s="49"/>
      <c r="S34" s="49"/>
      <c r="T34" s="49"/>
      <c r="U34" s="49"/>
      <c r="V34" s="49"/>
      <c r="W34" s="1"/>
      <c r="X34" s="1"/>
      <c r="Y34" s="1"/>
    </row>
    <row r="35" spans="1:25">
      <c r="A35" s="4">
        <f t="shared" si="0"/>
        <v>2006</v>
      </c>
      <c r="B35" s="5">
        <v>38961</v>
      </c>
      <c r="C35" s="56">
        <v>87696888</v>
      </c>
      <c r="D35" s="6">
        <v>80.900000000000006</v>
      </c>
      <c r="E35" s="6">
        <v>12.9</v>
      </c>
      <c r="F35" s="64">
        <v>1.0880863413525259</v>
      </c>
      <c r="G35" s="6">
        <v>30</v>
      </c>
      <c r="H35" s="6">
        <v>1</v>
      </c>
      <c r="I35" s="6">
        <v>320</v>
      </c>
      <c r="J35" s="65">
        <v>1410</v>
      </c>
      <c r="K35" s="65">
        <v>427999.99999999994</v>
      </c>
      <c r="L35" s="8">
        <f t="shared" si="3"/>
        <v>87656020.557488889</v>
      </c>
      <c r="M35" s="8">
        <f t="shared" si="1"/>
        <v>-40867.442511111498</v>
      </c>
      <c r="N35" s="37">
        <f t="shared" si="2"/>
        <v>-4.6600789883343975E-4</v>
      </c>
      <c r="O35" s="81"/>
      <c r="Q35" s="19"/>
      <c r="R35" s="19"/>
      <c r="S35" s="19"/>
      <c r="T35" s="19"/>
      <c r="U35" s="19"/>
      <c r="V35" s="19"/>
      <c r="W35" s="1"/>
      <c r="X35" s="1"/>
      <c r="Y35" s="1"/>
    </row>
    <row r="36" spans="1:25">
      <c r="A36" s="4">
        <f t="shared" si="0"/>
        <v>2006</v>
      </c>
      <c r="B36" s="5">
        <v>38991</v>
      </c>
      <c r="C36" s="56">
        <v>96462438</v>
      </c>
      <c r="D36" s="6">
        <v>288.3</v>
      </c>
      <c r="E36" s="6">
        <v>1.1000000000000001</v>
      </c>
      <c r="F36" s="64">
        <v>1.0902800801946957</v>
      </c>
      <c r="G36" s="6">
        <v>31</v>
      </c>
      <c r="H36" s="6">
        <v>1</v>
      </c>
      <c r="I36" s="6">
        <v>336</v>
      </c>
      <c r="J36" s="65">
        <v>1403</v>
      </c>
      <c r="K36" s="65">
        <v>429666.66666666663</v>
      </c>
      <c r="L36" s="8">
        <f t="shared" si="3"/>
        <v>91057114.283081472</v>
      </c>
      <c r="M36" s="8">
        <f t="shared" si="1"/>
        <v>-5405323.7169185281</v>
      </c>
      <c r="N36" s="37">
        <f t="shared" si="2"/>
        <v>-5.6035528740404926E-2</v>
      </c>
      <c r="O36" s="81"/>
      <c r="Q36" s="19"/>
      <c r="R36" s="19"/>
      <c r="S36" s="19"/>
      <c r="T36" s="19"/>
      <c r="U36" s="19"/>
      <c r="V36" s="19"/>
      <c r="W36" s="1"/>
      <c r="X36" s="1"/>
      <c r="Y36" s="1"/>
    </row>
    <row r="37" spans="1:25">
      <c r="A37" s="4">
        <f t="shared" si="0"/>
        <v>2006</v>
      </c>
      <c r="B37" s="5">
        <v>39022</v>
      </c>
      <c r="C37" s="56">
        <v>93732318</v>
      </c>
      <c r="D37" s="6">
        <v>382.2</v>
      </c>
      <c r="E37" s="6">
        <v>0</v>
      </c>
      <c r="F37" s="64">
        <v>1.0924782419304584</v>
      </c>
      <c r="G37" s="6">
        <v>30</v>
      </c>
      <c r="H37" s="6">
        <v>1</v>
      </c>
      <c r="I37" s="6">
        <v>352</v>
      </c>
      <c r="J37" s="65">
        <v>1411</v>
      </c>
      <c r="K37" s="65">
        <v>431333.33333333331</v>
      </c>
      <c r="L37" s="8">
        <f t="shared" si="3"/>
        <v>93672000.48429583</v>
      </c>
      <c r="M37" s="8">
        <f t="shared" si="1"/>
        <v>-60317.515704169869</v>
      </c>
      <c r="N37" s="37">
        <f t="shared" si="2"/>
        <v>-6.435082049733355E-4</v>
      </c>
      <c r="O37" s="81"/>
      <c r="Q37" s="19"/>
      <c r="R37" s="19"/>
      <c r="S37" s="19"/>
      <c r="T37" s="19"/>
      <c r="U37" s="19"/>
      <c r="V37" s="19"/>
      <c r="W37" s="1"/>
      <c r="X37" s="1"/>
      <c r="Y37" s="1"/>
    </row>
    <row r="38" spans="1:25">
      <c r="A38" s="4">
        <f t="shared" si="0"/>
        <v>2006</v>
      </c>
      <c r="B38" s="5">
        <v>39052</v>
      </c>
      <c r="C38" s="56">
        <v>92261800</v>
      </c>
      <c r="D38" s="6">
        <v>500.5</v>
      </c>
      <c r="E38" s="6">
        <v>0</v>
      </c>
      <c r="F38" s="64">
        <v>1.0946808354770046</v>
      </c>
      <c r="G38" s="6">
        <v>31</v>
      </c>
      <c r="H38" s="6">
        <v>0</v>
      </c>
      <c r="I38" s="6">
        <v>304</v>
      </c>
      <c r="J38" s="65">
        <v>1411</v>
      </c>
      <c r="K38" s="65">
        <v>433000</v>
      </c>
      <c r="L38" s="8">
        <f t="shared" si="3"/>
        <v>92899889.115559146</v>
      </c>
      <c r="M38" s="8">
        <f t="shared" si="1"/>
        <v>638089.11555914581</v>
      </c>
      <c r="N38" s="37">
        <f t="shared" si="2"/>
        <v>6.9160705249534027E-3</v>
      </c>
      <c r="O38" s="8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4">
        <f t="shared" si="0"/>
        <v>2007</v>
      </c>
      <c r="B39" s="5">
        <v>39083</v>
      </c>
      <c r="C39" s="56">
        <v>99321481</v>
      </c>
      <c r="D39" s="6">
        <v>647.1</v>
      </c>
      <c r="E39" s="6">
        <v>0</v>
      </c>
      <c r="F39" s="64">
        <v>1.0964502498500059</v>
      </c>
      <c r="G39" s="6">
        <v>31</v>
      </c>
      <c r="H39" s="6">
        <v>0</v>
      </c>
      <c r="I39" s="6">
        <v>352</v>
      </c>
      <c r="J39" s="65">
        <v>1421</v>
      </c>
      <c r="K39" s="65">
        <v>434416.66666666669</v>
      </c>
      <c r="L39" s="8">
        <f t="shared" si="3"/>
        <v>99162362.723976344</v>
      </c>
      <c r="M39" s="8">
        <f t="shared" si="1"/>
        <v>-159118.27602365613</v>
      </c>
      <c r="N39" s="37">
        <f t="shared" si="2"/>
        <v>-1.6020529941922245E-3</v>
      </c>
      <c r="O39" s="81"/>
      <c r="Q39" s="49"/>
      <c r="R39" s="49"/>
      <c r="S39" s="49"/>
      <c r="T39" s="49"/>
      <c r="U39" s="49"/>
      <c r="V39" s="49"/>
      <c r="W39" s="49"/>
      <c r="X39" s="49"/>
      <c r="Y39" s="49"/>
    </row>
    <row r="40" spans="1:25">
      <c r="A40" s="4">
        <f t="shared" si="0"/>
        <v>2007</v>
      </c>
      <c r="B40" s="5">
        <v>39114</v>
      </c>
      <c r="C40" s="56">
        <v>98348800</v>
      </c>
      <c r="D40" s="6">
        <v>740.1</v>
      </c>
      <c r="E40" s="6">
        <v>0</v>
      </c>
      <c r="F40" s="64">
        <v>1.09822252425958</v>
      </c>
      <c r="G40" s="6">
        <v>28</v>
      </c>
      <c r="H40" s="6">
        <v>0</v>
      </c>
      <c r="I40" s="6">
        <v>320</v>
      </c>
      <c r="J40" s="65">
        <v>1422</v>
      </c>
      <c r="K40" s="65">
        <v>435833.33333333337</v>
      </c>
      <c r="L40" s="8">
        <f t="shared" si="3"/>
        <v>97395960.024779722</v>
      </c>
      <c r="M40" s="8">
        <f t="shared" si="1"/>
        <v>-952839.97522027791</v>
      </c>
      <c r="N40" s="37">
        <f t="shared" si="2"/>
        <v>-9.6883741867748053E-3</v>
      </c>
      <c r="O40" s="81"/>
      <c r="Q40" s="19"/>
      <c r="R40" s="19"/>
      <c r="S40" s="19"/>
      <c r="T40" s="19"/>
      <c r="U40" s="19"/>
      <c r="V40" s="19"/>
      <c r="W40" s="19"/>
      <c r="X40" s="19"/>
      <c r="Y40" s="19"/>
    </row>
    <row r="41" spans="1:25">
      <c r="A41" s="4">
        <f t="shared" si="0"/>
        <v>2007</v>
      </c>
      <c r="B41" s="5">
        <v>39142</v>
      </c>
      <c r="C41" s="56">
        <v>96430076</v>
      </c>
      <c r="D41" s="6">
        <v>546.70000000000005</v>
      </c>
      <c r="E41" s="6">
        <v>0</v>
      </c>
      <c r="F41" s="64">
        <v>1.0999976633286159</v>
      </c>
      <c r="G41" s="6">
        <v>31</v>
      </c>
      <c r="H41" s="6">
        <v>1</v>
      </c>
      <c r="I41" s="6">
        <v>352</v>
      </c>
      <c r="J41" s="65">
        <v>1401</v>
      </c>
      <c r="K41" s="65">
        <v>437250.00000000006</v>
      </c>
      <c r="L41" s="8">
        <f t="shared" si="3"/>
        <v>96177829.005490467</v>
      </c>
      <c r="M41" s="8">
        <f t="shared" si="1"/>
        <v>-252246.99450953305</v>
      </c>
      <c r="N41" s="37">
        <f t="shared" si="2"/>
        <v>-2.615853942804453E-3</v>
      </c>
      <c r="O41" s="81"/>
      <c r="Q41" s="19"/>
      <c r="R41" s="19"/>
      <c r="S41" s="19"/>
      <c r="T41" s="19"/>
      <c r="U41" s="19"/>
      <c r="V41" s="19"/>
      <c r="W41" s="19"/>
      <c r="X41" s="19"/>
      <c r="Y41" s="19"/>
    </row>
    <row r="42" spans="1:25">
      <c r="A42" s="4">
        <f t="shared" si="0"/>
        <v>2007</v>
      </c>
      <c r="B42" s="5">
        <v>39173</v>
      </c>
      <c r="C42" s="56">
        <v>90708197</v>
      </c>
      <c r="D42" s="6">
        <v>356.4</v>
      </c>
      <c r="E42" s="6">
        <v>0</v>
      </c>
      <c r="F42" s="64">
        <v>1.1017756716874769</v>
      </c>
      <c r="G42" s="6">
        <v>30</v>
      </c>
      <c r="H42" s="6">
        <v>1</v>
      </c>
      <c r="I42" s="6">
        <v>320</v>
      </c>
      <c r="J42" s="65">
        <v>1402</v>
      </c>
      <c r="K42" s="65">
        <v>438666.66666666674</v>
      </c>
      <c r="L42" s="8">
        <f t="shared" si="3"/>
        <v>90796217.456752777</v>
      </c>
      <c r="M42" s="8">
        <f t="shared" si="1"/>
        <v>88020.4567527771</v>
      </c>
      <c r="N42" s="37">
        <f t="shared" si="2"/>
        <v>9.7036937855546942E-4</v>
      </c>
      <c r="O42" s="81"/>
      <c r="Q42" s="19"/>
      <c r="R42" s="19"/>
      <c r="S42" s="19"/>
      <c r="T42" s="19"/>
      <c r="U42" s="19"/>
      <c r="V42" s="19"/>
      <c r="W42" s="19"/>
      <c r="X42" s="19"/>
      <c r="Y42" s="19"/>
    </row>
    <row r="43" spans="1:25">
      <c r="A43" s="4">
        <f t="shared" si="0"/>
        <v>2007</v>
      </c>
      <c r="B43" s="5">
        <v>39203</v>
      </c>
      <c r="C43" s="56">
        <v>92269497</v>
      </c>
      <c r="D43" s="6">
        <v>136.4</v>
      </c>
      <c r="E43" s="6">
        <v>22.4</v>
      </c>
      <c r="F43" s="64">
        <v>1.10355655397401</v>
      </c>
      <c r="G43" s="6">
        <v>31</v>
      </c>
      <c r="H43" s="6">
        <v>1</v>
      </c>
      <c r="I43" s="6">
        <v>352</v>
      </c>
      <c r="J43" s="65">
        <v>1411</v>
      </c>
      <c r="K43" s="65">
        <v>440083.33333333343</v>
      </c>
      <c r="L43" s="8">
        <f t="shared" si="3"/>
        <v>92503037.664665192</v>
      </c>
      <c r="M43" s="8">
        <f t="shared" si="1"/>
        <v>233540.66466519237</v>
      </c>
      <c r="N43" s="37">
        <f t="shared" si="2"/>
        <v>2.5310711801668582E-3</v>
      </c>
      <c r="O43" s="81"/>
      <c r="Q43" s="19"/>
      <c r="R43" s="19"/>
      <c r="S43" s="19"/>
      <c r="T43" s="19"/>
      <c r="U43" s="19"/>
      <c r="V43" s="19"/>
      <c r="W43" s="19"/>
      <c r="X43" s="19"/>
      <c r="Y43" s="19"/>
    </row>
    <row r="44" spans="1:25">
      <c r="A44" s="4">
        <f t="shared" si="0"/>
        <v>2007</v>
      </c>
      <c r="B44" s="5">
        <v>39234</v>
      </c>
      <c r="C44" s="56">
        <v>96254780</v>
      </c>
      <c r="D44" s="6">
        <v>16.5</v>
      </c>
      <c r="E44" s="6">
        <v>99.2</v>
      </c>
      <c r="F44" s="64">
        <v>1.1053403148335597</v>
      </c>
      <c r="G44" s="6">
        <v>30</v>
      </c>
      <c r="H44" s="6">
        <v>0</v>
      </c>
      <c r="I44" s="6">
        <v>336</v>
      </c>
      <c r="J44" s="65">
        <v>1410</v>
      </c>
      <c r="K44" s="65">
        <v>441500.00000000012</v>
      </c>
      <c r="L44" s="8">
        <f t="shared" si="3"/>
        <v>96595021.110671729</v>
      </c>
      <c r="M44" s="8">
        <f t="shared" si="1"/>
        <v>340241.11067172885</v>
      </c>
      <c r="N44" s="37">
        <f t="shared" si="2"/>
        <v>3.5347970321237955E-3</v>
      </c>
      <c r="O44" s="81"/>
      <c r="Q44" s="19"/>
      <c r="R44" s="19"/>
      <c r="S44" s="19"/>
      <c r="T44" s="19"/>
      <c r="U44" s="19"/>
      <c r="V44" s="19"/>
      <c r="W44" s="19"/>
      <c r="X44" s="19"/>
      <c r="Y44" s="19"/>
    </row>
    <row r="45" spans="1:25">
      <c r="A45" s="4">
        <f t="shared" si="0"/>
        <v>2007</v>
      </c>
      <c r="B45" s="5">
        <v>39264</v>
      </c>
      <c r="C45" s="56">
        <v>96448464</v>
      </c>
      <c r="D45" s="6">
        <v>3.2</v>
      </c>
      <c r="E45" s="6">
        <v>106.1</v>
      </c>
      <c r="F45" s="64">
        <v>1.1071269589189776</v>
      </c>
      <c r="G45" s="6">
        <v>31</v>
      </c>
      <c r="H45" s="6">
        <v>0</v>
      </c>
      <c r="I45" s="6">
        <v>336</v>
      </c>
      <c r="J45" s="65">
        <v>1402</v>
      </c>
      <c r="K45" s="65">
        <v>442916.6666666668</v>
      </c>
      <c r="L45" s="8">
        <f t="shared" si="3"/>
        <v>97004300.805448338</v>
      </c>
      <c r="M45" s="8">
        <f t="shared" si="1"/>
        <v>555836.80544833839</v>
      </c>
      <c r="N45" s="37">
        <f t="shared" si="2"/>
        <v>5.7630446602896486E-3</v>
      </c>
      <c r="O45" s="81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4">
        <f t="shared" si="0"/>
        <v>2007</v>
      </c>
      <c r="B46" s="5">
        <v>39295</v>
      </c>
      <c r="C46" s="56">
        <v>99154111</v>
      </c>
      <c r="D46" s="6">
        <v>5.2</v>
      </c>
      <c r="E46" s="6">
        <v>141</v>
      </c>
      <c r="F46" s="64">
        <v>1.1089164908906379</v>
      </c>
      <c r="G46" s="6">
        <v>31</v>
      </c>
      <c r="H46" s="6">
        <v>0</v>
      </c>
      <c r="I46" s="6">
        <v>352</v>
      </c>
      <c r="J46" s="65">
        <v>1414</v>
      </c>
      <c r="K46" s="65">
        <v>444333.33333333349</v>
      </c>
      <c r="L46" s="8">
        <f t="shared" si="3"/>
        <v>101348695.3923852</v>
      </c>
      <c r="M46" s="8">
        <f t="shared" si="1"/>
        <v>2194584.3923851997</v>
      </c>
      <c r="N46" s="37">
        <f t="shared" si="2"/>
        <v>2.2133065086783942E-2</v>
      </c>
      <c r="O46" s="81"/>
      <c r="Q46" s="19"/>
      <c r="R46" s="19"/>
      <c r="S46" s="19"/>
      <c r="T46" s="19"/>
      <c r="U46" s="19"/>
      <c r="V46" s="19"/>
      <c r="W46" s="19"/>
      <c r="X46" s="19"/>
      <c r="Y46" s="19"/>
    </row>
    <row r="47" spans="1:25">
      <c r="A47" s="4">
        <f t="shared" si="0"/>
        <v>2007</v>
      </c>
      <c r="B47" s="5">
        <v>39326</v>
      </c>
      <c r="C47" s="56">
        <v>92112959</v>
      </c>
      <c r="D47" s="6">
        <v>36.9</v>
      </c>
      <c r="E47" s="6">
        <v>47.5</v>
      </c>
      <c r="F47" s="64">
        <v>1.1107089154164462</v>
      </c>
      <c r="G47" s="6">
        <v>30</v>
      </c>
      <c r="H47" s="6">
        <v>1</v>
      </c>
      <c r="I47" s="6">
        <v>304</v>
      </c>
      <c r="J47" s="65">
        <v>1420</v>
      </c>
      <c r="K47" s="65">
        <v>445750.00000000017</v>
      </c>
      <c r="L47" s="8">
        <f t="shared" si="3"/>
        <v>89347480.513193816</v>
      </c>
      <c r="M47" s="8">
        <f t="shared" si="1"/>
        <v>-2765478.4868061841</v>
      </c>
      <c r="N47" s="37">
        <f t="shared" si="2"/>
        <v>-3.0022686458331928E-2</v>
      </c>
      <c r="O47" s="81"/>
      <c r="Q47" s="19"/>
      <c r="R47" s="19"/>
      <c r="S47" s="19"/>
      <c r="T47" s="19"/>
      <c r="U47" s="19"/>
      <c r="V47" s="19"/>
      <c r="W47" s="19"/>
      <c r="X47" s="19"/>
      <c r="Y47" s="19"/>
    </row>
    <row r="48" spans="1:25">
      <c r="A48" s="4">
        <f t="shared" si="0"/>
        <v>2007</v>
      </c>
      <c r="B48" s="5">
        <v>39356</v>
      </c>
      <c r="C48" s="56">
        <v>95101286</v>
      </c>
      <c r="D48" s="6">
        <v>137.69999999999999</v>
      </c>
      <c r="E48" s="6">
        <v>19.8</v>
      </c>
      <c r="F48" s="64">
        <v>1.1125042371718541</v>
      </c>
      <c r="G48" s="6">
        <v>31</v>
      </c>
      <c r="H48" s="6">
        <v>1</v>
      </c>
      <c r="I48" s="6">
        <v>352</v>
      </c>
      <c r="J48" s="65">
        <v>1419</v>
      </c>
      <c r="K48" s="65">
        <v>447166.66666666686</v>
      </c>
      <c r="L48" s="8">
        <f t="shared" si="3"/>
        <v>92777680.657193094</v>
      </c>
      <c r="M48" s="8">
        <f t="shared" si="1"/>
        <v>-2323605.3428069055</v>
      </c>
      <c r="N48" s="37">
        <f t="shared" si="2"/>
        <v>-2.4432953964543713E-2</v>
      </c>
      <c r="O48" s="8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4">
        <f t="shared" si="0"/>
        <v>2007</v>
      </c>
      <c r="B49" s="5">
        <v>39387</v>
      </c>
      <c r="C49" s="56">
        <v>95834053</v>
      </c>
      <c r="D49" s="6">
        <v>462.5</v>
      </c>
      <c r="E49" s="6">
        <v>0</v>
      </c>
      <c r="F49" s="64">
        <v>1.1143024608398699</v>
      </c>
      <c r="G49" s="6">
        <v>30</v>
      </c>
      <c r="H49" s="6">
        <v>1</v>
      </c>
      <c r="I49" s="6">
        <v>352</v>
      </c>
      <c r="J49" s="65">
        <v>1437</v>
      </c>
      <c r="K49" s="65">
        <v>448583.33333333355</v>
      </c>
      <c r="L49" s="8">
        <f t="shared" si="3"/>
        <v>96042036.718570665</v>
      </c>
      <c r="M49" s="8">
        <f t="shared" si="1"/>
        <v>207983.71857066453</v>
      </c>
      <c r="N49" s="37">
        <f t="shared" si="2"/>
        <v>2.1702485918096829E-3</v>
      </c>
      <c r="O49" s="8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4">
        <f t="shared" si="0"/>
        <v>2007</v>
      </c>
      <c r="B50" s="5">
        <v>39417</v>
      </c>
      <c r="C50" s="56">
        <v>97410215</v>
      </c>
      <c r="D50" s="6">
        <v>630.70000000000005</v>
      </c>
      <c r="E50" s="6">
        <v>0</v>
      </c>
      <c r="F50" s="64">
        <v>1.1161035911110719</v>
      </c>
      <c r="G50" s="6">
        <v>31</v>
      </c>
      <c r="H50" s="6">
        <v>0</v>
      </c>
      <c r="I50" s="6">
        <v>304</v>
      </c>
      <c r="J50" s="65">
        <v>1443</v>
      </c>
      <c r="K50" s="65">
        <v>450000.00000000023</v>
      </c>
      <c r="L50" s="8">
        <f t="shared" si="3"/>
        <v>96072942.006226704</v>
      </c>
      <c r="M50" s="8">
        <f t="shared" si="1"/>
        <v>-1337272.9937732965</v>
      </c>
      <c r="N50" s="37">
        <f t="shared" si="2"/>
        <v>-1.3728262418610785E-2</v>
      </c>
      <c r="O50" s="8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4">
        <f t="shared" si="0"/>
        <v>2008</v>
      </c>
      <c r="B51" s="5">
        <v>39448</v>
      </c>
      <c r="C51" s="56">
        <v>102963887</v>
      </c>
      <c r="D51" s="6">
        <v>623.5</v>
      </c>
      <c r="E51" s="6">
        <v>0</v>
      </c>
      <c r="F51" s="64">
        <v>1.1155079320471661</v>
      </c>
      <c r="G51" s="6">
        <v>31</v>
      </c>
      <c r="H51" s="6">
        <v>0</v>
      </c>
      <c r="I51" s="6">
        <v>352</v>
      </c>
      <c r="J51" s="65">
        <v>1461</v>
      </c>
      <c r="K51" s="65">
        <v>451250.00000000023</v>
      </c>
      <c r="L51" s="8">
        <f t="shared" si="3"/>
        <v>100191610.3191407</v>
      </c>
      <c r="M51" s="8">
        <f t="shared" si="1"/>
        <v>-2772276.6808592975</v>
      </c>
      <c r="N51" s="37">
        <f t="shared" si="2"/>
        <v>-2.6924747711392222E-2</v>
      </c>
      <c r="O51" s="8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4">
        <f t="shared" si="0"/>
        <v>2008</v>
      </c>
      <c r="B52" s="5">
        <v>39479</v>
      </c>
      <c r="C52" s="56">
        <v>98872834</v>
      </c>
      <c r="D52" s="6">
        <v>674.7</v>
      </c>
      <c r="E52" s="6">
        <v>0</v>
      </c>
      <c r="F52" s="64">
        <v>1.1149125908836075</v>
      </c>
      <c r="G52" s="6">
        <v>29</v>
      </c>
      <c r="H52" s="6">
        <v>0</v>
      </c>
      <c r="I52" s="6">
        <v>320</v>
      </c>
      <c r="J52" s="65">
        <v>1479</v>
      </c>
      <c r="K52" s="65">
        <v>452500.00000000023</v>
      </c>
      <c r="L52" s="8">
        <f t="shared" si="3"/>
        <v>98197322.857087478</v>
      </c>
      <c r="M52" s="8">
        <f t="shared" si="1"/>
        <v>-675511.14291252196</v>
      </c>
      <c r="N52" s="37">
        <f t="shared" si="2"/>
        <v>-6.8321207715409671E-3</v>
      </c>
      <c r="O52" s="8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4">
        <f t="shared" si="0"/>
        <v>2008</v>
      </c>
      <c r="B53" s="5">
        <v>39508</v>
      </c>
      <c r="C53" s="56">
        <v>100278173</v>
      </c>
      <c r="D53" s="6">
        <v>610.20000000000005</v>
      </c>
      <c r="E53" s="6">
        <v>0</v>
      </c>
      <c r="F53" s="64">
        <v>1.1143175674507355</v>
      </c>
      <c r="G53" s="6">
        <v>31</v>
      </c>
      <c r="H53" s="6">
        <v>1</v>
      </c>
      <c r="I53" s="6">
        <v>304</v>
      </c>
      <c r="J53" s="65">
        <v>1488</v>
      </c>
      <c r="K53" s="65">
        <v>453750.00000000023</v>
      </c>
      <c r="L53" s="8">
        <f t="shared" si="3"/>
        <v>95108479.95645079</v>
      </c>
      <c r="M53" s="8">
        <f t="shared" si="1"/>
        <v>-5169693.0435492098</v>
      </c>
      <c r="N53" s="37">
        <f t="shared" si="2"/>
        <v>-5.1553522455472039E-2</v>
      </c>
      <c r="O53" s="81"/>
    </row>
    <row r="54" spans="1:25">
      <c r="A54" s="4">
        <f t="shared" si="0"/>
        <v>2008</v>
      </c>
      <c r="B54" s="5">
        <v>39539</v>
      </c>
      <c r="C54" s="56">
        <v>93247862</v>
      </c>
      <c r="D54" s="6">
        <v>253.9</v>
      </c>
      <c r="E54" s="6">
        <v>0</v>
      </c>
      <c r="F54" s="64">
        <v>1.1137228615789785</v>
      </c>
      <c r="G54" s="6">
        <v>30</v>
      </c>
      <c r="H54" s="6">
        <v>1</v>
      </c>
      <c r="I54" s="6">
        <v>352</v>
      </c>
      <c r="J54" s="65">
        <v>1482</v>
      </c>
      <c r="K54" s="65">
        <v>455000.00000000023</v>
      </c>
      <c r="L54" s="8">
        <f t="shared" si="3"/>
        <v>93694776.918819427</v>
      </c>
      <c r="M54" s="8">
        <f t="shared" si="1"/>
        <v>446914.91881942749</v>
      </c>
      <c r="N54" s="37">
        <f t="shared" si="2"/>
        <v>4.792763171550544E-3</v>
      </c>
      <c r="O54" s="81"/>
    </row>
    <row r="55" spans="1:25">
      <c r="A55" s="4">
        <f t="shared" si="0"/>
        <v>2008</v>
      </c>
      <c r="B55" s="5">
        <v>39569</v>
      </c>
      <c r="C55" s="56">
        <v>86488914</v>
      </c>
      <c r="D55" s="6">
        <v>193.5</v>
      </c>
      <c r="E55" s="6">
        <v>2.5</v>
      </c>
      <c r="F55" s="64">
        <v>1.113128473098856</v>
      </c>
      <c r="G55" s="6">
        <v>31</v>
      </c>
      <c r="H55" s="6">
        <v>1</v>
      </c>
      <c r="I55" s="6">
        <v>336</v>
      </c>
      <c r="J55" s="65">
        <v>1479</v>
      </c>
      <c r="K55" s="65">
        <v>456250.00000000023</v>
      </c>
      <c r="L55" s="8">
        <f t="shared" si="3"/>
        <v>91728419.762707353</v>
      </c>
      <c r="M55" s="8">
        <f t="shared" si="1"/>
        <v>5239505.7627073526</v>
      </c>
      <c r="N55" s="37">
        <f t="shared" si="2"/>
        <v>6.0580085011905142E-2</v>
      </c>
      <c r="O55" s="81"/>
    </row>
    <row r="56" spans="1:25">
      <c r="A56" s="4">
        <f t="shared" si="0"/>
        <v>2008</v>
      </c>
      <c r="B56" s="5">
        <v>39600</v>
      </c>
      <c r="C56" s="56">
        <v>101028124</v>
      </c>
      <c r="D56" s="6">
        <v>22.7</v>
      </c>
      <c r="E56" s="6">
        <v>71.5</v>
      </c>
      <c r="F56" s="64">
        <v>1.1125344018409773</v>
      </c>
      <c r="G56" s="6">
        <v>30</v>
      </c>
      <c r="H56" s="6">
        <v>0</v>
      </c>
      <c r="I56" s="6">
        <v>336</v>
      </c>
      <c r="J56" s="65">
        <v>1479</v>
      </c>
      <c r="K56" s="65">
        <v>457500.00000000023</v>
      </c>
      <c r="L56" s="8">
        <f t="shared" si="3"/>
        <v>95683711.751183644</v>
      </c>
      <c r="M56" s="8">
        <f t="shared" si="1"/>
        <v>-5344412.2488163561</v>
      </c>
      <c r="N56" s="37">
        <f t="shared" si="2"/>
        <v>-5.2900242399991075E-2</v>
      </c>
      <c r="O56" s="81"/>
    </row>
    <row r="57" spans="1:25">
      <c r="A57" s="4">
        <f t="shared" si="0"/>
        <v>2008</v>
      </c>
      <c r="B57" s="5">
        <v>39630</v>
      </c>
      <c r="C57" s="56">
        <v>96066527</v>
      </c>
      <c r="D57" s="6">
        <v>1</v>
      </c>
      <c r="E57" s="6">
        <v>111</v>
      </c>
      <c r="F57" s="64">
        <v>1.1119406476360427</v>
      </c>
      <c r="G57" s="6">
        <v>31</v>
      </c>
      <c r="H57" s="6">
        <v>0</v>
      </c>
      <c r="I57" s="6">
        <v>352</v>
      </c>
      <c r="J57" s="65">
        <v>1485</v>
      </c>
      <c r="K57" s="65">
        <v>458750.00000000023</v>
      </c>
      <c r="L57" s="8">
        <f t="shared" si="3"/>
        <v>99933840.087082669</v>
      </c>
      <c r="M57" s="8">
        <f t="shared" si="1"/>
        <v>3867313.0870826691</v>
      </c>
      <c r="N57" s="37">
        <f t="shared" si="2"/>
        <v>4.0256613909678128E-2</v>
      </c>
      <c r="O57" s="81"/>
    </row>
    <row r="58" spans="1:25">
      <c r="A58" s="4">
        <f t="shared" si="0"/>
        <v>2008</v>
      </c>
      <c r="B58" s="5">
        <v>39661</v>
      </c>
      <c r="C58" s="56">
        <v>96037526</v>
      </c>
      <c r="D58" s="6">
        <v>12.7</v>
      </c>
      <c r="E58" s="6">
        <v>64</v>
      </c>
      <c r="F58" s="64">
        <v>1.1113472103148427</v>
      </c>
      <c r="G58" s="6">
        <v>31</v>
      </c>
      <c r="H58" s="6">
        <v>0</v>
      </c>
      <c r="I58" s="6">
        <v>320</v>
      </c>
      <c r="J58" s="65">
        <v>1491</v>
      </c>
      <c r="K58" s="65">
        <v>460000.00000000023</v>
      </c>
      <c r="L58" s="8">
        <f t="shared" si="3"/>
        <v>93852051.142389551</v>
      </c>
      <c r="M58" s="8">
        <f t="shared" si="1"/>
        <v>-2185474.8576104492</v>
      </c>
      <c r="N58" s="37">
        <f t="shared" si="2"/>
        <v>-2.2756467691706774E-2</v>
      </c>
      <c r="O58" s="81"/>
    </row>
    <row r="59" spans="1:25">
      <c r="A59" s="4">
        <f t="shared" si="0"/>
        <v>2008</v>
      </c>
      <c r="B59" s="5">
        <v>39692</v>
      </c>
      <c r="C59" s="56">
        <v>96289315</v>
      </c>
      <c r="D59" s="6">
        <v>59</v>
      </c>
      <c r="E59" s="6">
        <v>26.7</v>
      </c>
      <c r="F59" s="64">
        <v>1.1107540897082573</v>
      </c>
      <c r="G59" s="6">
        <v>30</v>
      </c>
      <c r="H59" s="6">
        <v>1</v>
      </c>
      <c r="I59" s="6">
        <v>336</v>
      </c>
      <c r="J59" s="65">
        <v>1496</v>
      </c>
      <c r="K59" s="65">
        <v>461250.00000000023</v>
      </c>
      <c r="L59" s="8">
        <f t="shared" si="3"/>
        <v>91479518.803585753</v>
      </c>
      <c r="M59" s="8">
        <f t="shared" si="1"/>
        <v>-4809796.1964142472</v>
      </c>
      <c r="N59" s="37">
        <f t="shared" si="2"/>
        <v>-4.9951504966197414E-2</v>
      </c>
      <c r="O59" s="81"/>
    </row>
    <row r="60" spans="1:25">
      <c r="A60" s="4">
        <f t="shared" si="0"/>
        <v>2008</v>
      </c>
      <c r="B60" s="5">
        <v>39722</v>
      </c>
      <c r="C60" s="56">
        <v>91666815</v>
      </c>
      <c r="D60" s="6">
        <v>278.60000000000002</v>
      </c>
      <c r="E60" s="6">
        <v>0</v>
      </c>
      <c r="F60" s="64">
        <v>1.110161285647258</v>
      </c>
      <c r="G60" s="6">
        <v>31</v>
      </c>
      <c r="H60" s="6">
        <v>1</v>
      </c>
      <c r="I60" s="6">
        <v>352</v>
      </c>
      <c r="J60" s="65">
        <v>1517</v>
      </c>
      <c r="K60" s="65">
        <v>462500.00000000023</v>
      </c>
      <c r="L60" s="8">
        <f t="shared" si="3"/>
        <v>94296176.385488451</v>
      </c>
      <c r="M60" s="8">
        <f t="shared" si="1"/>
        <v>2629361.3854884505</v>
      </c>
      <c r="N60" s="37">
        <f t="shared" si="2"/>
        <v>2.8683895971387798E-2</v>
      </c>
      <c r="O60" s="81"/>
    </row>
    <row r="61" spans="1:25">
      <c r="A61" s="4">
        <f t="shared" si="0"/>
        <v>2008</v>
      </c>
      <c r="B61" s="5">
        <v>39753</v>
      </c>
      <c r="C61" s="56">
        <v>92054395</v>
      </c>
      <c r="D61" s="6">
        <v>451.6</v>
      </c>
      <c r="E61" s="6">
        <v>0</v>
      </c>
      <c r="F61" s="64">
        <v>1.1095687979629063</v>
      </c>
      <c r="G61" s="6">
        <v>30</v>
      </c>
      <c r="H61" s="6">
        <v>1</v>
      </c>
      <c r="I61" s="6">
        <v>304</v>
      </c>
      <c r="J61" s="65">
        <v>1518</v>
      </c>
      <c r="K61" s="65">
        <v>463750.00000000023</v>
      </c>
      <c r="L61" s="8">
        <f t="shared" si="3"/>
        <v>92502355.288890421</v>
      </c>
      <c r="M61" s="8">
        <f t="shared" si="1"/>
        <v>447960.28889042139</v>
      </c>
      <c r="N61" s="37">
        <f t="shared" si="2"/>
        <v>4.8662564007989125E-3</v>
      </c>
      <c r="O61" s="81"/>
    </row>
    <row r="62" spans="1:25">
      <c r="A62" s="4">
        <f t="shared" si="0"/>
        <v>2008</v>
      </c>
      <c r="B62" s="5">
        <v>39783</v>
      </c>
      <c r="C62" s="56">
        <v>97466500</v>
      </c>
      <c r="D62" s="6">
        <v>654.6</v>
      </c>
      <c r="E62" s="6">
        <v>0</v>
      </c>
      <c r="F62" s="64">
        <v>1.1089766264863528</v>
      </c>
      <c r="G62" s="6">
        <v>31</v>
      </c>
      <c r="H62" s="6">
        <v>0</v>
      </c>
      <c r="I62" s="6">
        <v>336</v>
      </c>
      <c r="J62" s="65">
        <v>1519</v>
      </c>
      <c r="K62" s="65">
        <v>465000.00000000023</v>
      </c>
      <c r="L62" s="8">
        <f t="shared" si="3"/>
        <v>99342354.153065532</v>
      </c>
      <c r="M62" s="8">
        <f t="shared" si="1"/>
        <v>1875854.1530655324</v>
      </c>
      <c r="N62" s="37">
        <f t="shared" si="2"/>
        <v>1.9246142552215708E-2</v>
      </c>
      <c r="O62" s="81"/>
    </row>
    <row r="63" spans="1:25">
      <c r="A63" s="4">
        <f t="shared" si="0"/>
        <v>2009</v>
      </c>
      <c r="B63" s="5">
        <v>39814</v>
      </c>
      <c r="C63" s="56">
        <v>101974045</v>
      </c>
      <c r="D63" s="6">
        <v>830.2</v>
      </c>
      <c r="E63" s="6">
        <v>0</v>
      </c>
      <c r="F63" s="64">
        <v>1.105941193882537</v>
      </c>
      <c r="G63" s="6">
        <v>31</v>
      </c>
      <c r="H63" s="6">
        <v>0</v>
      </c>
      <c r="I63" s="6">
        <v>336</v>
      </c>
      <c r="J63" s="65">
        <v>1532</v>
      </c>
      <c r="K63" s="65">
        <v>467666.66666666692</v>
      </c>
      <c r="L63" s="8">
        <f t="shared" si="3"/>
        <v>101707429.08093745</v>
      </c>
      <c r="M63" s="8">
        <f t="shared" si="1"/>
        <v>-266615.91906255484</v>
      </c>
      <c r="N63" s="37">
        <f t="shared" si="2"/>
        <v>-2.6145468590811991E-3</v>
      </c>
      <c r="O63" s="81"/>
    </row>
    <row r="64" spans="1:25">
      <c r="A64" s="4">
        <f t="shared" si="0"/>
        <v>2009</v>
      </c>
      <c r="B64" s="5">
        <v>39845</v>
      </c>
      <c r="C64" s="56">
        <v>92396840</v>
      </c>
      <c r="D64" s="6">
        <v>606.4</v>
      </c>
      <c r="E64" s="6">
        <v>0</v>
      </c>
      <c r="F64" s="64">
        <v>1.1029140697054922</v>
      </c>
      <c r="G64" s="6">
        <v>28</v>
      </c>
      <c r="H64" s="6">
        <v>0</v>
      </c>
      <c r="I64" s="6">
        <v>304</v>
      </c>
      <c r="J64" s="65">
        <v>1535</v>
      </c>
      <c r="K64" s="65">
        <v>470333.3333333336</v>
      </c>
      <c r="L64" s="8">
        <f t="shared" si="3"/>
        <v>95153340.932746053</v>
      </c>
      <c r="M64" s="8">
        <f t="shared" si="1"/>
        <v>2756500.9327460527</v>
      </c>
      <c r="N64" s="37">
        <f t="shared" si="2"/>
        <v>2.9833281449301217E-2</v>
      </c>
      <c r="O64" s="81"/>
    </row>
    <row r="65" spans="1:15">
      <c r="A65" s="4">
        <f t="shared" si="0"/>
        <v>2009</v>
      </c>
      <c r="B65" s="5">
        <v>39873</v>
      </c>
      <c r="C65" s="56">
        <v>96585229</v>
      </c>
      <c r="D65" s="6">
        <v>533.79999999999995</v>
      </c>
      <c r="E65" s="6">
        <v>0</v>
      </c>
      <c r="F65" s="64">
        <v>1.0998952312138288</v>
      </c>
      <c r="G65" s="6">
        <v>31</v>
      </c>
      <c r="H65" s="6">
        <v>1</v>
      </c>
      <c r="I65" s="6">
        <v>352</v>
      </c>
      <c r="J65" s="65">
        <v>1542</v>
      </c>
      <c r="K65" s="65">
        <v>473000.00000000029</v>
      </c>
      <c r="L65" s="8">
        <f t="shared" si="3"/>
        <v>97105886.247647926</v>
      </c>
      <c r="M65" s="8">
        <f t="shared" si="1"/>
        <v>520657.24764792621</v>
      </c>
      <c r="N65" s="37">
        <f t="shared" si="2"/>
        <v>5.3906508587138746E-3</v>
      </c>
      <c r="O65" s="81"/>
    </row>
    <row r="66" spans="1:15">
      <c r="A66" s="4">
        <f t="shared" si="0"/>
        <v>2009</v>
      </c>
      <c r="B66" s="5">
        <v>39904</v>
      </c>
      <c r="C66" s="56">
        <v>88936742</v>
      </c>
      <c r="D66" s="6">
        <v>305.8</v>
      </c>
      <c r="E66" s="6">
        <v>1.2</v>
      </c>
      <c r="F66" s="64">
        <v>1.0968846557284044</v>
      </c>
      <c r="G66" s="6">
        <v>30</v>
      </c>
      <c r="H66" s="6">
        <v>1</v>
      </c>
      <c r="I66" s="6">
        <v>320</v>
      </c>
      <c r="J66" s="65">
        <v>1558</v>
      </c>
      <c r="K66" s="65">
        <v>475666.66666666698</v>
      </c>
      <c r="L66" s="8">
        <f t="shared" si="3"/>
        <v>91191182.209966213</v>
      </c>
      <c r="M66" s="8">
        <f t="shared" si="1"/>
        <v>2254440.2099662125</v>
      </c>
      <c r="N66" s="37">
        <f t="shared" si="2"/>
        <v>2.5348805895837882E-2</v>
      </c>
      <c r="O66" s="81"/>
    </row>
    <row r="67" spans="1:15">
      <c r="A67" s="4">
        <f t="shared" ref="A67:A130" si="4">YEAR(B67)</f>
        <v>2009</v>
      </c>
      <c r="B67" s="5">
        <v>39934</v>
      </c>
      <c r="C67" s="56">
        <v>85648865</v>
      </c>
      <c r="D67" s="6">
        <v>158.80000000000001</v>
      </c>
      <c r="E67" s="6">
        <v>6.9</v>
      </c>
      <c r="F67" s="64">
        <v>1.093882320632152</v>
      </c>
      <c r="G67" s="6">
        <v>31</v>
      </c>
      <c r="H67" s="6">
        <v>1</v>
      </c>
      <c r="I67" s="6">
        <v>320</v>
      </c>
      <c r="J67" s="65">
        <v>1568</v>
      </c>
      <c r="K67" s="65">
        <v>478333.33333333366</v>
      </c>
      <c r="L67" s="8">
        <f t="shared" si="3"/>
        <v>89604410.158223897</v>
      </c>
      <c r="M67" s="8">
        <f t="shared" ref="M67:M130" si="5">L67-C67</f>
        <v>3955545.1582238972</v>
      </c>
      <c r="N67" s="37">
        <f t="shared" ref="N67:N122" si="6">M67/C67</f>
        <v>4.6183275846374584E-2</v>
      </c>
      <c r="O67" s="81"/>
    </row>
    <row r="68" spans="1:15">
      <c r="A68" s="4">
        <f t="shared" si="4"/>
        <v>2009</v>
      </c>
      <c r="B68" s="5">
        <v>39965</v>
      </c>
      <c r="C68" s="56">
        <v>91411346</v>
      </c>
      <c r="D68" s="6">
        <v>49.3</v>
      </c>
      <c r="E68" s="6">
        <v>34.200000000000003</v>
      </c>
      <c r="F68" s="64">
        <v>1.0908882033699105</v>
      </c>
      <c r="G68" s="6">
        <v>30</v>
      </c>
      <c r="H68" s="6">
        <v>0</v>
      </c>
      <c r="I68" s="6">
        <v>352</v>
      </c>
      <c r="J68" s="65">
        <v>1570</v>
      </c>
      <c r="K68" s="65">
        <v>481000.00000000035</v>
      </c>
      <c r="L68" s="8">
        <f t="shared" ref="L68:L131" si="7">$E$187+(D68*$E$188)+(E68*$E$189)+(F68*$E$190)+(G68*$E$191)+(H68*$E$192)+(I68*$E$193)+(J68*$E$194)+(K68*$E$195)</f>
        <v>93630609.049925134</v>
      </c>
      <c r="M68" s="8">
        <f t="shared" si="5"/>
        <v>2219263.0499251336</v>
      </c>
      <c r="N68" s="37">
        <f t="shared" si="6"/>
        <v>2.4277763615089244E-2</v>
      </c>
      <c r="O68" s="81"/>
    </row>
    <row r="69" spans="1:15">
      <c r="A69" s="4">
        <f t="shared" si="4"/>
        <v>2009</v>
      </c>
      <c r="B69" s="5">
        <v>39995</v>
      </c>
      <c r="C69" s="56">
        <v>93919308</v>
      </c>
      <c r="D69" s="6">
        <v>6.2</v>
      </c>
      <c r="E69" s="6">
        <v>43.7</v>
      </c>
      <c r="F69" s="64">
        <v>1.0879022814482564</v>
      </c>
      <c r="G69" s="6">
        <v>31</v>
      </c>
      <c r="H69" s="6">
        <v>0</v>
      </c>
      <c r="I69" s="6">
        <v>352</v>
      </c>
      <c r="J69" s="65">
        <v>1575</v>
      </c>
      <c r="K69" s="65">
        <v>483666.66666666704</v>
      </c>
      <c r="L69" s="8">
        <f t="shared" si="7"/>
        <v>93685098.816998094</v>
      </c>
      <c r="M69" s="8">
        <f t="shared" si="5"/>
        <v>-234209.18300190568</v>
      </c>
      <c r="N69" s="37">
        <f t="shared" si="6"/>
        <v>-2.4937277327672144E-3</v>
      </c>
      <c r="O69" s="81"/>
    </row>
    <row r="70" spans="1:15">
      <c r="A70" s="4">
        <f t="shared" si="4"/>
        <v>2009</v>
      </c>
      <c r="B70" s="5">
        <v>40026</v>
      </c>
      <c r="C70" s="56">
        <v>96176801</v>
      </c>
      <c r="D70" s="6">
        <v>9.8000000000000007</v>
      </c>
      <c r="E70" s="6">
        <v>91</v>
      </c>
      <c r="F70" s="64">
        <v>1.0849245324353336</v>
      </c>
      <c r="G70" s="6">
        <v>31</v>
      </c>
      <c r="H70" s="6">
        <v>0</v>
      </c>
      <c r="I70" s="6">
        <v>320</v>
      </c>
      <c r="J70" s="65">
        <v>1579</v>
      </c>
      <c r="K70" s="65">
        <v>486333.33333333372</v>
      </c>
      <c r="L70" s="8">
        <f t="shared" si="7"/>
        <v>94483297.626340941</v>
      </c>
      <c r="M70" s="8">
        <f t="shared" si="5"/>
        <v>-1693503.3736590594</v>
      </c>
      <c r="N70" s="37">
        <f t="shared" si="6"/>
        <v>-1.7608231465913067E-2</v>
      </c>
      <c r="O70" s="81"/>
    </row>
    <row r="71" spans="1:15">
      <c r="A71" s="4">
        <f t="shared" si="4"/>
        <v>2009</v>
      </c>
      <c r="B71" s="5">
        <v>40057</v>
      </c>
      <c r="C71" s="56">
        <v>92717312</v>
      </c>
      <c r="D71" s="6">
        <v>55.2</v>
      </c>
      <c r="E71" s="6">
        <v>20.9</v>
      </c>
      <c r="F71" s="64">
        <v>1.0819549339606855</v>
      </c>
      <c r="G71" s="6">
        <v>30</v>
      </c>
      <c r="H71" s="6">
        <v>1</v>
      </c>
      <c r="I71" s="6">
        <v>336</v>
      </c>
      <c r="J71" s="65">
        <v>1583</v>
      </c>
      <c r="K71" s="65">
        <v>489000.00000000041</v>
      </c>
      <c r="L71" s="8">
        <f t="shared" si="7"/>
        <v>89304366.211372524</v>
      </c>
      <c r="M71" s="8">
        <f t="shared" si="5"/>
        <v>-3412945.7886274755</v>
      </c>
      <c r="N71" s="37">
        <f t="shared" si="6"/>
        <v>-3.6810232253362517E-2</v>
      </c>
      <c r="O71" s="81"/>
    </row>
    <row r="72" spans="1:15">
      <c r="A72" s="4">
        <f t="shared" si="4"/>
        <v>2009</v>
      </c>
      <c r="B72" s="5">
        <v>40087</v>
      </c>
      <c r="C72" s="56">
        <v>90275253</v>
      </c>
      <c r="D72" s="6">
        <v>287.8</v>
      </c>
      <c r="E72" s="6">
        <v>0</v>
      </c>
      <c r="F72" s="64">
        <v>1.0789934637150864</v>
      </c>
      <c r="G72" s="6">
        <v>31</v>
      </c>
      <c r="H72" s="6">
        <v>1</v>
      </c>
      <c r="I72" s="6">
        <v>336</v>
      </c>
      <c r="J72" s="65">
        <v>1532</v>
      </c>
      <c r="K72" s="65">
        <v>491666.66666666709</v>
      </c>
      <c r="L72" s="8">
        <f t="shared" si="7"/>
        <v>89710257.5468757</v>
      </c>
      <c r="M72" s="8">
        <f t="shared" si="5"/>
        <v>-564995.45312429965</v>
      </c>
      <c r="N72" s="37">
        <f t="shared" si="6"/>
        <v>-6.2585862055052855E-3</v>
      </c>
      <c r="O72" s="81"/>
    </row>
    <row r="73" spans="1:15">
      <c r="A73" s="4">
        <f t="shared" si="4"/>
        <v>2009</v>
      </c>
      <c r="B73" s="5">
        <v>40118</v>
      </c>
      <c r="C73" s="56">
        <v>91490331</v>
      </c>
      <c r="D73" s="6">
        <v>361.2</v>
      </c>
      <c r="E73" s="6">
        <v>0</v>
      </c>
      <c r="F73" s="64">
        <v>1.0760400994503745</v>
      </c>
      <c r="G73" s="6">
        <v>30</v>
      </c>
      <c r="H73" s="6">
        <v>1</v>
      </c>
      <c r="I73" s="6">
        <v>320</v>
      </c>
      <c r="J73" s="65">
        <v>1536</v>
      </c>
      <c r="K73" s="65">
        <v>494333.33333333378</v>
      </c>
      <c r="L73" s="8">
        <f t="shared" si="7"/>
        <v>88983723.39268887</v>
      </c>
      <c r="M73" s="8">
        <f t="shared" si="5"/>
        <v>-2506607.6073111296</v>
      </c>
      <c r="N73" s="37">
        <f t="shared" si="6"/>
        <v>-2.7397513812810772E-2</v>
      </c>
      <c r="O73" s="81"/>
    </row>
    <row r="74" spans="1:15">
      <c r="A74" s="4">
        <f t="shared" si="4"/>
        <v>2009</v>
      </c>
      <c r="B74" s="5">
        <v>40148</v>
      </c>
      <c r="C74" s="56">
        <v>97899507</v>
      </c>
      <c r="D74" s="6">
        <v>631.29999999999995</v>
      </c>
      <c r="E74" s="6">
        <v>0</v>
      </c>
      <c r="F74" s="64">
        <v>1.0730948189792846</v>
      </c>
      <c r="G74" s="6">
        <v>31</v>
      </c>
      <c r="H74" s="6">
        <v>0</v>
      </c>
      <c r="I74" s="6">
        <v>352</v>
      </c>
      <c r="J74" s="65">
        <v>1534</v>
      </c>
      <c r="K74" s="65">
        <v>497000.00000000047</v>
      </c>
      <c r="L74" s="8">
        <f t="shared" si="7"/>
        <v>96457724.43689692</v>
      </c>
      <c r="M74" s="8">
        <f t="shared" si="5"/>
        <v>-1441782.5631030798</v>
      </c>
      <c r="N74" s="37">
        <f t="shared" si="6"/>
        <v>-1.4727168780360454E-2</v>
      </c>
      <c r="O74" s="81"/>
    </row>
    <row r="75" spans="1:15">
      <c r="A75" s="4">
        <f t="shared" si="4"/>
        <v>2010</v>
      </c>
      <c r="B75" s="5">
        <v>40179</v>
      </c>
      <c r="C75" s="56">
        <v>99545926</v>
      </c>
      <c r="D75" s="6">
        <v>720</v>
      </c>
      <c r="E75" s="6">
        <v>0</v>
      </c>
      <c r="F75" s="64">
        <v>1.0756984776680034</v>
      </c>
      <c r="G75" s="6">
        <v>31</v>
      </c>
      <c r="H75" s="6">
        <v>0</v>
      </c>
      <c r="I75" s="6">
        <v>320</v>
      </c>
      <c r="J75" s="65">
        <v>1536</v>
      </c>
      <c r="K75" s="65">
        <v>497583.33333333378</v>
      </c>
      <c r="L75" s="8">
        <f t="shared" si="7"/>
        <v>95258925.388321757</v>
      </c>
      <c r="M75" s="8">
        <f t="shared" si="5"/>
        <v>-4287000.6116782427</v>
      </c>
      <c r="N75" s="37">
        <f t="shared" si="6"/>
        <v>-4.3065555607752777E-2</v>
      </c>
      <c r="O75" s="81"/>
    </row>
    <row r="76" spans="1:15">
      <c r="A76" s="4">
        <f t="shared" si="4"/>
        <v>2010</v>
      </c>
      <c r="B76" s="5">
        <v>40210</v>
      </c>
      <c r="C76" s="56">
        <v>91797929</v>
      </c>
      <c r="D76" s="6">
        <v>598.29999999999995</v>
      </c>
      <c r="E76" s="6">
        <v>0</v>
      </c>
      <c r="F76" s="64">
        <v>1.0783084536349796</v>
      </c>
      <c r="G76" s="6">
        <v>28</v>
      </c>
      <c r="H76" s="6">
        <v>0</v>
      </c>
      <c r="I76" s="6">
        <v>304</v>
      </c>
      <c r="J76" s="65">
        <v>1541</v>
      </c>
      <c r="K76" s="65">
        <v>498166.66666666709</v>
      </c>
      <c r="L76" s="8">
        <f t="shared" si="7"/>
        <v>91999432.871052399</v>
      </c>
      <c r="M76" s="8">
        <f t="shared" si="5"/>
        <v>201503.87105239928</v>
      </c>
      <c r="N76" s="37">
        <f t="shared" si="6"/>
        <v>2.1950807959120653E-3</v>
      </c>
      <c r="O76" s="81"/>
    </row>
    <row r="77" spans="1:15">
      <c r="A77" s="4">
        <f t="shared" si="4"/>
        <v>2010</v>
      </c>
      <c r="B77" s="5">
        <v>40238</v>
      </c>
      <c r="C77" s="56">
        <v>96662374</v>
      </c>
      <c r="D77" s="6">
        <v>422.8</v>
      </c>
      <c r="E77" s="6">
        <v>0</v>
      </c>
      <c r="F77" s="64">
        <v>1.0809247622078761</v>
      </c>
      <c r="G77" s="6">
        <v>31</v>
      </c>
      <c r="H77" s="6">
        <v>1</v>
      </c>
      <c r="I77" s="6">
        <v>368</v>
      </c>
      <c r="J77" s="65">
        <v>1533</v>
      </c>
      <c r="K77" s="65">
        <v>498750.00000000041</v>
      </c>
      <c r="L77" s="8">
        <f t="shared" si="7"/>
        <v>94036847.270923436</v>
      </c>
      <c r="M77" s="8">
        <f t="shared" si="5"/>
        <v>-2625526.7290765643</v>
      </c>
      <c r="N77" s="37">
        <f t="shared" si="6"/>
        <v>-2.7161827507739097E-2</v>
      </c>
      <c r="O77" s="81"/>
    </row>
    <row r="78" spans="1:15">
      <c r="A78" s="4">
        <f t="shared" si="4"/>
        <v>2010</v>
      </c>
      <c r="B78" s="5">
        <v>40269</v>
      </c>
      <c r="C78" s="56">
        <v>87946774</v>
      </c>
      <c r="D78" s="6">
        <v>225.1</v>
      </c>
      <c r="E78" s="6">
        <v>0</v>
      </c>
      <c r="F78" s="64">
        <v>1.0835474187515461</v>
      </c>
      <c r="G78" s="6">
        <v>30</v>
      </c>
      <c r="H78" s="6">
        <v>1</v>
      </c>
      <c r="I78" s="6">
        <v>320</v>
      </c>
      <c r="J78" s="65">
        <v>1533</v>
      </c>
      <c r="K78" s="65">
        <v>499333.33333333372</v>
      </c>
      <c r="L78" s="8">
        <f t="shared" si="7"/>
        <v>87315807.647200018</v>
      </c>
      <c r="M78" s="8">
        <f t="shared" si="5"/>
        <v>-630966.35279998183</v>
      </c>
      <c r="N78" s="37">
        <f t="shared" si="6"/>
        <v>-7.1744115685241829E-3</v>
      </c>
      <c r="O78" s="81"/>
    </row>
    <row r="79" spans="1:15">
      <c r="A79" s="4">
        <f t="shared" si="4"/>
        <v>2010</v>
      </c>
      <c r="B79" s="5">
        <v>40299</v>
      </c>
      <c r="C79" s="56">
        <v>87521239</v>
      </c>
      <c r="D79" s="6">
        <v>107.9</v>
      </c>
      <c r="E79" s="6">
        <v>45.7</v>
      </c>
      <c r="F79" s="64">
        <v>1.086176438668123</v>
      </c>
      <c r="G79" s="6">
        <v>31</v>
      </c>
      <c r="H79" s="6">
        <v>1</v>
      </c>
      <c r="I79" s="6">
        <v>320</v>
      </c>
      <c r="J79" s="65">
        <v>1538</v>
      </c>
      <c r="K79" s="65">
        <v>499916.66666666704</v>
      </c>
      <c r="L79" s="8">
        <f t="shared" si="7"/>
        <v>89639137.852172151</v>
      </c>
      <c r="M79" s="8">
        <f t="shared" si="5"/>
        <v>2117898.8521721512</v>
      </c>
      <c r="N79" s="37">
        <f t="shared" si="6"/>
        <v>2.4198684529273529E-2</v>
      </c>
      <c r="O79" s="81"/>
    </row>
    <row r="80" spans="1:15">
      <c r="A80" s="4">
        <f t="shared" si="4"/>
        <v>2010</v>
      </c>
      <c r="B80" s="5">
        <v>40330</v>
      </c>
      <c r="C80" s="56">
        <v>95295707</v>
      </c>
      <c r="D80" s="6">
        <v>21.7</v>
      </c>
      <c r="E80" s="6">
        <v>58.7</v>
      </c>
      <c r="F80" s="64">
        <v>1.0888118373971101</v>
      </c>
      <c r="G80" s="6">
        <v>30</v>
      </c>
      <c r="H80" s="6">
        <v>0</v>
      </c>
      <c r="I80" s="6">
        <v>352</v>
      </c>
      <c r="J80" s="65">
        <v>1542</v>
      </c>
      <c r="K80" s="65">
        <v>500500.00000000035</v>
      </c>
      <c r="L80" s="8">
        <f t="shared" si="7"/>
        <v>93438315.698589489</v>
      </c>
      <c r="M80" s="8">
        <f t="shared" si="5"/>
        <v>-1857391.3014105111</v>
      </c>
      <c r="N80" s="37">
        <f t="shared" si="6"/>
        <v>-1.9490818210840401E-2</v>
      </c>
      <c r="O80" s="81"/>
    </row>
    <row r="81" spans="1:15">
      <c r="A81" s="4">
        <f t="shared" si="4"/>
        <v>2010</v>
      </c>
      <c r="B81" s="5">
        <v>40360</v>
      </c>
      <c r="C81" s="56">
        <v>100105283</v>
      </c>
      <c r="D81" s="6">
        <v>1.8</v>
      </c>
      <c r="E81" s="6">
        <v>164.9</v>
      </c>
      <c r="F81" s="64">
        <v>1.0914536304154718</v>
      </c>
      <c r="G81" s="6">
        <v>31</v>
      </c>
      <c r="H81" s="6">
        <v>0</v>
      </c>
      <c r="I81" s="6">
        <v>336</v>
      </c>
      <c r="J81" s="65">
        <v>1539</v>
      </c>
      <c r="K81" s="65">
        <v>501083.33333333366</v>
      </c>
      <c r="L81" s="8">
        <f t="shared" si="7"/>
        <v>100306124.12625264</v>
      </c>
      <c r="M81" s="8">
        <f t="shared" si="5"/>
        <v>200841.12625263631</v>
      </c>
      <c r="N81" s="37">
        <f t="shared" si="6"/>
        <v>2.0062989707809557E-3</v>
      </c>
      <c r="O81" s="81"/>
    </row>
    <row r="82" spans="1:15">
      <c r="A82" s="4">
        <f t="shared" si="4"/>
        <v>2010</v>
      </c>
      <c r="B82" s="5">
        <v>40391</v>
      </c>
      <c r="C82" s="56">
        <v>98467295</v>
      </c>
      <c r="D82" s="6">
        <v>2.1</v>
      </c>
      <c r="E82" s="6">
        <v>138.80000000000001</v>
      </c>
      <c r="F82" s="64">
        <v>1.0941018332377244</v>
      </c>
      <c r="G82" s="6">
        <v>31</v>
      </c>
      <c r="H82" s="6">
        <v>0</v>
      </c>
      <c r="I82" s="6">
        <v>336</v>
      </c>
      <c r="J82" s="65">
        <v>1540</v>
      </c>
      <c r="K82" s="65">
        <v>501666.66666666698</v>
      </c>
      <c r="L82" s="8">
        <f t="shared" si="7"/>
        <v>98478881.413869783</v>
      </c>
      <c r="M82" s="8">
        <f t="shared" si="5"/>
        <v>11586.413869783282</v>
      </c>
      <c r="N82" s="37">
        <f t="shared" si="6"/>
        <v>1.1766763644500727E-4</v>
      </c>
      <c r="O82" s="81"/>
    </row>
    <row r="83" spans="1:15">
      <c r="A83" s="4">
        <f t="shared" si="4"/>
        <v>2010</v>
      </c>
      <c r="B83" s="5">
        <v>40422</v>
      </c>
      <c r="C83" s="56">
        <v>93605638</v>
      </c>
      <c r="D83" s="6">
        <v>78.2</v>
      </c>
      <c r="E83" s="6">
        <v>31.5</v>
      </c>
      <c r="F83" s="64">
        <v>1.0967564614160272</v>
      </c>
      <c r="G83" s="6">
        <v>30</v>
      </c>
      <c r="H83" s="6">
        <v>1</v>
      </c>
      <c r="I83" s="6">
        <v>336</v>
      </c>
      <c r="J83" s="65">
        <v>1540</v>
      </c>
      <c r="K83" s="65">
        <v>502250.00000000029</v>
      </c>
      <c r="L83" s="8">
        <f t="shared" si="7"/>
        <v>89967175.770114034</v>
      </c>
      <c r="M83" s="8">
        <f t="shared" si="5"/>
        <v>-3638462.2298859656</v>
      </c>
      <c r="N83" s="37">
        <f t="shared" si="6"/>
        <v>-3.8870118377762303E-2</v>
      </c>
      <c r="O83" s="81"/>
    </row>
    <row r="84" spans="1:15">
      <c r="A84" s="4">
        <f t="shared" si="4"/>
        <v>2010</v>
      </c>
      <c r="B84" s="5">
        <v>40452</v>
      </c>
      <c r="C84" s="56">
        <v>87356694</v>
      </c>
      <c r="D84" s="6">
        <v>241.6</v>
      </c>
      <c r="E84" s="6">
        <v>0</v>
      </c>
      <c r="F84" s="64">
        <v>1.0994175305402742</v>
      </c>
      <c r="G84" s="6">
        <v>31</v>
      </c>
      <c r="H84" s="6">
        <v>1</v>
      </c>
      <c r="I84" s="6">
        <v>320</v>
      </c>
      <c r="J84" s="65">
        <v>1543</v>
      </c>
      <c r="K84" s="65">
        <v>502833.3333333336</v>
      </c>
      <c r="L84" s="8">
        <f t="shared" si="7"/>
        <v>88891170.152411371</v>
      </c>
      <c r="M84" s="8">
        <f t="shared" si="5"/>
        <v>1534476.1524113715</v>
      </c>
      <c r="N84" s="37">
        <f t="shared" si="6"/>
        <v>1.7565639015727535E-2</v>
      </c>
      <c r="O84" s="81"/>
    </row>
    <row r="85" spans="1:15">
      <c r="A85" s="4">
        <f t="shared" si="4"/>
        <v>2010</v>
      </c>
      <c r="B85" s="5">
        <v>40483</v>
      </c>
      <c r="C85" s="56">
        <v>92404420</v>
      </c>
      <c r="D85" s="6">
        <v>405.3</v>
      </c>
      <c r="E85" s="6">
        <v>0</v>
      </c>
      <c r="F85" s="64">
        <v>1.1020850562381843</v>
      </c>
      <c r="G85" s="6">
        <v>30</v>
      </c>
      <c r="H85" s="6">
        <v>1</v>
      </c>
      <c r="I85" s="6">
        <v>336</v>
      </c>
      <c r="J85" s="65">
        <v>1541</v>
      </c>
      <c r="K85" s="65">
        <v>503416.66666666692</v>
      </c>
      <c r="L85" s="8">
        <f t="shared" si="7"/>
        <v>92447151.786102638</v>
      </c>
      <c r="M85" s="8">
        <f t="shared" si="5"/>
        <v>42731.786102637649</v>
      </c>
      <c r="N85" s="37">
        <f t="shared" si="6"/>
        <v>4.6244309636527827E-4</v>
      </c>
      <c r="O85" s="81"/>
    </row>
    <row r="86" spans="1:15">
      <c r="A86" s="4">
        <f t="shared" si="4"/>
        <v>2010</v>
      </c>
      <c r="B86" s="5">
        <v>40513</v>
      </c>
      <c r="C86" s="56">
        <v>97044044</v>
      </c>
      <c r="D86" s="6">
        <v>676.2</v>
      </c>
      <c r="E86" s="6">
        <v>0</v>
      </c>
      <c r="F86" s="64">
        <v>1.1047590541753953</v>
      </c>
      <c r="G86" s="6">
        <v>31</v>
      </c>
      <c r="H86" s="6">
        <v>0</v>
      </c>
      <c r="I86" s="6">
        <v>368</v>
      </c>
      <c r="J86" s="65">
        <v>1542</v>
      </c>
      <c r="K86" s="65">
        <v>504000.00000000023</v>
      </c>
      <c r="L86" s="8">
        <f t="shared" si="7"/>
        <v>100503519.12314227</v>
      </c>
      <c r="M86" s="8">
        <f t="shared" si="5"/>
        <v>3459475.1231422722</v>
      </c>
      <c r="N86" s="37">
        <f t="shared" si="6"/>
        <v>3.5648505364659702E-2</v>
      </c>
      <c r="O86" s="81"/>
    </row>
    <row r="87" spans="1:15">
      <c r="A87" s="4">
        <f t="shared" si="4"/>
        <v>2011</v>
      </c>
      <c r="B87" s="5">
        <v>40544</v>
      </c>
      <c r="C87" s="56">
        <v>100009657</v>
      </c>
      <c r="D87" s="6">
        <v>775.3</v>
      </c>
      <c r="E87" s="6">
        <v>0</v>
      </c>
      <c r="F87" s="64">
        <v>1.106402672454752</v>
      </c>
      <c r="G87" s="6">
        <v>31</v>
      </c>
      <c r="H87" s="6">
        <v>0</v>
      </c>
      <c r="I87" s="6">
        <v>320</v>
      </c>
      <c r="J87" s="65">
        <v>1545</v>
      </c>
      <c r="K87" s="65">
        <v>505659.25000000023</v>
      </c>
      <c r="L87" s="8">
        <f t="shared" si="7"/>
        <v>98029258.935393304</v>
      </c>
      <c r="M87" s="8">
        <f t="shared" si="5"/>
        <v>-1980398.0646066964</v>
      </c>
      <c r="N87" s="37">
        <f t="shared" si="6"/>
        <v>-1.9802068360325407E-2</v>
      </c>
      <c r="O87" s="81"/>
    </row>
    <row r="88" spans="1:15">
      <c r="A88" s="4">
        <f t="shared" si="4"/>
        <v>2011</v>
      </c>
      <c r="B88" s="5">
        <v>40575</v>
      </c>
      <c r="C88" s="56">
        <v>94671447</v>
      </c>
      <c r="D88" s="6">
        <v>654.20000000000005</v>
      </c>
      <c r="E88" s="6">
        <v>0</v>
      </c>
      <c r="F88" s="64">
        <v>1.1080487396470626</v>
      </c>
      <c r="G88" s="6">
        <v>28</v>
      </c>
      <c r="H88" s="6">
        <v>0</v>
      </c>
      <c r="I88" s="6">
        <v>304</v>
      </c>
      <c r="J88" s="65">
        <v>1545</v>
      </c>
      <c r="K88" s="65">
        <v>507318.50000000023</v>
      </c>
      <c r="L88" s="8">
        <f t="shared" si="7"/>
        <v>94552129.175830901</v>
      </c>
      <c r="M88" s="8">
        <f t="shared" si="5"/>
        <v>-119317.82416909933</v>
      </c>
      <c r="N88" s="37">
        <f t="shared" si="6"/>
        <v>-1.2603359085564556E-3</v>
      </c>
      <c r="O88" s="81"/>
    </row>
    <row r="89" spans="1:15">
      <c r="A89" s="4">
        <f t="shared" si="4"/>
        <v>2011</v>
      </c>
      <c r="B89" s="5">
        <v>40603</v>
      </c>
      <c r="C89" s="56">
        <v>97658736</v>
      </c>
      <c r="D89" s="6">
        <v>572.79999999999995</v>
      </c>
      <c r="E89" s="6">
        <v>0</v>
      </c>
      <c r="F89" s="64">
        <v>1.1096972557523284</v>
      </c>
      <c r="G89" s="6">
        <v>31</v>
      </c>
      <c r="H89" s="6">
        <v>1</v>
      </c>
      <c r="I89" s="6">
        <v>368</v>
      </c>
      <c r="J89" s="65">
        <v>1545</v>
      </c>
      <c r="K89" s="65">
        <v>508977.75000000023</v>
      </c>
      <c r="L89" s="8">
        <f t="shared" si="7"/>
        <v>97943345.470258519</v>
      </c>
      <c r="M89" s="8">
        <f t="shared" si="5"/>
        <v>284609.47025851905</v>
      </c>
      <c r="N89" s="37">
        <f t="shared" si="6"/>
        <v>2.9143267864793895E-3</v>
      </c>
      <c r="O89" s="81"/>
    </row>
    <row r="90" spans="1:15">
      <c r="A90" s="4">
        <f t="shared" si="4"/>
        <v>2011</v>
      </c>
      <c r="B90" s="5">
        <v>40634</v>
      </c>
      <c r="C90" s="56">
        <v>88544116</v>
      </c>
      <c r="D90" s="6">
        <v>332.3</v>
      </c>
      <c r="E90" s="6">
        <v>0</v>
      </c>
      <c r="F90" s="64">
        <v>1.1113482207705487</v>
      </c>
      <c r="G90" s="6">
        <v>30</v>
      </c>
      <c r="H90" s="6">
        <v>1</v>
      </c>
      <c r="I90" s="6">
        <v>304</v>
      </c>
      <c r="J90" s="65">
        <v>1547</v>
      </c>
      <c r="K90" s="65">
        <v>510637.00000000023</v>
      </c>
      <c r="L90" s="8">
        <f t="shared" si="7"/>
        <v>89224311.377244532</v>
      </c>
      <c r="M90" s="8">
        <f t="shared" si="5"/>
        <v>680195.37724453211</v>
      </c>
      <c r="N90" s="37">
        <f t="shared" si="6"/>
        <v>7.6819941061304639E-3</v>
      </c>
      <c r="O90" s="81"/>
    </row>
    <row r="91" spans="1:15">
      <c r="A91" s="4">
        <f t="shared" si="4"/>
        <v>2011</v>
      </c>
      <c r="B91" s="5">
        <v>40664</v>
      </c>
      <c r="C91" s="56">
        <v>89426717</v>
      </c>
      <c r="D91" s="6">
        <v>134.1</v>
      </c>
      <c r="E91" s="6">
        <v>13</v>
      </c>
      <c r="F91" s="64">
        <v>1.1130016556326037</v>
      </c>
      <c r="G91" s="6">
        <v>31</v>
      </c>
      <c r="H91" s="6">
        <v>1</v>
      </c>
      <c r="I91" s="6">
        <v>336</v>
      </c>
      <c r="J91" s="65">
        <v>1544</v>
      </c>
      <c r="K91" s="65">
        <v>512296.25000000023</v>
      </c>
      <c r="L91" s="8">
        <f t="shared" si="7"/>
        <v>90241962.962517649</v>
      </c>
      <c r="M91" s="8">
        <f t="shared" si="5"/>
        <v>815245.96251764894</v>
      </c>
      <c r="N91" s="37">
        <f t="shared" si="6"/>
        <v>9.1163579505848229E-3</v>
      </c>
      <c r="O91" s="81"/>
    </row>
    <row r="92" spans="1:15">
      <c r="A92" s="4">
        <f t="shared" si="4"/>
        <v>2011</v>
      </c>
      <c r="B92" s="5">
        <v>40695</v>
      </c>
      <c r="C92" s="56">
        <v>95713671</v>
      </c>
      <c r="D92" s="6">
        <v>19</v>
      </c>
      <c r="E92" s="6">
        <v>52.2</v>
      </c>
      <c r="F92" s="64">
        <v>1.1146575394076135</v>
      </c>
      <c r="G92" s="6">
        <v>30</v>
      </c>
      <c r="H92" s="6">
        <v>0</v>
      </c>
      <c r="I92" s="6">
        <v>352</v>
      </c>
      <c r="J92" s="65">
        <v>1545</v>
      </c>
      <c r="K92" s="65">
        <v>513955.50000000023</v>
      </c>
      <c r="L92" s="8">
        <f t="shared" si="7"/>
        <v>94155525.187724173</v>
      </c>
      <c r="M92" s="8">
        <f t="shared" si="5"/>
        <v>-1558145.8122758269</v>
      </c>
      <c r="N92" s="37">
        <f t="shared" si="6"/>
        <v>-1.6279239903731483E-2</v>
      </c>
      <c r="O92" s="81"/>
    </row>
    <row r="93" spans="1:15">
      <c r="A93" s="4">
        <f t="shared" si="4"/>
        <v>2011</v>
      </c>
      <c r="B93" s="5">
        <v>40725</v>
      </c>
      <c r="C93" s="56">
        <v>101326740</v>
      </c>
      <c r="D93" s="6">
        <v>0</v>
      </c>
      <c r="E93" s="6">
        <v>198.6</v>
      </c>
      <c r="F93" s="64">
        <v>1.1163158930264581</v>
      </c>
      <c r="G93" s="6">
        <v>31</v>
      </c>
      <c r="H93" s="6">
        <v>0</v>
      </c>
      <c r="I93" s="6">
        <v>320</v>
      </c>
      <c r="J93" s="65">
        <v>1541</v>
      </c>
      <c r="K93" s="65">
        <v>515614.75000000023</v>
      </c>
      <c r="L93" s="8">
        <f t="shared" si="7"/>
        <v>102674655.11174521</v>
      </c>
      <c r="M93" s="8">
        <f t="shared" si="5"/>
        <v>1347915.1117452085</v>
      </c>
      <c r="N93" s="37">
        <f t="shared" si="6"/>
        <v>1.330265941394353E-2</v>
      </c>
      <c r="O93" s="81"/>
    </row>
    <row r="94" spans="1:15">
      <c r="A94" s="4">
        <f t="shared" si="4"/>
        <v>2011</v>
      </c>
      <c r="B94" s="5">
        <v>40756</v>
      </c>
      <c r="C94" s="56">
        <v>102219116</v>
      </c>
      <c r="D94" s="6">
        <v>0</v>
      </c>
      <c r="E94" s="6">
        <v>122.2</v>
      </c>
      <c r="F94" s="64">
        <v>1.1179767164891372</v>
      </c>
      <c r="G94" s="6">
        <v>31</v>
      </c>
      <c r="H94" s="6">
        <v>0</v>
      </c>
      <c r="I94" s="6">
        <v>352</v>
      </c>
      <c r="J94" s="65">
        <v>1544</v>
      </c>
      <c r="K94" s="65">
        <v>517274.00000000023</v>
      </c>
      <c r="L94" s="8">
        <f t="shared" si="7"/>
        <v>99514208.911810815</v>
      </c>
      <c r="M94" s="8">
        <f t="shared" si="5"/>
        <v>-2704907.0881891847</v>
      </c>
      <c r="N94" s="37">
        <f t="shared" si="6"/>
        <v>-2.6461851696987719E-2</v>
      </c>
      <c r="O94" s="81"/>
    </row>
    <row r="95" spans="1:15">
      <c r="A95" s="4">
        <f t="shared" si="4"/>
        <v>2011</v>
      </c>
      <c r="B95" s="5">
        <v>40787</v>
      </c>
      <c r="C95" s="56">
        <v>93885819</v>
      </c>
      <c r="D95" s="6">
        <v>48.2</v>
      </c>
      <c r="E95" s="6">
        <v>39.700000000000003</v>
      </c>
      <c r="F95" s="64">
        <v>1.1196399888647712</v>
      </c>
      <c r="G95" s="6">
        <v>30</v>
      </c>
      <c r="H95" s="6">
        <v>1</v>
      </c>
      <c r="I95" s="6">
        <v>336</v>
      </c>
      <c r="J95" s="65">
        <v>1522</v>
      </c>
      <c r="K95" s="65">
        <v>518933.25000000023</v>
      </c>
      <c r="L95" s="8">
        <f t="shared" si="7"/>
        <v>90631417.241836682</v>
      </c>
      <c r="M95" s="8">
        <f t="shared" si="5"/>
        <v>-3254401.758163318</v>
      </c>
      <c r="N95" s="37">
        <f t="shared" si="6"/>
        <v>-3.4663400637356297E-2</v>
      </c>
      <c r="O95" s="81"/>
    </row>
    <row r="96" spans="1:15">
      <c r="A96" s="4">
        <f t="shared" si="4"/>
        <v>2011</v>
      </c>
      <c r="B96" s="5">
        <v>40817</v>
      </c>
      <c r="C96" s="56">
        <v>88468561</v>
      </c>
      <c r="D96" s="6">
        <v>235.5</v>
      </c>
      <c r="E96" s="6">
        <v>2.4</v>
      </c>
      <c r="F96" s="64">
        <v>1.1213057520151197</v>
      </c>
      <c r="G96" s="6">
        <v>31</v>
      </c>
      <c r="H96" s="6">
        <v>1</v>
      </c>
      <c r="I96" s="6">
        <v>336</v>
      </c>
      <c r="J96" s="65">
        <v>1522</v>
      </c>
      <c r="K96" s="65">
        <v>520592.50000000023</v>
      </c>
      <c r="L96" s="8">
        <f t="shared" si="7"/>
        <v>90572287.245567143</v>
      </c>
      <c r="M96" s="8">
        <f t="shared" si="5"/>
        <v>2103726.245567143</v>
      </c>
      <c r="N96" s="37">
        <f t="shared" si="6"/>
        <v>2.3779365480660897E-2</v>
      </c>
      <c r="O96" s="81"/>
    </row>
    <row r="97" spans="1:15">
      <c r="A97" s="4">
        <f t="shared" si="4"/>
        <v>2011</v>
      </c>
      <c r="B97" s="5">
        <v>40848</v>
      </c>
      <c r="C97" s="56">
        <v>92796644</v>
      </c>
      <c r="D97" s="6">
        <v>342.1</v>
      </c>
      <c r="E97" s="6">
        <v>0</v>
      </c>
      <c r="F97" s="64">
        <v>1.122973985009303</v>
      </c>
      <c r="G97" s="6">
        <v>30</v>
      </c>
      <c r="H97" s="6">
        <v>1</v>
      </c>
      <c r="I97" s="6">
        <v>352</v>
      </c>
      <c r="J97" s="65">
        <v>1521</v>
      </c>
      <c r="K97" s="65">
        <v>522251.75000000023</v>
      </c>
      <c r="L97" s="8">
        <f t="shared" si="7"/>
        <v>93041171.515770957</v>
      </c>
      <c r="M97" s="8">
        <f t="shared" si="5"/>
        <v>244527.51577095687</v>
      </c>
      <c r="N97" s="37">
        <f t="shared" si="6"/>
        <v>2.6350900768669703E-3</v>
      </c>
      <c r="O97" s="81"/>
    </row>
    <row r="98" spans="1:15">
      <c r="A98" s="4">
        <f t="shared" si="4"/>
        <v>2011</v>
      </c>
      <c r="B98" s="5">
        <v>40878</v>
      </c>
      <c r="C98" s="56">
        <v>94137020</v>
      </c>
      <c r="D98" s="6">
        <v>534</v>
      </c>
      <c r="E98" s="6">
        <v>0</v>
      </c>
      <c r="F98" s="64">
        <v>1.124644708778201</v>
      </c>
      <c r="G98" s="6">
        <v>31</v>
      </c>
      <c r="H98" s="6">
        <v>0</v>
      </c>
      <c r="I98" s="6">
        <v>336</v>
      </c>
      <c r="J98" s="65">
        <v>1523</v>
      </c>
      <c r="K98" s="65">
        <v>523911.00000000023</v>
      </c>
      <c r="L98" s="8">
        <f t="shared" si="7"/>
        <v>95935329.214595035</v>
      </c>
      <c r="M98" s="8">
        <f t="shared" si="5"/>
        <v>1798309.2145950347</v>
      </c>
      <c r="N98" s="37">
        <f t="shared" si="6"/>
        <v>1.9103103270052893E-2</v>
      </c>
      <c r="O98" s="81"/>
    </row>
    <row r="99" spans="1:15">
      <c r="A99" s="4">
        <f t="shared" si="4"/>
        <v>2012</v>
      </c>
      <c r="B99" s="5">
        <v>40909</v>
      </c>
      <c r="C99" s="56">
        <v>99002633</v>
      </c>
      <c r="D99" s="6">
        <v>611.1</v>
      </c>
      <c r="E99" s="6">
        <v>0</v>
      </c>
      <c r="F99" s="64">
        <v>1.1260409497522648</v>
      </c>
      <c r="G99" s="6">
        <v>31</v>
      </c>
      <c r="H99" s="6">
        <v>0</v>
      </c>
      <c r="I99" s="6">
        <v>336</v>
      </c>
      <c r="J99" s="65">
        <v>1523</v>
      </c>
      <c r="K99" s="65">
        <v>525084.8333333336</v>
      </c>
      <c r="L99" s="8">
        <f t="shared" si="7"/>
        <v>97053287.315874726</v>
      </c>
      <c r="M99" s="8">
        <f t="shared" si="5"/>
        <v>-1949345.6841252744</v>
      </c>
      <c r="N99" s="37">
        <f t="shared" si="6"/>
        <v>-1.9689836775606508E-2</v>
      </c>
      <c r="O99" s="81"/>
    </row>
    <row r="100" spans="1:15">
      <c r="A100" s="4">
        <f t="shared" si="4"/>
        <v>2012</v>
      </c>
      <c r="B100" s="5">
        <v>40940</v>
      </c>
      <c r="C100" s="56">
        <v>94768891</v>
      </c>
      <c r="D100" s="6">
        <v>531.70000000000005</v>
      </c>
      <c r="E100" s="6">
        <v>0</v>
      </c>
      <c r="F100" s="64">
        <v>1.127438915759601</v>
      </c>
      <c r="G100" s="6">
        <v>29</v>
      </c>
      <c r="H100" s="6">
        <v>0</v>
      </c>
      <c r="I100" s="6">
        <v>320</v>
      </c>
      <c r="J100" s="65">
        <v>1524</v>
      </c>
      <c r="K100" s="65">
        <v>526258.66666666698</v>
      </c>
      <c r="L100" s="8">
        <f t="shared" si="7"/>
        <v>94353296.439252377</v>
      </c>
      <c r="M100" s="8">
        <f t="shared" si="5"/>
        <v>-415594.56074762344</v>
      </c>
      <c r="N100" s="37">
        <f t="shared" si="6"/>
        <v>-4.3853479381501196E-3</v>
      </c>
      <c r="O100" s="81"/>
    </row>
    <row r="101" spans="1:15">
      <c r="A101" s="4">
        <f t="shared" si="4"/>
        <v>2012</v>
      </c>
      <c r="B101" s="5">
        <v>40969</v>
      </c>
      <c r="C101" s="56">
        <v>93975078</v>
      </c>
      <c r="D101" s="6">
        <v>349.4</v>
      </c>
      <c r="E101" s="6">
        <v>0.2</v>
      </c>
      <c r="F101" s="64">
        <v>1.1288386173245635</v>
      </c>
      <c r="G101" s="6">
        <v>31</v>
      </c>
      <c r="H101" s="6">
        <v>1</v>
      </c>
      <c r="I101" s="6">
        <v>352</v>
      </c>
      <c r="J101" s="65">
        <v>1524</v>
      </c>
      <c r="K101" s="65">
        <v>527432.50000000035</v>
      </c>
      <c r="L101" s="8">
        <f t="shared" si="7"/>
        <v>93553625.004402101</v>
      </c>
      <c r="M101" s="8">
        <f t="shared" si="5"/>
        <v>-421452.99559789896</v>
      </c>
      <c r="N101" s="37">
        <f t="shared" si="6"/>
        <v>-4.4847315327357215E-3</v>
      </c>
      <c r="O101" s="81"/>
    </row>
    <row r="102" spans="1:15">
      <c r="A102" s="4">
        <f t="shared" si="4"/>
        <v>2012</v>
      </c>
      <c r="B102" s="5">
        <v>41000</v>
      </c>
      <c r="C102" s="56">
        <v>87004957</v>
      </c>
      <c r="D102" s="6">
        <v>321.7</v>
      </c>
      <c r="E102" s="6">
        <v>0</v>
      </c>
      <c r="F102" s="64">
        <v>1.1302400566018256</v>
      </c>
      <c r="G102" s="6">
        <v>30</v>
      </c>
      <c r="H102" s="6">
        <v>1</v>
      </c>
      <c r="I102" s="6">
        <v>320</v>
      </c>
      <c r="J102" s="65">
        <v>1515</v>
      </c>
      <c r="K102" s="65">
        <v>528606.33333333372</v>
      </c>
      <c r="L102" s="8">
        <f t="shared" si="7"/>
        <v>90204557.010349154</v>
      </c>
      <c r="M102" s="8">
        <f t="shared" si="5"/>
        <v>3199600.0103491545</v>
      </c>
      <c r="N102" s="37">
        <f t="shared" si="6"/>
        <v>3.6774916288380609E-2</v>
      </c>
      <c r="O102" s="81"/>
    </row>
    <row r="103" spans="1:15">
      <c r="A103" s="4">
        <f t="shared" si="4"/>
        <v>2012</v>
      </c>
      <c r="B103" s="5">
        <v>41030</v>
      </c>
      <c r="C103" s="56">
        <v>93055553</v>
      </c>
      <c r="D103" s="6">
        <v>80.7</v>
      </c>
      <c r="E103" s="6">
        <v>36.700000000000003</v>
      </c>
      <c r="F103" s="64">
        <v>1.1316432357487356</v>
      </c>
      <c r="G103" s="6">
        <v>31</v>
      </c>
      <c r="H103" s="6">
        <v>1</v>
      </c>
      <c r="I103" s="6">
        <v>352</v>
      </c>
      <c r="J103" s="65">
        <v>1517</v>
      </c>
      <c r="K103" s="65">
        <v>529780.16666666709</v>
      </c>
      <c r="L103" s="8">
        <f t="shared" si="7"/>
        <v>92562839.61866568</v>
      </c>
      <c r="M103" s="8">
        <f t="shared" si="5"/>
        <v>-492713.38133431971</v>
      </c>
      <c r="N103" s="37">
        <f t="shared" si="6"/>
        <v>-5.2948305119880348E-3</v>
      </c>
      <c r="O103" s="81"/>
    </row>
    <row r="104" spans="1:15">
      <c r="A104" s="4">
        <f t="shared" si="4"/>
        <v>2012</v>
      </c>
      <c r="B104" s="5">
        <v>41061</v>
      </c>
      <c r="C104" s="56">
        <v>96841186</v>
      </c>
      <c r="D104" s="6">
        <v>23.2</v>
      </c>
      <c r="E104" s="6">
        <v>101.6</v>
      </c>
      <c r="F104" s="64">
        <v>1.1330481569253206</v>
      </c>
      <c r="G104" s="6">
        <v>30</v>
      </c>
      <c r="H104" s="6">
        <v>0</v>
      </c>
      <c r="I104" s="6">
        <v>336</v>
      </c>
      <c r="J104" s="65">
        <v>1518</v>
      </c>
      <c r="K104" s="65">
        <v>530954.00000000047</v>
      </c>
      <c r="L104" s="8">
        <f t="shared" si="7"/>
        <v>96633007.395246834</v>
      </c>
      <c r="M104" s="8">
        <f t="shared" si="5"/>
        <v>-208178.60475316644</v>
      </c>
      <c r="N104" s="37">
        <f t="shared" si="6"/>
        <v>-2.149690780874642E-3</v>
      </c>
      <c r="O104" s="81"/>
    </row>
    <row r="105" spans="1:15">
      <c r="A105" s="4">
        <f t="shared" si="4"/>
        <v>2012</v>
      </c>
      <c r="B105" s="5">
        <v>41091</v>
      </c>
      <c r="C105" s="56">
        <v>102954191</v>
      </c>
      <c r="D105" s="6">
        <v>0</v>
      </c>
      <c r="E105" s="6">
        <v>195.4</v>
      </c>
      <c r="F105" s="64">
        <v>1.134454822294289</v>
      </c>
      <c r="G105" s="6">
        <v>31</v>
      </c>
      <c r="H105" s="6">
        <v>0</v>
      </c>
      <c r="I105" s="6">
        <v>352</v>
      </c>
      <c r="J105" s="65">
        <v>1521</v>
      </c>
      <c r="K105" s="65">
        <v>532127.83333333384</v>
      </c>
      <c r="L105" s="8">
        <f t="shared" si="7"/>
        <v>105138935.11491163</v>
      </c>
      <c r="M105" s="8">
        <f t="shared" si="5"/>
        <v>2184744.1149116307</v>
      </c>
      <c r="N105" s="37">
        <f t="shared" si="6"/>
        <v>2.1220545697956391E-2</v>
      </c>
      <c r="O105" s="81"/>
    </row>
    <row r="106" spans="1:15">
      <c r="A106" s="4">
        <f t="shared" si="4"/>
        <v>2012</v>
      </c>
      <c r="B106" s="5">
        <v>41122</v>
      </c>
      <c r="C106" s="56">
        <v>100915401</v>
      </c>
      <c r="D106" s="6">
        <v>2</v>
      </c>
      <c r="E106" s="6">
        <v>112.1</v>
      </c>
      <c r="F106" s="64">
        <v>1.135863234021034</v>
      </c>
      <c r="G106" s="6">
        <v>31</v>
      </c>
      <c r="H106" s="6">
        <v>0</v>
      </c>
      <c r="I106" s="6">
        <v>352</v>
      </c>
      <c r="J106" s="65">
        <v>1524</v>
      </c>
      <c r="K106" s="65">
        <v>533301.66666666721</v>
      </c>
      <c r="L106" s="8">
        <f t="shared" si="7"/>
        <v>98843605.11093092</v>
      </c>
      <c r="M106" s="8">
        <f t="shared" si="5"/>
        <v>-2071795.8890690804</v>
      </c>
      <c r="N106" s="37">
        <f t="shared" si="6"/>
        <v>-2.0530026819881343E-2</v>
      </c>
      <c r="O106" s="81"/>
    </row>
    <row r="107" spans="1:15">
      <c r="A107" s="4">
        <f t="shared" si="4"/>
        <v>2012</v>
      </c>
      <c r="B107" s="5">
        <v>41153</v>
      </c>
      <c r="C107" s="56">
        <v>92157092</v>
      </c>
      <c r="D107" s="6">
        <v>85</v>
      </c>
      <c r="E107" s="6">
        <v>35.6</v>
      </c>
      <c r="F107" s="64">
        <v>1.1372733942736375</v>
      </c>
      <c r="G107" s="6">
        <v>30</v>
      </c>
      <c r="H107" s="6">
        <v>1</v>
      </c>
      <c r="I107" s="6">
        <v>304</v>
      </c>
      <c r="J107" s="65">
        <v>1528</v>
      </c>
      <c r="K107" s="65">
        <v>534475.50000000058</v>
      </c>
      <c r="L107" s="8">
        <f t="shared" si="7"/>
        <v>88813376.894792169</v>
      </c>
      <c r="M107" s="8">
        <f t="shared" si="5"/>
        <v>-3343715.1052078307</v>
      </c>
      <c r="N107" s="37">
        <f t="shared" si="6"/>
        <v>-3.6282775776039361E-2</v>
      </c>
      <c r="O107" s="81"/>
    </row>
    <row r="108" spans="1:15">
      <c r="A108" s="4">
        <f t="shared" si="4"/>
        <v>2012</v>
      </c>
      <c r="B108" s="5">
        <v>41183</v>
      </c>
      <c r="C108" s="56">
        <v>90948353</v>
      </c>
      <c r="D108" s="6">
        <v>242.5</v>
      </c>
      <c r="E108" s="6">
        <v>1.1000000000000001</v>
      </c>
      <c r="F108" s="64">
        <v>1.1386853052228729</v>
      </c>
      <c r="G108" s="6">
        <v>31</v>
      </c>
      <c r="H108" s="6">
        <v>1</v>
      </c>
      <c r="I108" s="6">
        <v>352</v>
      </c>
      <c r="J108" s="65">
        <v>1537</v>
      </c>
      <c r="K108" s="65">
        <v>535649.33333333395</v>
      </c>
      <c r="L108" s="8">
        <f t="shared" si="7"/>
        <v>92699893.211318612</v>
      </c>
      <c r="M108" s="8">
        <f t="shared" si="5"/>
        <v>1751540.2113186121</v>
      </c>
      <c r="N108" s="37">
        <f t="shared" si="6"/>
        <v>1.925862485182785E-2</v>
      </c>
      <c r="O108" s="81"/>
    </row>
    <row r="109" spans="1:15">
      <c r="A109" s="4">
        <f t="shared" si="4"/>
        <v>2012</v>
      </c>
      <c r="B109" s="5">
        <v>41214</v>
      </c>
      <c r="C109" s="56">
        <v>94864844</v>
      </c>
      <c r="D109" s="6">
        <v>434</v>
      </c>
      <c r="E109" s="6">
        <v>0</v>
      </c>
      <c r="F109" s="64">
        <v>1.1400989690422085</v>
      </c>
      <c r="G109" s="6">
        <v>30</v>
      </c>
      <c r="H109" s="6">
        <v>1</v>
      </c>
      <c r="I109" s="6">
        <v>352</v>
      </c>
      <c r="J109" s="65">
        <v>1537</v>
      </c>
      <c r="K109" s="65">
        <v>536823.16666666733</v>
      </c>
      <c r="L109" s="8">
        <f t="shared" si="7"/>
        <v>95161844.320739195</v>
      </c>
      <c r="M109" s="8">
        <f t="shared" si="5"/>
        <v>297000.32073919475</v>
      </c>
      <c r="N109" s="37">
        <f t="shared" si="6"/>
        <v>3.13077330037242E-3</v>
      </c>
      <c r="O109" s="81"/>
    </row>
    <row r="110" spans="1:15">
      <c r="A110" s="4">
        <f t="shared" si="4"/>
        <v>2012</v>
      </c>
      <c r="B110" s="5">
        <v>41244</v>
      </c>
      <c r="C110" s="56">
        <v>93961906</v>
      </c>
      <c r="D110" s="6">
        <v>533.5</v>
      </c>
      <c r="E110" s="6">
        <v>0</v>
      </c>
      <c r="F110" s="64">
        <v>1.1415143879078107</v>
      </c>
      <c r="G110" s="6">
        <v>31</v>
      </c>
      <c r="H110" s="6">
        <v>0</v>
      </c>
      <c r="I110" s="6">
        <v>304</v>
      </c>
      <c r="J110" s="65">
        <v>1537</v>
      </c>
      <c r="K110" s="65">
        <v>537997.0000000007</v>
      </c>
      <c r="L110" s="8">
        <f t="shared" si="7"/>
        <v>94095185.587127969</v>
      </c>
      <c r="M110" s="8">
        <f t="shared" si="5"/>
        <v>133279.58712796867</v>
      </c>
      <c r="N110" s="37">
        <f t="shared" si="6"/>
        <v>1.4184427796512416E-3</v>
      </c>
      <c r="O110" s="81"/>
    </row>
    <row r="111" spans="1:15">
      <c r="A111" s="4">
        <f t="shared" si="4"/>
        <v>2013</v>
      </c>
      <c r="B111" s="5">
        <v>41275</v>
      </c>
      <c r="C111" s="56">
        <v>98255480</v>
      </c>
      <c r="D111" s="6">
        <v>624.4</v>
      </c>
      <c r="E111" s="6">
        <v>0</v>
      </c>
      <c r="F111" s="64">
        <v>1.1427437208015847</v>
      </c>
      <c r="G111" s="6">
        <v>31</v>
      </c>
      <c r="H111" s="6">
        <v>0</v>
      </c>
      <c r="I111" s="6">
        <v>352</v>
      </c>
      <c r="J111" s="65">
        <v>1540</v>
      </c>
      <c r="K111" s="65">
        <v>539267.7500000007</v>
      </c>
      <c r="L111" s="8">
        <f t="shared" si="7"/>
        <v>99404940.034542233</v>
      </c>
      <c r="M111" s="8">
        <f t="shared" si="5"/>
        <v>1149460.0345422328</v>
      </c>
      <c r="N111" s="37">
        <f t="shared" si="6"/>
        <v>1.1698686267088948E-2</v>
      </c>
      <c r="O111" s="81"/>
    </row>
    <row r="112" spans="1:15">
      <c r="A112" s="4">
        <f t="shared" si="4"/>
        <v>2013</v>
      </c>
      <c r="B112" s="5">
        <v>41306</v>
      </c>
      <c r="C112" s="56">
        <v>93830172</v>
      </c>
      <c r="D112" s="6">
        <v>631.5</v>
      </c>
      <c r="E112" s="6">
        <v>0</v>
      </c>
      <c r="F112" s="64">
        <v>1.1439743776027749</v>
      </c>
      <c r="G112" s="6">
        <v>28</v>
      </c>
      <c r="H112" s="6">
        <v>0</v>
      </c>
      <c r="I112" s="6">
        <v>304</v>
      </c>
      <c r="J112" s="65">
        <v>1538</v>
      </c>
      <c r="K112" s="65">
        <v>540538.5000000007</v>
      </c>
      <c r="L112" s="8">
        <f t="shared" si="7"/>
        <v>95028415.171516329</v>
      </c>
      <c r="M112" s="8">
        <f t="shared" si="5"/>
        <v>1198243.1715163291</v>
      </c>
      <c r="N112" s="37">
        <f t="shared" si="6"/>
        <v>1.2770339710304794E-2</v>
      </c>
      <c r="O112" s="81"/>
    </row>
    <row r="113" spans="1:15">
      <c r="A113" s="4">
        <f t="shared" si="4"/>
        <v>2013</v>
      </c>
      <c r="B113" s="5">
        <v>41334</v>
      </c>
      <c r="C113" s="56">
        <v>93451193</v>
      </c>
      <c r="D113" s="6">
        <v>554.79999999999995</v>
      </c>
      <c r="E113" s="6">
        <v>0</v>
      </c>
      <c r="F113" s="64">
        <v>1.1452063597371387</v>
      </c>
      <c r="G113" s="6">
        <v>31</v>
      </c>
      <c r="H113" s="6">
        <v>1</v>
      </c>
      <c r="I113" s="6">
        <v>320</v>
      </c>
      <c r="J113" s="65">
        <v>1536</v>
      </c>
      <c r="K113" s="65">
        <v>541809.2500000007</v>
      </c>
      <c r="L113" s="8">
        <f t="shared" si="7"/>
        <v>94478923.565551132</v>
      </c>
      <c r="M113" s="8">
        <f t="shared" si="5"/>
        <v>1027730.565551132</v>
      </c>
      <c r="N113" s="37">
        <f t="shared" si="6"/>
        <v>1.0997511455537352E-2</v>
      </c>
      <c r="O113" s="81"/>
    </row>
    <row r="114" spans="1:15">
      <c r="A114" s="4">
        <f t="shared" si="4"/>
        <v>2013</v>
      </c>
      <c r="B114" s="5">
        <v>41365</v>
      </c>
      <c r="C114" s="56">
        <v>90501173</v>
      </c>
      <c r="D114" s="6">
        <v>358.6</v>
      </c>
      <c r="E114" s="6">
        <v>0</v>
      </c>
      <c r="F114" s="64">
        <v>1.1464396686319696</v>
      </c>
      <c r="G114" s="6">
        <v>30</v>
      </c>
      <c r="H114" s="6">
        <v>1</v>
      </c>
      <c r="I114" s="6">
        <v>352</v>
      </c>
      <c r="J114" s="65">
        <v>1495</v>
      </c>
      <c r="K114" s="65">
        <v>543080.0000000007</v>
      </c>
      <c r="L114" s="8">
        <f t="shared" si="7"/>
        <v>93392302.181233436</v>
      </c>
      <c r="M114" s="8">
        <f t="shared" si="5"/>
        <v>2891129.1812334359</v>
      </c>
      <c r="N114" s="37">
        <f t="shared" si="6"/>
        <v>3.1945764738689472E-2</v>
      </c>
      <c r="O114" s="81"/>
    </row>
    <row r="115" spans="1:15">
      <c r="A115" s="4">
        <f t="shared" si="4"/>
        <v>2013</v>
      </c>
      <c r="B115" s="5">
        <v>41395</v>
      </c>
      <c r="C115" s="56">
        <v>93141210</v>
      </c>
      <c r="D115" s="6">
        <v>109.1</v>
      </c>
      <c r="E115" s="6">
        <v>23.1</v>
      </c>
      <c r="F115" s="64">
        <v>1.1476743057160976</v>
      </c>
      <c r="G115" s="6">
        <v>31</v>
      </c>
      <c r="H115" s="6">
        <v>1</v>
      </c>
      <c r="I115" s="6">
        <v>352</v>
      </c>
      <c r="J115" s="65">
        <v>1497</v>
      </c>
      <c r="K115" s="65">
        <v>544350.7500000007</v>
      </c>
      <c r="L115" s="8">
        <f t="shared" si="7"/>
        <v>91929199.59751679</v>
      </c>
      <c r="M115" s="8">
        <f t="shared" si="5"/>
        <v>-1212010.40248321</v>
      </c>
      <c r="N115" s="37">
        <f t="shared" si="6"/>
        <v>-1.3012611737416874E-2</v>
      </c>
      <c r="O115" s="81"/>
    </row>
    <row r="116" spans="1:15">
      <c r="A116" s="4">
        <f t="shared" si="4"/>
        <v>2013</v>
      </c>
      <c r="B116" s="5">
        <v>41426</v>
      </c>
      <c r="C116" s="56">
        <v>89891967</v>
      </c>
      <c r="D116" s="6">
        <v>33.4</v>
      </c>
      <c r="E116" s="6">
        <v>59.3</v>
      </c>
      <c r="F116" s="64">
        <v>1.1489102724198916</v>
      </c>
      <c r="G116" s="6">
        <v>30</v>
      </c>
      <c r="H116" s="6">
        <v>0</v>
      </c>
      <c r="I116" s="6">
        <v>320</v>
      </c>
      <c r="J116" s="65">
        <v>1499</v>
      </c>
      <c r="K116" s="65">
        <v>545621.5000000007</v>
      </c>
      <c r="L116" s="8">
        <f t="shared" si="7"/>
        <v>92216105.587627918</v>
      </c>
      <c r="M116" s="8">
        <f t="shared" si="5"/>
        <v>2324138.5876279175</v>
      </c>
      <c r="N116" s="37">
        <f t="shared" si="6"/>
        <v>2.5854797321632952E-2</v>
      </c>
      <c r="O116" s="81"/>
    </row>
    <row r="117" spans="1:15">
      <c r="A117" s="4">
        <f t="shared" si="4"/>
        <v>2013</v>
      </c>
      <c r="B117" s="5">
        <v>41456</v>
      </c>
      <c r="C117" s="56">
        <v>99173181</v>
      </c>
      <c r="D117" s="6">
        <v>1.4</v>
      </c>
      <c r="E117" s="6">
        <v>133.30000000000001</v>
      </c>
      <c r="F117" s="64">
        <v>1.1501475701752613</v>
      </c>
      <c r="G117" s="6">
        <v>31</v>
      </c>
      <c r="H117" s="6">
        <v>0</v>
      </c>
      <c r="I117" s="6">
        <v>352</v>
      </c>
      <c r="J117" s="65">
        <v>1502</v>
      </c>
      <c r="K117" s="65">
        <v>546892.2500000007</v>
      </c>
      <c r="L117" s="8">
        <f t="shared" si="7"/>
        <v>100372443.2161009</v>
      </c>
      <c r="M117" s="8">
        <f t="shared" si="5"/>
        <v>1199262.2161009014</v>
      </c>
      <c r="N117" s="37">
        <f t="shared" si="6"/>
        <v>1.2092606126054395E-2</v>
      </c>
      <c r="O117" s="81"/>
    </row>
    <row r="118" spans="1:15">
      <c r="A118" s="4">
        <f t="shared" si="4"/>
        <v>2013</v>
      </c>
      <c r="B118" s="5">
        <v>41487</v>
      </c>
      <c r="C118" s="56">
        <v>95771587</v>
      </c>
      <c r="D118" s="6">
        <v>4.5999999999999996</v>
      </c>
      <c r="E118" s="6">
        <v>93.2</v>
      </c>
      <c r="F118" s="64">
        <v>1.1513862004156583</v>
      </c>
      <c r="G118" s="6">
        <v>31</v>
      </c>
      <c r="H118" s="6">
        <v>0</v>
      </c>
      <c r="I118" s="6">
        <v>336</v>
      </c>
      <c r="J118" s="65">
        <v>1505</v>
      </c>
      <c r="K118" s="65">
        <v>548163.0000000007</v>
      </c>
      <c r="L118" s="8">
        <f t="shared" si="7"/>
        <v>96092233.584681451</v>
      </c>
      <c r="M118" s="8">
        <f t="shared" si="5"/>
        <v>320646.58468145132</v>
      </c>
      <c r="N118" s="37">
        <f t="shared" si="6"/>
        <v>3.3480345760737089E-3</v>
      </c>
      <c r="O118" s="81"/>
    </row>
    <row r="119" spans="1:15">
      <c r="A119" s="4">
        <f t="shared" si="4"/>
        <v>2013</v>
      </c>
      <c r="B119" s="5">
        <v>41518</v>
      </c>
      <c r="C119" s="56">
        <v>89139209</v>
      </c>
      <c r="D119" s="6">
        <v>89.6</v>
      </c>
      <c r="E119" s="6">
        <v>28</v>
      </c>
      <c r="F119" s="64">
        <v>1.1526261645760774</v>
      </c>
      <c r="G119" s="6">
        <v>30</v>
      </c>
      <c r="H119" s="6">
        <v>1</v>
      </c>
      <c r="I119" s="6">
        <v>320</v>
      </c>
      <c r="J119" s="65">
        <v>1507</v>
      </c>
      <c r="K119" s="65">
        <v>549433.7500000007</v>
      </c>
      <c r="L119" s="8">
        <f t="shared" si="7"/>
        <v>89539989.857447773</v>
      </c>
      <c r="M119" s="8">
        <f t="shared" si="5"/>
        <v>400780.85744777322</v>
      </c>
      <c r="N119" s="37">
        <f t="shared" si="6"/>
        <v>4.4961231083817813E-3</v>
      </c>
      <c r="O119" s="81"/>
    </row>
    <row r="120" spans="1:15">
      <c r="A120" s="4">
        <f t="shared" si="4"/>
        <v>2013</v>
      </c>
      <c r="B120" s="5">
        <v>41548</v>
      </c>
      <c r="C120" s="56">
        <v>93628156</v>
      </c>
      <c r="D120" s="6">
        <v>224.2</v>
      </c>
      <c r="E120" s="6">
        <v>0</v>
      </c>
      <c r="F120" s="64">
        <v>1.1538674640930595</v>
      </c>
      <c r="G120" s="6">
        <v>31</v>
      </c>
      <c r="H120" s="6">
        <v>1</v>
      </c>
      <c r="I120" s="6">
        <v>352</v>
      </c>
      <c r="J120" s="65">
        <v>1504</v>
      </c>
      <c r="K120" s="65">
        <v>550704.5000000007</v>
      </c>
      <c r="L120" s="8">
        <f t="shared" si="7"/>
        <v>92026631.488950536</v>
      </c>
      <c r="M120" s="8">
        <f t="shared" si="5"/>
        <v>-1601524.5110494643</v>
      </c>
      <c r="N120" s="37">
        <f t="shared" si="6"/>
        <v>-1.7105159168674264E-2</v>
      </c>
      <c r="O120" s="81"/>
    </row>
    <row r="121" spans="1:15">
      <c r="A121" s="4">
        <f t="shared" si="4"/>
        <v>2013</v>
      </c>
      <c r="B121" s="5">
        <v>41579</v>
      </c>
      <c r="C121" s="56">
        <v>90860690</v>
      </c>
      <c r="D121" s="6">
        <v>478.3</v>
      </c>
      <c r="E121" s="6">
        <v>0</v>
      </c>
      <c r="F121" s="64">
        <v>1.155110100404692</v>
      </c>
      <c r="G121" s="6">
        <v>30</v>
      </c>
      <c r="H121" s="6">
        <v>1</v>
      </c>
      <c r="I121" s="6">
        <v>336</v>
      </c>
      <c r="J121" s="65">
        <v>1506</v>
      </c>
      <c r="K121" s="65">
        <v>551975.2500000007</v>
      </c>
      <c r="L121" s="8">
        <f t="shared" si="7"/>
        <v>94152632.424494326</v>
      </c>
      <c r="M121" s="8">
        <f t="shared" si="5"/>
        <v>3291942.4244943261</v>
      </c>
      <c r="N121" s="37">
        <f t="shared" si="6"/>
        <v>3.6230656233122667E-2</v>
      </c>
      <c r="O121" s="81"/>
    </row>
    <row r="122" spans="1:15" ht="13.8" thickBot="1">
      <c r="A122" s="4">
        <f t="shared" si="4"/>
        <v>2013</v>
      </c>
      <c r="B122" s="5">
        <v>41609</v>
      </c>
      <c r="C122" s="56">
        <v>95163273</v>
      </c>
      <c r="D122" s="6">
        <v>687.7</v>
      </c>
      <c r="E122" s="6">
        <v>0</v>
      </c>
      <c r="F122" s="64">
        <v>1.1563540749506114</v>
      </c>
      <c r="G122" s="6">
        <v>31</v>
      </c>
      <c r="H122" s="6">
        <v>0</v>
      </c>
      <c r="I122" s="6">
        <v>320</v>
      </c>
      <c r="J122" s="65">
        <v>1508</v>
      </c>
      <c r="K122" s="65">
        <v>553246.0000000007</v>
      </c>
      <c r="L122" s="8">
        <f t="shared" si="7"/>
        <v>97279516.65730761</v>
      </c>
      <c r="M122" s="8">
        <f t="shared" si="5"/>
        <v>2116243.6573076099</v>
      </c>
      <c r="N122" s="37">
        <f t="shared" si="6"/>
        <v>2.22380293425554E-2</v>
      </c>
      <c r="O122" s="77"/>
    </row>
    <row r="123" spans="1:15">
      <c r="A123" s="4">
        <f t="shared" si="4"/>
        <v>2014</v>
      </c>
      <c r="B123" s="5">
        <v>41640</v>
      </c>
      <c r="C123" s="57"/>
      <c r="D123" s="58">
        <v>700.25</v>
      </c>
      <c r="E123" s="59">
        <v>0</v>
      </c>
      <c r="F123" s="64">
        <v>1.1583584746270237</v>
      </c>
      <c r="G123" s="6">
        <v>31</v>
      </c>
      <c r="H123" s="6">
        <v>0</v>
      </c>
      <c r="I123" s="6">
        <v>352</v>
      </c>
      <c r="J123" s="65">
        <v>1506.9284496943426</v>
      </c>
      <c r="K123" s="65">
        <v>554324.66666666733</v>
      </c>
      <c r="L123" s="8">
        <f t="shared" si="7"/>
        <v>100159814.37180866</v>
      </c>
      <c r="M123" s="8">
        <f t="shared" si="5"/>
        <v>100159814.37180866</v>
      </c>
      <c r="N123" s="37"/>
      <c r="O123" s="77"/>
    </row>
    <row r="124" spans="1:15">
      <c r="A124" s="4">
        <f t="shared" si="4"/>
        <v>2014</v>
      </c>
      <c r="B124" s="5">
        <v>41671</v>
      </c>
      <c r="C124" s="60"/>
      <c r="D124" s="43">
        <v>628.92999999999995</v>
      </c>
      <c r="E124" s="38">
        <v>0</v>
      </c>
      <c r="F124" s="64">
        <v>1.1603663486874065</v>
      </c>
      <c r="G124" s="6">
        <v>28</v>
      </c>
      <c r="H124" s="6">
        <v>0</v>
      </c>
      <c r="I124" s="6">
        <v>304</v>
      </c>
      <c r="J124" s="65">
        <v>1505.8568993886852</v>
      </c>
      <c r="K124" s="65">
        <v>555403.33333333395</v>
      </c>
      <c r="L124" s="8">
        <f t="shared" si="7"/>
        <v>94773942.476565182</v>
      </c>
      <c r="M124" s="8">
        <f t="shared" si="5"/>
        <v>94773942.476565182</v>
      </c>
      <c r="N124" s="37"/>
      <c r="O124" s="77"/>
    </row>
    <row r="125" spans="1:15">
      <c r="A125" s="4">
        <f t="shared" si="4"/>
        <v>2014</v>
      </c>
      <c r="B125" s="5">
        <v>41699</v>
      </c>
      <c r="C125" s="60"/>
      <c r="D125" s="43">
        <v>520.29999999999995</v>
      </c>
      <c r="E125" s="38">
        <v>0.02</v>
      </c>
      <c r="F125" s="64">
        <v>1.1623777031541842</v>
      </c>
      <c r="G125" s="6">
        <v>31</v>
      </c>
      <c r="H125" s="6">
        <v>1</v>
      </c>
      <c r="I125" s="6">
        <v>320</v>
      </c>
      <c r="J125" s="65">
        <v>1504.7853490830278</v>
      </c>
      <c r="K125" s="65">
        <v>556482.00000000058</v>
      </c>
      <c r="L125" s="8">
        <f t="shared" si="7"/>
        <v>93865431.442042485</v>
      </c>
      <c r="M125" s="8">
        <f t="shared" si="5"/>
        <v>93865431.442042485</v>
      </c>
      <c r="N125" s="37"/>
      <c r="O125" s="77"/>
    </row>
    <row r="126" spans="1:15">
      <c r="A126" s="4">
        <f t="shared" si="4"/>
        <v>2014</v>
      </c>
      <c r="B126" s="5">
        <v>41730</v>
      </c>
      <c r="C126" s="60"/>
      <c r="D126" s="43">
        <v>308.53999999999996</v>
      </c>
      <c r="E126" s="38">
        <v>0.12</v>
      </c>
      <c r="F126" s="64">
        <v>1.1643925440602192</v>
      </c>
      <c r="G126" s="6">
        <v>30</v>
      </c>
      <c r="H126" s="6">
        <v>1</v>
      </c>
      <c r="I126" s="6">
        <v>352</v>
      </c>
      <c r="J126" s="65">
        <v>1503.7137987773704</v>
      </c>
      <c r="K126" s="65">
        <v>557560.66666666721</v>
      </c>
      <c r="L126" s="8">
        <f t="shared" si="7"/>
        <v>93456135.490202636</v>
      </c>
      <c r="M126" s="8">
        <f t="shared" si="5"/>
        <v>93456135.490202636</v>
      </c>
      <c r="N126" s="37"/>
      <c r="O126" s="77"/>
    </row>
    <row r="127" spans="1:15">
      <c r="A127" s="4">
        <f t="shared" si="4"/>
        <v>2014</v>
      </c>
      <c r="B127" s="5">
        <v>41760</v>
      </c>
      <c r="C127" s="60"/>
      <c r="D127" s="43">
        <v>140.57</v>
      </c>
      <c r="E127" s="38">
        <v>18.57</v>
      </c>
      <c r="F127" s="64">
        <v>1.1664108774488315</v>
      </c>
      <c r="G127" s="6">
        <v>31</v>
      </c>
      <c r="H127" s="6">
        <v>1</v>
      </c>
      <c r="I127" s="6">
        <v>336</v>
      </c>
      <c r="J127" s="65">
        <v>1502.6422484717129</v>
      </c>
      <c r="K127" s="65">
        <v>558639.33333333384</v>
      </c>
      <c r="L127" s="8">
        <f t="shared" si="7"/>
        <v>91456572.140875623</v>
      </c>
      <c r="M127" s="8">
        <f t="shared" si="5"/>
        <v>91456572.140875623</v>
      </c>
      <c r="N127" s="37"/>
      <c r="O127" s="77"/>
    </row>
    <row r="128" spans="1:15">
      <c r="A128" s="4">
        <f t="shared" si="4"/>
        <v>2014</v>
      </c>
      <c r="B128" s="5">
        <v>41791</v>
      </c>
      <c r="C128" s="60"/>
      <c r="D128" s="43">
        <v>25.84</v>
      </c>
      <c r="E128" s="38">
        <v>72.819999999999993</v>
      </c>
      <c r="F128" s="64">
        <v>1.1684327093738167</v>
      </c>
      <c r="G128" s="6">
        <v>30</v>
      </c>
      <c r="H128" s="6">
        <v>0</v>
      </c>
      <c r="I128" s="6">
        <v>336</v>
      </c>
      <c r="J128" s="65">
        <v>1501.5706981660555</v>
      </c>
      <c r="K128" s="65">
        <v>559718.00000000047</v>
      </c>
      <c r="L128" s="8">
        <f t="shared" si="7"/>
        <v>95231294.951542616</v>
      </c>
      <c r="M128" s="8">
        <f t="shared" si="5"/>
        <v>95231294.951542616</v>
      </c>
      <c r="N128" s="37"/>
      <c r="O128" s="77"/>
    </row>
    <row r="129" spans="1:15">
      <c r="A129" s="4">
        <f t="shared" si="4"/>
        <v>2014</v>
      </c>
      <c r="B129" s="5">
        <v>41821</v>
      </c>
      <c r="C129" s="60"/>
      <c r="D129" s="43">
        <v>1.7200000000000002</v>
      </c>
      <c r="E129" s="38">
        <v>139.54000000000002</v>
      </c>
      <c r="F129" s="64">
        <v>1.1704580458994638</v>
      </c>
      <c r="G129" s="6">
        <v>31</v>
      </c>
      <c r="H129" s="6">
        <v>0</v>
      </c>
      <c r="I129" s="6">
        <v>352</v>
      </c>
      <c r="J129" s="65">
        <v>1500.4991478603981</v>
      </c>
      <c r="K129" s="65">
        <v>560796.66666666709</v>
      </c>
      <c r="L129" s="8">
        <f t="shared" si="7"/>
        <v>101600415.83505255</v>
      </c>
      <c r="M129" s="8">
        <f t="shared" si="5"/>
        <v>101600415.83505255</v>
      </c>
      <c r="N129" s="37"/>
      <c r="O129" s="77"/>
    </row>
    <row r="130" spans="1:15">
      <c r="A130" s="4">
        <f t="shared" si="4"/>
        <v>2014</v>
      </c>
      <c r="B130" s="5">
        <v>41852</v>
      </c>
      <c r="C130" s="60"/>
      <c r="D130" s="43">
        <v>5.3599999999999994</v>
      </c>
      <c r="E130" s="38">
        <v>106.42000000000002</v>
      </c>
      <c r="F130" s="64">
        <v>1.172486893100573</v>
      </c>
      <c r="G130" s="6">
        <v>31</v>
      </c>
      <c r="H130" s="6">
        <v>0</v>
      </c>
      <c r="I130" s="6">
        <v>320</v>
      </c>
      <c r="J130" s="65">
        <v>1499.4275975547407</v>
      </c>
      <c r="K130" s="65">
        <v>561875.33333333372</v>
      </c>
      <c r="L130" s="8">
        <f t="shared" si="7"/>
        <v>96529749.188053206</v>
      </c>
      <c r="M130" s="8">
        <f t="shared" si="5"/>
        <v>96529749.188053206</v>
      </c>
      <c r="N130" s="37"/>
      <c r="O130" s="77"/>
    </row>
    <row r="131" spans="1:15">
      <c r="A131" s="4">
        <f t="shared" ref="A131:A146" si="8">YEAR(B131)</f>
        <v>2014</v>
      </c>
      <c r="B131" s="5">
        <v>41883</v>
      </c>
      <c r="C131" s="60"/>
      <c r="D131" s="43">
        <v>58.56</v>
      </c>
      <c r="E131" s="38">
        <v>33.610000000000007</v>
      </c>
      <c r="F131" s="64">
        <v>1.174519257062475</v>
      </c>
      <c r="G131" s="6">
        <v>30</v>
      </c>
      <c r="H131" s="6">
        <v>1</v>
      </c>
      <c r="I131" s="6">
        <v>336</v>
      </c>
      <c r="J131" s="65">
        <v>1498.3560472490833</v>
      </c>
      <c r="K131" s="65">
        <v>562954.00000000035</v>
      </c>
      <c r="L131" s="8">
        <f t="shared" si="7"/>
        <v>91586554.61928916</v>
      </c>
      <c r="M131" s="8">
        <f t="shared" ref="M131:M146" si="9">L131-C131</f>
        <v>91586554.61928916</v>
      </c>
      <c r="N131" s="37"/>
      <c r="O131" s="77"/>
    </row>
    <row r="132" spans="1:15">
      <c r="A132" s="4">
        <f t="shared" si="8"/>
        <v>2014</v>
      </c>
      <c r="B132" s="5">
        <v>41913</v>
      </c>
      <c r="C132" s="60"/>
      <c r="D132" s="43">
        <v>238.26999999999998</v>
      </c>
      <c r="E132" s="38">
        <v>3.35</v>
      </c>
      <c r="F132" s="64">
        <v>1.1765551438810484</v>
      </c>
      <c r="G132" s="6">
        <v>31</v>
      </c>
      <c r="H132" s="6">
        <v>1</v>
      </c>
      <c r="I132" s="6">
        <v>352</v>
      </c>
      <c r="J132" s="65">
        <v>1497.2844969434259</v>
      </c>
      <c r="K132" s="65">
        <v>564032.66666666698</v>
      </c>
      <c r="L132" s="8">
        <f t="shared" ref="L132:L146" si="10">$E$187+(D132*$E$188)+(E132*$E$189)+(F132*$E$190)+(G132*$E$191)+(H132*$E$192)+(I132*$E$193)+(J132*$E$194)+(K132*$E$195)</f>
        <v>93316591.453172579</v>
      </c>
      <c r="M132" s="8">
        <f t="shared" si="9"/>
        <v>93316591.453172579</v>
      </c>
      <c r="N132" s="37"/>
      <c r="O132" s="77"/>
    </row>
    <row r="133" spans="1:15">
      <c r="A133" s="4">
        <f t="shared" si="8"/>
        <v>2014</v>
      </c>
      <c r="B133" s="5">
        <v>41944</v>
      </c>
      <c r="C133" s="60"/>
      <c r="D133" s="43">
        <v>408.47</v>
      </c>
      <c r="E133" s="38">
        <v>0</v>
      </c>
      <c r="F133" s="64">
        <v>1.1785945596627387</v>
      </c>
      <c r="G133" s="6">
        <v>30</v>
      </c>
      <c r="H133" s="6">
        <v>1</v>
      </c>
      <c r="I133" s="6">
        <v>320</v>
      </c>
      <c r="J133" s="65">
        <v>1496.2129466377685</v>
      </c>
      <c r="K133" s="65">
        <v>565111.3333333336</v>
      </c>
      <c r="L133" s="8">
        <f t="shared" si="10"/>
        <v>92699313.463996977</v>
      </c>
      <c r="M133" s="8">
        <f t="shared" si="9"/>
        <v>92699313.463996977</v>
      </c>
      <c r="N133" s="37"/>
      <c r="O133" s="77"/>
    </row>
    <row r="134" spans="1:15">
      <c r="A134" s="4">
        <f t="shared" si="8"/>
        <v>2014</v>
      </c>
      <c r="B134" s="5">
        <v>41974</v>
      </c>
      <c r="C134" s="60"/>
      <c r="D134" s="43">
        <v>615.7199999999998</v>
      </c>
      <c r="E134" s="38">
        <v>0</v>
      </c>
      <c r="F134" s="64">
        <v>1.1806375105245757</v>
      </c>
      <c r="G134" s="6">
        <v>31</v>
      </c>
      <c r="H134" s="6">
        <v>0</v>
      </c>
      <c r="I134" s="6">
        <v>336</v>
      </c>
      <c r="J134" s="65">
        <v>1495.1413963321111</v>
      </c>
      <c r="K134" s="65">
        <v>566190.00000000023</v>
      </c>
      <c r="L134" s="8">
        <f t="shared" si="10"/>
        <v>98436641.534392089</v>
      </c>
      <c r="M134" s="8">
        <f t="shared" si="9"/>
        <v>98436641.534392089</v>
      </c>
      <c r="N134" s="37"/>
      <c r="O134" s="77"/>
    </row>
    <row r="135" spans="1:15">
      <c r="A135" s="4">
        <f t="shared" si="8"/>
        <v>2015</v>
      </c>
      <c r="B135" s="5">
        <v>42005</v>
      </c>
      <c r="C135" s="60"/>
      <c r="D135" s="43">
        <f>D123</f>
        <v>700.25</v>
      </c>
      <c r="E135" s="38">
        <f>E123</f>
        <v>0</v>
      </c>
      <c r="F135" s="64">
        <v>1.1830694304902911</v>
      </c>
      <c r="G135" s="6">
        <v>31</v>
      </c>
      <c r="H135" s="6">
        <v>0</v>
      </c>
      <c r="I135" s="6">
        <v>336</v>
      </c>
      <c r="J135" s="65">
        <v>1494.4618723330477</v>
      </c>
      <c r="K135" s="65">
        <v>567268.5833333336</v>
      </c>
      <c r="L135" s="8">
        <f t="shared" si="10"/>
        <v>99723810.698550254</v>
      </c>
      <c r="M135" s="8">
        <f t="shared" si="9"/>
        <v>99723810.698550254</v>
      </c>
      <c r="N135" s="37"/>
      <c r="O135" s="77"/>
    </row>
    <row r="136" spans="1:15">
      <c r="A136" s="4">
        <f t="shared" si="8"/>
        <v>2015</v>
      </c>
      <c r="B136" s="5">
        <v>42036</v>
      </c>
      <c r="C136" s="60"/>
      <c r="D136" s="43">
        <f t="shared" ref="D136:E146" si="11">D124</f>
        <v>628.92999999999995</v>
      </c>
      <c r="E136" s="38">
        <f t="shared" si="11"/>
        <v>0</v>
      </c>
      <c r="F136" s="64">
        <v>1.1855063598129572</v>
      </c>
      <c r="G136" s="6">
        <v>28</v>
      </c>
      <c r="H136" s="6">
        <v>0</v>
      </c>
      <c r="I136" s="6">
        <v>304</v>
      </c>
      <c r="J136" s="65">
        <v>1493.7823483339844</v>
      </c>
      <c r="K136" s="65">
        <v>568347.16666666698</v>
      </c>
      <c r="L136" s="8">
        <f t="shared" si="10"/>
        <v>95695133.213549137</v>
      </c>
      <c r="M136" s="8">
        <f t="shared" si="9"/>
        <v>95695133.213549137</v>
      </c>
      <c r="N136" s="37"/>
      <c r="O136" s="77"/>
    </row>
    <row r="137" spans="1:15">
      <c r="A137" s="4">
        <f t="shared" si="8"/>
        <v>2015</v>
      </c>
      <c r="B137" s="5">
        <v>42064</v>
      </c>
      <c r="C137" s="60"/>
      <c r="D137" s="43">
        <f t="shared" si="11"/>
        <v>520.29999999999995</v>
      </c>
      <c r="E137" s="38">
        <f t="shared" si="11"/>
        <v>0.02</v>
      </c>
      <c r="F137" s="64">
        <v>1.187948308811029</v>
      </c>
      <c r="G137" s="6">
        <v>31</v>
      </c>
      <c r="H137" s="6">
        <v>1</v>
      </c>
      <c r="I137" s="6">
        <v>352</v>
      </c>
      <c r="J137" s="65">
        <v>1493.102824334921</v>
      </c>
      <c r="K137" s="65">
        <v>569425.75000000035</v>
      </c>
      <c r="L137" s="8">
        <f t="shared" si="10"/>
        <v>97462086.851054266</v>
      </c>
      <c r="M137" s="8">
        <f t="shared" si="9"/>
        <v>97462086.851054266</v>
      </c>
      <c r="N137" s="37"/>
      <c r="O137" s="77"/>
    </row>
    <row r="138" spans="1:15">
      <c r="A138" s="4">
        <f t="shared" si="8"/>
        <v>2015</v>
      </c>
      <c r="B138" s="5">
        <v>42095</v>
      </c>
      <c r="C138" s="60"/>
      <c r="D138" s="43">
        <f t="shared" si="11"/>
        <v>308.53999999999996</v>
      </c>
      <c r="E138" s="38">
        <f t="shared" si="11"/>
        <v>0.12</v>
      </c>
      <c r="F138" s="64">
        <v>1.1903952878242163</v>
      </c>
      <c r="G138" s="6">
        <v>30</v>
      </c>
      <c r="H138" s="6">
        <v>1</v>
      </c>
      <c r="I138" s="6">
        <v>336</v>
      </c>
      <c r="J138" s="65">
        <v>1492.4233003358577</v>
      </c>
      <c r="K138" s="65">
        <v>570504.33333333372</v>
      </c>
      <c r="L138" s="8">
        <f t="shared" si="10"/>
        <v>93137571.286829114</v>
      </c>
      <c r="M138" s="8">
        <f t="shared" si="9"/>
        <v>93137571.286829114</v>
      </c>
      <c r="N138" s="37"/>
      <c r="O138" s="77"/>
    </row>
    <row r="139" spans="1:15">
      <c r="A139" s="4">
        <f t="shared" si="8"/>
        <v>2015</v>
      </c>
      <c r="B139" s="5">
        <v>42125</v>
      </c>
      <c r="C139" s="60"/>
      <c r="D139" s="43">
        <f t="shared" si="11"/>
        <v>140.57</v>
      </c>
      <c r="E139" s="38">
        <f t="shared" si="11"/>
        <v>18.57</v>
      </c>
      <c r="F139" s="64">
        <v>1.1928473072135266</v>
      </c>
      <c r="G139" s="6">
        <v>31</v>
      </c>
      <c r="H139" s="6">
        <v>1</v>
      </c>
      <c r="I139" s="6">
        <v>320</v>
      </c>
      <c r="J139" s="65">
        <v>1491.7437763367943</v>
      </c>
      <c r="K139" s="65">
        <v>571582.91666666709</v>
      </c>
      <c r="L139" s="8">
        <f t="shared" si="10"/>
        <v>91177377.495204851</v>
      </c>
      <c r="M139" s="8">
        <f t="shared" si="9"/>
        <v>91177377.495204851</v>
      </c>
      <c r="N139" s="37"/>
      <c r="O139" s="77"/>
    </row>
    <row r="140" spans="1:15">
      <c r="A140" s="4">
        <f t="shared" si="8"/>
        <v>2015</v>
      </c>
      <c r="B140" s="5">
        <v>42156</v>
      </c>
      <c r="C140" s="60"/>
      <c r="D140" s="43">
        <f t="shared" si="11"/>
        <v>25.84</v>
      </c>
      <c r="E140" s="38">
        <f t="shared" si="11"/>
        <v>72.819999999999993</v>
      </c>
      <c r="F140" s="64">
        <v>1.1953043773613092</v>
      </c>
      <c r="G140" s="6">
        <v>30</v>
      </c>
      <c r="H140" s="6">
        <v>0</v>
      </c>
      <c r="I140" s="6">
        <v>352</v>
      </c>
      <c r="J140" s="65">
        <v>1491.064252337731</v>
      </c>
      <c r="K140" s="65">
        <v>572661.50000000047</v>
      </c>
      <c r="L140" s="8">
        <f t="shared" si="10"/>
        <v>97627900.203287184</v>
      </c>
      <c r="M140" s="8">
        <f t="shared" si="9"/>
        <v>97627900.203287184</v>
      </c>
      <c r="N140" s="37"/>
      <c r="O140" s="77"/>
    </row>
    <row r="141" spans="1:15">
      <c r="A141" s="4">
        <f t="shared" si="8"/>
        <v>2015</v>
      </c>
      <c r="B141" s="5">
        <v>42186</v>
      </c>
      <c r="C141" s="60"/>
      <c r="D141" s="43">
        <f t="shared" si="11"/>
        <v>1.7200000000000002</v>
      </c>
      <c r="E141" s="38">
        <f t="shared" si="11"/>
        <v>139.54000000000002</v>
      </c>
      <c r="F141" s="64">
        <v>1.1977665086713001</v>
      </c>
      <c r="G141" s="6">
        <v>31</v>
      </c>
      <c r="H141" s="6">
        <v>0</v>
      </c>
      <c r="I141" s="6">
        <v>352</v>
      </c>
      <c r="J141" s="65">
        <v>1490.3847283386676</v>
      </c>
      <c r="K141" s="65">
        <v>573740.08333333384</v>
      </c>
      <c r="L141" s="8">
        <f t="shared" si="10"/>
        <v>102718455.92293106</v>
      </c>
      <c r="M141" s="8">
        <f t="shared" si="9"/>
        <v>102718455.92293106</v>
      </c>
      <c r="N141" s="37"/>
      <c r="O141" s="77"/>
    </row>
    <row r="142" spans="1:15">
      <c r="A142" s="4">
        <f t="shared" si="8"/>
        <v>2015</v>
      </c>
      <c r="B142" s="5">
        <v>42217</v>
      </c>
      <c r="C142" s="60"/>
      <c r="D142" s="43">
        <f t="shared" si="11"/>
        <v>5.3599999999999994</v>
      </c>
      <c r="E142" s="38">
        <f t="shared" si="11"/>
        <v>106.42000000000002</v>
      </c>
      <c r="F142" s="64">
        <v>1.2002337115686641</v>
      </c>
      <c r="G142" s="6">
        <v>31</v>
      </c>
      <c r="H142" s="6">
        <v>0</v>
      </c>
      <c r="I142" s="6">
        <v>320</v>
      </c>
      <c r="J142" s="65">
        <v>1489.7052043396043</v>
      </c>
      <c r="K142" s="65">
        <v>574818.66666666721</v>
      </c>
      <c r="L142" s="8">
        <f t="shared" si="10"/>
        <v>97687495.936239451</v>
      </c>
      <c r="M142" s="8">
        <f t="shared" si="9"/>
        <v>97687495.936239451</v>
      </c>
      <c r="N142" s="37"/>
      <c r="O142" s="77"/>
    </row>
    <row r="143" spans="1:15">
      <c r="A143" s="4">
        <f t="shared" si="8"/>
        <v>2015</v>
      </c>
      <c r="B143" s="5">
        <v>42248</v>
      </c>
      <c r="C143" s="60"/>
      <c r="D143" s="43">
        <f t="shared" si="11"/>
        <v>58.56</v>
      </c>
      <c r="E143" s="38">
        <f t="shared" si="11"/>
        <v>33.610000000000007</v>
      </c>
      <c r="F143" s="64">
        <v>1.2027059965000411</v>
      </c>
      <c r="G143" s="6">
        <v>30</v>
      </c>
      <c r="H143" s="6">
        <v>1</v>
      </c>
      <c r="I143" s="6">
        <v>336</v>
      </c>
      <c r="J143" s="65">
        <v>1489.0256803405409</v>
      </c>
      <c r="K143" s="65">
        <v>575897.25000000058</v>
      </c>
      <c r="L143" s="8">
        <f t="shared" si="10"/>
        <v>92784121.023946136</v>
      </c>
      <c r="M143" s="8">
        <f t="shared" si="9"/>
        <v>92784121.023946136</v>
      </c>
      <c r="N143" s="37"/>
      <c r="O143" s="77"/>
    </row>
    <row r="144" spans="1:15">
      <c r="A144" s="4">
        <f t="shared" si="8"/>
        <v>2015</v>
      </c>
      <c r="B144" s="5">
        <v>42278</v>
      </c>
      <c r="C144" s="60"/>
      <c r="D144" s="43">
        <f t="shared" si="11"/>
        <v>238.26999999999998</v>
      </c>
      <c r="E144" s="38">
        <f t="shared" si="11"/>
        <v>3.35</v>
      </c>
      <c r="F144" s="64">
        <v>1.2051833739335891</v>
      </c>
      <c r="G144" s="6">
        <v>31</v>
      </c>
      <c r="H144" s="6">
        <v>1</v>
      </c>
      <c r="I144" s="6">
        <v>336</v>
      </c>
      <c r="J144" s="65">
        <v>1488.3461563414776</v>
      </c>
      <c r="K144" s="65">
        <v>576975.83333333395</v>
      </c>
      <c r="L144" s="8">
        <f t="shared" si="10"/>
        <v>93235931.683244273</v>
      </c>
      <c r="M144" s="8">
        <f t="shared" si="9"/>
        <v>93235931.683244273</v>
      </c>
      <c r="N144" s="37"/>
      <c r="O144" s="77"/>
    </row>
    <row r="145" spans="1:15">
      <c r="A145" s="4">
        <f t="shared" si="8"/>
        <v>2015</v>
      </c>
      <c r="B145" s="5">
        <v>42309</v>
      </c>
      <c r="C145" s="60"/>
      <c r="D145" s="43">
        <f t="shared" si="11"/>
        <v>408.47</v>
      </c>
      <c r="E145" s="38">
        <f t="shared" si="11"/>
        <v>0</v>
      </c>
      <c r="F145" s="64">
        <v>1.2076658543590291</v>
      </c>
      <c r="G145" s="6">
        <v>30</v>
      </c>
      <c r="H145" s="6">
        <v>1</v>
      </c>
      <c r="I145" s="6">
        <v>336</v>
      </c>
      <c r="J145" s="65">
        <v>1487.6666323424142</v>
      </c>
      <c r="K145" s="65">
        <v>578054.41666666733</v>
      </c>
      <c r="L145" s="8">
        <f t="shared" si="10"/>
        <v>95295018.576258481</v>
      </c>
      <c r="M145" s="8">
        <f t="shared" si="9"/>
        <v>95295018.576258481</v>
      </c>
      <c r="N145" s="37"/>
      <c r="O145" s="78"/>
    </row>
    <row r="146" spans="1:15" ht="13.8" thickBot="1">
      <c r="A146" s="4">
        <f t="shared" si="8"/>
        <v>2015</v>
      </c>
      <c r="B146" s="5">
        <v>42339</v>
      </c>
      <c r="C146" s="61"/>
      <c r="D146" s="62">
        <f t="shared" si="11"/>
        <v>615.7199999999998</v>
      </c>
      <c r="E146" s="63">
        <f t="shared" si="11"/>
        <v>0</v>
      </c>
      <c r="F146" s="64">
        <v>1.2101534482876883</v>
      </c>
      <c r="G146" s="6">
        <v>31</v>
      </c>
      <c r="H146" s="6">
        <v>0</v>
      </c>
      <c r="I146" s="6">
        <v>352</v>
      </c>
      <c r="J146" s="65">
        <v>1486.9871083433509</v>
      </c>
      <c r="K146" s="65">
        <v>579133.0000000007</v>
      </c>
      <c r="L146" s="8">
        <f t="shared" si="10"/>
        <v>101072507.18858403</v>
      </c>
      <c r="M146" s="8">
        <f t="shared" si="9"/>
        <v>101072507.18858403</v>
      </c>
      <c r="N146" s="37"/>
    </row>
    <row r="147" spans="1:15" ht="13.8" thickBot="1">
      <c r="B147" s="10"/>
      <c r="D147" s="83" t="s">
        <v>6</v>
      </c>
      <c r="E147" s="84"/>
      <c r="G147" s="7"/>
    </row>
    <row r="148" spans="1:15" ht="18.75" customHeight="1" thickBot="1">
      <c r="B148" s="10"/>
      <c r="D148" s="21"/>
      <c r="E148" s="21"/>
      <c r="G148" s="72"/>
      <c r="H148" s="74"/>
      <c r="I148" s="22"/>
      <c r="J148" s="22"/>
      <c r="K148" s="22"/>
      <c r="L148" s="22"/>
    </row>
    <row r="149" spans="1:15">
      <c r="B149" s="23"/>
      <c r="C149" s="31" t="s">
        <v>36</v>
      </c>
      <c r="D149" s="24" t="s">
        <v>37</v>
      </c>
      <c r="E149" s="24" t="s">
        <v>38</v>
      </c>
      <c r="F149" s="25" t="s">
        <v>39</v>
      </c>
      <c r="G149" s="32"/>
      <c r="H149" s="21"/>
      <c r="I149" s="50"/>
      <c r="J149" s="50"/>
      <c r="K149" s="50"/>
      <c r="O149" s="79"/>
    </row>
    <row r="150" spans="1:15">
      <c r="B150" s="26">
        <v>2001</v>
      </c>
      <c r="C150" s="15"/>
      <c r="D150" s="15"/>
      <c r="E150" s="27"/>
      <c r="F150" s="28"/>
      <c r="G150" s="72"/>
      <c r="H150" s="15"/>
      <c r="I150" s="50"/>
      <c r="J150" s="50"/>
      <c r="K150" s="50"/>
      <c r="L150" s="9"/>
      <c r="M150" s="29"/>
      <c r="N150" s="30"/>
      <c r="O150" s="79"/>
    </row>
    <row r="151" spans="1:15">
      <c r="B151" s="16">
        <v>2002</v>
      </c>
      <c r="C151" s="15"/>
      <c r="D151" s="15"/>
      <c r="E151" s="27"/>
      <c r="F151" s="28"/>
      <c r="G151" s="15"/>
      <c r="H151" s="15"/>
      <c r="I151" s="50"/>
      <c r="J151" s="50"/>
      <c r="K151" s="50"/>
      <c r="L151" s="3"/>
      <c r="M151" s="29"/>
      <c r="N151" s="30"/>
      <c r="O151" s="79"/>
    </row>
    <row r="152" spans="1:15">
      <c r="B152" s="26">
        <v>2003</v>
      </c>
      <c r="C152" s="15"/>
      <c r="D152" s="15"/>
      <c r="E152" s="27"/>
      <c r="F152" s="28"/>
      <c r="G152" s="15"/>
      <c r="H152" s="15"/>
      <c r="I152" s="50"/>
      <c r="J152" s="50"/>
      <c r="K152" s="50"/>
      <c r="L152" s="22"/>
      <c r="M152" s="29"/>
      <c r="N152" s="30"/>
      <c r="O152" s="79"/>
    </row>
    <row r="153" spans="1:15">
      <c r="B153" s="16">
        <v>2004</v>
      </c>
      <c r="C153" s="15">
        <f>SUM(C3:C14)</f>
        <v>1082795918</v>
      </c>
      <c r="D153" s="15">
        <f>SUM(L3:L14)</f>
        <v>1094584988.0884547</v>
      </c>
      <c r="E153" s="27">
        <f>C153-D153</f>
        <v>-11789070.088454723</v>
      </c>
      <c r="F153" s="66">
        <f t="shared" ref="F153:F162" si="12">E153/C153</f>
        <v>-1.0887619626632841E-2</v>
      </c>
      <c r="G153" s="15"/>
      <c r="H153" s="15"/>
      <c r="I153" s="9"/>
      <c r="J153" s="9"/>
      <c r="K153" s="9"/>
      <c r="L153" s="3"/>
      <c r="M153" s="29"/>
      <c r="N153" s="30"/>
      <c r="O153" s="79"/>
    </row>
    <row r="154" spans="1:15">
      <c r="B154" s="26">
        <v>2005</v>
      </c>
      <c r="C154" s="15">
        <f>SUM(C15:C26)</f>
        <v>1121685603</v>
      </c>
      <c r="D154" s="15">
        <f>SUM(L15:L26)</f>
        <v>1119552124.1840191</v>
      </c>
      <c r="E154" s="27">
        <f t="shared" ref="E154:E162" si="13">C154-D154</f>
        <v>2133478.8159809113</v>
      </c>
      <c r="F154" s="66">
        <f t="shared" si="12"/>
        <v>1.9020292408807099E-3</v>
      </c>
      <c r="G154" s="15"/>
      <c r="H154" s="15"/>
      <c r="I154" s="9"/>
      <c r="J154" s="9"/>
      <c r="K154" s="9"/>
      <c r="L154" s="3"/>
      <c r="M154" s="29"/>
      <c r="N154" s="30"/>
      <c r="O154" s="79"/>
    </row>
    <row r="155" spans="1:15">
      <c r="B155" s="16">
        <v>2006</v>
      </c>
      <c r="C155" s="15">
        <f>SUM(C27:C38)</f>
        <v>1126508218</v>
      </c>
      <c r="D155" s="15">
        <f>SUM(L27:L38)</f>
        <v>1121931554.6706309</v>
      </c>
      <c r="E155" s="27">
        <f t="shared" si="13"/>
        <v>4576663.3293690681</v>
      </c>
      <c r="F155" s="66">
        <f t="shared" si="12"/>
        <v>4.0626985726695056E-3</v>
      </c>
      <c r="G155" s="15"/>
      <c r="H155" s="15"/>
      <c r="I155" s="9"/>
      <c r="J155" s="9"/>
      <c r="K155" s="9"/>
      <c r="L155" s="3"/>
      <c r="M155" s="29"/>
      <c r="N155" s="30"/>
      <c r="O155" s="79"/>
    </row>
    <row r="156" spans="1:15">
      <c r="B156" s="26">
        <v>2007</v>
      </c>
      <c r="C156" s="15">
        <f>SUM(C39:C50)</f>
        <v>1149393919</v>
      </c>
      <c r="D156" s="15">
        <f>SUM(L39:L50)</f>
        <v>1145223564.079354</v>
      </c>
      <c r="E156" s="27">
        <f t="shared" si="13"/>
        <v>4170354.9206459522</v>
      </c>
      <c r="F156" s="66">
        <f t="shared" si="12"/>
        <v>3.628307799187123E-3</v>
      </c>
      <c r="G156" s="15"/>
      <c r="H156" s="15"/>
      <c r="I156" s="9"/>
      <c r="J156" s="9"/>
      <c r="K156" s="9"/>
      <c r="L156" s="3"/>
      <c r="M156" s="29"/>
      <c r="N156" s="30"/>
      <c r="O156" s="79"/>
    </row>
    <row r="157" spans="1:15">
      <c r="B157" s="16">
        <v>2008</v>
      </c>
      <c r="C157" s="15">
        <f>SUM(C51:C62)</f>
        <v>1152460872</v>
      </c>
      <c r="D157" s="15">
        <f>SUM(L51:L62)</f>
        <v>1146010617.4258916</v>
      </c>
      <c r="E157" s="27">
        <f t="shared" si="13"/>
        <v>6450254.5741083622</v>
      </c>
      <c r="F157" s="66">
        <f t="shared" si="12"/>
        <v>5.5969401919168686E-3</v>
      </c>
      <c r="G157" s="15"/>
      <c r="H157" s="15"/>
      <c r="I157" s="9"/>
      <c r="J157" s="9"/>
      <c r="K157" s="9"/>
      <c r="L157" s="3"/>
      <c r="M157" s="29"/>
      <c r="N157" s="30"/>
    </row>
    <row r="158" spans="1:15">
      <c r="B158" s="26">
        <v>2009</v>
      </c>
      <c r="C158" s="15">
        <f>SUM(C63:C74)</f>
        <v>1119431579</v>
      </c>
      <c r="D158" s="15">
        <f>SUM(L63:L74)</f>
        <v>1121017325.7106197</v>
      </c>
      <c r="E158" s="27">
        <f t="shared" si="13"/>
        <v>-1585746.710619688</v>
      </c>
      <c r="F158" s="66">
        <f t="shared" si="12"/>
        <v>-1.416564210236281E-3</v>
      </c>
      <c r="G158" s="15"/>
      <c r="H158" s="15"/>
      <c r="I158" s="9"/>
      <c r="J158" s="9"/>
      <c r="K158" s="9"/>
      <c r="L158" s="3"/>
    </row>
    <row r="159" spans="1:15">
      <c r="B159" s="16">
        <v>2010</v>
      </c>
      <c r="C159" s="15">
        <f>SUM(C75:C86)</f>
        <v>1127753323</v>
      </c>
      <c r="D159" s="15">
        <f>SUM(L75:L86)</f>
        <v>1122282489.100152</v>
      </c>
      <c r="E159" s="27">
        <f t="shared" si="13"/>
        <v>5470833.8998479843</v>
      </c>
      <c r="F159" s="66">
        <f t="shared" si="12"/>
        <v>4.8510909152497212E-3</v>
      </c>
      <c r="G159" s="15"/>
      <c r="H159" s="15"/>
      <c r="I159" s="9"/>
      <c r="J159" s="9"/>
      <c r="K159" s="9"/>
      <c r="L159" s="51"/>
    </row>
    <row r="160" spans="1:15">
      <c r="B160" s="16">
        <v>2011</v>
      </c>
      <c r="C160" s="15">
        <f>SUM(C87:C98)</f>
        <v>1138858244</v>
      </c>
      <c r="D160" s="15">
        <f>SUM(L87:L98)</f>
        <v>1136515602.3502948</v>
      </c>
      <c r="E160" s="27">
        <f t="shared" si="13"/>
        <v>2342641.6497051716</v>
      </c>
      <c r="F160" s="66">
        <f>E160/C160</f>
        <v>2.0570089930394986E-3</v>
      </c>
      <c r="G160" s="15"/>
      <c r="H160" s="15"/>
      <c r="I160" s="9"/>
      <c r="J160" s="9"/>
      <c r="K160" s="9"/>
      <c r="L160" s="3"/>
    </row>
    <row r="161" spans="2:14">
      <c r="B161" s="16">
        <v>2012</v>
      </c>
      <c r="C161" s="15">
        <f>SUM(C99:C110)</f>
        <v>1140450085</v>
      </c>
      <c r="D161" s="15">
        <f>SUM(L99:L110)</f>
        <v>1139113453.0236115</v>
      </c>
      <c r="E161" s="27">
        <f t="shared" si="13"/>
        <v>1336631.9763884544</v>
      </c>
      <c r="F161" s="66">
        <f t="shared" si="12"/>
        <v>1.1720214623759306E-3</v>
      </c>
      <c r="G161" s="15"/>
      <c r="H161" s="15"/>
      <c r="I161" s="9"/>
      <c r="J161" s="9"/>
      <c r="K161" s="9"/>
      <c r="L161" s="3"/>
    </row>
    <row r="162" spans="2:14">
      <c r="B162" s="16">
        <v>2013</v>
      </c>
      <c r="C162" s="15">
        <f>SUM(C111:C122)</f>
        <v>1122807291</v>
      </c>
      <c r="D162" s="15">
        <f>SUM(L111:L122)</f>
        <v>1135913333.3669703</v>
      </c>
      <c r="E162" s="27">
        <f t="shared" si="13"/>
        <v>-13106042.366970301</v>
      </c>
      <c r="F162" s="66">
        <f t="shared" si="12"/>
        <v>-1.1672566140265917E-2</v>
      </c>
      <c r="G162" s="15"/>
      <c r="H162" s="15"/>
      <c r="I162" s="9"/>
      <c r="J162" s="9"/>
      <c r="K162" s="9"/>
      <c r="L162" s="3"/>
    </row>
    <row r="163" spans="2:14">
      <c r="B163" s="16">
        <v>2014</v>
      </c>
      <c r="C163" s="15"/>
      <c r="D163" s="15">
        <f>SUMIF($A$3:$A$146,B163,$L$3:$L$146)</f>
        <v>1143112456.9669936</v>
      </c>
      <c r="E163" s="27"/>
      <c r="F163" s="28"/>
      <c r="G163" s="32"/>
      <c r="H163" s="33"/>
      <c r="I163" s="9"/>
      <c r="J163" s="9"/>
      <c r="K163" s="9"/>
      <c r="L163" s="3"/>
    </row>
    <row r="164" spans="2:14">
      <c r="B164" s="16">
        <v>2015</v>
      </c>
      <c r="C164" s="15"/>
      <c r="D164" s="15">
        <f>SUMIF($A$3:$A$146,B164,$L$3:$L$146)</f>
        <v>1157617410.0796783</v>
      </c>
      <c r="E164" s="27"/>
      <c r="F164" s="28"/>
      <c r="G164" s="32"/>
      <c r="H164" s="33"/>
      <c r="I164" s="9"/>
      <c r="J164" s="9"/>
      <c r="K164" s="9"/>
      <c r="L164" s="3"/>
    </row>
    <row r="165" spans="2:14" ht="13.8" thickBot="1">
      <c r="B165" s="75"/>
      <c r="C165" s="44"/>
      <c r="D165" s="45"/>
      <c r="E165" s="46"/>
      <c r="F165" s="47"/>
      <c r="G165" s="32"/>
      <c r="H165" s="33"/>
      <c r="L165" s="3"/>
    </row>
    <row r="166" spans="2:14">
      <c r="B166" s="12"/>
      <c r="C166" s="15"/>
      <c r="D166" s="39"/>
      <c r="E166" s="27"/>
      <c r="F166" s="41"/>
      <c r="G166" s="32"/>
      <c r="H166" s="33"/>
      <c r="L166" s="3"/>
    </row>
    <row r="167" spans="2:14" ht="13.8" thickBot="1">
      <c r="D167" s="39"/>
      <c r="G167" s="73"/>
      <c r="H167" s="74"/>
      <c r="L167" s="3"/>
    </row>
    <row r="168" spans="2:14" ht="16.2" thickBot="1">
      <c r="B168" s="34" t="s">
        <v>7</v>
      </c>
      <c r="C168" s="35">
        <f>SUM(C2:C122)</f>
        <v>11282145052</v>
      </c>
      <c r="D168" s="36">
        <f>SUM(L2:L122)</f>
        <v>11282145052.000002</v>
      </c>
      <c r="E168" s="76">
        <f>C168-D168</f>
        <v>0</v>
      </c>
      <c r="G168" s="52"/>
      <c r="H168" s="52"/>
      <c r="L168" s="3"/>
      <c r="M168" s="3"/>
    </row>
    <row r="169" spans="2:14" ht="15.6">
      <c r="G169" s="52"/>
    </row>
    <row r="170" spans="2:14">
      <c r="D170" s="3"/>
      <c r="G170" s="40"/>
      <c r="H170" s="50"/>
      <c r="L170" s="3"/>
      <c r="M170" s="22"/>
    </row>
    <row r="171" spans="2:14" ht="17.399999999999999">
      <c r="B171" s="85" t="s">
        <v>13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ht="13.8" thickBot="1">
      <c r="D172"/>
      <c r="E172"/>
      <c r="F172"/>
      <c r="G172"/>
      <c r="H172"/>
      <c r="I172"/>
      <c r="J172"/>
      <c r="K172"/>
      <c r="L172"/>
      <c r="M172"/>
      <c r="N172"/>
    </row>
    <row r="173" spans="2:14">
      <c r="D173" s="18" t="s">
        <v>14</v>
      </c>
      <c r="E173" s="18"/>
      <c r="F173"/>
      <c r="G173"/>
      <c r="H173"/>
      <c r="I173"/>
      <c r="J173"/>
      <c r="K173"/>
      <c r="L173"/>
      <c r="M173"/>
      <c r="N173"/>
    </row>
    <row r="174" spans="2:14">
      <c r="D174" s="19" t="s">
        <v>15</v>
      </c>
      <c r="E174" s="67">
        <v>0.7657978656379606</v>
      </c>
      <c r="F174"/>
      <c r="G174"/>
      <c r="H174"/>
      <c r="I174"/>
      <c r="J174"/>
      <c r="K174"/>
      <c r="L174"/>
      <c r="M174"/>
      <c r="N174"/>
    </row>
    <row r="175" spans="2:14">
      <c r="D175" s="19" t="s">
        <v>16</v>
      </c>
      <c r="E175" s="67">
        <v>0.586446371015656</v>
      </c>
      <c r="F175"/>
      <c r="G175"/>
      <c r="H175"/>
      <c r="I175"/>
      <c r="J175"/>
      <c r="K175"/>
      <c r="L175"/>
      <c r="M175"/>
      <c r="N175"/>
    </row>
    <row r="176" spans="2:14">
      <c r="C176" s="53"/>
      <c r="D176" s="19" t="s">
        <v>17</v>
      </c>
      <c r="E176" s="67">
        <v>0.55664070406182942</v>
      </c>
      <c r="F176"/>
      <c r="G176"/>
      <c r="H176"/>
      <c r="I176"/>
      <c r="J176"/>
      <c r="K176"/>
      <c r="L176"/>
      <c r="M176"/>
      <c r="N176"/>
    </row>
    <row r="177" spans="4:14">
      <c r="D177" s="19" t="s">
        <v>18</v>
      </c>
      <c r="E177" s="68">
        <v>3364234.8577371375</v>
      </c>
      <c r="F177"/>
      <c r="G177"/>
      <c r="H177"/>
      <c r="I177"/>
      <c r="J177"/>
      <c r="K177"/>
      <c r="L177"/>
      <c r="M177"/>
      <c r="N177"/>
    </row>
    <row r="178" spans="4:14" ht="13.8" thickBot="1">
      <c r="D178" s="42" t="s">
        <v>19</v>
      </c>
      <c r="E178" s="42">
        <v>120</v>
      </c>
      <c r="F178"/>
      <c r="G178"/>
      <c r="H178"/>
      <c r="I178"/>
      <c r="J178"/>
      <c r="K178"/>
      <c r="L178"/>
      <c r="M178"/>
      <c r="N178"/>
    </row>
    <row r="179" spans="4:14">
      <c r="D179"/>
      <c r="E179"/>
      <c r="F179"/>
      <c r="G179"/>
      <c r="H179"/>
      <c r="I179"/>
      <c r="J179"/>
      <c r="K179"/>
      <c r="L179"/>
      <c r="M179"/>
      <c r="N179"/>
    </row>
    <row r="180" spans="4:14" ht="13.8" thickBot="1">
      <c r="D180" t="s">
        <v>20</v>
      </c>
      <c r="E180"/>
      <c r="F180"/>
      <c r="G180"/>
      <c r="H180"/>
      <c r="I180"/>
      <c r="J180"/>
      <c r="K180"/>
      <c r="L180"/>
      <c r="M180"/>
      <c r="N180"/>
    </row>
    <row r="181" spans="4:14">
      <c r="D181" s="20"/>
      <c r="E181" s="20" t="s">
        <v>21</v>
      </c>
      <c r="F181" s="20" t="s">
        <v>22</v>
      </c>
      <c r="G181" s="20" t="s">
        <v>23</v>
      </c>
      <c r="H181" s="20" t="s">
        <v>24</v>
      </c>
      <c r="I181" s="20" t="s">
        <v>25</v>
      </c>
      <c r="J181"/>
      <c r="K181"/>
      <c r="L181"/>
      <c r="M181"/>
      <c r="N181"/>
    </row>
    <row r="182" spans="4:14">
      <c r="D182" s="19" t="s">
        <v>26</v>
      </c>
      <c r="E182" s="19">
        <v>8</v>
      </c>
      <c r="F182" s="19">
        <v>1781525563378862</v>
      </c>
      <c r="G182" s="19">
        <v>222690695422357.75</v>
      </c>
      <c r="H182" s="68">
        <v>19.675666775856705</v>
      </c>
      <c r="I182" s="69">
        <v>3.4615938085925002E-18</v>
      </c>
      <c r="J182"/>
      <c r="K182"/>
      <c r="L182"/>
      <c r="M182"/>
      <c r="N182"/>
    </row>
    <row r="183" spans="4:14">
      <c r="D183" s="19" t="s">
        <v>27</v>
      </c>
      <c r="E183" s="19">
        <v>111</v>
      </c>
      <c r="F183" s="19">
        <v>1256306455759511.5</v>
      </c>
      <c r="G183" s="19">
        <v>11318076178013.617</v>
      </c>
      <c r="H183" s="19"/>
      <c r="I183" s="19"/>
      <c r="J183"/>
      <c r="K183"/>
      <c r="L183"/>
      <c r="M183"/>
      <c r="N183"/>
    </row>
    <row r="184" spans="4:14" ht="13.8" thickBot="1">
      <c r="D184" s="42" t="s">
        <v>7</v>
      </c>
      <c r="E184" s="42">
        <v>119</v>
      </c>
      <c r="F184" s="42">
        <v>3037832019138373.5</v>
      </c>
      <c r="G184" s="42"/>
      <c r="H184" s="42"/>
      <c r="I184" s="42"/>
      <c r="J184"/>
      <c r="K184"/>
      <c r="L184"/>
      <c r="M184"/>
      <c r="N184"/>
    </row>
    <row r="185" spans="4:14" ht="13.8" thickBot="1">
      <c r="D185"/>
      <c r="E185"/>
      <c r="F185"/>
      <c r="G185"/>
      <c r="H185"/>
      <c r="I185"/>
      <c r="J185"/>
      <c r="K185"/>
      <c r="L185"/>
      <c r="M185"/>
      <c r="N185"/>
    </row>
    <row r="186" spans="4:14">
      <c r="D186" s="20"/>
      <c r="E186" s="20" t="s">
        <v>28</v>
      </c>
      <c r="F186" s="20" t="s">
        <v>18</v>
      </c>
      <c r="G186" s="20" t="s">
        <v>29</v>
      </c>
      <c r="H186" s="20" t="s">
        <v>30</v>
      </c>
      <c r="I186" s="20" t="s">
        <v>31</v>
      </c>
      <c r="J186" s="20" t="s">
        <v>32</v>
      </c>
      <c r="K186" s="20" t="s">
        <v>33</v>
      </c>
      <c r="L186" s="20" t="s">
        <v>34</v>
      </c>
      <c r="M186" s="49"/>
      <c r="N186" s="49"/>
    </row>
    <row r="187" spans="4:14">
      <c r="D187" s="19" t="s">
        <v>35</v>
      </c>
      <c r="E187" s="68">
        <v>-30785616.749357827</v>
      </c>
      <c r="F187" s="68">
        <v>25509520.62440988</v>
      </c>
      <c r="G187" s="69">
        <v>-1.2068285093487523</v>
      </c>
      <c r="H187" s="69">
        <v>0.23006381315105506</v>
      </c>
      <c r="I187" s="19">
        <v>-81334433.236300603</v>
      </c>
      <c r="J187" s="19">
        <v>19763199.737584949</v>
      </c>
      <c r="K187" s="19">
        <v>-81334433.236300603</v>
      </c>
      <c r="L187" s="19">
        <v>19763199.737584949</v>
      </c>
      <c r="M187" s="19"/>
      <c r="N187" s="19"/>
    </row>
    <row r="188" spans="4:14">
      <c r="D188" s="19" t="s">
        <v>1</v>
      </c>
      <c r="E188" s="68">
        <v>13952.004400870428</v>
      </c>
      <c r="F188" s="68">
        <v>2091.8917025106693</v>
      </c>
      <c r="G188" s="69">
        <v>6.6695634310922305</v>
      </c>
      <c r="H188" s="69">
        <v>1.0421663985078371E-9</v>
      </c>
      <c r="I188" s="19">
        <v>9806.7814726282668</v>
      </c>
      <c r="J188" s="19">
        <v>18097.227329112589</v>
      </c>
      <c r="K188" s="19">
        <v>9806.7814726282668</v>
      </c>
      <c r="L188" s="19">
        <v>18097.227329112589</v>
      </c>
      <c r="M188" s="19"/>
      <c r="N188" s="19"/>
    </row>
    <row r="189" spans="4:14">
      <c r="D189" s="19" t="s">
        <v>2</v>
      </c>
      <c r="E189" s="68">
        <v>77167.279090154974</v>
      </c>
      <c r="F189" s="68">
        <v>12153.592199900608</v>
      </c>
      <c r="G189" s="69">
        <v>6.3493391765099743</v>
      </c>
      <c r="H189" s="69">
        <v>4.8709660626090269E-9</v>
      </c>
      <c r="I189" s="19">
        <v>53084.125556409301</v>
      </c>
      <c r="J189" s="19">
        <v>101250.43262390065</v>
      </c>
      <c r="K189" s="19">
        <v>53084.125556409301</v>
      </c>
      <c r="L189" s="19">
        <v>101250.43262390065</v>
      </c>
      <c r="M189" s="19"/>
      <c r="N189" s="19"/>
    </row>
    <row r="190" spans="4:14">
      <c r="D190" s="19" t="s">
        <v>9</v>
      </c>
      <c r="E190" s="68">
        <v>72189418.112523749</v>
      </c>
      <c r="F190" s="68">
        <v>19943415.309239835</v>
      </c>
      <c r="G190" s="69">
        <v>3.6197119196067793</v>
      </c>
      <c r="H190" s="69">
        <v>4.4578218129687593E-4</v>
      </c>
      <c r="I190" s="19">
        <v>32670210.541645668</v>
      </c>
      <c r="J190" s="19">
        <v>111708625.68340182</v>
      </c>
      <c r="K190" s="19">
        <v>32670210.541645668</v>
      </c>
      <c r="L190" s="19">
        <v>111708625.68340182</v>
      </c>
      <c r="M190" s="19"/>
      <c r="N190" s="19"/>
    </row>
    <row r="191" spans="4:14">
      <c r="D191" s="19" t="s">
        <v>3</v>
      </c>
      <c r="E191" s="68">
        <v>168490.03338151154</v>
      </c>
      <c r="F191" s="68">
        <v>423554.91952212068</v>
      </c>
      <c r="G191" s="69">
        <v>0.39779973178357086</v>
      </c>
      <c r="H191" s="69">
        <v>0.69154182261358721</v>
      </c>
      <c r="I191" s="19">
        <v>-670812.28884943714</v>
      </c>
      <c r="J191" s="19">
        <v>1007792.3556124603</v>
      </c>
      <c r="K191" s="19">
        <v>-670812.28884943714</v>
      </c>
      <c r="L191" s="19">
        <v>1007792.3556124603</v>
      </c>
      <c r="M191" s="19"/>
      <c r="N191" s="19"/>
    </row>
    <row r="192" spans="4:14">
      <c r="D192" s="19" t="s">
        <v>4</v>
      </c>
      <c r="E192" s="68">
        <v>-1287461.220870947</v>
      </c>
      <c r="F192" s="68">
        <v>886464.13027862681</v>
      </c>
      <c r="G192" s="69">
        <v>-1.4523556869314969</v>
      </c>
      <c r="H192" s="69">
        <v>0.14922363676897243</v>
      </c>
      <c r="I192" s="19">
        <v>-3044049.0181670492</v>
      </c>
      <c r="J192" s="19">
        <v>469126.57642515516</v>
      </c>
      <c r="K192" s="19">
        <v>-3044049.0181670492</v>
      </c>
      <c r="L192" s="19">
        <v>469126.57642515516</v>
      </c>
      <c r="M192" s="19"/>
      <c r="N192" s="19"/>
    </row>
    <row r="193" spans="4:14">
      <c r="D193" s="19" t="s">
        <v>5</v>
      </c>
      <c r="E193" s="68">
        <v>82384.94642820138</v>
      </c>
      <c r="F193" s="68">
        <v>19250.18527196562</v>
      </c>
      <c r="G193" s="69">
        <v>4.2796962867770425</v>
      </c>
      <c r="H193" s="69">
        <v>3.9871248388135836E-5</v>
      </c>
      <c r="I193" s="19">
        <v>44239.420411490937</v>
      </c>
      <c r="J193" s="19">
        <v>120530.47244491182</v>
      </c>
      <c r="K193" s="19">
        <v>44239.420411490937</v>
      </c>
      <c r="L193" s="19">
        <v>120530.47244491182</v>
      </c>
      <c r="M193" s="19"/>
      <c r="N193" s="19"/>
    </row>
    <row r="194" spans="4:14">
      <c r="D194" s="19" t="s">
        <v>40</v>
      </c>
      <c r="E194" s="68">
        <v>20554.391300273659</v>
      </c>
      <c r="F194" s="68">
        <v>9589.7926358787099</v>
      </c>
      <c r="G194" s="69">
        <v>2.1433613927555242</v>
      </c>
      <c r="H194" s="69">
        <v>3.4267383780511952E-2</v>
      </c>
      <c r="I194" s="19">
        <v>1551.5775964750974</v>
      </c>
      <c r="J194" s="19">
        <v>39557.205004072224</v>
      </c>
      <c r="K194" s="19">
        <v>1551.5775964750974</v>
      </c>
      <c r="L194" s="19">
        <v>39557.205004072224</v>
      </c>
      <c r="M194" s="1"/>
      <c r="N194" s="1"/>
    </row>
    <row r="195" spans="4:14" ht="13.8" thickBot="1">
      <c r="D195" s="42" t="s">
        <v>0</v>
      </c>
      <c r="E195" s="70">
        <v>-49.866756913212932</v>
      </c>
      <c r="F195" s="70">
        <v>19.380719449520249</v>
      </c>
      <c r="G195" s="71">
        <v>-2.5730085533252653</v>
      </c>
      <c r="H195" s="71">
        <v>1.1401127321841013E-2</v>
      </c>
      <c r="I195" s="42">
        <v>-88.270945108787259</v>
      </c>
      <c r="J195" s="42">
        <v>-11.462568717638604</v>
      </c>
      <c r="K195" s="42">
        <v>-88.270945108787259</v>
      </c>
      <c r="L195" s="42">
        <v>-11.462568717638604</v>
      </c>
      <c r="M195"/>
      <c r="N195"/>
    </row>
    <row r="196" spans="4:14">
      <c r="D196"/>
      <c r="E196"/>
      <c r="F196"/>
      <c r="G196"/>
      <c r="H196"/>
      <c r="I196"/>
      <c r="J196"/>
      <c r="K196"/>
      <c r="L196"/>
      <c r="M196"/>
      <c r="N196"/>
    </row>
    <row r="197" spans="4:14">
      <c r="D197"/>
      <c r="E197"/>
      <c r="F197"/>
      <c r="G197"/>
      <c r="H197"/>
      <c r="I197"/>
      <c r="J197"/>
      <c r="K197"/>
      <c r="L197"/>
    </row>
    <row r="198" spans="4:14">
      <c r="D198"/>
      <c r="E198"/>
      <c r="F198"/>
      <c r="G198"/>
      <c r="H198"/>
      <c r="I198"/>
      <c r="J198"/>
      <c r="K198"/>
      <c r="L198"/>
    </row>
  </sheetData>
  <mergeCells count="3">
    <mergeCell ref="D147:E147"/>
    <mergeCell ref="B171:N171"/>
    <mergeCell ref="A1:O1"/>
  </mergeCells>
  <pageMargins left="0.7" right="0.7" top="0.75" bottom="0.75" header="0.3" footer="0.3"/>
  <pageSetup scale="50" orientation="landscape" r:id="rId1"/>
  <rowBreaks count="2" manualBreakCount="2">
    <brk id="74" max="14" man="1"/>
    <brk id="147" max="14" man="1"/>
  </rowBreaks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J198"/>
  <sheetViews>
    <sheetView showGridLines="0" view="pageBreakPreview" zoomScale="6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.109375" defaultRowHeight="13.2"/>
  <cols>
    <col min="1" max="1" width="9.109375" style="4" customWidth="1"/>
    <col min="2" max="2" width="12.5546875" style="4" bestFit="1" customWidth="1"/>
    <col min="3" max="3" width="15.33203125" style="3" customWidth="1"/>
    <col min="4" max="4" width="23.33203125" style="11" customWidth="1"/>
    <col min="5" max="5" width="18.44140625" style="11" customWidth="1"/>
    <col min="6" max="6" width="15.88671875" style="9" customWidth="1"/>
    <col min="7" max="7" width="19.44140625" style="11" bestFit="1" customWidth="1"/>
    <col min="8" max="8" width="15.109375" style="11" customWidth="1"/>
    <col min="9" max="11" width="13" style="11" customWidth="1"/>
    <col min="12" max="13" width="19" style="11" bestFit="1" customWidth="1"/>
    <col min="14" max="14" width="17.109375" style="11" customWidth="1"/>
    <col min="15" max="15" width="14.44140625" style="74" customWidth="1"/>
    <col min="16" max="16" width="5" style="48" customWidth="1"/>
    <col min="17" max="17" width="27" style="15" bestFit="1" customWidth="1"/>
    <col min="18" max="19" width="15.88671875" style="15" bestFit="1" customWidth="1"/>
    <col min="20" max="20" width="13.109375" style="15" bestFit="1" customWidth="1"/>
    <col min="21" max="21" width="12.5546875" style="15" customWidth="1"/>
    <col min="22" max="22" width="15.44140625" style="15" bestFit="1" customWidth="1"/>
    <col min="23" max="23" width="18.6640625" style="15" bestFit="1" customWidth="1"/>
    <col min="24" max="25" width="18.6640625" style="48" bestFit="1" customWidth="1"/>
    <col min="26" max="36" width="9.109375" style="48"/>
    <col min="37" max="16384" width="9.109375" style="4"/>
  </cols>
  <sheetData>
    <row r="1" spans="1:36" ht="17.399999999999999">
      <c r="A1" s="86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0"/>
      <c r="Q1" s="54"/>
    </row>
    <row r="2" spans="1:36" ht="44.4" customHeight="1">
      <c r="B2" s="13"/>
      <c r="C2" s="14" t="s">
        <v>8</v>
      </c>
      <c r="D2" s="2" t="s">
        <v>1</v>
      </c>
      <c r="E2" s="2" t="s">
        <v>2</v>
      </c>
      <c r="F2" s="17" t="s">
        <v>9</v>
      </c>
      <c r="G2" s="2" t="s">
        <v>3</v>
      </c>
      <c r="H2" s="2" t="s">
        <v>4</v>
      </c>
      <c r="I2" s="2" t="s">
        <v>5</v>
      </c>
      <c r="J2" s="2" t="s">
        <v>40</v>
      </c>
      <c r="K2" s="2" t="s">
        <v>0</v>
      </c>
      <c r="L2" s="2" t="s">
        <v>10</v>
      </c>
      <c r="M2" s="2" t="s">
        <v>11</v>
      </c>
      <c r="N2" s="2" t="s">
        <v>12</v>
      </c>
      <c r="O2" s="81"/>
      <c r="AA2" s="1"/>
      <c r="AB2" s="19"/>
      <c r="AC2" s="19"/>
      <c r="AD2" s="19"/>
      <c r="AE2" s="19"/>
      <c r="AF2" s="19"/>
      <c r="AG2" s="19"/>
      <c r="AH2" s="19"/>
      <c r="AI2" s="19"/>
      <c r="AJ2" s="19"/>
    </row>
    <row r="3" spans="1:36">
      <c r="A3" s="4">
        <f t="shared" ref="A3:A66" si="0">YEAR(B3)</f>
        <v>2004</v>
      </c>
      <c r="B3" s="5">
        <v>37987</v>
      </c>
      <c r="C3" s="56">
        <v>75545057</v>
      </c>
      <c r="D3" s="6">
        <v>849.1</v>
      </c>
      <c r="E3" s="6">
        <v>0</v>
      </c>
      <c r="F3" s="64">
        <v>1.0159128651183942</v>
      </c>
      <c r="G3" s="6">
        <v>31</v>
      </c>
      <c r="H3" s="6">
        <v>0</v>
      </c>
      <c r="I3" s="6">
        <v>336</v>
      </c>
      <c r="J3" s="65">
        <v>132</v>
      </c>
      <c r="K3" s="65">
        <v>373416.66666666622</v>
      </c>
      <c r="L3" s="8">
        <f>$E$187+(D3*$E$188)+(E3*$E$189)+(F3*$E$190)+(G3*$E$191)+(H3*$E$192)+(I3*$E$193)+(J3*$E$194)+(K3*$E$195)</f>
        <v>76343900.710395575</v>
      </c>
      <c r="M3" s="8">
        <f t="shared" ref="M3:M66" si="1">L3-C3</f>
        <v>798843.71039557457</v>
      </c>
      <c r="N3" s="37">
        <f t="shared" ref="N3:N66" si="2">M3/C3</f>
        <v>1.0574400789658212E-2</v>
      </c>
      <c r="O3" s="81"/>
      <c r="AA3" s="1"/>
      <c r="AB3" s="19"/>
      <c r="AC3" s="19"/>
      <c r="AD3" s="19"/>
      <c r="AE3" s="19"/>
      <c r="AF3" s="19"/>
      <c r="AG3" s="19"/>
      <c r="AH3" s="19"/>
      <c r="AI3" s="19"/>
      <c r="AJ3" s="19"/>
    </row>
    <row r="4" spans="1:36">
      <c r="A4" s="4">
        <f t="shared" si="0"/>
        <v>2004</v>
      </c>
      <c r="B4" s="5">
        <v>38018</v>
      </c>
      <c r="C4" s="56">
        <v>76861304</v>
      </c>
      <c r="D4" s="6">
        <v>631.70000000000005</v>
      </c>
      <c r="E4" s="6">
        <v>0</v>
      </c>
      <c r="F4" s="64">
        <v>1.0180619339601864</v>
      </c>
      <c r="G4" s="6">
        <v>29</v>
      </c>
      <c r="H4" s="6">
        <v>0</v>
      </c>
      <c r="I4" s="6">
        <v>320</v>
      </c>
      <c r="J4" s="65">
        <v>135</v>
      </c>
      <c r="K4" s="65">
        <v>374833.33333333291</v>
      </c>
      <c r="L4" s="8">
        <f t="shared" ref="L4:L67" si="3">$E$187+(D4*$E$188)+(E4*$E$189)+(F4*$E$190)+(G4*$E$191)+(H4*$E$192)+(I4*$E$193)+(J4*$E$194)+(K4*$E$195)</f>
        <v>76687866.287451476</v>
      </c>
      <c r="M4" s="8">
        <f t="shared" si="1"/>
        <v>-173437.71254852414</v>
      </c>
      <c r="N4" s="37">
        <f t="shared" si="2"/>
        <v>-2.256502342824214E-3</v>
      </c>
      <c r="O4" s="81"/>
      <c r="AA4" s="49"/>
      <c r="AB4" s="19"/>
      <c r="AC4" s="19"/>
      <c r="AD4" s="19"/>
      <c r="AE4" s="19"/>
      <c r="AF4" s="19"/>
      <c r="AG4" s="19"/>
      <c r="AH4" s="19"/>
      <c r="AI4" s="19"/>
      <c r="AJ4" s="19"/>
    </row>
    <row r="5" spans="1:36">
      <c r="A5" s="4">
        <f t="shared" si="0"/>
        <v>2004</v>
      </c>
      <c r="B5" s="5">
        <v>38047</v>
      </c>
      <c r="C5" s="56">
        <v>83084710</v>
      </c>
      <c r="D5" s="6">
        <v>487.3</v>
      </c>
      <c r="E5" s="6">
        <v>0</v>
      </c>
      <c r="F5" s="64">
        <v>1.0202155489565214</v>
      </c>
      <c r="G5" s="6">
        <v>31</v>
      </c>
      <c r="H5" s="6">
        <v>1</v>
      </c>
      <c r="I5" s="6">
        <v>368</v>
      </c>
      <c r="J5" s="65">
        <v>134</v>
      </c>
      <c r="K5" s="65">
        <v>376249.99999999959</v>
      </c>
      <c r="L5" s="8">
        <f t="shared" si="3"/>
        <v>84249270.541118264</v>
      </c>
      <c r="M5" s="8">
        <f t="shared" si="1"/>
        <v>1164560.5411182642</v>
      </c>
      <c r="N5" s="37">
        <f t="shared" si="2"/>
        <v>1.4016544573824284E-2</v>
      </c>
      <c r="O5" s="81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>
      <c r="A6" s="4">
        <f t="shared" si="0"/>
        <v>2004</v>
      </c>
      <c r="B6" s="5">
        <v>38078</v>
      </c>
      <c r="C6" s="56">
        <v>77984403</v>
      </c>
      <c r="D6" s="6">
        <v>331.5</v>
      </c>
      <c r="E6" s="6">
        <v>0</v>
      </c>
      <c r="F6" s="64">
        <v>1.0223737197243647</v>
      </c>
      <c r="G6" s="6">
        <v>30</v>
      </c>
      <c r="H6" s="6">
        <v>1</v>
      </c>
      <c r="I6" s="6">
        <v>336</v>
      </c>
      <c r="J6" s="65">
        <v>136</v>
      </c>
      <c r="K6" s="65">
        <v>377666.66666666628</v>
      </c>
      <c r="L6" s="8">
        <f t="shared" si="3"/>
        <v>82662778.933189332</v>
      </c>
      <c r="M6" s="8">
        <f t="shared" si="1"/>
        <v>4678375.9331893325</v>
      </c>
      <c r="N6" s="37">
        <f t="shared" si="2"/>
        <v>5.9991174558191238E-2</v>
      </c>
      <c r="O6" s="81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>
      <c r="A7" s="4">
        <f t="shared" si="0"/>
        <v>2004</v>
      </c>
      <c r="B7" s="5">
        <v>38108</v>
      </c>
      <c r="C7" s="56">
        <v>79444523</v>
      </c>
      <c r="D7" s="6">
        <v>158.9</v>
      </c>
      <c r="E7" s="6">
        <v>8.6</v>
      </c>
      <c r="F7" s="64">
        <v>1.0245364559010257</v>
      </c>
      <c r="G7" s="6">
        <v>31</v>
      </c>
      <c r="H7" s="6">
        <v>1</v>
      </c>
      <c r="I7" s="6">
        <v>320</v>
      </c>
      <c r="J7" s="65">
        <v>118</v>
      </c>
      <c r="K7" s="65">
        <v>379083.33333333296</v>
      </c>
      <c r="L7" s="8">
        <f t="shared" si="3"/>
        <v>78327154.814486563</v>
      </c>
      <c r="M7" s="8">
        <f t="shared" si="1"/>
        <v>-1117368.1855134368</v>
      </c>
      <c r="N7" s="37">
        <f t="shared" si="2"/>
        <v>-1.4064760455713692E-2</v>
      </c>
      <c r="O7" s="81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>
      <c r="A8" s="4">
        <f t="shared" si="0"/>
        <v>2004</v>
      </c>
      <c r="B8" s="5">
        <v>38139</v>
      </c>
      <c r="C8" s="56">
        <v>81505361</v>
      </c>
      <c r="D8" s="6">
        <v>44.2</v>
      </c>
      <c r="E8" s="6">
        <v>31.6</v>
      </c>
      <c r="F8" s="64">
        <v>1.0267037671442005</v>
      </c>
      <c r="G8" s="6">
        <v>30</v>
      </c>
      <c r="H8" s="6">
        <v>0</v>
      </c>
      <c r="I8" s="6">
        <v>352</v>
      </c>
      <c r="J8" s="65">
        <v>118</v>
      </c>
      <c r="K8" s="65">
        <v>380499.99999999965</v>
      </c>
      <c r="L8" s="8">
        <f t="shared" si="3"/>
        <v>80746280.293736875</v>
      </c>
      <c r="M8" s="8">
        <f t="shared" si="1"/>
        <v>-759080.70626312494</v>
      </c>
      <c r="N8" s="37">
        <f t="shared" si="2"/>
        <v>-9.3132610781654582E-3</v>
      </c>
      <c r="O8" s="81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>
      <c r="A9" s="4">
        <f t="shared" si="0"/>
        <v>2004</v>
      </c>
      <c r="B9" s="5">
        <v>38169</v>
      </c>
      <c r="C9" s="56">
        <v>81500275</v>
      </c>
      <c r="D9" s="6">
        <v>3.6</v>
      </c>
      <c r="E9" s="6">
        <v>86.4</v>
      </c>
      <c r="F9" s="64">
        <v>1.0288756631320157</v>
      </c>
      <c r="G9" s="6">
        <v>31</v>
      </c>
      <c r="H9" s="6">
        <v>0</v>
      </c>
      <c r="I9" s="6">
        <v>336</v>
      </c>
      <c r="J9" s="65">
        <v>118</v>
      </c>
      <c r="K9" s="65">
        <v>381916.66666666634</v>
      </c>
      <c r="L9" s="8">
        <f t="shared" si="3"/>
        <v>82244532.04673925</v>
      </c>
      <c r="M9" s="8">
        <f t="shared" si="1"/>
        <v>744257.04673925042</v>
      </c>
      <c r="N9" s="37">
        <f t="shared" si="2"/>
        <v>9.1319574901955903E-3</v>
      </c>
      <c r="O9" s="81"/>
      <c r="AA9" s="19"/>
      <c r="AB9" s="1"/>
      <c r="AC9" s="1"/>
      <c r="AD9" s="1"/>
      <c r="AE9" s="1"/>
      <c r="AF9" s="1"/>
      <c r="AG9" s="1"/>
      <c r="AH9" s="1"/>
      <c r="AI9" s="1"/>
      <c r="AJ9" s="1"/>
    </row>
    <row r="10" spans="1:36">
      <c r="A10" s="4">
        <f t="shared" si="0"/>
        <v>2004</v>
      </c>
      <c r="B10" s="5">
        <v>38200</v>
      </c>
      <c r="C10" s="56">
        <v>83973529</v>
      </c>
      <c r="D10" s="6">
        <v>12.8</v>
      </c>
      <c r="E10" s="6">
        <v>59.6</v>
      </c>
      <c r="F10" s="64">
        <v>1.0310521535630701</v>
      </c>
      <c r="G10" s="6">
        <v>31</v>
      </c>
      <c r="H10" s="6">
        <v>0</v>
      </c>
      <c r="I10" s="6">
        <v>336</v>
      </c>
      <c r="J10" s="65">
        <v>119</v>
      </c>
      <c r="K10" s="65">
        <v>383333.33333333302</v>
      </c>
      <c r="L10" s="8">
        <f t="shared" si="3"/>
        <v>81293302.289553687</v>
      </c>
      <c r="M10" s="8">
        <f t="shared" si="1"/>
        <v>-2680226.710446313</v>
      </c>
      <c r="N10" s="37">
        <f t="shared" si="2"/>
        <v>-3.1917519036818297E-2</v>
      </c>
      <c r="O10" s="81"/>
      <c r="AA10" s="19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s="4">
        <f t="shared" si="0"/>
        <v>2004</v>
      </c>
      <c r="B11" s="5">
        <v>38231</v>
      </c>
      <c r="C11" s="56">
        <v>81507868</v>
      </c>
      <c r="D11" s="6">
        <v>30</v>
      </c>
      <c r="E11" s="6">
        <v>41.2</v>
      </c>
      <c r="F11" s="64">
        <v>1.0332332481564799</v>
      </c>
      <c r="G11" s="6">
        <v>30</v>
      </c>
      <c r="H11" s="6">
        <v>1</v>
      </c>
      <c r="I11" s="6">
        <v>336</v>
      </c>
      <c r="J11" s="65">
        <v>118</v>
      </c>
      <c r="K11" s="65">
        <v>384749.99999999971</v>
      </c>
      <c r="L11" s="8">
        <f t="shared" si="3"/>
        <v>82185809.630099773</v>
      </c>
      <c r="M11" s="8">
        <f t="shared" si="1"/>
        <v>677941.63009977341</v>
      </c>
      <c r="N11" s="37">
        <f t="shared" si="2"/>
        <v>8.3174992394571459E-3</v>
      </c>
      <c r="O11" s="81"/>
      <c r="AA11" s="19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A12" s="4">
        <f t="shared" si="0"/>
        <v>2004</v>
      </c>
      <c r="B12" s="5">
        <v>38261</v>
      </c>
      <c r="C12" s="56">
        <v>80622707</v>
      </c>
      <c r="D12" s="6">
        <v>226.3</v>
      </c>
      <c r="E12" s="6">
        <v>1.5</v>
      </c>
      <c r="F12" s="64">
        <v>1.0354189566519207</v>
      </c>
      <c r="G12" s="6">
        <v>31</v>
      </c>
      <c r="H12" s="6">
        <v>1</v>
      </c>
      <c r="I12" s="6">
        <v>320</v>
      </c>
      <c r="J12" s="65">
        <v>122</v>
      </c>
      <c r="K12" s="65">
        <v>386166.6666666664</v>
      </c>
      <c r="L12" s="8">
        <f t="shared" si="3"/>
        <v>78970905.369780436</v>
      </c>
      <c r="M12" s="8">
        <f t="shared" si="1"/>
        <v>-1651801.6302195638</v>
      </c>
      <c r="N12" s="37">
        <f t="shared" si="2"/>
        <v>-2.0488044766588696E-2</v>
      </c>
      <c r="O12" s="81"/>
      <c r="AA12" s="19"/>
      <c r="AB12" s="19"/>
    </row>
    <row r="13" spans="1:36">
      <c r="A13" s="4">
        <f t="shared" si="0"/>
        <v>2004</v>
      </c>
      <c r="B13" s="5">
        <v>38292</v>
      </c>
      <c r="C13" s="56">
        <v>79746480</v>
      </c>
      <c r="D13" s="6">
        <v>379.1</v>
      </c>
      <c r="E13" s="6">
        <v>0</v>
      </c>
      <c r="F13" s="64">
        <v>1.0376092888096715</v>
      </c>
      <c r="G13" s="6">
        <v>30</v>
      </c>
      <c r="H13" s="6">
        <v>1</v>
      </c>
      <c r="I13" s="6">
        <v>352</v>
      </c>
      <c r="J13" s="65">
        <v>121</v>
      </c>
      <c r="K13" s="65">
        <v>387583.33333333308</v>
      </c>
      <c r="L13" s="8">
        <f t="shared" si="3"/>
        <v>80593447.088581949</v>
      </c>
      <c r="M13" s="8">
        <f t="shared" si="1"/>
        <v>846967.08858194947</v>
      </c>
      <c r="N13" s="37">
        <f t="shared" si="2"/>
        <v>1.0620745750557886E-2</v>
      </c>
      <c r="O13" s="81"/>
      <c r="AA13" s="1"/>
      <c r="AB13" s="1"/>
    </row>
    <row r="14" spans="1:36">
      <c r="A14" s="4">
        <f t="shared" si="0"/>
        <v>2004</v>
      </c>
      <c r="B14" s="5">
        <v>38322</v>
      </c>
      <c r="C14" s="56">
        <v>72917915</v>
      </c>
      <c r="D14" s="6">
        <v>643.4</v>
      </c>
      <c r="E14" s="6">
        <v>0</v>
      </c>
      <c r="F14" s="64">
        <v>1.0398042544106587</v>
      </c>
      <c r="G14" s="6">
        <v>31</v>
      </c>
      <c r="H14" s="6">
        <v>0</v>
      </c>
      <c r="I14" s="6">
        <v>336</v>
      </c>
      <c r="J14" s="65">
        <v>121</v>
      </c>
      <c r="K14" s="65">
        <v>388999.99999999977</v>
      </c>
      <c r="L14" s="8">
        <f t="shared" si="3"/>
        <v>75611498.294269919</v>
      </c>
      <c r="M14" s="8">
        <f t="shared" si="1"/>
        <v>2693583.2942699194</v>
      </c>
      <c r="N14" s="37">
        <f t="shared" si="2"/>
        <v>3.6939938481097813E-2</v>
      </c>
      <c r="O14" s="81"/>
      <c r="AA14" s="1"/>
      <c r="AB14" s="1"/>
    </row>
    <row r="15" spans="1:36">
      <c r="A15" s="4">
        <f t="shared" si="0"/>
        <v>2005</v>
      </c>
      <c r="B15" s="5">
        <v>38353</v>
      </c>
      <c r="C15" s="56">
        <v>77480062</v>
      </c>
      <c r="D15" s="6">
        <v>770</v>
      </c>
      <c r="E15" s="6">
        <v>0</v>
      </c>
      <c r="F15" s="64">
        <v>1.0421691144657905</v>
      </c>
      <c r="G15" s="6">
        <v>31</v>
      </c>
      <c r="H15" s="6">
        <v>0</v>
      </c>
      <c r="I15" s="6">
        <v>320</v>
      </c>
      <c r="J15" s="65">
        <v>125</v>
      </c>
      <c r="K15" s="65">
        <v>390999.99999999977</v>
      </c>
      <c r="L15" s="8">
        <f t="shared" si="3"/>
        <v>74421924.6406122</v>
      </c>
      <c r="M15" s="8">
        <f t="shared" si="1"/>
        <v>-3058137.3593878001</v>
      </c>
      <c r="N15" s="37">
        <f t="shared" si="2"/>
        <v>-3.9469991123494454E-2</v>
      </c>
      <c r="O15" s="81"/>
      <c r="AA15" s="1"/>
      <c r="AB15" s="1"/>
    </row>
    <row r="16" spans="1:36">
      <c r="A16" s="4">
        <f t="shared" si="0"/>
        <v>2005</v>
      </c>
      <c r="B16" s="5">
        <v>38384</v>
      </c>
      <c r="C16" s="56">
        <v>75061439</v>
      </c>
      <c r="D16" s="6">
        <v>616.4</v>
      </c>
      <c r="E16" s="6">
        <v>0</v>
      </c>
      <c r="F16" s="64">
        <v>1.0445393529977427</v>
      </c>
      <c r="G16" s="6">
        <v>28</v>
      </c>
      <c r="H16" s="6">
        <v>0</v>
      </c>
      <c r="I16" s="6">
        <v>320</v>
      </c>
      <c r="J16" s="65">
        <v>126</v>
      </c>
      <c r="K16" s="65">
        <v>392999.99999999977</v>
      </c>
      <c r="L16" s="8">
        <f t="shared" si="3"/>
        <v>75155862.058104336</v>
      </c>
      <c r="M16" s="8">
        <f t="shared" si="1"/>
        <v>94423.058104336262</v>
      </c>
      <c r="N16" s="37">
        <f t="shared" si="2"/>
        <v>1.2579436174190088E-3</v>
      </c>
      <c r="O16" s="81"/>
    </row>
    <row r="17" spans="1:25">
      <c r="A17" s="4">
        <f t="shared" si="0"/>
        <v>2005</v>
      </c>
      <c r="B17" s="5">
        <v>38412</v>
      </c>
      <c r="C17" s="56">
        <v>80246233</v>
      </c>
      <c r="D17" s="6">
        <v>608.6</v>
      </c>
      <c r="E17" s="6">
        <v>0</v>
      </c>
      <c r="F17" s="64">
        <v>1.0469149822389572</v>
      </c>
      <c r="G17" s="6">
        <v>31</v>
      </c>
      <c r="H17" s="6">
        <v>1</v>
      </c>
      <c r="I17" s="6">
        <v>352</v>
      </c>
      <c r="J17" s="65">
        <v>120</v>
      </c>
      <c r="K17" s="65">
        <v>394999.99999999977</v>
      </c>
      <c r="L17" s="8">
        <f t="shared" si="3"/>
        <v>79294637.740471363</v>
      </c>
      <c r="M17" s="8">
        <f t="shared" si="1"/>
        <v>-951595.25952863693</v>
      </c>
      <c r="N17" s="37">
        <f t="shared" si="2"/>
        <v>-1.1858441498788322E-2</v>
      </c>
      <c r="O17" s="81"/>
    </row>
    <row r="18" spans="1:25">
      <c r="A18" s="4">
        <f t="shared" si="0"/>
        <v>2005</v>
      </c>
      <c r="B18" s="5">
        <v>38443</v>
      </c>
      <c r="C18" s="56">
        <v>78782812</v>
      </c>
      <c r="D18" s="6">
        <v>306.8</v>
      </c>
      <c r="E18" s="6">
        <v>0</v>
      </c>
      <c r="F18" s="64">
        <v>1.0492960144496968</v>
      </c>
      <c r="G18" s="6">
        <v>30</v>
      </c>
      <c r="H18" s="6">
        <v>1</v>
      </c>
      <c r="I18" s="6">
        <v>336</v>
      </c>
      <c r="J18" s="65">
        <v>120</v>
      </c>
      <c r="K18" s="65">
        <v>396999.99999999977</v>
      </c>
      <c r="L18" s="8">
        <f t="shared" si="3"/>
        <v>79506799.622587711</v>
      </c>
      <c r="M18" s="8">
        <f t="shared" si="1"/>
        <v>723987.62258771062</v>
      </c>
      <c r="N18" s="37">
        <f t="shared" si="2"/>
        <v>9.1896646515703274E-3</v>
      </c>
      <c r="O18" s="81"/>
    </row>
    <row r="19" spans="1:25">
      <c r="A19" s="4">
        <f t="shared" si="0"/>
        <v>2005</v>
      </c>
      <c r="B19" s="5">
        <v>38473</v>
      </c>
      <c r="C19" s="56">
        <v>81279928</v>
      </c>
      <c r="D19" s="6">
        <v>189.4</v>
      </c>
      <c r="E19" s="6">
        <v>0.8</v>
      </c>
      <c r="F19" s="64">
        <v>1.0516824619181071</v>
      </c>
      <c r="G19" s="6">
        <v>31</v>
      </c>
      <c r="H19" s="6">
        <v>1</v>
      </c>
      <c r="I19" s="6">
        <v>336</v>
      </c>
      <c r="J19" s="65">
        <v>120</v>
      </c>
      <c r="K19" s="65">
        <v>398999.99999999977</v>
      </c>
      <c r="L19" s="8">
        <f t="shared" si="3"/>
        <v>80432393.30889383</v>
      </c>
      <c r="M19" s="8">
        <f t="shared" si="1"/>
        <v>-847534.69110617042</v>
      </c>
      <c r="N19" s="37">
        <f t="shared" si="2"/>
        <v>-1.0427355338038321E-2</v>
      </c>
      <c r="O19" s="81"/>
    </row>
    <row r="20" spans="1:25">
      <c r="A20" s="4">
        <f t="shared" si="0"/>
        <v>2005</v>
      </c>
      <c r="B20" s="5">
        <v>38504</v>
      </c>
      <c r="C20" s="56">
        <v>87324678</v>
      </c>
      <c r="D20" s="6">
        <v>8.9</v>
      </c>
      <c r="E20" s="6">
        <v>146.30000000000001</v>
      </c>
      <c r="F20" s="64">
        <v>1.0540743369602825</v>
      </c>
      <c r="G20" s="6">
        <v>30</v>
      </c>
      <c r="H20" s="6">
        <v>0</v>
      </c>
      <c r="I20" s="6">
        <v>352</v>
      </c>
      <c r="J20" s="65">
        <v>120</v>
      </c>
      <c r="K20" s="65">
        <v>400999.99999999977</v>
      </c>
      <c r="L20" s="8">
        <f t="shared" si="3"/>
        <v>87316308.990147918</v>
      </c>
      <c r="M20" s="8">
        <f t="shared" si="1"/>
        <v>-8369.0098520815372</v>
      </c>
      <c r="N20" s="37">
        <f t="shared" si="2"/>
        <v>-9.5837855274788841E-5</v>
      </c>
      <c r="O20" s="81"/>
    </row>
    <row r="21" spans="1:25">
      <c r="A21" s="4">
        <f t="shared" si="0"/>
        <v>2005</v>
      </c>
      <c r="B21" s="5">
        <v>38534</v>
      </c>
      <c r="C21" s="56">
        <v>85317095</v>
      </c>
      <c r="D21" s="6">
        <v>0</v>
      </c>
      <c r="E21" s="6">
        <v>188.7</v>
      </c>
      <c r="F21" s="64">
        <v>1.0564716519203272</v>
      </c>
      <c r="G21" s="6">
        <v>31</v>
      </c>
      <c r="H21" s="6">
        <v>0</v>
      </c>
      <c r="I21" s="6">
        <v>320</v>
      </c>
      <c r="J21" s="65">
        <v>120</v>
      </c>
      <c r="K21" s="65">
        <v>402999.99999999977</v>
      </c>
      <c r="L21" s="8">
        <f t="shared" si="3"/>
        <v>86553975.478985816</v>
      </c>
      <c r="M21" s="8">
        <f t="shared" si="1"/>
        <v>1236880.4789858162</v>
      </c>
      <c r="N21" s="37">
        <f t="shared" si="2"/>
        <v>1.4497451876271879E-2</v>
      </c>
      <c r="O21" s="8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4">
        <f t="shared" si="0"/>
        <v>2005</v>
      </c>
      <c r="B22" s="5">
        <v>38565</v>
      </c>
      <c r="C22" s="56">
        <v>90944824</v>
      </c>
      <c r="D22" s="6">
        <v>0.2</v>
      </c>
      <c r="E22" s="6">
        <v>140.69999999999999</v>
      </c>
      <c r="F22" s="64">
        <v>1.05887441917042</v>
      </c>
      <c r="G22" s="6">
        <v>31</v>
      </c>
      <c r="H22" s="6">
        <v>0</v>
      </c>
      <c r="I22" s="6">
        <v>352</v>
      </c>
      <c r="J22" s="65">
        <v>120</v>
      </c>
      <c r="K22" s="65">
        <v>404999.99999999977</v>
      </c>
      <c r="L22" s="8">
        <f t="shared" si="3"/>
        <v>87336543.658292055</v>
      </c>
      <c r="M22" s="8">
        <f t="shared" si="1"/>
        <v>-3608280.3417079449</v>
      </c>
      <c r="N22" s="37">
        <f t="shared" si="2"/>
        <v>-3.9675488752476389E-2</v>
      </c>
      <c r="O22" s="8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4">
        <f t="shared" si="0"/>
        <v>2005</v>
      </c>
      <c r="B23" s="5">
        <v>38596</v>
      </c>
      <c r="C23" s="56">
        <v>83218076</v>
      </c>
      <c r="D23" s="6">
        <v>22.6</v>
      </c>
      <c r="E23" s="6">
        <v>52.1</v>
      </c>
      <c r="F23" s="64">
        <v>1.0612826511108788</v>
      </c>
      <c r="G23" s="6">
        <v>30</v>
      </c>
      <c r="H23" s="6">
        <v>1</v>
      </c>
      <c r="I23" s="6">
        <v>336</v>
      </c>
      <c r="J23" s="65">
        <v>120</v>
      </c>
      <c r="K23" s="65">
        <v>406999.99999999977</v>
      </c>
      <c r="L23" s="8">
        <f t="shared" si="3"/>
        <v>83745859.235400826</v>
      </c>
      <c r="M23" s="8">
        <f t="shared" si="1"/>
        <v>527783.23540082574</v>
      </c>
      <c r="N23" s="37">
        <f t="shared" si="2"/>
        <v>6.3421706048674541E-3</v>
      </c>
      <c r="O23" s="8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4">
        <f t="shared" si="0"/>
        <v>2005</v>
      </c>
      <c r="B24" s="5">
        <v>38626</v>
      </c>
      <c r="C24" s="56">
        <v>86950902</v>
      </c>
      <c r="D24" s="6">
        <v>220.2</v>
      </c>
      <c r="E24" s="6">
        <v>7.6</v>
      </c>
      <c r="F24" s="64">
        <v>1.0636963601702236</v>
      </c>
      <c r="G24" s="6">
        <v>31</v>
      </c>
      <c r="H24" s="6">
        <v>1</v>
      </c>
      <c r="I24" s="6">
        <v>320</v>
      </c>
      <c r="J24" s="65">
        <v>120</v>
      </c>
      <c r="K24" s="65">
        <v>408999.99999999977</v>
      </c>
      <c r="L24" s="8">
        <f t="shared" si="3"/>
        <v>79262027.890363276</v>
      </c>
      <c r="M24" s="8">
        <f t="shared" si="1"/>
        <v>-7688874.109636724</v>
      </c>
      <c r="N24" s="37">
        <f t="shared" si="2"/>
        <v>-8.8427767082125547E-2</v>
      </c>
      <c r="O24" s="8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4">
        <f t="shared" si="0"/>
        <v>2005</v>
      </c>
      <c r="B25" s="5">
        <v>38657</v>
      </c>
      <c r="C25" s="56">
        <v>84977960</v>
      </c>
      <c r="D25" s="6">
        <v>388.4</v>
      </c>
      <c r="E25" s="6">
        <v>0</v>
      </c>
      <c r="F25" s="64">
        <v>1.0661155588052409</v>
      </c>
      <c r="G25" s="6">
        <v>30</v>
      </c>
      <c r="H25" s="6">
        <v>1</v>
      </c>
      <c r="I25" s="6">
        <v>352</v>
      </c>
      <c r="J25" s="65">
        <v>117</v>
      </c>
      <c r="K25" s="65">
        <v>410999.99999999977</v>
      </c>
      <c r="L25" s="8">
        <f t="shared" si="3"/>
        <v>79974262.284174845</v>
      </c>
      <c r="M25" s="8">
        <f t="shared" si="1"/>
        <v>-5003697.7158251554</v>
      </c>
      <c r="N25" s="37">
        <f t="shared" si="2"/>
        <v>-5.8882299784851926E-2</v>
      </c>
      <c r="O25" s="8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4">
        <f t="shared" si="0"/>
        <v>2005</v>
      </c>
      <c r="B26" s="5">
        <v>38687</v>
      </c>
      <c r="C26" s="56">
        <v>75197933</v>
      </c>
      <c r="D26" s="6">
        <v>665.3</v>
      </c>
      <c r="E26" s="6">
        <v>0</v>
      </c>
      <c r="F26" s="64">
        <v>1.068540259501048</v>
      </c>
      <c r="G26" s="6">
        <v>31</v>
      </c>
      <c r="H26" s="6">
        <v>0</v>
      </c>
      <c r="I26" s="6">
        <v>320</v>
      </c>
      <c r="J26" s="65">
        <v>118</v>
      </c>
      <c r="K26" s="65">
        <v>412999.99999999977</v>
      </c>
      <c r="L26" s="8">
        <f t="shared" si="3"/>
        <v>73661918.493394226</v>
      </c>
      <c r="M26" s="8">
        <f t="shared" si="1"/>
        <v>-1536014.5066057742</v>
      </c>
      <c r="N26" s="37">
        <f t="shared" si="2"/>
        <v>-2.0426286273131658E-2</v>
      </c>
      <c r="O26" s="81"/>
      <c r="Q26" s="55"/>
      <c r="R26" s="55"/>
      <c r="S26" s="1"/>
      <c r="T26" s="1"/>
      <c r="U26" s="1"/>
      <c r="V26" s="1"/>
      <c r="W26" s="1"/>
      <c r="X26" s="1"/>
      <c r="Y26" s="1"/>
    </row>
    <row r="27" spans="1:25">
      <c r="A27" s="4">
        <f t="shared" si="0"/>
        <v>2006</v>
      </c>
      <c r="B27" s="5">
        <v>38718</v>
      </c>
      <c r="C27" s="56">
        <v>83131132</v>
      </c>
      <c r="D27" s="6">
        <v>551.79999999999995</v>
      </c>
      <c r="E27" s="6">
        <v>0</v>
      </c>
      <c r="F27" s="64">
        <v>1.0706945906258896</v>
      </c>
      <c r="G27" s="6">
        <v>31</v>
      </c>
      <c r="H27" s="6">
        <v>0</v>
      </c>
      <c r="I27" s="6">
        <v>336</v>
      </c>
      <c r="J27" s="65">
        <v>119</v>
      </c>
      <c r="K27" s="65">
        <v>414666.66666666645</v>
      </c>
      <c r="L27" s="8">
        <f t="shared" si="3"/>
        <v>76102799.572162658</v>
      </c>
      <c r="M27" s="8">
        <f t="shared" si="1"/>
        <v>-7028332.427837342</v>
      </c>
      <c r="N27" s="37">
        <f t="shared" si="2"/>
        <v>-8.454513079212421E-2</v>
      </c>
      <c r="O27" s="81"/>
      <c r="Q27" s="19"/>
      <c r="R27" s="19"/>
      <c r="S27" s="1"/>
      <c r="T27" s="1"/>
      <c r="U27" s="1"/>
      <c r="V27" s="1"/>
      <c r="W27" s="1"/>
      <c r="X27" s="1"/>
      <c r="Y27" s="1"/>
    </row>
    <row r="28" spans="1:25">
      <c r="A28" s="4">
        <f t="shared" si="0"/>
        <v>2006</v>
      </c>
      <c r="B28" s="5">
        <v>38749</v>
      </c>
      <c r="C28" s="56">
        <v>77355926</v>
      </c>
      <c r="D28" s="6">
        <v>604.29999999999995</v>
      </c>
      <c r="E28" s="6">
        <v>0</v>
      </c>
      <c r="F28" s="64">
        <v>1.0728532651926865</v>
      </c>
      <c r="G28" s="6">
        <v>28</v>
      </c>
      <c r="H28" s="6">
        <v>0</v>
      </c>
      <c r="I28" s="6">
        <v>320</v>
      </c>
      <c r="J28" s="65">
        <v>118</v>
      </c>
      <c r="K28" s="65">
        <v>416333.33333333314</v>
      </c>
      <c r="L28" s="8">
        <f t="shared" si="3"/>
        <v>73649671.220757872</v>
      </c>
      <c r="M28" s="8">
        <f t="shared" si="1"/>
        <v>-3706254.7792421281</v>
      </c>
      <c r="N28" s="37">
        <f t="shared" si="2"/>
        <v>-4.7911711111080592E-2</v>
      </c>
      <c r="O28" s="81"/>
      <c r="Q28" s="19"/>
      <c r="R28" s="19"/>
      <c r="S28" s="1"/>
      <c r="T28" s="1"/>
      <c r="U28" s="1"/>
      <c r="V28" s="1"/>
      <c r="W28" s="1"/>
      <c r="X28" s="1"/>
      <c r="Y28" s="1"/>
    </row>
    <row r="29" spans="1:25">
      <c r="A29" s="4">
        <f t="shared" si="0"/>
        <v>2006</v>
      </c>
      <c r="B29" s="5">
        <v>38777</v>
      </c>
      <c r="C29" s="56">
        <v>83056099</v>
      </c>
      <c r="D29" s="6">
        <v>516.6</v>
      </c>
      <c r="E29" s="6">
        <v>0</v>
      </c>
      <c r="F29" s="64">
        <v>1.0750162919584452</v>
      </c>
      <c r="G29" s="6">
        <v>31</v>
      </c>
      <c r="H29" s="6">
        <v>1</v>
      </c>
      <c r="I29" s="6">
        <v>368</v>
      </c>
      <c r="J29" s="65">
        <v>118</v>
      </c>
      <c r="K29" s="65">
        <v>417999.99999999983</v>
      </c>
      <c r="L29" s="8">
        <f t="shared" si="3"/>
        <v>81252878.922475815</v>
      </c>
      <c r="M29" s="8">
        <f t="shared" si="1"/>
        <v>-1803220.0775241852</v>
      </c>
      <c r="N29" s="37">
        <f t="shared" si="2"/>
        <v>-2.1710868909508803E-2</v>
      </c>
      <c r="O29" s="81"/>
      <c r="Q29" s="19"/>
      <c r="R29" s="19"/>
      <c r="S29" s="1"/>
      <c r="T29" s="1"/>
      <c r="U29" s="1"/>
      <c r="V29" s="1"/>
      <c r="W29" s="1"/>
      <c r="X29" s="1"/>
      <c r="Y29" s="1"/>
    </row>
    <row r="30" spans="1:25">
      <c r="A30" s="4">
        <f t="shared" si="0"/>
        <v>2006</v>
      </c>
      <c r="B30" s="5">
        <v>38808</v>
      </c>
      <c r="C30" s="56">
        <v>74907080</v>
      </c>
      <c r="D30" s="6">
        <v>293.3</v>
      </c>
      <c r="E30" s="6">
        <v>0</v>
      </c>
      <c r="F30" s="64">
        <v>1.0771836796978254</v>
      </c>
      <c r="G30" s="6">
        <v>30</v>
      </c>
      <c r="H30" s="6">
        <v>1</v>
      </c>
      <c r="I30" s="6">
        <v>304</v>
      </c>
      <c r="J30" s="65">
        <v>118</v>
      </c>
      <c r="K30" s="65">
        <v>419666.66666666651</v>
      </c>
      <c r="L30" s="8">
        <f t="shared" si="3"/>
        <v>76606735.168469369</v>
      </c>
      <c r="M30" s="8">
        <f t="shared" si="1"/>
        <v>1699655.1684693694</v>
      </c>
      <c r="N30" s="37">
        <f t="shared" si="2"/>
        <v>2.269018053392776E-2</v>
      </c>
      <c r="O30" s="81"/>
      <c r="Q30" s="19"/>
      <c r="R30" s="19"/>
      <c r="S30" s="1"/>
      <c r="T30" s="1"/>
      <c r="U30" s="1"/>
      <c r="V30" s="1"/>
      <c r="W30" s="1"/>
      <c r="X30" s="1"/>
      <c r="Y30" s="1"/>
    </row>
    <row r="31" spans="1:25">
      <c r="A31" s="4">
        <f t="shared" si="0"/>
        <v>2006</v>
      </c>
      <c r="B31" s="5">
        <v>38838</v>
      </c>
      <c r="C31" s="56">
        <v>86276259</v>
      </c>
      <c r="D31" s="6">
        <v>136.9</v>
      </c>
      <c r="E31" s="6">
        <v>26</v>
      </c>
      <c r="F31" s="64">
        <v>1.0793554372031784</v>
      </c>
      <c r="G31" s="6">
        <v>31</v>
      </c>
      <c r="H31" s="6">
        <v>1</v>
      </c>
      <c r="I31" s="6">
        <v>352</v>
      </c>
      <c r="J31" s="65">
        <v>118</v>
      </c>
      <c r="K31" s="65">
        <v>421333.3333333332</v>
      </c>
      <c r="L31" s="8">
        <f t="shared" si="3"/>
        <v>83329128.125105247</v>
      </c>
      <c r="M31" s="8">
        <f t="shared" si="1"/>
        <v>-2947130.8748947531</v>
      </c>
      <c r="N31" s="37">
        <f t="shared" si="2"/>
        <v>-3.4159233479221125E-2</v>
      </c>
      <c r="O31" s="81"/>
      <c r="Q31" s="19"/>
      <c r="R31" s="19"/>
      <c r="S31" s="1"/>
      <c r="T31" s="1"/>
      <c r="U31" s="1"/>
      <c r="V31" s="1"/>
      <c r="W31" s="1"/>
      <c r="X31" s="1"/>
      <c r="Y31" s="1"/>
    </row>
    <row r="32" spans="1:25">
      <c r="A32" s="4">
        <f t="shared" si="0"/>
        <v>2006</v>
      </c>
      <c r="B32" s="5">
        <v>38869</v>
      </c>
      <c r="C32" s="56">
        <v>87499488</v>
      </c>
      <c r="D32" s="6">
        <v>19.5</v>
      </c>
      <c r="E32" s="6">
        <v>73.599999999999994</v>
      </c>
      <c r="F32" s="64">
        <v>1.0815315732845823</v>
      </c>
      <c r="G32" s="6">
        <v>30</v>
      </c>
      <c r="H32" s="6">
        <v>0</v>
      </c>
      <c r="I32" s="6">
        <v>352</v>
      </c>
      <c r="J32" s="65">
        <v>118</v>
      </c>
      <c r="K32" s="65">
        <v>422999.99999999988</v>
      </c>
      <c r="L32" s="8">
        <f t="shared" si="3"/>
        <v>83923640.899012983</v>
      </c>
      <c r="M32" s="8">
        <f t="shared" si="1"/>
        <v>-3575847.1009870172</v>
      </c>
      <c r="N32" s="37">
        <f t="shared" si="2"/>
        <v>-4.0867063141981096E-2</v>
      </c>
      <c r="O32" s="8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4">
        <f t="shared" si="0"/>
        <v>2006</v>
      </c>
      <c r="B33" s="5">
        <v>38899</v>
      </c>
      <c r="C33" s="56">
        <v>86664714</v>
      </c>
      <c r="D33" s="6">
        <v>0</v>
      </c>
      <c r="E33" s="6">
        <v>167.3</v>
      </c>
      <c r="F33" s="64">
        <v>1.0837120967698766</v>
      </c>
      <c r="G33" s="6">
        <v>31</v>
      </c>
      <c r="H33" s="6">
        <v>0</v>
      </c>
      <c r="I33" s="6">
        <v>320</v>
      </c>
      <c r="J33" s="65">
        <v>119</v>
      </c>
      <c r="K33" s="65">
        <v>424666.66666666657</v>
      </c>
      <c r="L33" s="8">
        <f t="shared" si="3"/>
        <v>85824873.10731703</v>
      </c>
      <c r="M33" s="8">
        <f t="shared" si="1"/>
        <v>-839840.89268296957</v>
      </c>
      <c r="N33" s="37">
        <f t="shared" si="2"/>
        <v>-9.6906901773537221E-3</v>
      </c>
      <c r="O33" s="8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4">
        <f t="shared" si="0"/>
        <v>2006</v>
      </c>
      <c r="B34" s="5">
        <v>38930</v>
      </c>
      <c r="C34" s="56">
        <v>90066987</v>
      </c>
      <c r="D34" s="6">
        <v>4.2</v>
      </c>
      <c r="E34" s="6">
        <v>101.6</v>
      </c>
      <c r="F34" s="64">
        <v>1.0858970165047004</v>
      </c>
      <c r="G34" s="6">
        <v>31</v>
      </c>
      <c r="H34" s="6">
        <v>0</v>
      </c>
      <c r="I34" s="6">
        <v>352</v>
      </c>
      <c r="J34" s="65">
        <v>119</v>
      </c>
      <c r="K34" s="65">
        <v>426333.33333333326</v>
      </c>
      <c r="L34" s="8">
        <f t="shared" si="3"/>
        <v>85790609.471918747</v>
      </c>
      <c r="M34" s="8">
        <f t="shared" si="1"/>
        <v>-4276377.5280812532</v>
      </c>
      <c r="N34" s="37">
        <f t="shared" si="2"/>
        <v>-4.7479966528482333E-2</v>
      </c>
      <c r="O34" s="81"/>
      <c r="Q34" s="49"/>
      <c r="R34" s="49"/>
      <c r="S34" s="49"/>
      <c r="T34" s="49"/>
      <c r="U34" s="49"/>
      <c r="V34" s="49"/>
      <c r="W34" s="1"/>
      <c r="X34" s="1"/>
      <c r="Y34" s="1"/>
    </row>
    <row r="35" spans="1:25">
      <c r="A35" s="4">
        <f t="shared" si="0"/>
        <v>2006</v>
      </c>
      <c r="B35" s="5">
        <v>38961</v>
      </c>
      <c r="C35" s="56">
        <v>82773189</v>
      </c>
      <c r="D35" s="6">
        <v>80.900000000000006</v>
      </c>
      <c r="E35" s="6">
        <v>12.9</v>
      </c>
      <c r="F35" s="64">
        <v>1.0880863413525259</v>
      </c>
      <c r="G35" s="6">
        <v>30</v>
      </c>
      <c r="H35" s="6">
        <v>1</v>
      </c>
      <c r="I35" s="6">
        <v>320</v>
      </c>
      <c r="J35" s="65">
        <v>120</v>
      </c>
      <c r="K35" s="65">
        <v>427999.99999999994</v>
      </c>
      <c r="L35" s="8">
        <f t="shared" si="3"/>
        <v>80667317.947527468</v>
      </c>
      <c r="M35" s="8">
        <f t="shared" si="1"/>
        <v>-2105871.0524725318</v>
      </c>
      <c r="N35" s="37">
        <f t="shared" si="2"/>
        <v>-2.5441463327848003E-2</v>
      </c>
      <c r="O35" s="81"/>
      <c r="Q35" s="19"/>
      <c r="R35" s="19"/>
      <c r="S35" s="19"/>
      <c r="T35" s="19"/>
      <c r="U35" s="19"/>
      <c r="V35" s="19"/>
      <c r="W35" s="1"/>
      <c r="X35" s="1"/>
      <c r="Y35" s="1"/>
    </row>
    <row r="36" spans="1:25">
      <c r="A36" s="4">
        <f t="shared" si="0"/>
        <v>2006</v>
      </c>
      <c r="B36" s="5">
        <v>38991</v>
      </c>
      <c r="C36" s="56">
        <v>82641310</v>
      </c>
      <c r="D36" s="6">
        <v>288.3</v>
      </c>
      <c r="E36" s="6">
        <v>1.1000000000000001</v>
      </c>
      <c r="F36" s="64">
        <v>1.0902800801946957</v>
      </c>
      <c r="G36" s="6">
        <v>31</v>
      </c>
      <c r="H36" s="6">
        <v>1</v>
      </c>
      <c r="I36" s="6">
        <v>336</v>
      </c>
      <c r="J36" s="65">
        <v>119</v>
      </c>
      <c r="K36" s="65">
        <v>429666.66666666663</v>
      </c>
      <c r="L36" s="8">
        <f t="shared" si="3"/>
        <v>80311147.197660238</v>
      </c>
      <c r="M36" s="8">
        <f t="shared" si="1"/>
        <v>-2330162.8023397624</v>
      </c>
      <c r="N36" s="37">
        <f t="shared" si="2"/>
        <v>-2.8196101953608461E-2</v>
      </c>
      <c r="O36" s="81"/>
      <c r="Q36" s="19"/>
      <c r="R36" s="19"/>
      <c r="S36" s="19"/>
      <c r="T36" s="19"/>
      <c r="U36" s="19"/>
      <c r="V36" s="19"/>
      <c r="W36" s="1"/>
      <c r="X36" s="1"/>
      <c r="Y36" s="1"/>
    </row>
    <row r="37" spans="1:25">
      <c r="A37" s="4">
        <f t="shared" si="0"/>
        <v>2006</v>
      </c>
      <c r="B37" s="5">
        <v>39022</v>
      </c>
      <c r="C37" s="56">
        <v>80819324</v>
      </c>
      <c r="D37" s="6">
        <v>382.2</v>
      </c>
      <c r="E37" s="6">
        <v>0</v>
      </c>
      <c r="F37" s="64">
        <v>1.0924782419304584</v>
      </c>
      <c r="G37" s="6">
        <v>30</v>
      </c>
      <c r="H37" s="6">
        <v>1</v>
      </c>
      <c r="I37" s="6">
        <v>352</v>
      </c>
      <c r="J37" s="65">
        <v>119</v>
      </c>
      <c r="K37" s="65">
        <v>431333.33333333331</v>
      </c>
      <c r="L37" s="8">
        <f t="shared" si="3"/>
        <v>81061298.240111679</v>
      </c>
      <c r="M37" s="8">
        <f t="shared" si="1"/>
        <v>241974.24011167884</v>
      </c>
      <c r="N37" s="37">
        <f t="shared" si="2"/>
        <v>2.9940146506506147E-3</v>
      </c>
      <c r="O37" s="81"/>
      <c r="Q37" s="19"/>
      <c r="R37" s="19"/>
      <c r="S37" s="19"/>
      <c r="T37" s="19"/>
      <c r="U37" s="19"/>
      <c r="V37" s="19"/>
      <c r="W37" s="1"/>
      <c r="X37" s="1"/>
      <c r="Y37" s="1"/>
    </row>
    <row r="38" spans="1:25">
      <c r="A38" s="4">
        <f t="shared" si="0"/>
        <v>2006</v>
      </c>
      <c r="B38" s="5">
        <v>39052</v>
      </c>
      <c r="C38" s="56">
        <v>74207988</v>
      </c>
      <c r="D38" s="6">
        <v>500.5</v>
      </c>
      <c r="E38" s="6">
        <v>0</v>
      </c>
      <c r="F38" s="64">
        <v>1.0946808354770046</v>
      </c>
      <c r="G38" s="6">
        <v>31</v>
      </c>
      <c r="H38" s="6">
        <v>0</v>
      </c>
      <c r="I38" s="6">
        <v>304</v>
      </c>
      <c r="J38" s="65">
        <v>119</v>
      </c>
      <c r="K38" s="65">
        <v>433000</v>
      </c>
      <c r="L38" s="8">
        <f t="shared" si="3"/>
        <v>73990439.957776457</v>
      </c>
      <c r="M38" s="8">
        <f t="shared" si="1"/>
        <v>-217548.04222354293</v>
      </c>
      <c r="N38" s="37">
        <f t="shared" si="2"/>
        <v>-2.9315987144610755E-3</v>
      </c>
      <c r="O38" s="8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4">
        <f t="shared" si="0"/>
        <v>2007</v>
      </c>
      <c r="B39" s="5">
        <v>39083</v>
      </c>
      <c r="C39" s="56">
        <v>80523623</v>
      </c>
      <c r="D39" s="6">
        <v>647.1</v>
      </c>
      <c r="E39" s="6">
        <v>0</v>
      </c>
      <c r="F39" s="64">
        <v>1.0964502498500059</v>
      </c>
      <c r="G39" s="6">
        <v>31</v>
      </c>
      <c r="H39" s="6">
        <v>0</v>
      </c>
      <c r="I39" s="6">
        <v>352</v>
      </c>
      <c r="J39" s="65">
        <v>119</v>
      </c>
      <c r="K39" s="65">
        <v>434416.66666666669</v>
      </c>
      <c r="L39" s="8">
        <f t="shared" si="3"/>
        <v>77548799.050855011</v>
      </c>
      <c r="M39" s="8">
        <f t="shared" si="1"/>
        <v>-2974823.9491449893</v>
      </c>
      <c r="N39" s="37">
        <f t="shared" si="2"/>
        <v>-3.694349357759262E-2</v>
      </c>
      <c r="O39" s="81"/>
      <c r="Q39" s="49"/>
      <c r="R39" s="49"/>
      <c r="S39" s="49"/>
      <c r="T39" s="49"/>
      <c r="U39" s="49"/>
      <c r="V39" s="49"/>
      <c r="W39" s="49"/>
      <c r="X39" s="49"/>
      <c r="Y39" s="49"/>
    </row>
    <row r="40" spans="1:25">
      <c r="A40" s="4">
        <f t="shared" si="0"/>
        <v>2007</v>
      </c>
      <c r="B40" s="5">
        <v>39114</v>
      </c>
      <c r="C40" s="56">
        <v>75623989</v>
      </c>
      <c r="D40" s="6">
        <v>740.1</v>
      </c>
      <c r="E40" s="6">
        <v>0</v>
      </c>
      <c r="F40" s="64">
        <v>1.09822252425958</v>
      </c>
      <c r="G40" s="6">
        <v>28</v>
      </c>
      <c r="H40" s="6">
        <v>0</v>
      </c>
      <c r="I40" s="6">
        <v>320</v>
      </c>
      <c r="J40" s="65">
        <v>120</v>
      </c>
      <c r="K40" s="65">
        <v>435833.33333333337</v>
      </c>
      <c r="L40" s="8">
        <f t="shared" si="3"/>
        <v>73874919.504911453</v>
      </c>
      <c r="M40" s="8">
        <f t="shared" si="1"/>
        <v>-1749069.4950885475</v>
      </c>
      <c r="N40" s="37">
        <f t="shared" si="2"/>
        <v>-2.3128500866154356E-2</v>
      </c>
      <c r="O40" s="81"/>
      <c r="Q40" s="19"/>
      <c r="R40" s="19"/>
      <c r="S40" s="19"/>
      <c r="T40" s="19"/>
      <c r="U40" s="19"/>
      <c r="V40" s="19"/>
      <c r="W40" s="19"/>
      <c r="X40" s="19"/>
      <c r="Y40" s="19"/>
    </row>
    <row r="41" spans="1:25">
      <c r="A41" s="4">
        <f t="shared" si="0"/>
        <v>2007</v>
      </c>
      <c r="B41" s="5">
        <v>39142</v>
      </c>
      <c r="C41" s="56">
        <v>82488199</v>
      </c>
      <c r="D41" s="6">
        <v>546.70000000000005</v>
      </c>
      <c r="E41" s="6">
        <v>0</v>
      </c>
      <c r="F41" s="64">
        <v>1.0999976633286159</v>
      </c>
      <c r="G41" s="6">
        <v>31</v>
      </c>
      <c r="H41" s="6">
        <v>1</v>
      </c>
      <c r="I41" s="6">
        <v>352</v>
      </c>
      <c r="J41" s="65">
        <v>119</v>
      </c>
      <c r="K41" s="65">
        <v>437250.00000000006</v>
      </c>
      <c r="L41" s="8">
        <f t="shared" si="3"/>
        <v>80377656.361585677</v>
      </c>
      <c r="M41" s="8">
        <f t="shared" si="1"/>
        <v>-2110542.6384143233</v>
      </c>
      <c r="N41" s="37">
        <f t="shared" si="2"/>
        <v>-2.5585994893818974E-2</v>
      </c>
      <c r="O41" s="81"/>
      <c r="Q41" s="19"/>
      <c r="R41" s="19"/>
      <c r="S41" s="19"/>
      <c r="T41" s="19"/>
      <c r="U41" s="19"/>
      <c r="V41" s="19"/>
      <c r="W41" s="19"/>
      <c r="X41" s="19"/>
      <c r="Y41" s="19"/>
    </row>
    <row r="42" spans="1:25">
      <c r="A42" s="4">
        <f t="shared" si="0"/>
        <v>2007</v>
      </c>
      <c r="B42" s="5">
        <v>39173</v>
      </c>
      <c r="C42" s="56">
        <v>77898878</v>
      </c>
      <c r="D42" s="6">
        <v>356.4</v>
      </c>
      <c r="E42" s="6">
        <v>0</v>
      </c>
      <c r="F42" s="64">
        <v>1.1017756716874769</v>
      </c>
      <c r="G42" s="6">
        <v>30</v>
      </c>
      <c r="H42" s="6">
        <v>1</v>
      </c>
      <c r="I42" s="6">
        <v>320</v>
      </c>
      <c r="J42" s="65">
        <v>118</v>
      </c>
      <c r="K42" s="65">
        <v>438666.66666666674</v>
      </c>
      <c r="L42" s="8">
        <f t="shared" si="3"/>
        <v>78205188.376482323</v>
      </c>
      <c r="M42" s="8">
        <f t="shared" si="1"/>
        <v>306310.37648232281</v>
      </c>
      <c r="N42" s="37">
        <f t="shared" si="2"/>
        <v>3.9321538942104252E-3</v>
      </c>
      <c r="O42" s="81"/>
      <c r="Q42" s="19"/>
      <c r="R42" s="19"/>
      <c r="S42" s="19"/>
      <c r="T42" s="19"/>
      <c r="U42" s="19"/>
      <c r="V42" s="19"/>
      <c r="W42" s="19"/>
      <c r="X42" s="19"/>
      <c r="Y42" s="19"/>
    </row>
    <row r="43" spans="1:25">
      <c r="A43" s="4">
        <f t="shared" si="0"/>
        <v>2007</v>
      </c>
      <c r="B43" s="5">
        <v>39203</v>
      </c>
      <c r="C43" s="56">
        <v>85082328</v>
      </c>
      <c r="D43" s="6">
        <v>136.4</v>
      </c>
      <c r="E43" s="6">
        <v>22.4</v>
      </c>
      <c r="F43" s="64">
        <v>1.10355655397401</v>
      </c>
      <c r="G43" s="6">
        <v>31</v>
      </c>
      <c r="H43" s="6">
        <v>1</v>
      </c>
      <c r="I43" s="6">
        <v>352</v>
      </c>
      <c r="J43" s="65">
        <v>117</v>
      </c>
      <c r="K43" s="65">
        <v>440083.33333333343</v>
      </c>
      <c r="L43" s="8">
        <f t="shared" si="3"/>
        <v>83411369.491275176</v>
      </c>
      <c r="M43" s="8">
        <f t="shared" si="1"/>
        <v>-1670958.5087248236</v>
      </c>
      <c r="N43" s="37">
        <f t="shared" si="2"/>
        <v>-1.9639313450906321E-2</v>
      </c>
      <c r="O43" s="81"/>
      <c r="Q43" s="19"/>
      <c r="R43" s="19"/>
      <c r="S43" s="19"/>
      <c r="T43" s="19"/>
      <c r="U43" s="19"/>
      <c r="V43" s="19"/>
      <c r="W43" s="19"/>
      <c r="X43" s="19"/>
      <c r="Y43" s="19"/>
    </row>
    <row r="44" spans="1:25">
      <c r="A44" s="4">
        <f t="shared" si="0"/>
        <v>2007</v>
      </c>
      <c r="B44" s="5">
        <v>39234</v>
      </c>
      <c r="C44" s="56">
        <v>86489557</v>
      </c>
      <c r="D44" s="6">
        <v>16.5</v>
      </c>
      <c r="E44" s="6">
        <v>99.2</v>
      </c>
      <c r="F44" s="64">
        <v>1.1053403148335597</v>
      </c>
      <c r="G44" s="6">
        <v>30</v>
      </c>
      <c r="H44" s="6">
        <v>0</v>
      </c>
      <c r="I44" s="6">
        <v>336</v>
      </c>
      <c r="J44" s="65">
        <v>117</v>
      </c>
      <c r="K44" s="65">
        <v>441500.00000000012</v>
      </c>
      <c r="L44" s="8">
        <f t="shared" si="3"/>
        <v>83869126.645858884</v>
      </c>
      <c r="M44" s="8">
        <f t="shared" si="1"/>
        <v>-2620430.3541411161</v>
      </c>
      <c r="N44" s="37">
        <f t="shared" si="2"/>
        <v>-3.0297650317958228E-2</v>
      </c>
      <c r="O44" s="81"/>
      <c r="Q44" s="19"/>
      <c r="R44" s="19"/>
      <c r="S44" s="19"/>
      <c r="T44" s="19"/>
      <c r="U44" s="19"/>
      <c r="V44" s="19"/>
      <c r="W44" s="19"/>
      <c r="X44" s="19"/>
      <c r="Y44" s="19"/>
    </row>
    <row r="45" spans="1:25">
      <c r="A45" s="4">
        <f t="shared" si="0"/>
        <v>2007</v>
      </c>
      <c r="B45" s="5">
        <v>39264</v>
      </c>
      <c r="C45" s="56">
        <v>81749324</v>
      </c>
      <c r="D45" s="6">
        <v>3.2</v>
      </c>
      <c r="E45" s="6">
        <v>106.1</v>
      </c>
      <c r="F45" s="64">
        <v>1.1071269589189776</v>
      </c>
      <c r="G45" s="6">
        <v>31</v>
      </c>
      <c r="H45" s="6">
        <v>0</v>
      </c>
      <c r="I45" s="6">
        <v>336</v>
      </c>
      <c r="J45" s="65">
        <v>117</v>
      </c>
      <c r="K45" s="65">
        <v>442916.6666666668</v>
      </c>
      <c r="L45" s="8">
        <f t="shared" si="3"/>
        <v>84451011.111681953</v>
      </c>
      <c r="M45" s="8">
        <f t="shared" si="1"/>
        <v>2701687.1116819531</v>
      </c>
      <c r="N45" s="37">
        <f t="shared" si="2"/>
        <v>3.3048433668784259E-2</v>
      </c>
      <c r="O45" s="81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4">
        <f t="shared" si="0"/>
        <v>2007</v>
      </c>
      <c r="B46" s="5">
        <v>39295</v>
      </c>
      <c r="C46" s="56">
        <v>91472984</v>
      </c>
      <c r="D46" s="6">
        <v>5.2</v>
      </c>
      <c r="E46" s="6">
        <v>141</v>
      </c>
      <c r="F46" s="64">
        <v>1.1089164908906379</v>
      </c>
      <c r="G46" s="6">
        <v>31</v>
      </c>
      <c r="H46" s="6">
        <v>0</v>
      </c>
      <c r="I46" s="6">
        <v>352</v>
      </c>
      <c r="J46" s="65">
        <v>117</v>
      </c>
      <c r="K46" s="65">
        <v>444333.33333333349</v>
      </c>
      <c r="L46" s="8">
        <f t="shared" si="3"/>
        <v>87529270.37450552</v>
      </c>
      <c r="M46" s="8">
        <f t="shared" si="1"/>
        <v>-3943713.6254944801</v>
      </c>
      <c r="N46" s="37">
        <f t="shared" si="2"/>
        <v>-4.3113424893785911E-2</v>
      </c>
      <c r="O46" s="81"/>
      <c r="Q46" s="19"/>
      <c r="R46" s="19"/>
      <c r="S46" s="19"/>
      <c r="T46" s="19"/>
      <c r="U46" s="19"/>
      <c r="V46" s="19"/>
      <c r="W46" s="19"/>
      <c r="X46" s="19"/>
      <c r="Y46" s="19"/>
    </row>
    <row r="47" spans="1:25">
      <c r="A47" s="4">
        <f t="shared" si="0"/>
        <v>2007</v>
      </c>
      <c r="B47" s="5">
        <v>39326</v>
      </c>
      <c r="C47" s="56">
        <v>82351307</v>
      </c>
      <c r="D47" s="6">
        <v>36.9</v>
      </c>
      <c r="E47" s="6">
        <v>47.5</v>
      </c>
      <c r="F47" s="64">
        <v>1.1107089154164462</v>
      </c>
      <c r="G47" s="6">
        <v>30</v>
      </c>
      <c r="H47" s="6">
        <v>1</v>
      </c>
      <c r="I47" s="6">
        <v>304</v>
      </c>
      <c r="J47" s="65">
        <v>115</v>
      </c>
      <c r="K47" s="65">
        <v>445750.00000000017</v>
      </c>
      <c r="L47" s="8">
        <f t="shared" si="3"/>
        <v>80221428.022354782</v>
      </c>
      <c r="M47" s="8">
        <f t="shared" si="1"/>
        <v>-2129878.9776452184</v>
      </c>
      <c r="N47" s="37">
        <f t="shared" si="2"/>
        <v>-2.5863329377944402E-2</v>
      </c>
      <c r="O47" s="81"/>
      <c r="Q47" s="19"/>
      <c r="R47" s="19"/>
      <c r="S47" s="19"/>
      <c r="T47" s="19"/>
      <c r="U47" s="19"/>
      <c r="V47" s="19"/>
      <c r="W47" s="19"/>
      <c r="X47" s="19"/>
      <c r="Y47" s="19"/>
    </row>
    <row r="48" spans="1:25">
      <c r="A48" s="4">
        <f t="shared" si="0"/>
        <v>2007</v>
      </c>
      <c r="B48" s="5">
        <v>39356</v>
      </c>
      <c r="C48" s="56">
        <v>84408372</v>
      </c>
      <c r="D48" s="6">
        <v>137.69999999999999</v>
      </c>
      <c r="E48" s="6">
        <v>19.8</v>
      </c>
      <c r="F48" s="64">
        <v>1.1125042371718541</v>
      </c>
      <c r="G48" s="6">
        <v>31</v>
      </c>
      <c r="H48" s="6">
        <v>1</v>
      </c>
      <c r="I48" s="6">
        <v>352</v>
      </c>
      <c r="J48" s="65">
        <v>115</v>
      </c>
      <c r="K48" s="65">
        <v>447166.66666666686</v>
      </c>
      <c r="L48" s="8">
        <f t="shared" si="3"/>
        <v>82949863.077017754</v>
      </c>
      <c r="M48" s="8">
        <f t="shared" si="1"/>
        <v>-1458508.9229822457</v>
      </c>
      <c r="N48" s="37">
        <f t="shared" si="2"/>
        <v>-1.7279197411629331E-2</v>
      </c>
      <c r="O48" s="8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4">
        <f t="shared" si="0"/>
        <v>2007</v>
      </c>
      <c r="B49" s="5">
        <v>39387</v>
      </c>
      <c r="C49" s="56">
        <v>80153652</v>
      </c>
      <c r="D49" s="6">
        <v>462.5</v>
      </c>
      <c r="E49" s="6">
        <v>0</v>
      </c>
      <c r="F49" s="64">
        <v>1.1143024608398699</v>
      </c>
      <c r="G49" s="6">
        <v>30</v>
      </c>
      <c r="H49" s="6">
        <v>1</v>
      </c>
      <c r="I49" s="6">
        <v>352</v>
      </c>
      <c r="J49" s="65">
        <v>115</v>
      </c>
      <c r="K49" s="65">
        <v>448583.33333333355</v>
      </c>
      <c r="L49" s="8">
        <f t="shared" si="3"/>
        <v>79986939.29441756</v>
      </c>
      <c r="M49" s="8">
        <f t="shared" si="1"/>
        <v>-166712.7055824399</v>
      </c>
      <c r="N49" s="37">
        <f t="shared" si="2"/>
        <v>-2.0799140328932224E-3</v>
      </c>
      <c r="O49" s="8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4">
        <f t="shared" si="0"/>
        <v>2007</v>
      </c>
      <c r="B50" s="5">
        <v>39417</v>
      </c>
      <c r="C50" s="56">
        <v>66413810</v>
      </c>
      <c r="D50" s="6">
        <v>630.70000000000005</v>
      </c>
      <c r="E50" s="6">
        <v>0</v>
      </c>
      <c r="F50" s="64">
        <v>1.1161035911110719</v>
      </c>
      <c r="G50" s="6">
        <v>31</v>
      </c>
      <c r="H50" s="6">
        <v>0</v>
      </c>
      <c r="I50" s="6">
        <v>304</v>
      </c>
      <c r="J50" s="65">
        <v>113</v>
      </c>
      <c r="K50" s="65">
        <v>450000.00000000023</v>
      </c>
      <c r="L50" s="8">
        <f t="shared" si="3"/>
        <v>72101327.858687699</v>
      </c>
      <c r="M50" s="8">
        <f t="shared" si="1"/>
        <v>5687517.8586876988</v>
      </c>
      <c r="N50" s="37">
        <f t="shared" si="2"/>
        <v>8.5637578369433989E-2</v>
      </c>
      <c r="O50" s="8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4">
        <f t="shared" si="0"/>
        <v>2008</v>
      </c>
      <c r="B51" s="5">
        <v>39448</v>
      </c>
      <c r="C51" s="56">
        <v>75130167</v>
      </c>
      <c r="D51" s="6">
        <v>623.5</v>
      </c>
      <c r="E51" s="6">
        <v>0</v>
      </c>
      <c r="F51" s="64">
        <v>1.1155079320471661</v>
      </c>
      <c r="G51" s="6">
        <v>31</v>
      </c>
      <c r="H51" s="6">
        <v>0</v>
      </c>
      <c r="I51" s="6">
        <v>352</v>
      </c>
      <c r="J51" s="65">
        <v>113</v>
      </c>
      <c r="K51" s="65">
        <v>451250.00000000023</v>
      </c>
      <c r="L51" s="8">
        <f t="shared" si="3"/>
        <v>76352759.408259809</v>
      </c>
      <c r="M51" s="8">
        <f t="shared" si="1"/>
        <v>1222592.408259809</v>
      </c>
      <c r="N51" s="37">
        <f t="shared" si="2"/>
        <v>1.6272989360715903E-2</v>
      </c>
      <c r="O51" s="8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4">
        <f t="shared" si="0"/>
        <v>2008</v>
      </c>
      <c r="B52" s="5">
        <v>39479</v>
      </c>
      <c r="C52" s="56">
        <v>70308075</v>
      </c>
      <c r="D52" s="6">
        <v>674.7</v>
      </c>
      <c r="E52" s="6">
        <v>0</v>
      </c>
      <c r="F52" s="64">
        <v>1.1149125908836075</v>
      </c>
      <c r="G52" s="6">
        <v>29</v>
      </c>
      <c r="H52" s="6">
        <v>0</v>
      </c>
      <c r="I52" s="6">
        <v>320</v>
      </c>
      <c r="J52" s="65">
        <v>113</v>
      </c>
      <c r="K52" s="65">
        <v>452500.00000000023</v>
      </c>
      <c r="L52" s="8">
        <f t="shared" si="3"/>
        <v>72606838.949495882</v>
      </c>
      <c r="M52" s="8">
        <f t="shared" si="1"/>
        <v>2298763.9494958818</v>
      </c>
      <c r="N52" s="37">
        <f t="shared" si="2"/>
        <v>3.2695589368587914E-2</v>
      </c>
      <c r="O52" s="8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4">
        <f t="shared" si="0"/>
        <v>2008</v>
      </c>
      <c r="B53" s="5">
        <v>39508</v>
      </c>
      <c r="C53" s="56">
        <v>73432083</v>
      </c>
      <c r="D53" s="6">
        <v>610.20000000000005</v>
      </c>
      <c r="E53" s="6">
        <v>0</v>
      </c>
      <c r="F53" s="64">
        <v>1.1143175674507355</v>
      </c>
      <c r="G53" s="6">
        <v>31</v>
      </c>
      <c r="H53" s="6">
        <v>1</v>
      </c>
      <c r="I53" s="6">
        <v>304</v>
      </c>
      <c r="J53" s="65">
        <v>113</v>
      </c>
      <c r="K53" s="65">
        <v>453750.00000000023</v>
      </c>
      <c r="L53" s="8">
        <f t="shared" si="3"/>
        <v>73806234.230677485</v>
      </c>
      <c r="M53" s="8">
        <f t="shared" si="1"/>
        <v>374151.23067748547</v>
      </c>
      <c r="N53" s="37">
        <f t="shared" si="2"/>
        <v>5.0952011081789065E-3</v>
      </c>
      <c r="O53" s="81"/>
    </row>
    <row r="54" spans="1:25">
      <c r="A54" s="4">
        <f t="shared" si="0"/>
        <v>2008</v>
      </c>
      <c r="B54" s="5">
        <v>39539</v>
      </c>
      <c r="C54" s="56">
        <v>77881226</v>
      </c>
      <c r="D54" s="6">
        <v>253.9</v>
      </c>
      <c r="E54" s="6">
        <v>0</v>
      </c>
      <c r="F54" s="64">
        <v>1.1137228615789785</v>
      </c>
      <c r="G54" s="6">
        <v>30</v>
      </c>
      <c r="H54" s="6">
        <v>1</v>
      </c>
      <c r="I54" s="6">
        <v>352</v>
      </c>
      <c r="J54" s="65">
        <v>114</v>
      </c>
      <c r="K54" s="65">
        <v>455000.00000000023</v>
      </c>
      <c r="L54" s="8">
        <f t="shared" si="3"/>
        <v>80239011.028000116</v>
      </c>
      <c r="M54" s="8">
        <f t="shared" si="1"/>
        <v>2357785.0280001163</v>
      </c>
      <c r="N54" s="37">
        <f t="shared" si="2"/>
        <v>3.0274112890828354E-2</v>
      </c>
      <c r="O54" s="81"/>
    </row>
    <row r="55" spans="1:25">
      <c r="A55" s="4">
        <f t="shared" si="0"/>
        <v>2008</v>
      </c>
      <c r="B55" s="5">
        <v>39569</v>
      </c>
      <c r="C55" s="56">
        <v>76239429</v>
      </c>
      <c r="D55" s="6">
        <v>193.5</v>
      </c>
      <c r="E55" s="6">
        <v>2.5</v>
      </c>
      <c r="F55" s="64">
        <v>1.113128473098856</v>
      </c>
      <c r="G55" s="6">
        <v>31</v>
      </c>
      <c r="H55" s="6">
        <v>1</v>
      </c>
      <c r="I55" s="6">
        <v>336</v>
      </c>
      <c r="J55" s="65">
        <v>116</v>
      </c>
      <c r="K55" s="65">
        <v>456250.00000000023</v>
      </c>
      <c r="L55" s="8">
        <f t="shared" si="3"/>
        <v>79708889.071648568</v>
      </c>
      <c r="M55" s="8">
        <f t="shared" si="1"/>
        <v>3469460.0716485679</v>
      </c>
      <c r="N55" s="37">
        <f t="shared" si="2"/>
        <v>4.5507424664061533E-2</v>
      </c>
      <c r="O55" s="81"/>
    </row>
    <row r="56" spans="1:25">
      <c r="A56" s="4">
        <f t="shared" si="0"/>
        <v>2008</v>
      </c>
      <c r="B56" s="5">
        <v>39600</v>
      </c>
      <c r="C56" s="56">
        <v>78009331</v>
      </c>
      <c r="D56" s="6">
        <v>22.7</v>
      </c>
      <c r="E56" s="6">
        <v>71.5</v>
      </c>
      <c r="F56" s="64">
        <v>1.1125344018409773</v>
      </c>
      <c r="G56" s="6">
        <v>30</v>
      </c>
      <c r="H56" s="6">
        <v>0</v>
      </c>
      <c r="I56" s="6">
        <v>336</v>
      </c>
      <c r="J56" s="65">
        <v>117</v>
      </c>
      <c r="K56" s="65">
        <v>457500.00000000023</v>
      </c>
      <c r="L56" s="8">
        <f t="shared" si="3"/>
        <v>81607108.982700169</v>
      </c>
      <c r="M56" s="8">
        <f t="shared" si="1"/>
        <v>3597777.9827001691</v>
      </c>
      <c r="N56" s="37">
        <f t="shared" si="2"/>
        <v>4.6119841518704588E-2</v>
      </c>
      <c r="O56" s="81"/>
    </row>
    <row r="57" spans="1:25">
      <c r="A57" s="4">
        <f t="shared" si="0"/>
        <v>2008</v>
      </c>
      <c r="B57" s="5">
        <v>39630</v>
      </c>
      <c r="C57" s="56">
        <v>80324227</v>
      </c>
      <c r="D57" s="6">
        <v>1</v>
      </c>
      <c r="E57" s="6">
        <v>111</v>
      </c>
      <c r="F57" s="64">
        <v>1.1119406476360427</v>
      </c>
      <c r="G57" s="6">
        <v>31</v>
      </c>
      <c r="H57" s="6">
        <v>0</v>
      </c>
      <c r="I57" s="6">
        <v>352</v>
      </c>
      <c r="J57" s="65">
        <v>117</v>
      </c>
      <c r="K57" s="65">
        <v>458750.00000000023</v>
      </c>
      <c r="L57" s="8">
        <f t="shared" si="3"/>
        <v>84964040.834014818</v>
      </c>
      <c r="M57" s="8">
        <f t="shared" si="1"/>
        <v>4639813.8340148181</v>
      </c>
      <c r="N57" s="37">
        <f t="shared" si="2"/>
        <v>5.7763566576430524E-2</v>
      </c>
      <c r="O57" s="81"/>
    </row>
    <row r="58" spans="1:25">
      <c r="A58" s="4">
        <f t="shared" si="0"/>
        <v>2008</v>
      </c>
      <c r="B58" s="5">
        <v>39661</v>
      </c>
      <c r="C58" s="56">
        <v>79809855</v>
      </c>
      <c r="D58" s="6">
        <v>12.7</v>
      </c>
      <c r="E58" s="6">
        <v>64</v>
      </c>
      <c r="F58" s="64">
        <v>1.1113472103148427</v>
      </c>
      <c r="G58" s="6">
        <v>31</v>
      </c>
      <c r="H58" s="6">
        <v>0</v>
      </c>
      <c r="I58" s="6">
        <v>320</v>
      </c>
      <c r="J58" s="65">
        <v>117</v>
      </c>
      <c r="K58" s="65">
        <v>460000.00000000023</v>
      </c>
      <c r="L58" s="8">
        <f t="shared" si="3"/>
        <v>79624413.370416641</v>
      </c>
      <c r="M58" s="8">
        <f t="shared" si="1"/>
        <v>-185441.62958335876</v>
      </c>
      <c r="N58" s="37">
        <f t="shared" si="2"/>
        <v>-2.3235429958287576E-3</v>
      </c>
      <c r="O58" s="81"/>
    </row>
    <row r="59" spans="1:25">
      <c r="A59" s="4">
        <f t="shared" si="0"/>
        <v>2008</v>
      </c>
      <c r="B59" s="5">
        <v>39692</v>
      </c>
      <c r="C59" s="56">
        <v>77905174</v>
      </c>
      <c r="D59" s="6">
        <v>59</v>
      </c>
      <c r="E59" s="6">
        <v>26.7</v>
      </c>
      <c r="F59" s="64">
        <v>1.1107540897082573</v>
      </c>
      <c r="G59" s="6">
        <v>30</v>
      </c>
      <c r="H59" s="6">
        <v>1</v>
      </c>
      <c r="I59" s="6">
        <v>336</v>
      </c>
      <c r="J59" s="65">
        <v>117</v>
      </c>
      <c r="K59" s="65">
        <v>461250.00000000023</v>
      </c>
      <c r="L59" s="8">
        <f t="shared" si="3"/>
        <v>80933207.604959875</v>
      </c>
      <c r="M59" s="8">
        <f t="shared" si="1"/>
        <v>3028033.6049598753</v>
      </c>
      <c r="N59" s="37">
        <f t="shared" si="2"/>
        <v>3.8868196417350606E-2</v>
      </c>
      <c r="O59" s="81"/>
    </row>
    <row r="60" spans="1:25">
      <c r="A60" s="4">
        <f t="shared" si="0"/>
        <v>2008</v>
      </c>
      <c r="B60" s="5">
        <v>39722</v>
      </c>
      <c r="C60" s="56">
        <v>75562641</v>
      </c>
      <c r="D60" s="6">
        <v>278.60000000000002</v>
      </c>
      <c r="E60" s="6">
        <v>0</v>
      </c>
      <c r="F60" s="64">
        <v>1.110161285647258</v>
      </c>
      <c r="G60" s="6">
        <v>31</v>
      </c>
      <c r="H60" s="6">
        <v>1</v>
      </c>
      <c r="I60" s="6">
        <v>352</v>
      </c>
      <c r="J60" s="65">
        <v>117</v>
      </c>
      <c r="K60" s="65">
        <v>462500.00000000023</v>
      </c>
      <c r="L60" s="8">
        <f t="shared" si="3"/>
        <v>79834166.197765797</v>
      </c>
      <c r="M60" s="8">
        <f t="shared" si="1"/>
        <v>4271525.1977657974</v>
      </c>
      <c r="N60" s="37">
        <f t="shared" si="2"/>
        <v>5.6529591094702437E-2</v>
      </c>
      <c r="O60" s="81"/>
    </row>
    <row r="61" spans="1:25">
      <c r="A61" s="4">
        <f t="shared" si="0"/>
        <v>2008</v>
      </c>
      <c r="B61" s="5">
        <v>39753</v>
      </c>
      <c r="C61" s="56">
        <v>71241915</v>
      </c>
      <c r="D61" s="6">
        <v>451.6</v>
      </c>
      <c r="E61" s="6">
        <v>0</v>
      </c>
      <c r="F61" s="64">
        <v>1.1095687979629063</v>
      </c>
      <c r="G61" s="6">
        <v>30</v>
      </c>
      <c r="H61" s="6">
        <v>1</v>
      </c>
      <c r="I61" s="6">
        <v>304</v>
      </c>
      <c r="J61" s="65">
        <v>117</v>
      </c>
      <c r="K61" s="65">
        <v>463750.00000000023</v>
      </c>
      <c r="L61" s="8">
        <f t="shared" si="3"/>
        <v>74048500.931016803</v>
      </c>
      <c r="M61" s="8">
        <f t="shared" si="1"/>
        <v>2806585.9310168028</v>
      </c>
      <c r="N61" s="37">
        <f t="shared" si="2"/>
        <v>3.9395150046384948E-2</v>
      </c>
      <c r="O61" s="81"/>
    </row>
    <row r="62" spans="1:25">
      <c r="A62" s="4">
        <f t="shared" si="0"/>
        <v>2008</v>
      </c>
      <c r="B62" s="5">
        <v>39783</v>
      </c>
      <c r="C62" s="56">
        <v>63765403</v>
      </c>
      <c r="D62" s="6">
        <v>654.6</v>
      </c>
      <c r="E62" s="6">
        <v>0</v>
      </c>
      <c r="F62" s="64">
        <v>1.1089766264863528</v>
      </c>
      <c r="G62" s="6">
        <v>31</v>
      </c>
      <c r="H62" s="6">
        <v>0</v>
      </c>
      <c r="I62" s="6">
        <v>336</v>
      </c>
      <c r="J62" s="65">
        <v>117</v>
      </c>
      <c r="K62" s="65">
        <v>465000.00000000023</v>
      </c>
      <c r="L62" s="8">
        <f t="shared" si="3"/>
        <v>73566469.697320864</v>
      </c>
      <c r="M62" s="8">
        <f t="shared" si="1"/>
        <v>9801066.6973208636</v>
      </c>
      <c r="N62" s="37">
        <f t="shared" si="2"/>
        <v>0.15370508514344156</v>
      </c>
      <c r="O62" s="81"/>
    </row>
    <row r="63" spans="1:25">
      <c r="A63" s="4">
        <f t="shared" si="0"/>
        <v>2009</v>
      </c>
      <c r="B63" s="5">
        <v>39814</v>
      </c>
      <c r="C63" s="56">
        <v>64638066</v>
      </c>
      <c r="D63" s="6">
        <v>830.2</v>
      </c>
      <c r="E63" s="6">
        <v>0</v>
      </c>
      <c r="F63" s="64">
        <v>1.105941193882537</v>
      </c>
      <c r="G63" s="6">
        <v>31</v>
      </c>
      <c r="H63" s="6">
        <v>0</v>
      </c>
      <c r="I63" s="6">
        <v>336</v>
      </c>
      <c r="J63" s="65">
        <v>116</v>
      </c>
      <c r="K63" s="65">
        <v>467666.66666666692</v>
      </c>
      <c r="L63" s="8">
        <f t="shared" si="3"/>
        <v>71670003.980171919</v>
      </c>
      <c r="M63" s="8">
        <f t="shared" si="1"/>
        <v>7031937.9801719189</v>
      </c>
      <c r="N63" s="37">
        <f t="shared" si="2"/>
        <v>0.10878942417881003</v>
      </c>
      <c r="O63" s="81"/>
    </row>
    <row r="64" spans="1:25">
      <c r="A64" s="4">
        <f t="shared" si="0"/>
        <v>2009</v>
      </c>
      <c r="B64" s="5">
        <v>39845</v>
      </c>
      <c r="C64" s="56">
        <v>61977206</v>
      </c>
      <c r="D64" s="6">
        <v>606.4</v>
      </c>
      <c r="E64" s="6">
        <v>0</v>
      </c>
      <c r="F64" s="64">
        <v>1.1029140697054922</v>
      </c>
      <c r="G64" s="6">
        <v>28</v>
      </c>
      <c r="H64" s="6">
        <v>0</v>
      </c>
      <c r="I64" s="6">
        <v>304</v>
      </c>
      <c r="J64" s="65">
        <v>116</v>
      </c>
      <c r="K64" s="65">
        <v>470333.3333333336</v>
      </c>
      <c r="L64" s="8">
        <f t="shared" si="3"/>
        <v>69010481.97416003</v>
      </c>
      <c r="M64" s="8">
        <f t="shared" si="1"/>
        <v>7033275.9741600305</v>
      </c>
      <c r="N64" s="37">
        <f t="shared" si="2"/>
        <v>0.11348165604883884</v>
      </c>
      <c r="O64" s="81"/>
    </row>
    <row r="65" spans="1:15">
      <c r="A65" s="4">
        <f t="shared" si="0"/>
        <v>2009</v>
      </c>
      <c r="B65" s="5">
        <v>39873</v>
      </c>
      <c r="C65" s="56">
        <v>69267888</v>
      </c>
      <c r="D65" s="6">
        <v>533.79999999999995</v>
      </c>
      <c r="E65" s="6">
        <v>0</v>
      </c>
      <c r="F65" s="64">
        <v>1.0998952312138288</v>
      </c>
      <c r="G65" s="6">
        <v>31</v>
      </c>
      <c r="H65" s="6">
        <v>1</v>
      </c>
      <c r="I65" s="6">
        <v>352</v>
      </c>
      <c r="J65" s="65">
        <v>115</v>
      </c>
      <c r="K65" s="65">
        <v>473000.00000000029</v>
      </c>
      <c r="L65" s="8">
        <f t="shared" si="3"/>
        <v>75632589.506231397</v>
      </c>
      <c r="M65" s="8">
        <f t="shared" si="1"/>
        <v>6364701.5062313974</v>
      </c>
      <c r="N65" s="37">
        <f t="shared" si="2"/>
        <v>9.1885312083304707E-2</v>
      </c>
      <c r="O65" s="81"/>
    </row>
    <row r="66" spans="1:15">
      <c r="A66" s="4">
        <f t="shared" si="0"/>
        <v>2009</v>
      </c>
      <c r="B66" s="5">
        <v>39904</v>
      </c>
      <c r="C66" s="56">
        <v>64782071</v>
      </c>
      <c r="D66" s="6">
        <v>305.8</v>
      </c>
      <c r="E66" s="6">
        <v>1.2</v>
      </c>
      <c r="F66" s="64">
        <v>1.0968846557284044</v>
      </c>
      <c r="G66" s="6">
        <v>30</v>
      </c>
      <c r="H66" s="6">
        <v>1</v>
      </c>
      <c r="I66" s="6">
        <v>320</v>
      </c>
      <c r="J66" s="65">
        <v>115</v>
      </c>
      <c r="K66" s="65">
        <v>475666.66666666698</v>
      </c>
      <c r="L66" s="8">
        <f t="shared" si="3"/>
        <v>73364901.452623948</v>
      </c>
      <c r="M66" s="8">
        <f t="shared" si="1"/>
        <v>8582830.4526239485</v>
      </c>
      <c r="N66" s="37">
        <f t="shared" si="2"/>
        <v>0.13248774421898227</v>
      </c>
      <c r="O66" s="81"/>
    </row>
    <row r="67" spans="1:15">
      <c r="A67" s="4">
        <f t="shared" ref="A67:A130" si="4">YEAR(B67)</f>
        <v>2009</v>
      </c>
      <c r="B67" s="5">
        <v>39934</v>
      </c>
      <c r="C67" s="56">
        <v>67024095</v>
      </c>
      <c r="D67" s="6">
        <v>158.80000000000001</v>
      </c>
      <c r="E67" s="6">
        <v>6.9</v>
      </c>
      <c r="F67" s="64">
        <v>1.093882320632152</v>
      </c>
      <c r="G67" s="6">
        <v>31</v>
      </c>
      <c r="H67" s="6">
        <v>1</v>
      </c>
      <c r="I67" s="6">
        <v>320</v>
      </c>
      <c r="J67" s="65">
        <v>116</v>
      </c>
      <c r="K67" s="65">
        <v>478333.33333333366</v>
      </c>
      <c r="L67" s="8">
        <f t="shared" si="3"/>
        <v>74315722.865580291</v>
      </c>
      <c r="M67" s="8">
        <f t="shared" ref="M67:M130" si="5">L67-C67</f>
        <v>7291627.8655802906</v>
      </c>
      <c r="N67" s="37">
        <f t="shared" ref="N67:N122" si="6">M67/C67</f>
        <v>0.10879114243288612</v>
      </c>
      <c r="O67" s="81"/>
    </row>
    <row r="68" spans="1:15">
      <c r="A68" s="4">
        <f t="shared" si="4"/>
        <v>2009</v>
      </c>
      <c r="B68" s="5">
        <v>39965</v>
      </c>
      <c r="C68" s="56">
        <v>68548339</v>
      </c>
      <c r="D68" s="6">
        <v>49.3</v>
      </c>
      <c r="E68" s="6">
        <v>34.200000000000003</v>
      </c>
      <c r="F68" s="64">
        <v>1.0908882033699105</v>
      </c>
      <c r="G68" s="6">
        <v>30</v>
      </c>
      <c r="H68" s="6">
        <v>0</v>
      </c>
      <c r="I68" s="6">
        <v>352</v>
      </c>
      <c r="J68" s="65">
        <v>114</v>
      </c>
      <c r="K68" s="65">
        <v>481000.00000000035</v>
      </c>
      <c r="L68" s="8">
        <f t="shared" ref="L68:L131" si="7">$E$187+(D68*$E$188)+(E68*$E$189)+(F68*$E$190)+(G68*$E$191)+(H68*$E$192)+(I68*$E$193)+(J68*$E$194)+(K68*$E$195)</f>
        <v>75733197.004733115</v>
      </c>
      <c r="M68" s="8">
        <f t="shared" si="5"/>
        <v>7184858.0047331154</v>
      </c>
      <c r="N68" s="37">
        <f t="shared" si="6"/>
        <v>0.1048144726706378</v>
      </c>
      <c r="O68" s="81"/>
    </row>
    <row r="69" spans="1:15">
      <c r="A69" s="4">
        <f t="shared" si="4"/>
        <v>2009</v>
      </c>
      <c r="B69" s="5">
        <v>39995</v>
      </c>
      <c r="C69" s="56">
        <v>71748553</v>
      </c>
      <c r="D69" s="6">
        <v>6.2</v>
      </c>
      <c r="E69" s="6">
        <v>43.7</v>
      </c>
      <c r="F69" s="64">
        <v>1.0879022814482564</v>
      </c>
      <c r="G69" s="6">
        <v>31</v>
      </c>
      <c r="H69" s="6">
        <v>0</v>
      </c>
      <c r="I69" s="6">
        <v>352</v>
      </c>
      <c r="J69" s="65">
        <v>114</v>
      </c>
      <c r="K69" s="65">
        <v>483666.66666666704</v>
      </c>
      <c r="L69" s="8">
        <f t="shared" si="7"/>
        <v>75987089.300747663</v>
      </c>
      <c r="M69" s="8">
        <f t="shared" si="5"/>
        <v>4238536.3007476628</v>
      </c>
      <c r="N69" s="37">
        <f t="shared" si="6"/>
        <v>5.9074868042950812E-2</v>
      </c>
      <c r="O69" s="81"/>
    </row>
    <row r="70" spans="1:15">
      <c r="A70" s="4">
        <f t="shared" si="4"/>
        <v>2009</v>
      </c>
      <c r="B70" s="5">
        <v>40026</v>
      </c>
      <c r="C70" s="56">
        <v>73562457</v>
      </c>
      <c r="D70" s="6">
        <v>9.8000000000000007</v>
      </c>
      <c r="E70" s="6">
        <v>91</v>
      </c>
      <c r="F70" s="64">
        <v>1.0849245324353336</v>
      </c>
      <c r="G70" s="6">
        <v>31</v>
      </c>
      <c r="H70" s="6">
        <v>0</v>
      </c>
      <c r="I70" s="6">
        <v>320</v>
      </c>
      <c r="J70" s="65">
        <v>114</v>
      </c>
      <c r="K70" s="65">
        <v>486333.33333333372</v>
      </c>
      <c r="L70" s="8">
        <f t="shared" si="7"/>
        <v>74593719.4725492</v>
      </c>
      <c r="M70" s="8">
        <f t="shared" si="5"/>
        <v>1031262.4725492001</v>
      </c>
      <c r="N70" s="37">
        <f t="shared" si="6"/>
        <v>1.401886933370374E-2</v>
      </c>
      <c r="O70" s="81"/>
    </row>
    <row r="71" spans="1:15">
      <c r="A71" s="4">
        <f t="shared" si="4"/>
        <v>2009</v>
      </c>
      <c r="B71" s="5">
        <v>40057</v>
      </c>
      <c r="C71" s="56">
        <v>72344176</v>
      </c>
      <c r="D71" s="6">
        <v>55.2</v>
      </c>
      <c r="E71" s="6">
        <v>20.9</v>
      </c>
      <c r="F71" s="64">
        <v>1.0819549339606855</v>
      </c>
      <c r="G71" s="6">
        <v>30</v>
      </c>
      <c r="H71" s="6">
        <v>1</v>
      </c>
      <c r="I71" s="6">
        <v>336</v>
      </c>
      <c r="J71" s="65">
        <v>113</v>
      </c>
      <c r="K71" s="65">
        <v>489000.00000000041</v>
      </c>
      <c r="L71" s="8">
        <f t="shared" si="7"/>
        <v>73767763.848724127</v>
      </c>
      <c r="M71" s="8">
        <f t="shared" si="5"/>
        <v>1423587.8487241268</v>
      </c>
      <c r="N71" s="37">
        <f t="shared" si="6"/>
        <v>1.967798829755317E-2</v>
      </c>
      <c r="O71" s="81"/>
    </row>
    <row r="72" spans="1:15">
      <c r="A72" s="4">
        <f t="shared" si="4"/>
        <v>2009</v>
      </c>
      <c r="B72" s="5">
        <v>40087</v>
      </c>
      <c r="C72" s="56">
        <v>70496839</v>
      </c>
      <c r="D72" s="6">
        <v>287.8</v>
      </c>
      <c r="E72" s="6">
        <v>0</v>
      </c>
      <c r="F72" s="64">
        <v>1.0789934637150864</v>
      </c>
      <c r="G72" s="6">
        <v>31</v>
      </c>
      <c r="H72" s="6">
        <v>1</v>
      </c>
      <c r="I72" s="6">
        <v>336</v>
      </c>
      <c r="J72" s="65">
        <v>113</v>
      </c>
      <c r="K72" s="65">
        <v>491666.66666666709</v>
      </c>
      <c r="L72" s="8">
        <f t="shared" si="7"/>
        <v>70992846.406570584</v>
      </c>
      <c r="M72" s="8">
        <f t="shared" si="5"/>
        <v>496007.40657058358</v>
      </c>
      <c r="N72" s="37">
        <f t="shared" si="6"/>
        <v>7.0358815176178834E-3</v>
      </c>
      <c r="O72" s="81"/>
    </row>
    <row r="73" spans="1:15">
      <c r="A73" s="4">
        <f t="shared" si="4"/>
        <v>2009</v>
      </c>
      <c r="B73" s="5">
        <v>40118</v>
      </c>
      <c r="C73" s="56">
        <v>68320139</v>
      </c>
      <c r="D73" s="6">
        <v>361.2</v>
      </c>
      <c r="E73" s="6">
        <v>0</v>
      </c>
      <c r="F73" s="64">
        <v>1.0760400994503745</v>
      </c>
      <c r="G73" s="6">
        <v>30</v>
      </c>
      <c r="H73" s="6">
        <v>1</v>
      </c>
      <c r="I73" s="6">
        <v>320</v>
      </c>
      <c r="J73" s="65">
        <v>110</v>
      </c>
      <c r="K73" s="65">
        <v>494333.33333333378</v>
      </c>
      <c r="L73" s="8">
        <f t="shared" si="7"/>
        <v>67590572.503066599</v>
      </c>
      <c r="M73" s="8">
        <f t="shared" si="5"/>
        <v>-729566.49693340063</v>
      </c>
      <c r="N73" s="37">
        <f t="shared" si="6"/>
        <v>-1.067864479803533E-2</v>
      </c>
      <c r="O73" s="81"/>
    </row>
    <row r="74" spans="1:15">
      <c r="A74" s="4">
        <f t="shared" si="4"/>
        <v>2009</v>
      </c>
      <c r="B74" s="5">
        <v>40148</v>
      </c>
      <c r="C74" s="56">
        <v>62873698</v>
      </c>
      <c r="D74" s="6">
        <v>631.29999999999995</v>
      </c>
      <c r="E74" s="6">
        <v>0</v>
      </c>
      <c r="F74" s="64">
        <v>1.0730948189792846</v>
      </c>
      <c r="G74" s="6">
        <v>31</v>
      </c>
      <c r="H74" s="6">
        <v>0</v>
      </c>
      <c r="I74" s="6">
        <v>352</v>
      </c>
      <c r="J74" s="65">
        <v>111</v>
      </c>
      <c r="K74" s="65">
        <v>497000.00000000047</v>
      </c>
      <c r="L74" s="8">
        <f t="shared" si="7"/>
        <v>66565568.359425969</v>
      </c>
      <c r="M74" s="8">
        <f t="shared" si="5"/>
        <v>3691870.3594259694</v>
      </c>
      <c r="N74" s="37">
        <f t="shared" si="6"/>
        <v>5.8718835965811483E-2</v>
      </c>
      <c r="O74" s="81"/>
    </row>
    <row r="75" spans="1:15">
      <c r="A75" s="4">
        <f t="shared" si="4"/>
        <v>2010</v>
      </c>
      <c r="B75" s="5">
        <v>40179</v>
      </c>
      <c r="C75" s="56">
        <v>68584311</v>
      </c>
      <c r="D75" s="6">
        <v>720</v>
      </c>
      <c r="E75" s="6">
        <v>0</v>
      </c>
      <c r="F75" s="64">
        <v>1.0756984776680034</v>
      </c>
      <c r="G75" s="6">
        <v>31</v>
      </c>
      <c r="H75" s="6">
        <v>0</v>
      </c>
      <c r="I75" s="6">
        <v>320</v>
      </c>
      <c r="J75" s="65">
        <v>112</v>
      </c>
      <c r="K75" s="65">
        <v>497583.33333333378</v>
      </c>
      <c r="L75" s="8">
        <f t="shared" si="7"/>
        <v>63557306.44144316</v>
      </c>
      <c r="M75" s="8">
        <f t="shared" si="5"/>
        <v>-5027004.5585568398</v>
      </c>
      <c r="N75" s="37">
        <f t="shared" si="6"/>
        <v>-7.3296712983773216E-2</v>
      </c>
      <c r="O75" s="81"/>
    </row>
    <row r="76" spans="1:15">
      <c r="A76" s="4">
        <f t="shared" si="4"/>
        <v>2010</v>
      </c>
      <c r="B76" s="5">
        <v>40210</v>
      </c>
      <c r="C76" s="56">
        <v>65298733</v>
      </c>
      <c r="D76" s="6">
        <v>598.29999999999995</v>
      </c>
      <c r="E76" s="6">
        <v>0</v>
      </c>
      <c r="F76" s="64">
        <v>1.0783084536349796</v>
      </c>
      <c r="G76" s="6">
        <v>28</v>
      </c>
      <c r="H76" s="6">
        <v>0</v>
      </c>
      <c r="I76" s="6">
        <v>304</v>
      </c>
      <c r="J76" s="65">
        <v>112</v>
      </c>
      <c r="K76" s="65">
        <v>498166.66666666709</v>
      </c>
      <c r="L76" s="8">
        <f t="shared" si="7"/>
        <v>62557639.254256219</v>
      </c>
      <c r="M76" s="8">
        <f t="shared" si="5"/>
        <v>-2741093.7457437813</v>
      </c>
      <c r="N76" s="37">
        <f t="shared" si="6"/>
        <v>-4.1977747803219723E-2</v>
      </c>
      <c r="O76" s="81"/>
    </row>
    <row r="77" spans="1:15">
      <c r="A77" s="4">
        <f t="shared" si="4"/>
        <v>2010</v>
      </c>
      <c r="B77" s="5">
        <v>40238</v>
      </c>
      <c r="C77" s="56">
        <v>73701778</v>
      </c>
      <c r="D77" s="6">
        <v>422.8</v>
      </c>
      <c r="E77" s="6">
        <v>0</v>
      </c>
      <c r="F77" s="64">
        <v>1.0809247622078761</v>
      </c>
      <c r="G77" s="6">
        <v>31</v>
      </c>
      <c r="H77" s="6">
        <v>1</v>
      </c>
      <c r="I77" s="6">
        <v>368</v>
      </c>
      <c r="J77" s="65">
        <v>113</v>
      </c>
      <c r="K77" s="65">
        <v>498750.00000000041</v>
      </c>
      <c r="L77" s="8">
        <f t="shared" si="7"/>
        <v>72565996.468664736</v>
      </c>
      <c r="M77" s="8">
        <f t="shared" si="5"/>
        <v>-1135781.5313352644</v>
      </c>
      <c r="N77" s="37">
        <f t="shared" si="6"/>
        <v>-1.5410503818988796E-2</v>
      </c>
      <c r="O77" s="81"/>
    </row>
    <row r="78" spans="1:15">
      <c r="A78" s="4">
        <f t="shared" si="4"/>
        <v>2010</v>
      </c>
      <c r="B78" s="5">
        <v>40269</v>
      </c>
      <c r="C78" s="56">
        <v>70921401</v>
      </c>
      <c r="D78" s="6">
        <v>225.1</v>
      </c>
      <c r="E78" s="6">
        <v>0</v>
      </c>
      <c r="F78" s="64">
        <v>1.0835474187515461</v>
      </c>
      <c r="G78" s="6">
        <v>30</v>
      </c>
      <c r="H78" s="6">
        <v>1</v>
      </c>
      <c r="I78" s="6">
        <v>320</v>
      </c>
      <c r="J78" s="65">
        <v>114</v>
      </c>
      <c r="K78" s="65">
        <v>499333.33333333372</v>
      </c>
      <c r="L78" s="8">
        <f t="shared" si="7"/>
        <v>69647774.275430888</v>
      </c>
      <c r="M78" s="8">
        <f t="shared" si="5"/>
        <v>-1273626.7245691121</v>
      </c>
      <c r="N78" s="37">
        <f t="shared" si="6"/>
        <v>-1.7958284898645926E-2</v>
      </c>
      <c r="O78" s="81"/>
    </row>
    <row r="79" spans="1:15">
      <c r="A79" s="4">
        <f t="shared" si="4"/>
        <v>2010</v>
      </c>
      <c r="B79" s="5">
        <v>40299</v>
      </c>
      <c r="C79" s="56">
        <v>74412376</v>
      </c>
      <c r="D79" s="6">
        <v>107.9</v>
      </c>
      <c r="E79" s="6">
        <v>45.7</v>
      </c>
      <c r="F79" s="64">
        <v>1.086176438668123</v>
      </c>
      <c r="G79" s="6">
        <v>31</v>
      </c>
      <c r="H79" s="6">
        <v>1</v>
      </c>
      <c r="I79" s="6">
        <v>320</v>
      </c>
      <c r="J79" s="65">
        <v>114</v>
      </c>
      <c r="K79" s="65">
        <v>499916.66666666704</v>
      </c>
      <c r="L79" s="8">
        <f t="shared" si="7"/>
        <v>72792665.2074233</v>
      </c>
      <c r="M79" s="8">
        <f t="shared" si="5"/>
        <v>-1619710.7925767004</v>
      </c>
      <c r="N79" s="37">
        <f t="shared" si="6"/>
        <v>-2.1766685592416783E-2</v>
      </c>
      <c r="O79" s="81"/>
    </row>
    <row r="80" spans="1:15">
      <c r="A80" s="4">
        <f t="shared" si="4"/>
        <v>2010</v>
      </c>
      <c r="B80" s="5">
        <v>40330</v>
      </c>
      <c r="C80" s="56">
        <v>77275125</v>
      </c>
      <c r="D80" s="6">
        <v>21.7</v>
      </c>
      <c r="E80" s="6">
        <v>58.7</v>
      </c>
      <c r="F80" s="64">
        <v>1.0888118373971101</v>
      </c>
      <c r="G80" s="6">
        <v>30</v>
      </c>
      <c r="H80" s="6">
        <v>0</v>
      </c>
      <c r="I80" s="6">
        <v>352</v>
      </c>
      <c r="J80" s="65">
        <v>115</v>
      </c>
      <c r="K80" s="65">
        <v>500500.00000000035</v>
      </c>
      <c r="L80" s="8">
        <f t="shared" si="7"/>
        <v>74974081.645947158</v>
      </c>
      <c r="M80" s="8">
        <f t="shared" si="5"/>
        <v>-2301043.3540528417</v>
      </c>
      <c r="N80" s="37">
        <f t="shared" si="6"/>
        <v>-2.9777284139661263E-2</v>
      </c>
      <c r="O80" s="81"/>
    </row>
    <row r="81" spans="1:15">
      <c r="A81" s="4">
        <f t="shared" si="4"/>
        <v>2010</v>
      </c>
      <c r="B81" s="5">
        <v>40360</v>
      </c>
      <c r="C81" s="56">
        <v>77664019</v>
      </c>
      <c r="D81" s="6">
        <v>1.8</v>
      </c>
      <c r="E81" s="6">
        <v>164.9</v>
      </c>
      <c r="F81" s="64">
        <v>1.0914536304154718</v>
      </c>
      <c r="G81" s="6">
        <v>31</v>
      </c>
      <c r="H81" s="6">
        <v>0</v>
      </c>
      <c r="I81" s="6">
        <v>336</v>
      </c>
      <c r="J81" s="65">
        <v>115</v>
      </c>
      <c r="K81" s="65">
        <v>501083.33333333366</v>
      </c>
      <c r="L81" s="8">
        <f t="shared" si="7"/>
        <v>78826431.595912069</v>
      </c>
      <c r="M81" s="8">
        <f t="shared" si="5"/>
        <v>1162412.5959120691</v>
      </c>
      <c r="N81" s="37">
        <f t="shared" si="6"/>
        <v>1.4967196017914925E-2</v>
      </c>
      <c r="O81" s="81"/>
    </row>
    <row r="82" spans="1:15">
      <c r="A82" s="4">
        <f t="shared" si="4"/>
        <v>2010</v>
      </c>
      <c r="B82" s="5">
        <v>40391</v>
      </c>
      <c r="C82" s="56">
        <v>79409768</v>
      </c>
      <c r="D82" s="6">
        <v>2.1</v>
      </c>
      <c r="E82" s="6">
        <v>138.80000000000001</v>
      </c>
      <c r="F82" s="64">
        <v>1.0941018332377244</v>
      </c>
      <c r="G82" s="6">
        <v>31</v>
      </c>
      <c r="H82" s="6">
        <v>0</v>
      </c>
      <c r="I82" s="6">
        <v>336</v>
      </c>
      <c r="J82" s="65">
        <v>115</v>
      </c>
      <c r="K82" s="65">
        <v>501666.66666666698</v>
      </c>
      <c r="L82" s="8">
        <f t="shared" si="7"/>
        <v>77846578.514399379</v>
      </c>
      <c r="M82" s="8">
        <f t="shared" si="5"/>
        <v>-1563189.4856006205</v>
      </c>
      <c r="N82" s="37">
        <f t="shared" si="6"/>
        <v>-1.968510329359759E-2</v>
      </c>
      <c r="O82" s="81"/>
    </row>
    <row r="83" spans="1:15">
      <c r="A83" s="4">
        <f t="shared" si="4"/>
        <v>2010</v>
      </c>
      <c r="B83" s="5">
        <v>40422</v>
      </c>
      <c r="C83" s="56">
        <v>73607827</v>
      </c>
      <c r="D83" s="6">
        <v>78.2</v>
      </c>
      <c r="E83" s="6">
        <v>31.5</v>
      </c>
      <c r="F83" s="64">
        <v>1.0967564614160272</v>
      </c>
      <c r="G83" s="6">
        <v>30</v>
      </c>
      <c r="H83" s="6">
        <v>1</v>
      </c>
      <c r="I83" s="6">
        <v>336</v>
      </c>
      <c r="J83" s="65">
        <v>115</v>
      </c>
      <c r="K83" s="65">
        <v>502250.00000000029</v>
      </c>
      <c r="L83" s="8">
        <f t="shared" si="7"/>
        <v>74727420.581048101</v>
      </c>
      <c r="M83" s="8">
        <f t="shared" si="5"/>
        <v>1119593.5810481012</v>
      </c>
      <c r="N83" s="37">
        <f t="shared" si="6"/>
        <v>1.5210251771840801E-2</v>
      </c>
      <c r="O83" s="81"/>
    </row>
    <row r="84" spans="1:15">
      <c r="A84" s="4">
        <f t="shared" si="4"/>
        <v>2010</v>
      </c>
      <c r="B84" s="5">
        <v>40452</v>
      </c>
      <c r="C84" s="56">
        <v>72158302</v>
      </c>
      <c r="D84" s="6">
        <v>241.6</v>
      </c>
      <c r="E84" s="6">
        <v>0</v>
      </c>
      <c r="F84" s="64">
        <v>1.0994175305402742</v>
      </c>
      <c r="G84" s="6">
        <v>31</v>
      </c>
      <c r="H84" s="6">
        <v>1</v>
      </c>
      <c r="I84" s="6">
        <v>320</v>
      </c>
      <c r="J84" s="65">
        <v>115</v>
      </c>
      <c r="K84" s="65">
        <v>502833.3333333336</v>
      </c>
      <c r="L84" s="8">
        <f t="shared" si="7"/>
        <v>71216231.397328973</v>
      </c>
      <c r="M84" s="8">
        <f t="shared" si="5"/>
        <v>-942070.60267102718</v>
      </c>
      <c r="N84" s="37">
        <f t="shared" si="6"/>
        <v>-1.3055609355539259E-2</v>
      </c>
      <c r="O84" s="81"/>
    </row>
    <row r="85" spans="1:15">
      <c r="A85" s="4">
        <f t="shared" si="4"/>
        <v>2010</v>
      </c>
      <c r="B85" s="5">
        <v>40483</v>
      </c>
      <c r="C85" s="56">
        <v>71308110</v>
      </c>
      <c r="D85" s="6">
        <v>405.3</v>
      </c>
      <c r="E85" s="6">
        <v>0</v>
      </c>
      <c r="F85" s="64">
        <v>1.1020850562381843</v>
      </c>
      <c r="G85" s="6">
        <v>30</v>
      </c>
      <c r="H85" s="6">
        <v>1</v>
      </c>
      <c r="I85" s="6">
        <v>336</v>
      </c>
      <c r="J85" s="65">
        <v>115</v>
      </c>
      <c r="K85" s="65">
        <v>503416.66666666692</v>
      </c>
      <c r="L85" s="8">
        <f t="shared" si="7"/>
        <v>71763199.108794987</v>
      </c>
      <c r="M85" s="8">
        <f t="shared" si="5"/>
        <v>455089.1087949872</v>
      </c>
      <c r="N85" s="37">
        <f t="shared" si="6"/>
        <v>6.3820105286058939E-3</v>
      </c>
      <c r="O85" s="81"/>
    </row>
    <row r="86" spans="1:15">
      <c r="A86" s="4">
        <f t="shared" si="4"/>
        <v>2010</v>
      </c>
      <c r="B86" s="5">
        <v>40513</v>
      </c>
      <c r="C86" s="56">
        <v>64718078</v>
      </c>
      <c r="D86" s="6">
        <v>676.2</v>
      </c>
      <c r="E86" s="6">
        <v>0</v>
      </c>
      <c r="F86" s="64">
        <v>1.1047590541753953</v>
      </c>
      <c r="G86" s="6">
        <v>31</v>
      </c>
      <c r="H86" s="6">
        <v>0</v>
      </c>
      <c r="I86" s="6">
        <v>368</v>
      </c>
      <c r="J86" s="65">
        <v>113</v>
      </c>
      <c r="K86" s="65">
        <v>504000.00000000023</v>
      </c>
      <c r="L86" s="8">
        <f t="shared" si="7"/>
        <v>70780800.174164176</v>
      </c>
      <c r="M86" s="8">
        <f t="shared" si="5"/>
        <v>6062722.174164176</v>
      </c>
      <c r="N86" s="37">
        <f t="shared" si="6"/>
        <v>9.3678958979037913E-2</v>
      </c>
      <c r="O86" s="81"/>
    </row>
    <row r="87" spans="1:15">
      <c r="A87" s="4">
        <f t="shared" si="4"/>
        <v>2011</v>
      </c>
      <c r="B87" s="5">
        <v>40544</v>
      </c>
      <c r="C87" s="56">
        <v>70600457</v>
      </c>
      <c r="D87" s="6">
        <v>775.3</v>
      </c>
      <c r="E87" s="6">
        <v>0</v>
      </c>
      <c r="F87" s="64">
        <v>1.106402672454752</v>
      </c>
      <c r="G87" s="6">
        <v>31</v>
      </c>
      <c r="H87" s="6">
        <v>0</v>
      </c>
      <c r="I87" s="6">
        <v>320</v>
      </c>
      <c r="J87" s="65">
        <v>112</v>
      </c>
      <c r="K87" s="65">
        <v>505659.25000000023</v>
      </c>
      <c r="L87" s="8">
        <f t="shared" si="7"/>
        <v>65527408.664434895</v>
      </c>
      <c r="M87" s="8">
        <f t="shared" si="5"/>
        <v>-5073048.3355651051</v>
      </c>
      <c r="N87" s="37">
        <f t="shared" si="6"/>
        <v>-7.1855743590513943E-2</v>
      </c>
      <c r="O87" s="81"/>
    </row>
    <row r="88" spans="1:15">
      <c r="A88" s="4">
        <f t="shared" si="4"/>
        <v>2011</v>
      </c>
      <c r="B88" s="5">
        <v>40575</v>
      </c>
      <c r="C88" s="56">
        <v>64290730</v>
      </c>
      <c r="D88" s="6">
        <v>654.20000000000005</v>
      </c>
      <c r="E88" s="6">
        <v>0</v>
      </c>
      <c r="F88" s="64">
        <v>1.1080487396470626</v>
      </c>
      <c r="G88" s="6">
        <v>28</v>
      </c>
      <c r="H88" s="6">
        <v>0</v>
      </c>
      <c r="I88" s="6">
        <v>304</v>
      </c>
      <c r="J88" s="65">
        <v>112</v>
      </c>
      <c r="K88" s="65">
        <v>507318.50000000023</v>
      </c>
      <c r="L88" s="8">
        <f t="shared" si="7"/>
        <v>64310341.222335108</v>
      </c>
      <c r="M88" s="8">
        <f t="shared" si="5"/>
        <v>19611.222335107625</v>
      </c>
      <c r="N88" s="37">
        <f t="shared" si="6"/>
        <v>3.0503965867408295E-4</v>
      </c>
      <c r="O88" s="81"/>
    </row>
    <row r="89" spans="1:15">
      <c r="A89" s="4">
        <f t="shared" si="4"/>
        <v>2011</v>
      </c>
      <c r="B89" s="5">
        <v>40603</v>
      </c>
      <c r="C89" s="56">
        <v>73411616</v>
      </c>
      <c r="D89" s="6">
        <v>572.79999999999995</v>
      </c>
      <c r="E89" s="6">
        <v>0</v>
      </c>
      <c r="F89" s="64">
        <v>1.1096972557523284</v>
      </c>
      <c r="G89" s="6">
        <v>31</v>
      </c>
      <c r="H89" s="6">
        <v>1</v>
      </c>
      <c r="I89" s="6">
        <v>368</v>
      </c>
      <c r="J89" s="65">
        <v>112</v>
      </c>
      <c r="K89" s="65">
        <v>508977.75000000023</v>
      </c>
      <c r="L89" s="8">
        <f t="shared" si="7"/>
        <v>73291364.934225529</v>
      </c>
      <c r="M89" s="8">
        <f t="shared" si="5"/>
        <v>-120251.06577447057</v>
      </c>
      <c r="N89" s="37">
        <f t="shared" si="6"/>
        <v>-1.6380386691728808E-3</v>
      </c>
      <c r="O89" s="81"/>
    </row>
    <row r="90" spans="1:15">
      <c r="A90" s="4">
        <f t="shared" si="4"/>
        <v>2011</v>
      </c>
      <c r="B90" s="5">
        <v>40634</v>
      </c>
      <c r="C90" s="56">
        <v>67236116</v>
      </c>
      <c r="D90" s="6">
        <v>332.3</v>
      </c>
      <c r="E90" s="6">
        <v>0</v>
      </c>
      <c r="F90" s="64">
        <v>1.1113482207705487</v>
      </c>
      <c r="G90" s="6">
        <v>30</v>
      </c>
      <c r="H90" s="6">
        <v>1</v>
      </c>
      <c r="I90" s="6">
        <v>304</v>
      </c>
      <c r="J90" s="65">
        <v>112</v>
      </c>
      <c r="K90" s="65">
        <v>510637.00000000023</v>
      </c>
      <c r="L90" s="8">
        <f t="shared" si="7"/>
        <v>68695601.878248453</v>
      </c>
      <c r="M90" s="8">
        <f t="shared" si="5"/>
        <v>1459485.8782484531</v>
      </c>
      <c r="N90" s="37">
        <f t="shared" si="6"/>
        <v>2.17068737023485E-2</v>
      </c>
      <c r="O90" s="81"/>
    </row>
    <row r="91" spans="1:15">
      <c r="A91" s="4">
        <f t="shared" si="4"/>
        <v>2011</v>
      </c>
      <c r="B91" s="5">
        <v>40664</v>
      </c>
      <c r="C91" s="56">
        <v>72168903.73488</v>
      </c>
      <c r="D91" s="6">
        <v>134.1</v>
      </c>
      <c r="E91" s="6">
        <v>13</v>
      </c>
      <c r="F91" s="64">
        <v>1.1130016556326037</v>
      </c>
      <c r="G91" s="6">
        <v>31</v>
      </c>
      <c r="H91" s="6">
        <v>1</v>
      </c>
      <c r="I91" s="6">
        <v>336</v>
      </c>
      <c r="J91" s="65">
        <v>112</v>
      </c>
      <c r="K91" s="65">
        <v>512296.25000000023</v>
      </c>
      <c r="L91" s="8">
        <f t="shared" si="7"/>
        <v>73555524.58955957</v>
      </c>
      <c r="M91" s="8">
        <f t="shared" si="5"/>
        <v>1386620.8546795696</v>
      </c>
      <c r="N91" s="37">
        <f t="shared" si="6"/>
        <v>1.9213550198482521E-2</v>
      </c>
      <c r="O91" s="81"/>
    </row>
    <row r="92" spans="1:15">
      <c r="A92" s="4">
        <f t="shared" si="4"/>
        <v>2011</v>
      </c>
      <c r="B92" s="5">
        <v>40695</v>
      </c>
      <c r="C92" s="56">
        <v>74558414.739140004</v>
      </c>
      <c r="D92" s="6">
        <v>19</v>
      </c>
      <c r="E92" s="6">
        <v>52.2</v>
      </c>
      <c r="F92" s="64">
        <v>1.1146575394076135</v>
      </c>
      <c r="G92" s="6">
        <v>30</v>
      </c>
      <c r="H92" s="6">
        <v>0</v>
      </c>
      <c r="I92" s="6">
        <v>352</v>
      </c>
      <c r="J92" s="65">
        <v>111</v>
      </c>
      <c r="K92" s="65">
        <v>513955.50000000023</v>
      </c>
      <c r="L92" s="8">
        <f t="shared" si="7"/>
        <v>74917662.056468189</v>
      </c>
      <c r="M92" s="8">
        <f t="shared" si="5"/>
        <v>359247.31732818484</v>
      </c>
      <c r="N92" s="37">
        <f t="shared" si="6"/>
        <v>4.8183336325630759E-3</v>
      </c>
      <c r="O92" s="81"/>
    </row>
    <row r="93" spans="1:15">
      <c r="A93" s="4">
        <f t="shared" si="4"/>
        <v>2011</v>
      </c>
      <c r="B93" s="5">
        <v>40725</v>
      </c>
      <c r="C93" s="56">
        <v>75283856.317059994</v>
      </c>
      <c r="D93" s="6">
        <v>0</v>
      </c>
      <c r="E93" s="6">
        <v>198.6</v>
      </c>
      <c r="F93" s="64">
        <v>1.1163158930264581</v>
      </c>
      <c r="G93" s="6">
        <v>31</v>
      </c>
      <c r="H93" s="6">
        <v>0</v>
      </c>
      <c r="I93" s="6">
        <v>320</v>
      </c>
      <c r="J93" s="65">
        <v>112</v>
      </c>
      <c r="K93" s="65">
        <v>515614.75000000023</v>
      </c>
      <c r="L93" s="8">
        <f t="shared" si="7"/>
        <v>79162775.213896155</v>
      </c>
      <c r="M93" s="8">
        <f t="shared" si="5"/>
        <v>3878918.8968361616</v>
      </c>
      <c r="N93" s="37">
        <f t="shared" si="6"/>
        <v>5.1523913446994397E-2</v>
      </c>
      <c r="O93" s="81"/>
    </row>
    <row r="94" spans="1:15">
      <c r="A94" s="4">
        <f t="shared" si="4"/>
        <v>2011</v>
      </c>
      <c r="B94" s="5">
        <v>40756</v>
      </c>
      <c r="C94" s="56">
        <v>78330646.473660007</v>
      </c>
      <c r="D94" s="6">
        <v>0</v>
      </c>
      <c r="E94" s="6">
        <v>122.2</v>
      </c>
      <c r="F94" s="64">
        <v>1.1179767164891372</v>
      </c>
      <c r="G94" s="6">
        <v>31</v>
      </c>
      <c r="H94" s="6">
        <v>0</v>
      </c>
      <c r="I94" s="6">
        <v>352</v>
      </c>
      <c r="J94" s="65">
        <v>112</v>
      </c>
      <c r="K94" s="65">
        <v>517274.00000000023</v>
      </c>
      <c r="L94" s="8">
        <f t="shared" si="7"/>
        <v>78613190.833215445</v>
      </c>
      <c r="M94" s="8">
        <f t="shared" si="5"/>
        <v>282544.35955543816</v>
      </c>
      <c r="N94" s="37">
        <f t="shared" si="6"/>
        <v>3.6070729947371037E-3</v>
      </c>
      <c r="O94" s="81"/>
    </row>
    <row r="95" spans="1:15">
      <c r="A95" s="4">
        <f t="shared" si="4"/>
        <v>2011</v>
      </c>
      <c r="B95" s="5">
        <v>40787</v>
      </c>
      <c r="C95" s="56">
        <v>73171488.946799994</v>
      </c>
      <c r="D95" s="6">
        <v>48.2</v>
      </c>
      <c r="E95" s="6">
        <v>39.700000000000003</v>
      </c>
      <c r="F95" s="64">
        <v>1.1196399888647712</v>
      </c>
      <c r="G95" s="6">
        <v>30</v>
      </c>
      <c r="H95" s="6">
        <v>1</v>
      </c>
      <c r="I95" s="6">
        <v>336</v>
      </c>
      <c r="J95" s="65">
        <v>112</v>
      </c>
      <c r="K95" s="65">
        <v>518933.25000000023</v>
      </c>
      <c r="L95" s="8">
        <f t="shared" si="7"/>
        <v>75105769.126342699</v>
      </c>
      <c r="M95" s="8">
        <f t="shared" si="5"/>
        <v>1934280.1795427054</v>
      </c>
      <c r="N95" s="37">
        <f t="shared" si="6"/>
        <v>2.6434888880681951E-2</v>
      </c>
      <c r="O95" s="81"/>
    </row>
    <row r="96" spans="1:15">
      <c r="A96" s="4">
        <f t="shared" si="4"/>
        <v>2011</v>
      </c>
      <c r="B96" s="5">
        <v>40817</v>
      </c>
      <c r="C96" s="56">
        <v>72309858.750400007</v>
      </c>
      <c r="D96" s="6">
        <v>235.5</v>
      </c>
      <c r="E96" s="6">
        <v>2.4</v>
      </c>
      <c r="F96" s="64">
        <v>1.1213057520151197</v>
      </c>
      <c r="G96" s="6">
        <v>31</v>
      </c>
      <c r="H96" s="6">
        <v>1</v>
      </c>
      <c r="I96" s="6">
        <v>336</v>
      </c>
      <c r="J96" s="65">
        <v>112</v>
      </c>
      <c r="K96" s="65">
        <v>520592.50000000023</v>
      </c>
      <c r="L96" s="8">
        <f t="shared" si="7"/>
        <v>72438263.236705706</v>
      </c>
      <c r="M96" s="8">
        <f t="shared" si="5"/>
        <v>128404.48630569875</v>
      </c>
      <c r="N96" s="37">
        <f t="shared" si="6"/>
        <v>1.7757535213687365E-3</v>
      </c>
      <c r="O96" s="81"/>
    </row>
    <row r="97" spans="1:15">
      <c r="A97" s="4">
        <f t="shared" si="4"/>
        <v>2011</v>
      </c>
      <c r="B97" s="5">
        <v>40848</v>
      </c>
      <c r="C97" s="56">
        <v>72434837.241280004</v>
      </c>
      <c r="D97" s="6">
        <v>342.1</v>
      </c>
      <c r="E97" s="6">
        <v>0</v>
      </c>
      <c r="F97" s="64">
        <v>1.122973985009303</v>
      </c>
      <c r="G97" s="6">
        <v>30</v>
      </c>
      <c r="H97" s="6">
        <v>1</v>
      </c>
      <c r="I97" s="6">
        <v>352</v>
      </c>
      <c r="J97" s="65">
        <v>112</v>
      </c>
      <c r="K97" s="65">
        <v>522251.75000000023</v>
      </c>
      <c r="L97" s="8">
        <f t="shared" si="7"/>
        <v>72999588.334207594</v>
      </c>
      <c r="M97" s="8">
        <f t="shared" si="5"/>
        <v>564751.09292759001</v>
      </c>
      <c r="N97" s="37">
        <f t="shared" si="6"/>
        <v>7.7966778754041729E-3</v>
      </c>
      <c r="O97" s="81"/>
    </row>
    <row r="98" spans="1:15">
      <c r="A98" s="4">
        <f t="shared" si="4"/>
        <v>2011</v>
      </c>
      <c r="B98" s="5">
        <v>40878</v>
      </c>
      <c r="C98" s="56">
        <v>65582118.964320004</v>
      </c>
      <c r="D98" s="6">
        <v>534</v>
      </c>
      <c r="E98" s="6">
        <v>0</v>
      </c>
      <c r="F98" s="64">
        <v>1.124644708778201</v>
      </c>
      <c r="G98" s="6">
        <v>31</v>
      </c>
      <c r="H98" s="6">
        <v>0</v>
      </c>
      <c r="I98" s="6">
        <v>336</v>
      </c>
      <c r="J98" s="65">
        <v>112</v>
      </c>
      <c r="K98" s="65">
        <v>523911.00000000023</v>
      </c>
      <c r="L98" s="8">
        <f t="shared" si="7"/>
        <v>68370343.833913177</v>
      </c>
      <c r="M98" s="8">
        <f t="shared" si="5"/>
        <v>2788224.8695931733</v>
      </c>
      <c r="N98" s="37">
        <f t="shared" si="6"/>
        <v>4.2515016495732763E-2</v>
      </c>
      <c r="O98" s="81"/>
    </row>
    <row r="99" spans="1:15">
      <c r="A99" s="4">
        <f t="shared" si="4"/>
        <v>2012</v>
      </c>
      <c r="B99" s="5">
        <v>40909</v>
      </c>
      <c r="C99" s="56">
        <v>71463456.104379997</v>
      </c>
      <c r="D99" s="6">
        <v>611.1</v>
      </c>
      <c r="E99" s="6">
        <v>0</v>
      </c>
      <c r="F99" s="64">
        <v>1.1260409497522648</v>
      </c>
      <c r="G99" s="6">
        <v>31</v>
      </c>
      <c r="H99" s="6">
        <v>0</v>
      </c>
      <c r="I99" s="6">
        <v>336</v>
      </c>
      <c r="J99" s="65">
        <v>113</v>
      </c>
      <c r="K99" s="65">
        <v>525084.8333333336</v>
      </c>
      <c r="L99" s="8">
        <f t="shared" si="7"/>
        <v>68179444.124067292</v>
      </c>
      <c r="M99" s="8">
        <f t="shared" si="5"/>
        <v>-3284011.980312705</v>
      </c>
      <c r="N99" s="37">
        <f t="shared" si="6"/>
        <v>-4.5953724593392954E-2</v>
      </c>
      <c r="O99" s="81"/>
    </row>
    <row r="100" spans="1:15">
      <c r="A100" s="4">
        <f t="shared" si="4"/>
        <v>2012</v>
      </c>
      <c r="B100" s="5">
        <v>40940</v>
      </c>
      <c r="C100" s="56">
        <v>68820363.290299997</v>
      </c>
      <c r="D100" s="6">
        <v>531.70000000000005</v>
      </c>
      <c r="E100" s="6">
        <v>0</v>
      </c>
      <c r="F100" s="64">
        <v>1.127438915759601</v>
      </c>
      <c r="G100" s="6">
        <v>29</v>
      </c>
      <c r="H100" s="6">
        <v>0</v>
      </c>
      <c r="I100" s="6">
        <v>320</v>
      </c>
      <c r="J100" s="65">
        <v>112</v>
      </c>
      <c r="K100" s="65">
        <v>526258.66666666698</v>
      </c>
      <c r="L100" s="8">
        <f t="shared" si="7"/>
        <v>66643647.2926488</v>
      </c>
      <c r="M100" s="8">
        <f t="shared" si="5"/>
        <v>-2176715.997651197</v>
      </c>
      <c r="N100" s="37">
        <f t="shared" si="6"/>
        <v>-3.1628952443469562E-2</v>
      </c>
      <c r="O100" s="81"/>
    </row>
    <row r="101" spans="1:15">
      <c r="A101" s="4">
        <f t="shared" si="4"/>
        <v>2012</v>
      </c>
      <c r="B101" s="5">
        <v>40969</v>
      </c>
      <c r="C101" s="56">
        <v>74099511.276979998</v>
      </c>
      <c r="D101" s="6">
        <v>349.4</v>
      </c>
      <c r="E101" s="6">
        <v>0.2</v>
      </c>
      <c r="F101" s="64">
        <v>1.1288386173245635</v>
      </c>
      <c r="G101" s="6">
        <v>31</v>
      </c>
      <c r="H101" s="6">
        <v>1</v>
      </c>
      <c r="I101" s="6">
        <v>352</v>
      </c>
      <c r="J101" s="65">
        <v>112</v>
      </c>
      <c r="K101" s="65">
        <v>527432.50000000035</v>
      </c>
      <c r="L101" s="8">
        <f t="shared" si="7"/>
        <v>73172181.902401716</v>
      </c>
      <c r="M101" s="8">
        <f t="shared" si="5"/>
        <v>-927329.37457828224</v>
      </c>
      <c r="N101" s="37">
        <f t="shared" si="6"/>
        <v>-1.2514648998317611E-2</v>
      </c>
      <c r="O101" s="81"/>
    </row>
    <row r="102" spans="1:15">
      <c r="A102" s="4">
        <f t="shared" si="4"/>
        <v>2012</v>
      </c>
      <c r="B102" s="5">
        <v>41000</v>
      </c>
      <c r="C102" s="56">
        <v>71232902.809159994</v>
      </c>
      <c r="D102" s="6">
        <v>321.7</v>
      </c>
      <c r="E102" s="6">
        <v>0</v>
      </c>
      <c r="F102" s="64">
        <v>1.1302400566018256</v>
      </c>
      <c r="G102" s="6">
        <v>30</v>
      </c>
      <c r="H102" s="6">
        <v>1</v>
      </c>
      <c r="I102" s="6">
        <v>320</v>
      </c>
      <c r="J102" s="65">
        <v>112</v>
      </c>
      <c r="K102" s="65">
        <v>528606.33333333372</v>
      </c>
      <c r="L102" s="8">
        <f t="shared" si="7"/>
        <v>70257342.368057191</v>
      </c>
      <c r="M102" s="8">
        <f t="shared" si="5"/>
        <v>-975560.44110280275</v>
      </c>
      <c r="N102" s="37">
        <f t="shared" si="6"/>
        <v>-1.3695362713441931E-2</v>
      </c>
      <c r="O102" s="81"/>
    </row>
    <row r="103" spans="1:15">
      <c r="A103" s="4">
        <f t="shared" si="4"/>
        <v>2012</v>
      </c>
      <c r="B103" s="5">
        <v>41030</v>
      </c>
      <c r="C103" s="56">
        <v>78011621.007980004</v>
      </c>
      <c r="D103" s="6">
        <v>80.7</v>
      </c>
      <c r="E103" s="6">
        <v>36.700000000000003</v>
      </c>
      <c r="F103" s="64">
        <v>1.1316432357487356</v>
      </c>
      <c r="G103" s="6">
        <v>31</v>
      </c>
      <c r="H103" s="6">
        <v>1</v>
      </c>
      <c r="I103" s="6">
        <v>352</v>
      </c>
      <c r="J103" s="65">
        <v>112</v>
      </c>
      <c r="K103" s="65">
        <v>529780.16666666709</v>
      </c>
      <c r="L103" s="8">
        <f t="shared" si="7"/>
        <v>76478125.06749323</v>
      </c>
      <c r="M103" s="8">
        <f t="shared" si="5"/>
        <v>-1533495.9404867738</v>
      </c>
      <c r="N103" s="37">
        <f t="shared" si="6"/>
        <v>-1.9657275681143824E-2</v>
      </c>
      <c r="O103" s="81"/>
    </row>
    <row r="104" spans="1:15">
      <c r="A104" s="4">
        <f t="shared" si="4"/>
        <v>2012</v>
      </c>
      <c r="B104" s="5">
        <v>41061</v>
      </c>
      <c r="C104" s="56">
        <v>77719610.421680003</v>
      </c>
      <c r="D104" s="6">
        <v>23.2</v>
      </c>
      <c r="E104" s="6">
        <v>101.6</v>
      </c>
      <c r="F104" s="64">
        <v>1.1330481569253206</v>
      </c>
      <c r="G104" s="6">
        <v>30</v>
      </c>
      <c r="H104" s="6">
        <v>0</v>
      </c>
      <c r="I104" s="6">
        <v>336</v>
      </c>
      <c r="J104" s="65">
        <v>112</v>
      </c>
      <c r="K104" s="65">
        <v>530954.00000000047</v>
      </c>
      <c r="L104" s="8">
        <f t="shared" si="7"/>
        <v>76008085.341127068</v>
      </c>
      <c r="M104" s="8">
        <f t="shared" si="5"/>
        <v>-1711525.0805529356</v>
      </c>
      <c r="N104" s="37">
        <f t="shared" si="6"/>
        <v>-2.2021791813762143E-2</v>
      </c>
      <c r="O104" s="81"/>
    </row>
    <row r="105" spans="1:15">
      <c r="A105" s="4">
        <f t="shared" si="4"/>
        <v>2012</v>
      </c>
      <c r="B105" s="5">
        <v>41091</v>
      </c>
      <c r="C105" s="56">
        <v>79043409.298299998</v>
      </c>
      <c r="D105" s="6">
        <v>0</v>
      </c>
      <c r="E105" s="6">
        <v>195.4</v>
      </c>
      <c r="F105" s="64">
        <v>1.134454822294289</v>
      </c>
      <c r="G105" s="6">
        <v>31</v>
      </c>
      <c r="H105" s="6">
        <v>0</v>
      </c>
      <c r="I105" s="6">
        <v>352</v>
      </c>
      <c r="J105" s="65">
        <v>112</v>
      </c>
      <c r="K105" s="65">
        <v>532127.83333333384</v>
      </c>
      <c r="L105" s="8">
        <f t="shared" si="7"/>
        <v>82060696.74556914</v>
      </c>
      <c r="M105" s="8">
        <f t="shared" si="5"/>
        <v>3017287.4472691417</v>
      </c>
      <c r="N105" s="37">
        <f t="shared" si="6"/>
        <v>3.8172536762455099E-2</v>
      </c>
      <c r="O105" s="81"/>
    </row>
    <row r="106" spans="1:15">
      <c r="A106" s="4">
        <f t="shared" si="4"/>
        <v>2012</v>
      </c>
      <c r="B106" s="5">
        <v>41122</v>
      </c>
      <c r="C106" s="56">
        <v>79320368.826719999</v>
      </c>
      <c r="D106" s="6">
        <v>2</v>
      </c>
      <c r="E106" s="6">
        <v>112.1</v>
      </c>
      <c r="F106" s="64">
        <v>1.135863234021034</v>
      </c>
      <c r="G106" s="6">
        <v>31</v>
      </c>
      <c r="H106" s="6">
        <v>0</v>
      </c>
      <c r="I106" s="6">
        <v>352</v>
      </c>
      <c r="J106" s="65">
        <v>112</v>
      </c>
      <c r="K106" s="65">
        <v>533301.66666666721</v>
      </c>
      <c r="L106" s="8">
        <f t="shared" si="7"/>
        <v>78275426.808767766</v>
      </c>
      <c r="M106" s="8">
        <f t="shared" si="5"/>
        <v>-1044942.0179522336</v>
      </c>
      <c r="N106" s="37">
        <f t="shared" si="6"/>
        <v>-1.3173690861611735E-2</v>
      </c>
      <c r="O106" s="81"/>
    </row>
    <row r="107" spans="1:15">
      <c r="A107" s="4">
        <f t="shared" si="4"/>
        <v>2012</v>
      </c>
      <c r="B107" s="5">
        <v>41153</v>
      </c>
      <c r="C107" s="56">
        <v>73342838.053499997</v>
      </c>
      <c r="D107" s="6">
        <v>85</v>
      </c>
      <c r="E107" s="6">
        <v>35.6</v>
      </c>
      <c r="F107" s="64">
        <v>1.1372733942736375</v>
      </c>
      <c r="G107" s="6">
        <v>30</v>
      </c>
      <c r="H107" s="6">
        <v>1</v>
      </c>
      <c r="I107" s="6">
        <v>304</v>
      </c>
      <c r="J107" s="65">
        <v>111</v>
      </c>
      <c r="K107" s="65">
        <v>534475.50000000058</v>
      </c>
      <c r="L107" s="8">
        <f t="shared" si="7"/>
        <v>71672759.889520928</v>
      </c>
      <c r="M107" s="8">
        <f t="shared" si="5"/>
        <v>-1670078.1639790684</v>
      </c>
      <c r="N107" s="37">
        <f t="shared" si="6"/>
        <v>-2.2770841820449167E-2</v>
      </c>
      <c r="O107" s="81"/>
    </row>
    <row r="108" spans="1:15">
      <c r="A108" s="4">
        <f t="shared" si="4"/>
        <v>2012</v>
      </c>
      <c r="B108" s="5">
        <v>41183</v>
      </c>
      <c r="C108" s="56">
        <v>75252997.921179995</v>
      </c>
      <c r="D108" s="6">
        <v>242.5</v>
      </c>
      <c r="E108" s="6">
        <v>1.1000000000000001</v>
      </c>
      <c r="F108" s="64">
        <v>1.1386853052228729</v>
      </c>
      <c r="G108" s="6">
        <v>31</v>
      </c>
      <c r="H108" s="6">
        <v>1</v>
      </c>
      <c r="I108" s="6">
        <v>352</v>
      </c>
      <c r="J108" s="65">
        <v>110</v>
      </c>
      <c r="K108" s="65">
        <v>535649.33333333395</v>
      </c>
      <c r="L108" s="8">
        <f t="shared" si="7"/>
        <v>73488239.618169963</v>
      </c>
      <c r="M108" s="8">
        <f t="shared" si="5"/>
        <v>-1764758.3030100316</v>
      </c>
      <c r="N108" s="37">
        <f t="shared" si="6"/>
        <v>-2.3451003305654874E-2</v>
      </c>
      <c r="O108" s="81"/>
    </row>
    <row r="109" spans="1:15">
      <c r="A109" s="4">
        <f t="shared" si="4"/>
        <v>2012</v>
      </c>
      <c r="B109" s="5">
        <v>41214</v>
      </c>
      <c r="C109" s="56">
        <v>73966462.194419995</v>
      </c>
      <c r="D109" s="6">
        <v>434</v>
      </c>
      <c r="E109" s="6">
        <v>0</v>
      </c>
      <c r="F109" s="64">
        <v>1.1400989690422085</v>
      </c>
      <c r="G109" s="6">
        <v>30</v>
      </c>
      <c r="H109" s="6">
        <v>1</v>
      </c>
      <c r="I109" s="6">
        <v>352</v>
      </c>
      <c r="J109" s="65">
        <v>110</v>
      </c>
      <c r="K109" s="65">
        <v>536823.16666666733</v>
      </c>
      <c r="L109" s="8">
        <f t="shared" si="7"/>
        <v>72159457.855158061</v>
      </c>
      <c r="M109" s="8">
        <f t="shared" si="5"/>
        <v>-1807004.3392619342</v>
      </c>
      <c r="N109" s="37">
        <f t="shared" si="6"/>
        <v>-2.4430049588044973E-2</v>
      </c>
      <c r="O109" s="81"/>
    </row>
    <row r="110" spans="1:15">
      <c r="A110" s="4">
        <f t="shared" si="4"/>
        <v>2012</v>
      </c>
      <c r="B110" s="5">
        <v>41244</v>
      </c>
      <c r="C110" s="56">
        <v>65633763.871679999</v>
      </c>
      <c r="D110" s="6">
        <v>533.5</v>
      </c>
      <c r="E110" s="6">
        <v>0</v>
      </c>
      <c r="F110" s="64">
        <v>1.1415143879078107</v>
      </c>
      <c r="G110" s="6">
        <v>31</v>
      </c>
      <c r="H110" s="6">
        <v>0</v>
      </c>
      <c r="I110" s="6">
        <v>304</v>
      </c>
      <c r="J110" s="65">
        <v>110</v>
      </c>
      <c r="K110" s="65">
        <v>537997.0000000007</v>
      </c>
      <c r="L110" s="8">
        <f t="shared" si="7"/>
        <v>65172368.740161911</v>
      </c>
      <c r="M110" s="8">
        <f t="shared" si="5"/>
        <v>-461395.13151808828</v>
      </c>
      <c r="N110" s="37">
        <f t="shared" si="6"/>
        <v>-7.0298441579574487E-3</v>
      </c>
      <c r="O110" s="81"/>
    </row>
    <row r="111" spans="1:15">
      <c r="A111" s="4">
        <f t="shared" si="4"/>
        <v>2013</v>
      </c>
      <c r="B111" s="5">
        <v>41275</v>
      </c>
      <c r="C111" s="56">
        <v>73889328.03418</v>
      </c>
      <c r="D111" s="6">
        <v>624.4</v>
      </c>
      <c r="E111" s="6">
        <v>0</v>
      </c>
      <c r="F111" s="64">
        <v>1.1427437208015847</v>
      </c>
      <c r="G111" s="6">
        <v>31</v>
      </c>
      <c r="H111" s="6">
        <v>0</v>
      </c>
      <c r="I111" s="6">
        <v>352</v>
      </c>
      <c r="J111" s="65">
        <v>110</v>
      </c>
      <c r="K111" s="65">
        <v>539267.7500000007</v>
      </c>
      <c r="L111" s="8">
        <f t="shared" si="7"/>
        <v>69023417.045685187</v>
      </c>
      <c r="M111" s="8">
        <f t="shared" si="5"/>
        <v>-4865910.9884948134</v>
      </c>
      <c r="N111" s="37">
        <f t="shared" si="6"/>
        <v>-6.5854043039123622E-2</v>
      </c>
      <c r="O111" s="81"/>
    </row>
    <row r="112" spans="1:15">
      <c r="A112" s="4">
        <f t="shared" si="4"/>
        <v>2013</v>
      </c>
      <c r="B112" s="5">
        <v>41306</v>
      </c>
      <c r="C112" s="56">
        <v>66923174.014859997</v>
      </c>
      <c r="D112" s="6">
        <v>631.5</v>
      </c>
      <c r="E112" s="6">
        <v>0</v>
      </c>
      <c r="F112" s="64">
        <v>1.1439743776027749</v>
      </c>
      <c r="G112" s="6">
        <v>28</v>
      </c>
      <c r="H112" s="6">
        <v>0</v>
      </c>
      <c r="I112" s="6">
        <v>304</v>
      </c>
      <c r="J112" s="65">
        <v>111</v>
      </c>
      <c r="K112" s="65">
        <v>540538.5000000007</v>
      </c>
      <c r="L112" s="8">
        <f t="shared" si="7"/>
        <v>64354854.768206596</v>
      </c>
      <c r="M112" s="8">
        <f t="shared" si="5"/>
        <v>-2568319.2466534004</v>
      </c>
      <c r="N112" s="37">
        <f t="shared" si="6"/>
        <v>-3.8377128467982052E-2</v>
      </c>
      <c r="O112" s="81"/>
    </row>
    <row r="113" spans="1:15">
      <c r="A113" s="4">
        <f t="shared" si="4"/>
        <v>2013</v>
      </c>
      <c r="B113" s="5">
        <v>41334</v>
      </c>
      <c r="C113" s="56">
        <v>73178411.812519997</v>
      </c>
      <c r="D113" s="6">
        <v>554.79999999999995</v>
      </c>
      <c r="E113" s="6">
        <v>0</v>
      </c>
      <c r="F113" s="64">
        <v>1.1452063597371387</v>
      </c>
      <c r="G113" s="6">
        <v>31</v>
      </c>
      <c r="H113" s="6">
        <v>1</v>
      </c>
      <c r="I113" s="6">
        <v>320</v>
      </c>
      <c r="J113" s="65">
        <v>111</v>
      </c>
      <c r="K113" s="65">
        <v>541809.2500000007</v>
      </c>
      <c r="L113" s="8">
        <f t="shared" si="7"/>
        <v>68903432.413903251</v>
      </c>
      <c r="M113" s="8">
        <f t="shared" si="5"/>
        <v>-4274979.3986167461</v>
      </c>
      <c r="N113" s="37">
        <f t="shared" si="6"/>
        <v>-5.841858674890435E-2</v>
      </c>
      <c r="O113" s="81"/>
    </row>
    <row r="114" spans="1:15">
      <c r="A114" s="4">
        <f t="shared" si="4"/>
        <v>2013</v>
      </c>
      <c r="B114" s="5">
        <v>41365</v>
      </c>
      <c r="C114" s="56">
        <v>75474725.347320005</v>
      </c>
      <c r="D114" s="6">
        <v>358.6</v>
      </c>
      <c r="E114" s="6">
        <v>0</v>
      </c>
      <c r="F114" s="64">
        <v>1.1464396686319696</v>
      </c>
      <c r="G114" s="6">
        <v>30</v>
      </c>
      <c r="H114" s="6">
        <v>1</v>
      </c>
      <c r="I114" s="6">
        <v>352</v>
      </c>
      <c r="J114" s="65">
        <v>111</v>
      </c>
      <c r="K114" s="65">
        <v>543080.0000000007</v>
      </c>
      <c r="L114" s="8">
        <f t="shared" si="7"/>
        <v>72847155.817771107</v>
      </c>
      <c r="M114" s="8">
        <f t="shared" si="5"/>
        <v>-2627569.5295488983</v>
      </c>
      <c r="N114" s="37">
        <f t="shared" si="6"/>
        <v>-3.4813899851338766E-2</v>
      </c>
      <c r="O114" s="81"/>
    </row>
    <row r="115" spans="1:15">
      <c r="A115" s="4">
        <f t="shared" si="4"/>
        <v>2013</v>
      </c>
      <c r="B115" s="5">
        <v>41395</v>
      </c>
      <c r="C115" s="56">
        <v>76962450.054480001</v>
      </c>
      <c r="D115" s="6">
        <v>109.1</v>
      </c>
      <c r="E115" s="6">
        <v>23.1</v>
      </c>
      <c r="F115" s="64">
        <v>1.1476743057160976</v>
      </c>
      <c r="G115" s="6">
        <v>31</v>
      </c>
      <c r="H115" s="6">
        <v>1</v>
      </c>
      <c r="I115" s="6">
        <v>352</v>
      </c>
      <c r="J115" s="65">
        <v>117</v>
      </c>
      <c r="K115" s="65">
        <v>544350.7500000007</v>
      </c>
      <c r="L115" s="8">
        <f t="shared" si="7"/>
        <v>77042368.110982686</v>
      </c>
      <c r="M115" s="8">
        <f t="shared" si="5"/>
        <v>79918.056502684951</v>
      </c>
      <c r="N115" s="37">
        <f t="shared" si="6"/>
        <v>1.0384032271076706E-3</v>
      </c>
      <c r="O115" s="81"/>
    </row>
    <row r="116" spans="1:15">
      <c r="A116" s="4">
        <f t="shared" si="4"/>
        <v>2013</v>
      </c>
      <c r="B116" s="5">
        <v>41426</v>
      </c>
      <c r="C116" s="56">
        <v>77594547.743772</v>
      </c>
      <c r="D116" s="6">
        <v>33.4</v>
      </c>
      <c r="E116" s="6">
        <v>59.3</v>
      </c>
      <c r="F116" s="64">
        <v>1.1489102724198916</v>
      </c>
      <c r="G116" s="6">
        <v>30</v>
      </c>
      <c r="H116" s="6">
        <v>0</v>
      </c>
      <c r="I116" s="6">
        <v>320</v>
      </c>
      <c r="J116" s="65">
        <v>117</v>
      </c>
      <c r="K116" s="65">
        <v>545621.5000000007</v>
      </c>
      <c r="L116" s="8">
        <f t="shared" si="7"/>
        <v>73878786.904542625</v>
      </c>
      <c r="M116" s="8">
        <f t="shared" si="5"/>
        <v>-3715760.8392293751</v>
      </c>
      <c r="N116" s="37">
        <f t="shared" si="6"/>
        <v>-4.7886880551186853E-2</v>
      </c>
      <c r="O116" s="81"/>
    </row>
    <row r="117" spans="1:15">
      <c r="A117" s="4">
        <f t="shared" si="4"/>
        <v>2013</v>
      </c>
      <c r="B117" s="5">
        <v>41456</v>
      </c>
      <c r="C117" s="56">
        <v>79680984.117954001</v>
      </c>
      <c r="D117" s="6">
        <v>1.4</v>
      </c>
      <c r="E117" s="6">
        <v>133.30000000000001</v>
      </c>
      <c r="F117" s="64">
        <v>1.1501475701752613</v>
      </c>
      <c r="G117" s="6">
        <v>31</v>
      </c>
      <c r="H117" s="6">
        <v>0</v>
      </c>
      <c r="I117" s="6">
        <v>352</v>
      </c>
      <c r="J117" s="65">
        <v>117</v>
      </c>
      <c r="K117" s="65">
        <v>546892.2500000007</v>
      </c>
      <c r="L117" s="8">
        <f t="shared" si="7"/>
        <v>80522191.50165236</v>
      </c>
      <c r="M117" s="8">
        <f t="shared" si="5"/>
        <v>841207.38369835913</v>
      </c>
      <c r="N117" s="37">
        <f t="shared" si="6"/>
        <v>1.055719119197996E-2</v>
      </c>
      <c r="O117" s="81"/>
    </row>
    <row r="118" spans="1:15">
      <c r="A118" s="4">
        <f t="shared" si="4"/>
        <v>2013</v>
      </c>
      <c r="B118" s="5">
        <v>41487</v>
      </c>
      <c r="C118" s="56">
        <v>80424493.655553997</v>
      </c>
      <c r="D118" s="6">
        <v>4.5999999999999996</v>
      </c>
      <c r="E118" s="6">
        <v>93.2</v>
      </c>
      <c r="F118" s="64">
        <v>1.1513862004156583</v>
      </c>
      <c r="G118" s="6">
        <v>31</v>
      </c>
      <c r="H118" s="6">
        <v>0</v>
      </c>
      <c r="I118" s="6">
        <v>336</v>
      </c>
      <c r="J118" s="65">
        <v>117</v>
      </c>
      <c r="K118" s="65">
        <v>548163.0000000007</v>
      </c>
      <c r="L118" s="8">
        <f t="shared" si="7"/>
        <v>77201552.166499585</v>
      </c>
      <c r="M118" s="8">
        <f t="shared" si="5"/>
        <v>-3222941.4890544116</v>
      </c>
      <c r="N118" s="37">
        <f t="shared" si="6"/>
        <v>-4.0074128447208944E-2</v>
      </c>
      <c r="O118" s="81"/>
    </row>
    <row r="119" spans="1:15">
      <c r="A119" s="4">
        <f t="shared" si="4"/>
        <v>2013</v>
      </c>
      <c r="B119" s="5">
        <v>41518</v>
      </c>
      <c r="C119" s="56">
        <v>70923892</v>
      </c>
      <c r="D119" s="6">
        <v>89.6</v>
      </c>
      <c r="E119" s="6">
        <v>28</v>
      </c>
      <c r="F119" s="64">
        <v>1.1526261645760774</v>
      </c>
      <c r="G119" s="6">
        <v>30</v>
      </c>
      <c r="H119" s="6">
        <v>1</v>
      </c>
      <c r="I119" s="6">
        <v>320</v>
      </c>
      <c r="J119" s="65">
        <v>117</v>
      </c>
      <c r="K119" s="65">
        <v>549433.7500000007</v>
      </c>
      <c r="L119" s="8">
        <f t="shared" si="7"/>
        <v>74259897.21133858</v>
      </c>
      <c r="M119" s="8">
        <f t="shared" si="5"/>
        <v>3336005.2113385797</v>
      </c>
      <c r="N119" s="37">
        <f t="shared" si="6"/>
        <v>4.7036409272894666E-2</v>
      </c>
      <c r="O119" s="81"/>
    </row>
    <row r="120" spans="1:15">
      <c r="A120" s="4">
        <f t="shared" si="4"/>
        <v>2013</v>
      </c>
      <c r="B120" s="5">
        <v>41548</v>
      </c>
      <c r="C120" s="56">
        <v>78150760.180299997</v>
      </c>
      <c r="D120" s="6">
        <v>224.2</v>
      </c>
      <c r="E120" s="6">
        <v>0</v>
      </c>
      <c r="F120" s="64">
        <v>1.1538674640930595</v>
      </c>
      <c r="G120" s="6">
        <v>31</v>
      </c>
      <c r="H120" s="6">
        <v>1</v>
      </c>
      <c r="I120" s="6">
        <v>352</v>
      </c>
      <c r="J120" s="65">
        <v>118</v>
      </c>
      <c r="K120" s="65">
        <v>550704.5000000007</v>
      </c>
      <c r="L120" s="8">
        <f t="shared" si="7"/>
        <v>75514623.975044087</v>
      </c>
      <c r="M120" s="8">
        <f t="shared" si="5"/>
        <v>-2636136.2052559108</v>
      </c>
      <c r="N120" s="37">
        <f t="shared" si="6"/>
        <v>-3.3731421155394209E-2</v>
      </c>
      <c r="O120" s="81"/>
    </row>
    <row r="121" spans="1:15">
      <c r="A121" s="4">
        <f t="shared" si="4"/>
        <v>2013</v>
      </c>
      <c r="B121" s="5">
        <v>41579</v>
      </c>
      <c r="C121" s="56">
        <v>76142643.988979995</v>
      </c>
      <c r="D121" s="6">
        <v>478.3</v>
      </c>
      <c r="E121" s="6">
        <v>0</v>
      </c>
      <c r="F121" s="64">
        <v>1.155110100404692</v>
      </c>
      <c r="G121" s="6">
        <v>30</v>
      </c>
      <c r="H121" s="6">
        <v>1</v>
      </c>
      <c r="I121" s="6">
        <v>336</v>
      </c>
      <c r="J121" s="65">
        <v>118</v>
      </c>
      <c r="K121" s="65">
        <v>551975.2500000007</v>
      </c>
      <c r="L121" s="8">
        <f t="shared" si="7"/>
        <v>72366420.621860147</v>
      </c>
      <c r="M121" s="8">
        <f t="shared" si="5"/>
        <v>-3776223.3671198487</v>
      </c>
      <c r="N121" s="37">
        <f t="shared" si="6"/>
        <v>-4.9594066731730189E-2</v>
      </c>
      <c r="O121" s="81"/>
    </row>
    <row r="122" spans="1:15" ht="13.8" thickBot="1">
      <c r="A122" s="4">
        <f t="shared" si="4"/>
        <v>2013</v>
      </c>
      <c r="B122" s="5">
        <v>41609</v>
      </c>
      <c r="C122" s="56">
        <v>69073080.437260002</v>
      </c>
      <c r="D122" s="6">
        <v>687.7</v>
      </c>
      <c r="E122" s="6">
        <v>0</v>
      </c>
      <c r="F122" s="64">
        <v>1.1563540749506114</v>
      </c>
      <c r="G122" s="6">
        <v>31</v>
      </c>
      <c r="H122" s="6">
        <v>0</v>
      </c>
      <c r="I122" s="6">
        <v>320</v>
      </c>
      <c r="J122" s="65">
        <v>118</v>
      </c>
      <c r="K122" s="65">
        <v>553246.0000000007</v>
      </c>
      <c r="L122" s="8">
        <f t="shared" si="7"/>
        <v>67630084.070378944</v>
      </c>
      <c r="M122" s="8">
        <f t="shared" si="5"/>
        <v>-1442996.3668810576</v>
      </c>
      <c r="N122" s="37">
        <f t="shared" si="6"/>
        <v>-2.089086454153077E-2</v>
      </c>
      <c r="O122" s="77"/>
    </row>
    <row r="123" spans="1:15">
      <c r="A123" s="4">
        <f t="shared" si="4"/>
        <v>2014</v>
      </c>
      <c r="B123" s="5">
        <v>41640</v>
      </c>
      <c r="C123" s="57"/>
      <c r="D123" s="58">
        <v>700.25</v>
      </c>
      <c r="E123" s="59">
        <v>0</v>
      </c>
      <c r="F123" s="64">
        <v>1.1583584746270237</v>
      </c>
      <c r="G123" s="6">
        <v>31</v>
      </c>
      <c r="H123" s="6">
        <v>0</v>
      </c>
      <c r="I123" s="6">
        <v>352</v>
      </c>
      <c r="J123" s="65">
        <v>117.52172455715437</v>
      </c>
      <c r="K123" s="65">
        <v>554324.66666666733</v>
      </c>
      <c r="L123" s="8">
        <f t="shared" si="7"/>
        <v>70461762.539191604</v>
      </c>
      <c r="M123" s="8">
        <f t="shared" si="5"/>
        <v>70461762.539191604</v>
      </c>
      <c r="N123" s="37"/>
      <c r="O123" s="77"/>
    </row>
    <row r="124" spans="1:15">
      <c r="A124" s="4">
        <f t="shared" si="4"/>
        <v>2014</v>
      </c>
      <c r="B124" s="5">
        <v>41671</v>
      </c>
      <c r="C124" s="60"/>
      <c r="D124" s="43">
        <v>628.92999999999995</v>
      </c>
      <c r="E124" s="38">
        <v>0</v>
      </c>
      <c r="F124" s="64">
        <v>1.1603663486874065</v>
      </c>
      <c r="G124" s="6">
        <v>28</v>
      </c>
      <c r="H124" s="6">
        <v>0</v>
      </c>
      <c r="I124" s="6">
        <v>304</v>
      </c>
      <c r="J124" s="65">
        <v>117.04344911430874</v>
      </c>
      <c r="K124" s="65">
        <v>555403.33333333395</v>
      </c>
      <c r="L124" s="8">
        <f t="shared" si="7"/>
        <v>65991113.257541373</v>
      </c>
      <c r="M124" s="8">
        <f t="shared" si="5"/>
        <v>65991113.257541373</v>
      </c>
      <c r="N124" s="37"/>
      <c r="O124" s="77"/>
    </row>
    <row r="125" spans="1:15">
      <c r="A125" s="4">
        <f t="shared" si="4"/>
        <v>2014</v>
      </c>
      <c r="B125" s="5">
        <v>41699</v>
      </c>
      <c r="C125" s="60"/>
      <c r="D125" s="43">
        <v>520.29999999999995</v>
      </c>
      <c r="E125" s="38">
        <v>0.02</v>
      </c>
      <c r="F125" s="64">
        <v>1.1623777031541842</v>
      </c>
      <c r="G125" s="6">
        <v>31</v>
      </c>
      <c r="H125" s="6">
        <v>1</v>
      </c>
      <c r="I125" s="6">
        <v>320</v>
      </c>
      <c r="J125" s="65">
        <v>116.56517367146311</v>
      </c>
      <c r="K125" s="65">
        <v>556482.00000000058</v>
      </c>
      <c r="L125" s="8">
        <f t="shared" si="7"/>
        <v>70711993.291646957</v>
      </c>
      <c r="M125" s="8">
        <f t="shared" si="5"/>
        <v>70711993.291646957</v>
      </c>
      <c r="N125" s="37"/>
      <c r="O125" s="77"/>
    </row>
    <row r="126" spans="1:15">
      <c r="A126" s="4">
        <f t="shared" si="4"/>
        <v>2014</v>
      </c>
      <c r="B126" s="5">
        <v>41730</v>
      </c>
      <c r="C126" s="60"/>
      <c r="D126" s="43">
        <v>308.53999999999996</v>
      </c>
      <c r="E126" s="38">
        <v>0.12</v>
      </c>
      <c r="F126" s="64">
        <v>1.1643925440602192</v>
      </c>
      <c r="G126" s="6">
        <v>30</v>
      </c>
      <c r="H126" s="6">
        <v>1</v>
      </c>
      <c r="I126" s="6">
        <v>352</v>
      </c>
      <c r="J126" s="65">
        <v>116.08689822861749</v>
      </c>
      <c r="K126" s="65">
        <v>557560.66666666721</v>
      </c>
      <c r="L126" s="8">
        <f t="shared" si="7"/>
        <v>74734092.777940631</v>
      </c>
      <c r="M126" s="8">
        <f t="shared" si="5"/>
        <v>74734092.777940631</v>
      </c>
      <c r="N126" s="37"/>
      <c r="O126" s="77"/>
    </row>
    <row r="127" spans="1:15">
      <c r="A127" s="4">
        <f t="shared" si="4"/>
        <v>2014</v>
      </c>
      <c r="B127" s="5">
        <v>41760</v>
      </c>
      <c r="C127" s="60"/>
      <c r="D127" s="43">
        <v>140.57</v>
      </c>
      <c r="E127" s="38">
        <v>18.57</v>
      </c>
      <c r="F127" s="64">
        <v>1.1664108774488315</v>
      </c>
      <c r="G127" s="6">
        <v>31</v>
      </c>
      <c r="H127" s="6">
        <v>1</v>
      </c>
      <c r="I127" s="6">
        <v>336</v>
      </c>
      <c r="J127" s="65">
        <v>115.60862278577186</v>
      </c>
      <c r="K127" s="65">
        <v>558639.33333333384</v>
      </c>
      <c r="L127" s="8">
        <f t="shared" si="7"/>
        <v>75238096.39697957</v>
      </c>
      <c r="M127" s="8">
        <f t="shared" si="5"/>
        <v>75238096.39697957</v>
      </c>
      <c r="N127" s="37"/>
      <c r="O127" s="77"/>
    </row>
    <row r="128" spans="1:15">
      <c r="A128" s="4">
        <f t="shared" si="4"/>
        <v>2014</v>
      </c>
      <c r="B128" s="5">
        <v>41791</v>
      </c>
      <c r="C128" s="60"/>
      <c r="D128" s="43">
        <v>25.84</v>
      </c>
      <c r="E128" s="38">
        <v>72.819999999999993</v>
      </c>
      <c r="F128" s="64">
        <v>1.1684327093738167</v>
      </c>
      <c r="G128" s="6">
        <v>30</v>
      </c>
      <c r="H128" s="6">
        <v>0</v>
      </c>
      <c r="I128" s="6">
        <v>336</v>
      </c>
      <c r="J128" s="65">
        <v>115.13034734292623</v>
      </c>
      <c r="K128" s="65">
        <v>559718.00000000047</v>
      </c>
      <c r="L128" s="8">
        <f t="shared" si="7"/>
        <v>76046189.151679322</v>
      </c>
      <c r="M128" s="8">
        <f t="shared" si="5"/>
        <v>76046189.151679322</v>
      </c>
      <c r="N128" s="37"/>
      <c r="O128" s="77"/>
    </row>
    <row r="129" spans="1:15">
      <c r="A129" s="4">
        <f t="shared" si="4"/>
        <v>2014</v>
      </c>
      <c r="B129" s="5">
        <v>41821</v>
      </c>
      <c r="C129" s="60"/>
      <c r="D129" s="43">
        <v>1.7200000000000002</v>
      </c>
      <c r="E129" s="38">
        <v>139.54000000000002</v>
      </c>
      <c r="F129" s="64">
        <v>1.1704580458994638</v>
      </c>
      <c r="G129" s="6">
        <v>31</v>
      </c>
      <c r="H129" s="6">
        <v>0</v>
      </c>
      <c r="I129" s="6">
        <v>352</v>
      </c>
      <c r="J129" s="65">
        <v>114.6520719000806</v>
      </c>
      <c r="K129" s="65">
        <v>560796.66666666709</v>
      </c>
      <c r="L129" s="8">
        <f t="shared" si="7"/>
        <v>80824922.392422915</v>
      </c>
      <c r="M129" s="8">
        <f t="shared" si="5"/>
        <v>80824922.392422915</v>
      </c>
      <c r="N129" s="37"/>
      <c r="O129" s="77"/>
    </row>
    <row r="130" spans="1:15">
      <c r="A130" s="4">
        <f t="shared" si="4"/>
        <v>2014</v>
      </c>
      <c r="B130" s="5">
        <v>41852</v>
      </c>
      <c r="C130" s="60"/>
      <c r="D130" s="43">
        <v>5.3599999999999994</v>
      </c>
      <c r="E130" s="38">
        <v>106.42000000000002</v>
      </c>
      <c r="F130" s="64">
        <v>1.172486893100573</v>
      </c>
      <c r="G130" s="6">
        <v>31</v>
      </c>
      <c r="H130" s="6">
        <v>0</v>
      </c>
      <c r="I130" s="6">
        <v>320</v>
      </c>
      <c r="J130" s="65">
        <v>114.17379645723497</v>
      </c>
      <c r="K130" s="65">
        <v>561875.33333333372</v>
      </c>
      <c r="L130" s="8">
        <f t="shared" si="7"/>
        <v>76333646.626968294</v>
      </c>
      <c r="M130" s="8">
        <f t="shared" si="5"/>
        <v>76333646.626968294</v>
      </c>
      <c r="N130" s="37"/>
      <c r="O130" s="77"/>
    </row>
    <row r="131" spans="1:15">
      <c r="A131" s="4">
        <f t="shared" ref="A131:A146" si="8">YEAR(B131)</f>
        <v>2014</v>
      </c>
      <c r="B131" s="5">
        <v>41883</v>
      </c>
      <c r="C131" s="60"/>
      <c r="D131" s="43">
        <v>58.56</v>
      </c>
      <c r="E131" s="38">
        <v>33.610000000000007</v>
      </c>
      <c r="F131" s="64">
        <v>1.174519257062475</v>
      </c>
      <c r="G131" s="6">
        <v>30</v>
      </c>
      <c r="H131" s="6">
        <v>1</v>
      </c>
      <c r="I131" s="6">
        <v>336</v>
      </c>
      <c r="J131" s="65">
        <v>113.69552101438934</v>
      </c>
      <c r="K131" s="65">
        <v>562954.00000000035</v>
      </c>
      <c r="L131" s="8">
        <f t="shared" si="7"/>
        <v>76152654.058149457</v>
      </c>
      <c r="M131" s="8">
        <f t="shared" ref="M131:M146" si="9">L131-C131</f>
        <v>76152654.058149457</v>
      </c>
      <c r="N131" s="37"/>
      <c r="O131" s="77"/>
    </row>
    <row r="132" spans="1:15">
      <c r="A132" s="4">
        <f t="shared" si="8"/>
        <v>2014</v>
      </c>
      <c r="B132" s="5">
        <v>41913</v>
      </c>
      <c r="C132" s="60"/>
      <c r="D132" s="43">
        <v>238.26999999999998</v>
      </c>
      <c r="E132" s="38">
        <v>3.35</v>
      </c>
      <c r="F132" s="64">
        <v>1.1765551438810484</v>
      </c>
      <c r="G132" s="6">
        <v>31</v>
      </c>
      <c r="H132" s="6">
        <v>1</v>
      </c>
      <c r="I132" s="6">
        <v>352</v>
      </c>
      <c r="J132" s="65">
        <v>113.21724557154371</v>
      </c>
      <c r="K132" s="65">
        <v>564032.66666666698</v>
      </c>
      <c r="L132" s="8">
        <f t="shared" ref="L132:L146" si="10">$E$187+(D132*$E$188)+(E132*$E$189)+(F132*$E$190)+(G132*$E$191)+(H132*$E$192)+(I132*$E$193)+(J132*$E$194)+(K132*$E$195)</f>
        <v>75298596.058766589</v>
      </c>
      <c r="M132" s="8">
        <f t="shared" si="9"/>
        <v>75298596.058766589</v>
      </c>
      <c r="N132" s="37"/>
      <c r="O132" s="77"/>
    </row>
    <row r="133" spans="1:15">
      <c r="A133" s="4">
        <f t="shared" si="8"/>
        <v>2014</v>
      </c>
      <c r="B133" s="5">
        <v>41944</v>
      </c>
      <c r="C133" s="60"/>
      <c r="D133" s="43">
        <v>408.47</v>
      </c>
      <c r="E133" s="38">
        <v>0</v>
      </c>
      <c r="F133" s="64">
        <v>1.1785945596627387</v>
      </c>
      <c r="G133" s="6">
        <v>30</v>
      </c>
      <c r="H133" s="6">
        <v>1</v>
      </c>
      <c r="I133" s="6">
        <v>320</v>
      </c>
      <c r="J133" s="65">
        <v>112.73897012869809</v>
      </c>
      <c r="K133" s="65">
        <v>565111.3333333336</v>
      </c>
      <c r="L133" s="8">
        <f t="shared" si="10"/>
        <v>71013861.899558842</v>
      </c>
      <c r="M133" s="8">
        <f t="shared" si="9"/>
        <v>71013861.899558842</v>
      </c>
      <c r="N133" s="37"/>
      <c r="O133" s="77"/>
    </row>
    <row r="134" spans="1:15">
      <c r="A134" s="4">
        <f t="shared" si="8"/>
        <v>2014</v>
      </c>
      <c r="B134" s="5">
        <v>41974</v>
      </c>
      <c r="C134" s="60"/>
      <c r="D134" s="43">
        <v>615.7199999999998</v>
      </c>
      <c r="E134" s="38">
        <v>0</v>
      </c>
      <c r="F134" s="64">
        <v>1.1806375105245757</v>
      </c>
      <c r="G134" s="6">
        <v>31</v>
      </c>
      <c r="H134" s="6">
        <v>0</v>
      </c>
      <c r="I134" s="6">
        <v>336</v>
      </c>
      <c r="J134" s="65">
        <v>112.26069468585246</v>
      </c>
      <c r="K134" s="65">
        <v>566190.00000000023</v>
      </c>
      <c r="L134" s="8">
        <f t="shared" si="10"/>
        <v>69208281.323378414</v>
      </c>
      <c r="M134" s="8">
        <f t="shared" si="9"/>
        <v>69208281.323378414</v>
      </c>
      <c r="N134" s="37"/>
      <c r="O134" s="77"/>
    </row>
    <row r="135" spans="1:15">
      <c r="A135" s="4">
        <f t="shared" si="8"/>
        <v>2015</v>
      </c>
      <c r="B135" s="5">
        <v>42005</v>
      </c>
      <c r="C135" s="60"/>
      <c r="D135" s="43">
        <f>D123</f>
        <v>700.25</v>
      </c>
      <c r="E135" s="38">
        <f>E123</f>
        <v>0</v>
      </c>
      <c r="F135" s="64">
        <v>1.1830694304902911</v>
      </c>
      <c r="G135" s="6">
        <v>31</v>
      </c>
      <c r="H135" s="6">
        <v>0</v>
      </c>
      <c r="I135" s="6">
        <v>336</v>
      </c>
      <c r="J135" s="65">
        <v>112.62311264462555</v>
      </c>
      <c r="K135" s="65">
        <v>567268.5833333336</v>
      </c>
      <c r="L135" s="8">
        <f t="shared" si="10"/>
        <v>68929730.408855319</v>
      </c>
      <c r="M135" s="8">
        <f t="shared" si="9"/>
        <v>68929730.408855319</v>
      </c>
      <c r="N135" s="37"/>
      <c r="O135" s="77"/>
    </row>
    <row r="136" spans="1:15">
      <c r="A136" s="4">
        <f t="shared" si="8"/>
        <v>2015</v>
      </c>
      <c r="B136" s="5">
        <v>42036</v>
      </c>
      <c r="C136" s="60"/>
      <c r="D136" s="43">
        <f t="shared" ref="D136:E146" si="11">D124</f>
        <v>628.92999999999995</v>
      </c>
      <c r="E136" s="38">
        <f t="shared" si="11"/>
        <v>0</v>
      </c>
      <c r="F136" s="64">
        <v>1.1855063598129572</v>
      </c>
      <c r="G136" s="6">
        <v>28</v>
      </c>
      <c r="H136" s="6">
        <v>0</v>
      </c>
      <c r="I136" s="6">
        <v>304</v>
      </c>
      <c r="J136" s="65">
        <v>112.98553060339864</v>
      </c>
      <c r="K136" s="65">
        <v>568347.16666666698</v>
      </c>
      <c r="L136" s="8">
        <f t="shared" si="10"/>
        <v>66181876.726278096</v>
      </c>
      <c r="M136" s="8">
        <f t="shared" si="9"/>
        <v>66181876.726278096</v>
      </c>
      <c r="N136" s="37"/>
      <c r="O136" s="77"/>
    </row>
    <row r="137" spans="1:15">
      <c r="A137" s="4">
        <f t="shared" si="8"/>
        <v>2015</v>
      </c>
      <c r="B137" s="5">
        <v>42064</v>
      </c>
      <c r="C137" s="60"/>
      <c r="D137" s="43">
        <f t="shared" si="11"/>
        <v>520.29999999999995</v>
      </c>
      <c r="E137" s="38">
        <f t="shared" si="11"/>
        <v>0.02</v>
      </c>
      <c r="F137" s="64">
        <v>1.187948308811029</v>
      </c>
      <c r="G137" s="6">
        <v>31</v>
      </c>
      <c r="H137" s="6">
        <v>1</v>
      </c>
      <c r="I137" s="6">
        <v>352</v>
      </c>
      <c r="J137" s="65">
        <v>113.34794856217174</v>
      </c>
      <c r="K137" s="65">
        <v>569425.75000000035</v>
      </c>
      <c r="L137" s="8">
        <f t="shared" si="10"/>
        <v>74093334.336840183</v>
      </c>
      <c r="M137" s="8">
        <f t="shared" si="9"/>
        <v>74093334.336840183</v>
      </c>
      <c r="N137" s="37"/>
      <c r="O137" s="77"/>
    </row>
    <row r="138" spans="1:15">
      <c r="A138" s="4">
        <f t="shared" si="8"/>
        <v>2015</v>
      </c>
      <c r="B138" s="5">
        <v>42095</v>
      </c>
      <c r="C138" s="60"/>
      <c r="D138" s="43">
        <f t="shared" si="11"/>
        <v>308.53999999999996</v>
      </c>
      <c r="E138" s="38">
        <f t="shared" si="11"/>
        <v>0.12</v>
      </c>
      <c r="F138" s="64">
        <v>1.1903952878242163</v>
      </c>
      <c r="G138" s="6">
        <v>30</v>
      </c>
      <c r="H138" s="6">
        <v>1</v>
      </c>
      <c r="I138" s="6">
        <v>336</v>
      </c>
      <c r="J138" s="65">
        <v>113.71036652094483</v>
      </c>
      <c r="K138" s="65">
        <v>570504.33333333372</v>
      </c>
      <c r="L138" s="8">
        <f t="shared" si="10"/>
        <v>73968052.644782722</v>
      </c>
      <c r="M138" s="8">
        <f t="shared" si="9"/>
        <v>73968052.644782722</v>
      </c>
      <c r="N138" s="37"/>
      <c r="O138" s="77"/>
    </row>
    <row r="139" spans="1:15">
      <c r="A139" s="4">
        <f t="shared" si="8"/>
        <v>2015</v>
      </c>
      <c r="B139" s="5">
        <v>42125</v>
      </c>
      <c r="C139" s="60"/>
      <c r="D139" s="43">
        <f t="shared" si="11"/>
        <v>140.57</v>
      </c>
      <c r="E139" s="38">
        <f t="shared" si="11"/>
        <v>18.57</v>
      </c>
      <c r="F139" s="64">
        <v>1.1928473072135266</v>
      </c>
      <c r="G139" s="6">
        <v>31</v>
      </c>
      <c r="H139" s="6">
        <v>1</v>
      </c>
      <c r="I139" s="6">
        <v>320</v>
      </c>
      <c r="J139" s="65">
        <v>114.07278447971792</v>
      </c>
      <c r="K139" s="65">
        <v>571582.91666666709</v>
      </c>
      <c r="L139" s="8">
        <f t="shared" si="10"/>
        <v>74727705.009148717</v>
      </c>
      <c r="M139" s="8">
        <f t="shared" si="9"/>
        <v>74727705.009148717</v>
      </c>
      <c r="N139" s="37"/>
      <c r="O139" s="77"/>
    </row>
    <row r="140" spans="1:15">
      <c r="A140" s="4">
        <f t="shared" si="8"/>
        <v>2015</v>
      </c>
      <c r="B140" s="5">
        <v>42156</v>
      </c>
      <c r="C140" s="60"/>
      <c r="D140" s="43">
        <f t="shared" si="11"/>
        <v>25.84</v>
      </c>
      <c r="E140" s="38">
        <f t="shared" si="11"/>
        <v>72.819999999999993</v>
      </c>
      <c r="F140" s="64">
        <v>1.1953043773613092</v>
      </c>
      <c r="G140" s="6">
        <v>30</v>
      </c>
      <c r="H140" s="6">
        <v>0</v>
      </c>
      <c r="I140" s="6">
        <v>352</v>
      </c>
      <c r="J140" s="65">
        <v>114.43520243849102</v>
      </c>
      <c r="K140" s="65">
        <v>572661.50000000047</v>
      </c>
      <c r="L140" s="8">
        <f t="shared" si="10"/>
        <v>78726853.349168748</v>
      </c>
      <c r="M140" s="8">
        <f t="shared" si="9"/>
        <v>78726853.349168748</v>
      </c>
      <c r="N140" s="37"/>
      <c r="O140" s="77"/>
    </row>
    <row r="141" spans="1:15">
      <c r="A141" s="4">
        <f t="shared" si="8"/>
        <v>2015</v>
      </c>
      <c r="B141" s="5">
        <v>42186</v>
      </c>
      <c r="C141" s="60"/>
      <c r="D141" s="43">
        <f t="shared" si="11"/>
        <v>1.7200000000000002</v>
      </c>
      <c r="E141" s="38">
        <f t="shared" si="11"/>
        <v>139.54000000000002</v>
      </c>
      <c r="F141" s="64">
        <v>1.1977665086713001</v>
      </c>
      <c r="G141" s="6">
        <v>31</v>
      </c>
      <c r="H141" s="6">
        <v>0</v>
      </c>
      <c r="I141" s="6">
        <v>352</v>
      </c>
      <c r="J141" s="65">
        <v>114.79762039726411</v>
      </c>
      <c r="K141" s="65">
        <v>573740.08333333384</v>
      </c>
      <c r="L141" s="8">
        <f t="shared" si="10"/>
        <v>82293931.81564489</v>
      </c>
      <c r="M141" s="8">
        <f t="shared" si="9"/>
        <v>82293931.81564489</v>
      </c>
      <c r="N141" s="37"/>
      <c r="O141" s="77"/>
    </row>
    <row r="142" spans="1:15">
      <c r="A142" s="4">
        <f t="shared" si="8"/>
        <v>2015</v>
      </c>
      <c r="B142" s="5">
        <v>42217</v>
      </c>
      <c r="C142" s="60"/>
      <c r="D142" s="43">
        <f t="shared" si="11"/>
        <v>5.3599999999999994</v>
      </c>
      <c r="E142" s="38">
        <f t="shared" si="11"/>
        <v>106.42000000000002</v>
      </c>
      <c r="F142" s="64">
        <v>1.2002337115686641</v>
      </c>
      <c r="G142" s="6">
        <v>31</v>
      </c>
      <c r="H142" s="6">
        <v>0</v>
      </c>
      <c r="I142" s="6">
        <v>320</v>
      </c>
      <c r="J142" s="65">
        <v>115.16003835603721</v>
      </c>
      <c r="K142" s="65">
        <v>574818.66666666721</v>
      </c>
      <c r="L142" s="8">
        <f t="shared" si="10"/>
        <v>78058785.481167048</v>
      </c>
      <c r="M142" s="8">
        <f t="shared" si="9"/>
        <v>78058785.481167048</v>
      </c>
      <c r="N142" s="37"/>
      <c r="O142" s="77"/>
    </row>
    <row r="143" spans="1:15">
      <c r="A143" s="4">
        <f t="shared" si="8"/>
        <v>2015</v>
      </c>
      <c r="B143" s="5">
        <v>42248</v>
      </c>
      <c r="C143" s="60"/>
      <c r="D143" s="43">
        <f t="shared" si="11"/>
        <v>58.56</v>
      </c>
      <c r="E143" s="38">
        <f t="shared" si="11"/>
        <v>33.610000000000007</v>
      </c>
      <c r="F143" s="64">
        <v>1.2027059965000411</v>
      </c>
      <c r="G143" s="6">
        <v>30</v>
      </c>
      <c r="H143" s="6">
        <v>1</v>
      </c>
      <c r="I143" s="6">
        <v>336</v>
      </c>
      <c r="J143" s="65">
        <v>115.5224563148103</v>
      </c>
      <c r="K143" s="65">
        <v>575897.25000000058</v>
      </c>
      <c r="L143" s="8">
        <f t="shared" si="10"/>
        <v>78134083.468256012</v>
      </c>
      <c r="M143" s="8">
        <f t="shared" si="9"/>
        <v>78134083.468256012</v>
      </c>
      <c r="N143" s="37"/>
      <c r="O143" s="77"/>
    </row>
    <row r="144" spans="1:15">
      <c r="A144" s="4">
        <f t="shared" si="8"/>
        <v>2015</v>
      </c>
      <c r="B144" s="5">
        <v>42278</v>
      </c>
      <c r="C144" s="60"/>
      <c r="D144" s="43">
        <f t="shared" si="11"/>
        <v>238.26999999999998</v>
      </c>
      <c r="E144" s="38">
        <f t="shared" si="11"/>
        <v>3.35</v>
      </c>
      <c r="F144" s="64">
        <v>1.2051833739335891</v>
      </c>
      <c r="G144" s="6">
        <v>31</v>
      </c>
      <c r="H144" s="6">
        <v>1</v>
      </c>
      <c r="I144" s="6">
        <v>336</v>
      </c>
      <c r="J144" s="65">
        <v>115.88487427358339</v>
      </c>
      <c r="K144" s="65">
        <v>576975.83333333395</v>
      </c>
      <c r="L144" s="8">
        <f t="shared" si="10"/>
        <v>76068854.070528224</v>
      </c>
      <c r="M144" s="8">
        <f t="shared" si="9"/>
        <v>76068854.070528224</v>
      </c>
      <c r="N144" s="37"/>
      <c r="O144" s="77"/>
    </row>
    <row r="145" spans="1:15">
      <c r="A145" s="4">
        <f t="shared" si="8"/>
        <v>2015</v>
      </c>
      <c r="B145" s="5">
        <v>42309</v>
      </c>
      <c r="C145" s="60"/>
      <c r="D145" s="43">
        <f t="shared" si="11"/>
        <v>408.47</v>
      </c>
      <c r="E145" s="38">
        <f t="shared" si="11"/>
        <v>0</v>
      </c>
      <c r="F145" s="64">
        <v>1.2076658543590291</v>
      </c>
      <c r="G145" s="6">
        <v>30</v>
      </c>
      <c r="H145" s="6">
        <v>1</v>
      </c>
      <c r="I145" s="6">
        <v>336</v>
      </c>
      <c r="J145" s="65">
        <v>116.24729223235649</v>
      </c>
      <c r="K145" s="65">
        <v>578054.41666666733</v>
      </c>
      <c r="L145" s="8">
        <f t="shared" si="10"/>
        <v>74975981.12694253</v>
      </c>
      <c r="M145" s="8">
        <f t="shared" si="9"/>
        <v>74975981.12694253</v>
      </c>
      <c r="N145" s="37"/>
      <c r="O145" s="78"/>
    </row>
    <row r="146" spans="1:15" ht="13.8" thickBot="1">
      <c r="A146" s="4">
        <f t="shared" si="8"/>
        <v>2015</v>
      </c>
      <c r="B146" s="5">
        <v>42339</v>
      </c>
      <c r="C146" s="61"/>
      <c r="D146" s="62">
        <f t="shared" si="11"/>
        <v>615.7199999999998</v>
      </c>
      <c r="E146" s="63">
        <f t="shared" si="11"/>
        <v>0</v>
      </c>
      <c r="F146" s="64">
        <v>1.2101534482876883</v>
      </c>
      <c r="G146" s="6">
        <v>31</v>
      </c>
      <c r="H146" s="6">
        <v>0</v>
      </c>
      <c r="I146" s="6">
        <v>352</v>
      </c>
      <c r="J146" s="65">
        <v>116.60971019112958</v>
      </c>
      <c r="K146" s="65">
        <v>579133.0000000007</v>
      </c>
      <c r="L146" s="8">
        <f t="shared" si="10"/>
        <v>73427177.186416224</v>
      </c>
      <c r="M146" s="8">
        <f t="shared" si="9"/>
        <v>73427177.186416224</v>
      </c>
      <c r="N146" s="37"/>
    </row>
    <row r="147" spans="1:15" ht="13.8" thickBot="1">
      <c r="B147" s="10"/>
      <c r="D147" s="83" t="s">
        <v>6</v>
      </c>
      <c r="E147" s="84"/>
      <c r="G147" s="7"/>
    </row>
    <row r="148" spans="1:15" ht="18.75" customHeight="1" thickBot="1">
      <c r="B148" s="10"/>
      <c r="D148" s="21"/>
      <c r="E148" s="21"/>
      <c r="G148" s="8"/>
      <c r="I148" s="22"/>
      <c r="J148" s="22"/>
      <c r="K148" s="22"/>
      <c r="L148" s="22"/>
    </row>
    <row r="149" spans="1:15">
      <c r="B149" s="23"/>
      <c r="C149" s="31" t="s">
        <v>36</v>
      </c>
      <c r="D149" s="24" t="s">
        <v>37</v>
      </c>
      <c r="E149" s="24" t="s">
        <v>38</v>
      </c>
      <c r="F149" s="25" t="s">
        <v>39</v>
      </c>
      <c r="G149" s="32"/>
      <c r="H149" s="21"/>
      <c r="I149" s="50"/>
      <c r="J149" s="50"/>
      <c r="K149" s="50"/>
      <c r="O149" s="79"/>
    </row>
    <row r="150" spans="1:15">
      <c r="B150" s="26">
        <v>2001</v>
      </c>
      <c r="C150" s="15"/>
      <c r="D150" s="15"/>
      <c r="E150" s="27"/>
      <c r="F150" s="28"/>
      <c r="G150" s="72"/>
      <c r="H150" s="15"/>
      <c r="I150" s="50"/>
      <c r="J150" s="50"/>
      <c r="K150" s="50"/>
      <c r="L150" s="9"/>
      <c r="M150" s="29"/>
      <c r="N150" s="30"/>
      <c r="O150" s="79"/>
    </row>
    <row r="151" spans="1:15">
      <c r="B151" s="16">
        <v>2002</v>
      </c>
      <c r="C151" s="15"/>
      <c r="D151" s="15"/>
      <c r="E151" s="27"/>
      <c r="F151" s="28"/>
      <c r="G151" s="15"/>
      <c r="H151" s="15"/>
      <c r="I151" s="50"/>
      <c r="J151" s="50"/>
      <c r="K151" s="50"/>
      <c r="L151" s="3"/>
      <c r="M151" s="29"/>
      <c r="N151" s="30"/>
      <c r="O151" s="79"/>
    </row>
    <row r="152" spans="1:15">
      <c r="B152" s="26">
        <v>2003</v>
      </c>
      <c r="C152" s="15"/>
      <c r="D152" s="15"/>
      <c r="E152" s="27"/>
      <c r="F152" s="28"/>
      <c r="G152" s="15"/>
      <c r="H152" s="15"/>
      <c r="I152" s="50"/>
      <c r="J152" s="50"/>
      <c r="K152" s="50"/>
      <c r="L152" s="22"/>
      <c r="M152" s="29"/>
      <c r="N152" s="30"/>
      <c r="O152" s="79"/>
    </row>
    <row r="153" spans="1:15">
      <c r="B153" s="16">
        <v>2004</v>
      </c>
      <c r="C153" s="15">
        <f>SUM(C3:C14)</f>
        <v>954694132</v>
      </c>
      <c r="D153" s="15">
        <f>SUM(L3:L14)</f>
        <v>959916746.29940295</v>
      </c>
      <c r="E153" s="27">
        <f>C153-D153</f>
        <v>-5222614.2994029522</v>
      </c>
      <c r="F153" s="28">
        <f t="shared" ref="F153:F162" si="12">E153/C153</f>
        <v>-5.4704581544478921E-3</v>
      </c>
      <c r="G153" s="15"/>
      <c r="H153" s="15"/>
      <c r="I153" s="9"/>
      <c r="J153" s="9"/>
      <c r="K153" s="9"/>
      <c r="L153" s="3"/>
      <c r="M153" s="29"/>
      <c r="N153" s="30"/>
      <c r="O153" s="79"/>
    </row>
    <row r="154" spans="1:15">
      <c r="B154" s="26">
        <v>2005</v>
      </c>
      <c r="C154" s="15">
        <f>SUM(C15:C26)</f>
        <v>986781942</v>
      </c>
      <c r="D154" s="15">
        <f>SUM(L15:L26)</f>
        <v>966662513.40142822</v>
      </c>
      <c r="E154" s="27">
        <f t="shared" ref="E154:E162" si="13">C154-D154</f>
        <v>20119428.598571777</v>
      </c>
      <c r="F154" s="28">
        <f t="shared" si="12"/>
        <v>2.0388930666681959E-2</v>
      </c>
      <c r="G154" s="15"/>
      <c r="H154" s="15"/>
      <c r="I154" s="9"/>
      <c r="J154" s="9"/>
      <c r="K154" s="9"/>
      <c r="L154" s="3"/>
      <c r="M154" s="29"/>
      <c r="N154" s="30"/>
      <c r="O154" s="79"/>
    </row>
    <row r="155" spans="1:15">
      <c r="B155" s="16">
        <v>2006</v>
      </c>
      <c r="C155" s="15">
        <f>SUM(C27:C38)</f>
        <v>989399496</v>
      </c>
      <c r="D155" s="15">
        <f>SUM(L27:L38)</f>
        <v>962510539.83029556</v>
      </c>
      <c r="E155" s="27">
        <f t="shared" si="13"/>
        <v>26888956.169704437</v>
      </c>
      <c r="F155" s="28">
        <f t="shared" si="12"/>
        <v>2.717704656047696E-2</v>
      </c>
      <c r="G155" s="15"/>
      <c r="H155" s="15"/>
      <c r="I155" s="9"/>
      <c r="J155" s="9"/>
      <c r="K155" s="9"/>
      <c r="L155" s="3"/>
      <c r="M155" s="29"/>
      <c r="N155" s="30"/>
      <c r="O155" s="79"/>
    </row>
    <row r="156" spans="1:15">
      <c r="B156" s="26">
        <v>2007</v>
      </c>
      <c r="C156" s="15">
        <f>SUM(C39:C50)</f>
        <v>974656023</v>
      </c>
      <c r="D156" s="15">
        <f>SUM(L39:L50)</f>
        <v>964526899.16963387</v>
      </c>
      <c r="E156" s="27">
        <f t="shared" si="13"/>
        <v>10129123.830366135</v>
      </c>
      <c r="F156" s="28">
        <f t="shared" si="12"/>
        <v>1.0392511400266733E-2</v>
      </c>
      <c r="G156" s="15"/>
      <c r="H156" s="15"/>
      <c r="I156" s="9"/>
      <c r="J156" s="9"/>
      <c r="K156" s="9"/>
      <c r="L156" s="3"/>
      <c r="M156" s="29"/>
      <c r="N156" s="30"/>
      <c r="O156" s="79"/>
    </row>
    <row r="157" spans="1:15">
      <c r="B157" s="16">
        <v>2008</v>
      </c>
      <c r="C157" s="15">
        <f>SUM(C51:C62)</f>
        <v>899609526</v>
      </c>
      <c r="D157" s="15">
        <f>SUM(L51:L62)</f>
        <v>937291640.3062768</v>
      </c>
      <c r="E157" s="27">
        <f t="shared" si="13"/>
        <v>-37682114.306276798</v>
      </c>
      <c r="F157" s="28">
        <f t="shared" si="12"/>
        <v>-4.1887189071713765E-2</v>
      </c>
      <c r="G157" s="15"/>
      <c r="H157" s="15"/>
      <c r="I157" s="9"/>
      <c r="J157" s="9"/>
      <c r="K157" s="9"/>
      <c r="L157" s="3"/>
      <c r="M157" s="29"/>
      <c r="N157" s="30"/>
    </row>
    <row r="158" spans="1:15">
      <c r="B158" s="26">
        <v>2009</v>
      </c>
      <c r="C158" s="15">
        <f>SUM(C63:C74)</f>
        <v>815583527</v>
      </c>
      <c r="D158" s="15">
        <f>SUM(L63:L74)</f>
        <v>869224456.67458487</v>
      </c>
      <c r="E158" s="27">
        <f t="shared" si="13"/>
        <v>-53640929.674584866</v>
      </c>
      <c r="F158" s="28">
        <f t="shared" si="12"/>
        <v>-6.5770001353380528E-2</v>
      </c>
      <c r="G158" s="15"/>
      <c r="H158" s="15"/>
      <c r="I158" s="9"/>
      <c r="J158" s="9"/>
      <c r="K158" s="9"/>
      <c r="L158" s="3"/>
    </row>
    <row r="159" spans="1:15">
      <c r="B159" s="16">
        <v>2010</v>
      </c>
      <c r="C159" s="15">
        <f>SUM(C75:C86)</f>
        <v>869059828</v>
      </c>
      <c r="D159" s="15">
        <f>SUM(L75:L86)</f>
        <v>861256124.66481316</v>
      </c>
      <c r="E159" s="27">
        <f t="shared" si="13"/>
        <v>7803703.3351868391</v>
      </c>
      <c r="F159" s="28">
        <f t="shared" si="12"/>
        <v>8.9794776881423621E-3</v>
      </c>
      <c r="G159" s="15"/>
      <c r="H159" s="15"/>
      <c r="I159" s="9"/>
      <c r="J159" s="9"/>
      <c r="K159" s="9"/>
      <c r="L159" s="51"/>
    </row>
    <row r="160" spans="1:15">
      <c r="B160" s="16">
        <v>2011</v>
      </c>
      <c r="C160" s="15">
        <f>SUM(C87:C98)</f>
        <v>859379044.16754007</v>
      </c>
      <c r="D160" s="15">
        <f>SUM(L87:L98)</f>
        <v>866987833.92355239</v>
      </c>
      <c r="E160" s="27">
        <f t="shared" si="13"/>
        <v>-7608789.7560123205</v>
      </c>
      <c r="F160" s="28">
        <f t="shared" si="12"/>
        <v>-8.853822777797395E-3</v>
      </c>
      <c r="G160" s="15"/>
      <c r="H160" s="15"/>
      <c r="I160" s="9"/>
      <c r="J160" s="9"/>
      <c r="K160" s="9"/>
      <c r="L160" s="3"/>
    </row>
    <row r="161" spans="2:14">
      <c r="B161" s="16">
        <v>2012</v>
      </c>
      <c r="C161" s="15">
        <f>SUM(C99:C110)</f>
        <v>887907305.07628</v>
      </c>
      <c r="D161" s="15">
        <f>SUM(L99:L110)</f>
        <v>873567775.75314307</v>
      </c>
      <c r="E161" s="27">
        <f t="shared" si="13"/>
        <v>14339529.323136926</v>
      </c>
      <c r="F161" s="28">
        <f t="shared" si="12"/>
        <v>1.6149804423452759E-2</v>
      </c>
      <c r="G161" s="15"/>
      <c r="H161" s="15"/>
      <c r="I161" s="9"/>
      <c r="J161" s="9"/>
      <c r="K161" s="9"/>
      <c r="L161" s="3"/>
    </row>
    <row r="162" spans="2:14">
      <c r="B162" s="16">
        <v>2013</v>
      </c>
      <c r="C162" s="15">
        <f>SUM(C111:C122)</f>
        <v>898418491.38718021</v>
      </c>
      <c r="D162" s="15">
        <f>SUM(L111:L122)</f>
        <v>873544784.60786521</v>
      </c>
      <c r="E162" s="27">
        <f t="shared" si="13"/>
        <v>24873706.779314995</v>
      </c>
      <c r="F162" s="28">
        <f t="shared" si="12"/>
        <v>2.7686102877189651E-2</v>
      </c>
      <c r="G162" s="15"/>
      <c r="H162" s="15"/>
      <c r="I162" s="9"/>
      <c r="J162" s="9"/>
      <c r="K162" s="9"/>
      <c r="L162" s="3"/>
    </row>
    <row r="163" spans="2:14">
      <c r="B163" s="16">
        <v>2014</v>
      </c>
      <c r="C163" s="15"/>
      <c r="D163" s="15">
        <f>SUMIF($A$3:$A$146,B163,$L$3:$L$146)</f>
        <v>882015209.77422392</v>
      </c>
      <c r="E163" s="27"/>
      <c r="F163" s="28"/>
      <c r="G163" s="32"/>
      <c r="H163" s="33"/>
      <c r="I163" s="9"/>
      <c r="J163" s="9"/>
      <c r="K163" s="9"/>
      <c r="L163" s="3"/>
    </row>
    <row r="164" spans="2:14">
      <c r="B164" s="16">
        <v>2015</v>
      </c>
      <c r="C164" s="15"/>
      <c r="D164" s="15">
        <f>SUMIF($A$3:$A$146,B164,$L$3:$L$146)</f>
        <v>899586365.6240288</v>
      </c>
      <c r="E164" s="27"/>
      <c r="F164" s="28"/>
      <c r="G164" s="32"/>
      <c r="H164" s="33"/>
      <c r="I164" s="9"/>
      <c r="J164" s="9"/>
      <c r="K164" s="9"/>
      <c r="L164" s="3"/>
    </row>
    <row r="165" spans="2:14" ht="13.8" thickBot="1">
      <c r="B165" s="75"/>
      <c r="C165" s="44"/>
      <c r="D165" s="45"/>
      <c r="E165" s="46"/>
      <c r="F165" s="47"/>
      <c r="G165" s="32"/>
      <c r="H165" s="33"/>
      <c r="L165" s="3"/>
    </row>
    <row r="166" spans="2:14">
      <c r="B166" s="12"/>
      <c r="C166" s="15"/>
      <c r="D166" s="39"/>
      <c r="E166" s="27"/>
      <c r="F166" s="41"/>
      <c r="G166" s="32"/>
      <c r="H166" s="33"/>
      <c r="L166" s="3"/>
    </row>
    <row r="167" spans="2:14" ht="13.8" thickBot="1">
      <c r="D167" s="39"/>
      <c r="G167" s="73"/>
      <c r="H167" s="74"/>
      <c r="L167" s="3"/>
    </row>
    <row r="168" spans="2:14" ht="16.2" thickBot="1">
      <c r="B168" s="34" t="s">
        <v>7</v>
      </c>
      <c r="C168" s="35">
        <f>SUM(C2:C122)</f>
        <v>9135489314.6310005</v>
      </c>
      <c r="D168" s="36">
        <f>SUM(L2:L122)</f>
        <v>9135489314.6309967</v>
      </c>
      <c r="E168" s="76">
        <f>C168-D168</f>
        <v>0</v>
      </c>
      <c r="G168" s="52"/>
      <c r="H168" s="52"/>
      <c r="L168" s="3"/>
      <c r="M168" s="3"/>
    </row>
    <row r="169" spans="2:14" ht="15.6">
      <c r="G169" s="52"/>
    </row>
    <row r="170" spans="2:14">
      <c r="D170" s="3"/>
      <c r="G170" s="40"/>
      <c r="H170" s="50"/>
      <c r="L170" s="3"/>
      <c r="M170" s="22"/>
    </row>
    <row r="171" spans="2:14" ht="17.399999999999999">
      <c r="B171" s="85" t="s">
        <v>13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ht="13.8" thickBot="1">
      <c r="D172"/>
      <c r="E172"/>
      <c r="F172"/>
      <c r="G172"/>
      <c r="H172"/>
      <c r="I172"/>
      <c r="J172"/>
      <c r="K172"/>
      <c r="L172"/>
      <c r="M172"/>
      <c r="N172"/>
    </row>
    <row r="173" spans="2:14">
      <c r="D173" s="18" t="s">
        <v>14</v>
      </c>
      <c r="E173" s="18"/>
      <c r="F173"/>
      <c r="G173"/>
      <c r="H173"/>
      <c r="I173"/>
      <c r="J173"/>
      <c r="K173"/>
      <c r="L173"/>
      <c r="M173"/>
      <c r="N173"/>
    </row>
    <row r="174" spans="2:14">
      <c r="D174" s="19" t="s">
        <v>15</v>
      </c>
      <c r="E174" s="67">
        <v>0.87019991756044113</v>
      </c>
      <c r="F174"/>
      <c r="G174"/>
      <c r="H174"/>
      <c r="I174"/>
      <c r="J174"/>
      <c r="K174"/>
      <c r="L174"/>
      <c r="M174"/>
      <c r="N174"/>
    </row>
    <row r="175" spans="2:14">
      <c r="D175" s="19" t="s">
        <v>16</v>
      </c>
      <c r="E175" s="67">
        <v>0.75724789652219859</v>
      </c>
      <c r="F175"/>
      <c r="G175"/>
      <c r="H175"/>
      <c r="I175"/>
      <c r="J175"/>
      <c r="K175"/>
      <c r="L175"/>
      <c r="M175"/>
      <c r="N175"/>
    </row>
    <row r="176" spans="2:14">
      <c r="C176" s="53"/>
      <c r="D176" s="19" t="s">
        <v>17</v>
      </c>
      <c r="E176" s="67">
        <v>0.73975224942469942</v>
      </c>
      <c r="F176"/>
      <c r="G176"/>
      <c r="H176"/>
      <c r="I176"/>
      <c r="J176"/>
      <c r="K176"/>
      <c r="L176"/>
      <c r="M176"/>
      <c r="N176"/>
    </row>
    <row r="177" spans="4:14">
      <c r="D177" s="19" t="s">
        <v>18</v>
      </c>
      <c r="E177" s="68">
        <v>3300722.1803331836</v>
      </c>
      <c r="F177"/>
      <c r="G177"/>
      <c r="H177"/>
      <c r="I177"/>
      <c r="J177"/>
      <c r="K177"/>
      <c r="L177"/>
      <c r="M177"/>
      <c r="N177"/>
    </row>
    <row r="178" spans="4:14" ht="13.8" thickBot="1">
      <c r="D178" s="42" t="s">
        <v>19</v>
      </c>
      <c r="E178" s="42">
        <v>120</v>
      </c>
      <c r="F178"/>
      <c r="G178"/>
      <c r="H178"/>
      <c r="I178"/>
      <c r="J178"/>
      <c r="K178"/>
      <c r="L178"/>
      <c r="M178"/>
      <c r="N178"/>
    </row>
    <row r="179" spans="4:14">
      <c r="D179"/>
      <c r="E179"/>
      <c r="F179"/>
      <c r="G179"/>
      <c r="H179"/>
      <c r="I179"/>
      <c r="J179"/>
      <c r="K179"/>
      <c r="L179"/>
      <c r="M179"/>
      <c r="N179"/>
    </row>
    <row r="180" spans="4:14" ht="13.8" thickBot="1">
      <c r="D180" t="s">
        <v>20</v>
      </c>
      <c r="E180"/>
      <c r="F180"/>
      <c r="G180"/>
      <c r="H180"/>
      <c r="I180"/>
      <c r="J180"/>
      <c r="K180"/>
      <c r="L180"/>
      <c r="M180"/>
      <c r="N180"/>
    </row>
    <row r="181" spans="4:14">
      <c r="D181" s="20"/>
      <c r="E181" s="20" t="s">
        <v>21</v>
      </c>
      <c r="F181" s="20" t="s">
        <v>22</v>
      </c>
      <c r="G181" s="20" t="s">
        <v>23</v>
      </c>
      <c r="H181" s="20" t="s">
        <v>24</v>
      </c>
      <c r="I181" s="20" t="s">
        <v>25</v>
      </c>
      <c r="J181"/>
      <c r="K181"/>
      <c r="L181"/>
      <c r="M181"/>
      <c r="N181"/>
    </row>
    <row r="182" spans="4:14">
      <c r="D182" s="19" t="s">
        <v>26</v>
      </c>
      <c r="E182" s="19">
        <v>8</v>
      </c>
      <c r="F182" s="19">
        <v>3772384882270113.5</v>
      </c>
      <c r="G182" s="19">
        <v>471548110283764.19</v>
      </c>
      <c r="H182" s="68">
        <v>43.282074238365169</v>
      </c>
      <c r="I182" s="69">
        <v>1.0529150954182063E-30</v>
      </c>
      <c r="J182"/>
      <c r="K182"/>
      <c r="L182"/>
      <c r="M182"/>
      <c r="N182"/>
    </row>
    <row r="183" spans="4:14">
      <c r="D183" s="19" t="s">
        <v>27</v>
      </c>
      <c r="E183" s="19">
        <v>111</v>
      </c>
      <c r="F183" s="19">
        <v>1209319127203522.5</v>
      </c>
      <c r="G183" s="19">
        <v>10894766911743.445</v>
      </c>
      <c r="H183" s="19"/>
      <c r="I183" s="19"/>
      <c r="J183"/>
      <c r="K183"/>
      <c r="L183"/>
      <c r="M183"/>
      <c r="N183"/>
    </row>
    <row r="184" spans="4:14" ht="13.8" thickBot="1">
      <c r="D184" s="42" t="s">
        <v>7</v>
      </c>
      <c r="E184" s="42">
        <v>119</v>
      </c>
      <c r="F184" s="42">
        <v>4981704009473636</v>
      </c>
      <c r="G184" s="42"/>
      <c r="H184" s="42"/>
      <c r="I184" s="42"/>
      <c r="J184"/>
      <c r="K184"/>
      <c r="L184"/>
      <c r="M184"/>
      <c r="N184"/>
    </row>
    <row r="185" spans="4:14" ht="13.8" thickBot="1">
      <c r="D185"/>
      <c r="E185"/>
      <c r="F185"/>
      <c r="G185"/>
      <c r="H185"/>
      <c r="I185"/>
      <c r="J185"/>
      <c r="K185"/>
      <c r="L185"/>
      <c r="M185"/>
      <c r="N185"/>
    </row>
    <row r="186" spans="4:14">
      <c r="D186" s="20"/>
      <c r="E186" s="20" t="s">
        <v>28</v>
      </c>
      <c r="F186" s="20" t="s">
        <v>18</v>
      </c>
      <c r="G186" s="20" t="s">
        <v>29</v>
      </c>
      <c r="H186" s="20" t="s">
        <v>30</v>
      </c>
      <c r="I186" s="20" t="s">
        <v>31</v>
      </c>
      <c r="J186" s="20" t="s">
        <v>32</v>
      </c>
      <c r="K186" s="20" t="s">
        <v>33</v>
      </c>
      <c r="L186" s="20" t="s">
        <v>34</v>
      </c>
      <c r="M186" s="49"/>
      <c r="N186" s="49"/>
    </row>
    <row r="187" spans="4:14">
      <c r="D187" s="19" t="s">
        <v>35</v>
      </c>
      <c r="E187" s="68">
        <v>-52147717.568929516</v>
      </c>
      <c r="F187" s="68">
        <v>24367691.446477875</v>
      </c>
      <c r="G187" s="69">
        <v>-2.1400352053648062</v>
      </c>
      <c r="H187" s="69">
        <v>3.4541616664760515E-2</v>
      </c>
      <c r="I187" s="19">
        <v>-100433923.38495708</v>
      </c>
      <c r="J187" s="19">
        <v>-3861511.7529019564</v>
      </c>
      <c r="K187" s="19">
        <v>-100433923.38495708</v>
      </c>
      <c r="L187" s="19">
        <v>-3861511.7529019564</v>
      </c>
      <c r="M187" s="19"/>
      <c r="N187" s="19"/>
    </row>
    <row r="188" spans="4:14">
      <c r="D188" s="19" t="s">
        <v>1</v>
      </c>
      <c r="E188" s="68">
        <v>-5973.8314634362177</v>
      </c>
      <c r="F188" s="68">
        <v>2043.2568559708216</v>
      </c>
      <c r="G188" s="69">
        <v>-2.9236811054760148</v>
      </c>
      <c r="H188" s="69">
        <v>4.1937078120487994E-3</v>
      </c>
      <c r="I188" s="19">
        <v>-10022.681199535327</v>
      </c>
      <c r="J188" s="19">
        <v>-1924.9817273371086</v>
      </c>
      <c r="K188" s="19">
        <v>-10022.681199535327</v>
      </c>
      <c r="L188" s="19">
        <v>-1924.9817273371086</v>
      </c>
      <c r="M188" s="19"/>
      <c r="N188" s="19"/>
    </row>
    <row r="189" spans="4:14">
      <c r="D189" s="19" t="s">
        <v>2</v>
      </c>
      <c r="E189" s="68">
        <v>45537.545794435122</v>
      </c>
      <c r="F189" s="68">
        <v>11708.969486654885</v>
      </c>
      <c r="G189" s="69">
        <v>3.8891164458440026</v>
      </c>
      <c r="H189" s="69">
        <v>1.7181573722721083E-4</v>
      </c>
      <c r="I189" s="19">
        <v>22335.441821310287</v>
      </c>
      <c r="J189" s="19">
        <v>68739.649767559953</v>
      </c>
      <c r="K189" s="19">
        <v>22335.441821310287</v>
      </c>
      <c r="L189" s="19">
        <v>68739.649767559953</v>
      </c>
      <c r="M189" s="19"/>
      <c r="N189" s="19"/>
    </row>
    <row r="190" spans="4:14">
      <c r="D190" s="19" t="s">
        <v>9</v>
      </c>
      <c r="E190" s="68">
        <v>102937256.58891013</v>
      </c>
      <c r="F190" s="68">
        <v>17607436.403717771</v>
      </c>
      <c r="G190" s="69">
        <v>5.8462375912472506</v>
      </c>
      <c r="H190" s="69">
        <v>5.1347452504965026E-8</v>
      </c>
      <c r="I190" s="19">
        <v>68046947.018554002</v>
      </c>
      <c r="J190" s="19">
        <v>137827566.15926626</v>
      </c>
      <c r="K190" s="19">
        <v>68046947.018554002</v>
      </c>
      <c r="L190" s="19">
        <v>137827566.15926626</v>
      </c>
      <c r="M190" s="19"/>
      <c r="N190" s="19"/>
    </row>
    <row r="191" spans="4:14">
      <c r="D191" s="19" t="s">
        <v>3</v>
      </c>
      <c r="E191" s="68">
        <v>155197.66419456751</v>
      </c>
      <c r="F191" s="68">
        <v>415617.74252982001</v>
      </c>
      <c r="G191" s="69">
        <v>0.37341443425849963</v>
      </c>
      <c r="H191" s="69">
        <v>0.70955222782860528</v>
      </c>
      <c r="I191" s="19">
        <v>-668376.61245232308</v>
      </c>
      <c r="J191" s="19">
        <v>978771.94084145804</v>
      </c>
      <c r="K191" s="19">
        <v>-668376.61245232308</v>
      </c>
      <c r="L191" s="19">
        <v>978771.94084145804</v>
      </c>
      <c r="M191" s="19"/>
      <c r="N191" s="19"/>
    </row>
    <row r="192" spans="4:14">
      <c r="D192" s="19" t="s">
        <v>4</v>
      </c>
      <c r="E192" s="68">
        <v>2165696.5472681341</v>
      </c>
      <c r="F192" s="68">
        <v>858672.73232727277</v>
      </c>
      <c r="G192" s="69">
        <v>2.5221443114868878</v>
      </c>
      <c r="H192" s="69">
        <v>1.3082317552430589E-2</v>
      </c>
      <c r="I192" s="19">
        <v>464179.25857321383</v>
      </c>
      <c r="J192" s="19">
        <v>3867213.8359630546</v>
      </c>
      <c r="K192" s="19">
        <v>464179.25857321383</v>
      </c>
      <c r="L192" s="19">
        <v>3867213.8359630546</v>
      </c>
      <c r="M192" s="19"/>
      <c r="N192" s="19"/>
    </row>
    <row r="193" spans="4:14">
      <c r="D193" s="19" t="s">
        <v>5</v>
      </c>
      <c r="E193" s="68">
        <v>91726.470578398104</v>
      </c>
      <c r="F193" s="68">
        <v>18859.483946870623</v>
      </c>
      <c r="G193" s="69">
        <v>4.8636787112946633</v>
      </c>
      <c r="H193" s="69">
        <v>3.8279992621293408E-6</v>
      </c>
      <c r="I193" s="19">
        <v>54355.145295375078</v>
      </c>
      <c r="J193" s="19">
        <v>129097.79586142112</v>
      </c>
      <c r="K193" s="19">
        <v>54355.145295375078</v>
      </c>
      <c r="L193" s="19">
        <v>129097.79586142112</v>
      </c>
      <c r="M193" s="19"/>
      <c r="N193" s="19"/>
    </row>
    <row r="194" spans="4:14">
      <c r="D194" s="19" t="s">
        <v>40</v>
      </c>
      <c r="E194" s="68">
        <v>250980.22907470688</v>
      </c>
      <c r="F194" s="68">
        <v>94062.341393066672</v>
      </c>
      <c r="G194" s="69">
        <v>2.6682328481056352</v>
      </c>
      <c r="H194" s="69">
        <v>8.7673692073525957E-3</v>
      </c>
      <c r="I194" s="19">
        <v>64589.426071513182</v>
      </c>
      <c r="J194" s="19">
        <v>437371.0320779006</v>
      </c>
      <c r="K194" s="19">
        <v>64589.426071513182</v>
      </c>
      <c r="L194" s="19">
        <v>437371.0320779006</v>
      </c>
      <c r="M194" s="1"/>
      <c r="N194" s="1"/>
    </row>
    <row r="195" spans="4:14" ht="13.8" thickBot="1">
      <c r="D195" s="42" t="s">
        <v>0</v>
      </c>
      <c r="E195" s="70">
        <v>-106.5080918615655</v>
      </c>
      <c r="F195" s="70">
        <v>12.516170975043437</v>
      </c>
      <c r="G195" s="71">
        <v>-8.5096386166293865</v>
      </c>
      <c r="H195" s="71">
        <v>9.3181036112740318E-14</v>
      </c>
      <c r="I195" s="42">
        <v>-131.30971942062146</v>
      </c>
      <c r="J195" s="42">
        <v>-81.706464302509545</v>
      </c>
      <c r="K195" s="42">
        <v>-131.30971942062146</v>
      </c>
      <c r="L195" s="42">
        <v>-81.706464302509545</v>
      </c>
      <c r="M195"/>
      <c r="N195"/>
    </row>
    <row r="196" spans="4:14">
      <c r="D196"/>
      <c r="E196"/>
      <c r="F196"/>
      <c r="G196"/>
      <c r="H196"/>
      <c r="I196"/>
      <c r="J196"/>
      <c r="K196"/>
      <c r="L196"/>
      <c r="M196"/>
      <c r="N196"/>
    </row>
    <row r="197" spans="4:14">
      <c r="D197"/>
      <c r="E197"/>
      <c r="F197"/>
      <c r="G197"/>
      <c r="H197"/>
      <c r="I197"/>
      <c r="J197"/>
      <c r="K197"/>
      <c r="L197"/>
    </row>
    <row r="198" spans="4:14">
      <c r="D198"/>
      <c r="E198"/>
      <c r="F198"/>
      <c r="G198"/>
      <c r="H198"/>
      <c r="I198"/>
      <c r="J198"/>
      <c r="K198"/>
      <c r="L198"/>
    </row>
  </sheetData>
  <mergeCells count="3">
    <mergeCell ref="D147:E147"/>
    <mergeCell ref="B171:N171"/>
    <mergeCell ref="A1:N1"/>
  </mergeCells>
  <pageMargins left="0.70866141732283472" right="0.70866141732283472" top="0.74803149606299213" bottom="0.74803149606299213" header="0.31496062992125984" footer="0.31496062992125984"/>
  <pageSetup scale="50" orientation="landscape" r:id="rId1"/>
  <rowBreaks count="2" manualBreakCount="2">
    <brk id="74" max="14" man="1"/>
    <brk id="147" max="14" man="1"/>
  </rowBreaks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J198"/>
  <sheetViews>
    <sheetView showGridLines="0" view="pageBreakPreview" zoomScale="60" zoomScaleNormal="80" workbookViewId="0">
      <pane xSplit="2" ySplit="2" topLeftCell="C3" activePane="bottomRight" state="frozen"/>
      <selection pane="topRight" activeCell="B1" sqref="B1"/>
      <selection pane="bottomLeft" activeCell="A2" sqref="A2"/>
      <selection pane="bottomRight" sqref="A1:N1"/>
    </sheetView>
  </sheetViews>
  <sheetFormatPr defaultColWidth="9.109375" defaultRowHeight="13.2"/>
  <cols>
    <col min="1" max="1" width="9.109375" style="4" customWidth="1"/>
    <col min="2" max="2" width="12.5546875" style="4" bestFit="1" customWidth="1"/>
    <col min="3" max="3" width="15.33203125" style="3" customWidth="1"/>
    <col min="4" max="4" width="23.33203125" style="11" customWidth="1"/>
    <col min="5" max="5" width="18.44140625" style="11" customWidth="1"/>
    <col min="6" max="6" width="15.88671875" style="9" customWidth="1"/>
    <col min="7" max="7" width="19.44140625" style="11" bestFit="1" customWidth="1"/>
    <col min="8" max="8" width="15.109375" style="11" customWidth="1"/>
    <col min="9" max="11" width="13" style="11" customWidth="1"/>
    <col min="12" max="13" width="19" style="11" bestFit="1" customWidth="1"/>
    <col min="14" max="14" width="17.109375" style="11" customWidth="1"/>
    <col min="15" max="15" width="14.44140625" style="74" customWidth="1"/>
    <col min="16" max="16" width="5" style="48" customWidth="1"/>
    <col min="17" max="17" width="27" style="15" bestFit="1" customWidth="1"/>
    <col min="18" max="19" width="15.88671875" style="15" bestFit="1" customWidth="1"/>
    <col min="20" max="20" width="13.109375" style="15" bestFit="1" customWidth="1"/>
    <col min="21" max="21" width="12.5546875" style="15" customWidth="1"/>
    <col min="22" max="22" width="15.44140625" style="15" bestFit="1" customWidth="1"/>
    <col min="23" max="23" width="18.6640625" style="15" bestFit="1" customWidth="1"/>
    <col min="24" max="25" width="18.6640625" style="48" bestFit="1" customWidth="1"/>
    <col min="26" max="36" width="9.109375" style="48"/>
    <col min="37" max="16384" width="9.109375" style="4"/>
  </cols>
  <sheetData>
    <row r="1" spans="1:36" ht="17.399999999999999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36" ht="42" customHeight="1">
      <c r="B2" s="13"/>
      <c r="C2" s="14" t="s">
        <v>8</v>
      </c>
      <c r="D2" s="2" t="s">
        <v>1</v>
      </c>
      <c r="E2" s="2" t="s">
        <v>2</v>
      </c>
      <c r="F2" s="17" t="s">
        <v>9</v>
      </c>
      <c r="G2" s="2" t="s">
        <v>3</v>
      </c>
      <c r="H2" s="2" t="s">
        <v>4</v>
      </c>
      <c r="I2" s="2" t="s">
        <v>5</v>
      </c>
      <c r="J2" s="2" t="s">
        <v>40</v>
      </c>
      <c r="K2" s="2" t="s">
        <v>0</v>
      </c>
      <c r="L2" s="2" t="s">
        <v>10</v>
      </c>
      <c r="M2" s="2" t="s">
        <v>11</v>
      </c>
      <c r="N2" s="2" t="s">
        <v>12</v>
      </c>
      <c r="O2" s="80"/>
      <c r="Q2" s="54"/>
    </row>
    <row r="3" spans="1:36">
      <c r="A3" s="4">
        <f t="shared" ref="A3:A66" si="0">YEAR(B3)</f>
        <v>2004</v>
      </c>
      <c r="B3" s="5">
        <v>37987</v>
      </c>
      <c r="C3" s="56">
        <v>24892586</v>
      </c>
      <c r="D3" s="6">
        <v>849.1</v>
      </c>
      <c r="E3" s="6">
        <v>0</v>
      </c>
      <c r="F3" s="64">
        <v>1.0159128651183942</v>
      </c>
      <c r="G3" s="6">
        <v>31</v>
      </c>
      <c r="H3" s="6">
        <v>0</v>
      </c>
      <c r="I3" s="6">
        <v>336</v>
      </c>
      <c r="J3" s="65">
        <v>4</v>
      </c>
      <c r="K3" s="65">
        <v>373416.66666666622</v>
      </c>
      <c r="L3" s="8">
        <f>$E$187+(D3*$E$188)+(E3*$E$189)+(F3*$E$190)+(G3*$E$191)+(H3*$E$192)+(I3*$E$193)+(J3*$E$194)+(K3*$E$195)</f>
        <v>24100332.251389816</v>
      </c>
      <c r="M3" s="8">
        <f t="shared" ref="M3:M66" si="1">L3-C3</f>
        <v>-792253.7486101836</v>
      </c>
      <c r="N3" s="37">
        <f t="shared" ref="N3:N66" si="2">M3/C3</f>
        <v>-3.1826896113171355E-2</v>
      </c>
      <c r="O3" s="81"/>
      <c r="AA3" s="1"/>
      <c r="AB3" s="19"/>
      <c r="AC3" s="19"/>
      <c r="AD3" s="19"/>
      <c r="AE3" s="19"/>
      <c r="AF3" s="19"/>
      <c r="AG3" s="19"/>
      <c r="AH3" s="19"/>
      <c r="AI3" s="19"/>
      <c r="AJ3" s="19"/>
    </row>
    <row r="4" spans="1:36">
      <c r="A4" s="4">
        <f t="shared" si="0"/>
        <v>2004</v>
      </c>
      <c r="B4" s="5">
        <v>38018</v>
      </c>
      <c r="C4" s="56">
        <v>22068450</v>
      </c>
      <c r="D4" s="6">
        <v>631.70000000000005</v>
      </c>
      <c r="E4" s="6">
        <v>0</v>
      </c>
      <c r="F4" s="64">
        <v>1.0180619339601864</v>
      </c>
      <c r="G4" s="6">
        <v>29</v>
      </c>
      <c r="H4" s="6">
        <v>0</v>
      </c>
      <c r="I4" s="6">
        <v>320</v>
      </c>
      <c r="J4" s="65">
        <v>3</v>
      </c>
      <c r="K4" s="65">
        <v>374833.33333333291</v>
      </c>
      <c r="L4" s="8">
        <f t="shared" ref="L4:L67" si="3">$E$187+(D4*$E$188)+(E4*$E$189)+(F4*$E$190)+(G4*$E$191)+(H4*$E$192)+(I4*$E$193)+(J4*$E$194)+(K4*$E$195)</f>
        <v>22429013.185393687</v>
      </c>
      <c r="M4" s="8">
        <f t="shared" si="1"/>
        <v>360563.18539368734</v>
      </c>
      <c r="N4" s="37">
        <f t="shared" si="2"/>
        <v>1.6338400992987154E-2</v>
      </c>
      <c r="O4" s="81"/>
      <c r="AA4" s="1"/>
      <c r="AB4" s="19"/>
      <c r="AC4" s="19"/>
      <c r="AD4" s="19"/>
      <c r="AE4" s="19"/>
      <c r="AF4" s="19"/>
      <c r="AG4" s="19"/>
      <c r="AH4" s="19"/>
      <c r="AI4" s="19"/>
      <c r="AJ4" s="19"/>
    </row>
    <row r="5" spans="1:36">
      <c r="A5" s="4">
        <f t="shared" si="0"/>
        <v>2004</v>
      </c>
      <c r="B5" s="5">
        <v>38047</v>
      </c>
      <c r="C5" s="56">
        <v>24448459</v>
      </c>
      <c r="D5" s="6">
        <v>487.3</v>
      </c>
      <c r="E5" s="6">
        <v>0</v>
      </c>
      <c r="F5" s="64">
        <v>1.0202155489565214</v>
      </c>
      <c r="G5" s="6">
        <v>31</v>
      </c>
      <c r="H5" s="6">
        <v>1</v>
      </c>
      <c r="I5" s="6">
        <v>368</v>
      </c>
      <c r="J5" s="65">
        <v>3</v>
      </c>
      <c r="K5" s="65">
        <v>376249.99999999959</v>
      </c>
      <c r="L5" s="8">
        <f t="shared" si="3"/>
        <v>24230878.620445199</v>
      </c>
      <c r="M5" s="8">
        <f t="shared" si="1"/>
        <v>-217580.37955480069</v>
      </c>
      <c r="N5" s="37">
        <f t="shared" si="2"/>
        <v>-8.899553937317714E-3</v>
      </c>
      <c r="O5" s="81"/>
      <c r="AA5" s="49"/>
      <c r="AB5" s="19"/>
      <c r="AC5" s="19"/>
      <c r="AD5" s="19"/>
      <c r="AE5" s="19"/>
      <c r="AF5" s="19"/>
      <c r="AG5" s="19"/>
      <c r="AH5" s="19"/>
      <c r="AI5" s="19"/>
      <c r="AJ5" s="19"/>
    </row>
    <row r="6" spans="1:36">
      <c r="A6" s="4">
        <f t="shared" si="0"/>
        <v>2004</v>
      </c>
      <c r="B6" s="5">
        <v>38078</v>
      </c>
      <c r="C6" s="56">
        <v>24079178</v>
      </c>
      <c r="D6" s="6">
        <v>331.5</v>
      </c>
      <c r="E6" s="6">
        <v>0</v>
      </c>
      <c r="F6" s="64">
        <v>1.0223737197243647</v>
      </c>
      <c r="G6" s="6">
        <v>30</v>
      </c>
      <c r="H6" s="6">
        <v>1</v>
      </c>
      <c r="I6" s="6">
        <v>336</v>
      </c>
      <c r="J6" s="65">
        <v>3</v>
      </c>
      <c r="K6" s="65">
        <v>377666.66666666628</v>
      </c>
      <c r="L6" s="8">
        <f t="shared" si="3"/>
        <v>23916901.383063897</v>
      </c>
      <c r="M6" s="8">
        <f t="shared" si="1"/>
        <v>-162276.61693610251</v>
      </c>
      <c r="N6" s="37">
        <f t="shared" si="2"/>
        <v>-6.7392922190326644E-3</v>
      </c>
      <c r="O6" s="81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>
      <c r="A7" s="4">
        <f t="shared" si="0"/>
        <v>2004</v>
      </c>
      <c r="B7" s="5">
        <v>38108</v>
      </c>
      <c r="C7" s="56">
        <v>25510716</v>
      </c>
      <c r="D7" s="6">
        <v>158.9</v>
      </c>
      <c r="E7" s="6">
        <v>8.6</v>
      </c>
      <c r="F7" s="64">
        <v>1.0245364559010257</v>
      </c>
      <c r="G7" s="6">
        <v>31</v>
      </c>
      <c r="H7" s="6">
        <v>1</v>
      </c>
      <c r="I7" s="6">
        <v>320</v>
      </c>
      <c r="J7" s="65">
        <v>3</v>
      </c>
      <c r="K7" s="65">
        <v>379083.33333333296</v>
      </c>
      <c r="L7" s="8">
        <f t="shared" si="3"/>
        <v>24423235.315921802</v>
      </c>
      <c r="M7" s="8">
        <f t="shared" si="1"/>
        <v>-1087480.6840781979</v>
      </c>
      <c r="N7" s="37">
        <f t="shared" si="2"/>
        <v>-4.2628387383490056E-2</v>
      </c>
      <c r="O7" s="81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>
      <c r="A8" s="4">
        <f t="shared" si="0"/>
        <v>2004</v>
      </c>
      <c r="B8" s="5">
        <v>38139</v>
      </c>
      <c r="C8" s="56">
        <v>24937299</v>
      </c>
      <c r="D8" s="6">
        <v>44.2</v>
      </c>
      <c r="E8" s="6">
        <v>31.6</v>
      </c>
      <c r="F8" s="64">
        <v>1.0267037671442005</v>
      </c>
      <c r="G8" s="6">
        <v>30</v>
      </c>
      <c r="H8" s="6">
        <v>0</v>
      </c>
      <c r="I8" s="6">
        <v>352</v>
      </c>
      <c r="J8" s="65">
        <v>3</v>
      </c>
      <c r="K8" s="65">
        <v>380499.99999999965</v>
      </c>
      <c r="L8" s="8">
        <f t="shared" si="3"/>
        <v>25022002.716639958</v>
      </c>
      <c r="M8" s="8">
        <f t="shared" si="1"/>
        <v>84703.716639958322</v>
      </c>
      <c r="N8" s="37">
        <f t="shared" si="2"/>
        <v>3.3966676439159799E-3</v>
      </c>
      <c r="O8" s="81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>
      <c r="A9" s="4">
        <f t="shared" si="0"/>
        <v>2004</v>
      </c>
      <c r="B9" s="5">
        <v>38169</v>
      </c>
      <c r="C9" s="56">
        <v>24346794</v>
      </c>
      <c r="D9" s="6">
        <v>3.6</v>
      </c>
      <c r="E9" s="6">
        <v>86.4</v>
      </c>
      <c r="F9" s="64">
        <v>1.0288756631320157</v>
      </c>
      <c r="G9" s="6">
        <v>31</v>
      </c>
      <c r="H9" s="6">
        <v>0</v>
      </c>
      <c r="I9" s="6">
        <v>336</v>
      </c>
      <c r="J9" s="65">
        <v>3</v>
      </c>
      <c r="K9" s="65">
        <v>381916.66666666634</v>
      </c>
      <c r="L9" s="8">
        <f t="shared" si="3"/>
        <v>25759870.31546545</v>
      </c>
      <c r="M9" s="8">
        <f t="shared" si="1"/>
        <v>1413076.3154654503</v>
      </c>
      <c r="N9" s="37">
        <f t="shared" si="2"/>
        <v>5.8039523210548803E-2</v>
      </c>
      <c r="O9" s="81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>
      <c r="A10" s="4">
        <f t="shared" si="0"/>
        <v>2004</v>
      </c>
      <c r="B10" s="5">
        <v>38200</v>
      </c>
      <c r="C10" s="56">
        <v>26610716</v>
      </c>
      <c r="D10" s="6">
        <v>12.8</v>
      </c>
      <c r="E10" s="6">
        <v>59.6</v>
      </c>
      <c r="F10" s="64">
        <v>1.0310521535630701</v>
      </c>
      <c r="G10" s="6">
        <v>31</v>
      </c>
      <c r="H10" s="6">
        <v>0</v>
      </c>
      <c r="I10" s="6">
        <v>336</v>
      </c>
      <c r="J10" s="65">
        <v>3</v>
      </c>
      <c r="K10" s="65">
        <v>383333.33333333302</v>
      </c>
      <c r="L10" s="8">
        <f t="shared" si="3"/>
        <v>25537373.045252997</v>
      </c>
      <c r="M10" s="8">
        <f t="shared" si="1"/>
        <v>-1073342.9547470026</v>
      </c>
      <c r="N10" s="37">
        <f t="shared" si="2"/>
        <v>-4.0334989661571022E-2</v>
      </c>
      <c r="O10" s="81"/>
      <c r="AA10" s="19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s="4">
        <f t="shared" si="0"/>
        <v>2004</v>
      </c>
      <c r="B11" s="5">
        <v>38231</v>
      </c>
      <c r="C11" s="56">
        <v>25146986</v>
      </c>
      <c r="D11" s="6">
        <v>30</v>
      </c>
      <c r="E11" s="6">
        <v>41.2</v>
      </c>
      <c r="F11" s="64">
        <v>1.0332332481564799</v>
      </c>
      <c r="G11" s="6">
        <v>30</v>
      </c>
      <c r="H11" s="6">
        <v>1</v>
      </c>
      <c r="I11" s="6">
        <v>336</v>
      </c>
      <c r="J11" s="65">
        <v>3</v>
      </c>
      <c r="K11" s="65">
        <v>384749.99999999971</v>
      </c>
      <c r="L11" s="8">
        <f t="shared" si="3"/>
        <v>25404112.785931371</v>
      </c>
      <c r="M11" s="8">
        <f t="shared" si="1"/>
        <v>257126.78593137115</v>
      </c>
      <c r="N11" s="37">
        <f t="shared" si="2"/>
        <v>1.0224954431174025E-2</v>
      </c>
      <c r="O11" s="81"/>
      <c r="AA11" s="19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A12" s="4">
        <f t="shared" si="0"/>
        <v>2004</v>
      </c>
      <c r="B12" s="5">
        <v>38261</v>
      </c>
      <c r="C12" s="56">
        <v>24567521</v>
      </c>
      <c r="D12" s="6">
        <v>226.3</v>
      </c>
      <c r="E12" s="6">
        <v>1.5</v>
      </c>
      <c r="F12" s="64">
        <v>1.0354189566519207</v>
      </c>
      <c r="G12" s="6">
        <v>31</v>
      </c>
      <c r="H12" s="6">
        <v>1</v>
      </c>
      <c r="I12" s="6">
        <v>320</v>
      </c>
      <c r="J12" s="65">
        <v>3</v>
      </c>
      <c r="K12" s="65">
        <v>386166.6666666664</v>
      </c>
      <c r="L12" s="8">
        <f t="shared" si="3"/>
        <v>24639243.693234928</v>
      </c>
      <c r="M12" s="8">
        <f t="shared" si="1"/>
        <v>71722.693234927952</v>
      </c>
      <c r="N12" s="37">
        <f t="shared" si="2"/>
        <v>2.9194110889302974E-3</v>
      </c>
      <c r="O12" s="81"/>
      <c r="AA12" s="19"/>
      <c r="AB12" s="1"/>
      <c r="AC12" s="1"/>
      <c r="AD12" s="1"/>
      <c r="AE12" s="1"/>
      <c r="AF12" s="1"/>
      <c r="AG12" s="1"/>
      <c r="AH12" s="1"/>
      <c r="AI12" s="1"/>
      <c r="AJ12" s="1"/>
    </row>
    <row r="13" spans="1:36">
      <c r="A13" s="4">
        <f t="shared" si="0"/>
        <v>2004</v>
      </c>
      <c r="B13" s="5">
        <v>38292</v>
      </c>
      <c r="C13" s="56">
        <v>24564743</v>
      </c>
      <c r="D13" s="6">
        <v>379.1</v>
      </c>
      <c r="E13" s="6">
        <v>0</v>
      </c>
      <c r="F13" s="64">
        <v>1.0376092888096715</v>
      </c>
      <c r="G13" s="6">
        <v>30</v>
      </c>
      <c r="H13" s="6">
        <v>1</v>
      </c>
      <c r="I13" s="6">
        <v>352</v>
      </c>
      <c r="J13" s="65">
        <v>3</v>
      </c>
      <c r="K13" s="65">
        <v>387583.33333333308</v>
      </c>
      <c r="L13" s="8">
        <f t="shared" si="3"/>
        <v>24668119.010719109</v>
      </c>
      <c r="M13" s="8">
        <f t="shared" si="1"/>
        <v>103376.01071910933</v>
      </c>
      <c r="N13" s="37">
        <f t="shared" si="2"/>
        <v>4.2083082537891529E-3</v>
      </c>
      <c r="O13" s="81"/>
      <c r="AA13" s="19"/>
      <c r="AB13" s="19"/>
    </row>
    <row r="14" spans="1:36">
      <c r="A14" s="4">
        <f t="shared" si="0"/>
        <v>2004</v>
      </c>
      <c r="B14" s="5">
        <v>38322</v>
      </c>
      <c r="C14" s="56">
        <v>23075329</v>
      </c>
      <c r="D14" s="6">
        <v>643.4</v>
      </c>
      <c r="E14" s="6">
        <v>0</v>
      </c>
      <c r="F14" s="64">
        <v>1.0398042544106587</v>
      </c>
      <c r="G14" s="6">
        <v>31</v>
      </c>
      <c r="H14" s="6">
        <v>0</v>
      </c>
      <c r="I14" s="6">
        <v>336</v>
      </c>
      <c r="J14" s="65">
        <v>3</v>
      </c>
      <c r="K14" s="65">
        <v>388999.99999999977</v>
      </c>
      <c r="L14" s="8">
        <f t="shared" si="3"/>
        <v>23956799.01374191</v>
      </c>
      <c r="M14" s="8">
        <f t="shared" si="1"/>
        <v>881470.01374191046</v>
      </c>
      <c r="N14" s="37">
        <f t="shared" si="2"/>
        <v>3.8199672634869494E-2</v>
      </c>
      <c r="O14" s="81"/>
      <c r="AA14" s="1"/>
      <c r="AB14" s="1"/>
    </row>
    <row r="15" spans="1:36">
      <c r="A15" s="4">
        <f t="shared" si="0"/>
        <v>2005</v>
      </c>
      <c r="B15" s="5">
        <v>38353</v>
      </c>
      <c r="C15" s="56">
        <v>25439201</v>
      </c>
      <c r="D15" s="6">
        <v>770</v>
      </c>
      <c r="E15" s="6">
        <v>0</v>
      </c>
      <c r="F15" s="64">
        <v>1.0421691144657905</v>
      </c>
      <c r="G15" s="6">
        <v>31</v>
      </c>
      <c r="H15" s="6">
        <v>0</v>
      </c>
      <c r="I15" s="6">
        <v>320</v>
      </c>
      <c r="J15" s="65">
        <v>3</v>
      </c>
      <c r="K15" s="65">
        <v>390999.99999999977</v>
      </c>
      <c r="L15" s="8">
        <f t="shared" si="3"/>
        <v>23543111.440315671</v>
      </c>
      <c r="M15" s="8">
        <f t="shared" si="1"/>
        <v>-1896089.5596843287</v>
      </c>
      <c r="N15" s="37">
        <f t="shared" si="2"/>
        <v>-7.4534163226444447E-2</v>
      </c>
      <c r="O15" s="81"/>
      <c r="AA15" s="1"/>
      <c r="AB15" s="1"/>
    </row>
    <row r="16" spans="1:36">
      <c r="A16" s="4">
        <f t="shared" si="0"/>
        <v>2005</v>
      </c>
      <c r="B16" s="5">
        <v>38384</v>
      </c>
      <c r="C16" s="56">
        <v>23052705</v>
      </c>
      <c r="D16" s="6">
        <v>616.4</v>
      </c>
      <c r="E16" s="6">
        <v>0</v>
      </c>
      <c r="F16" s="64">
        <v>1.0445393529977427</v>
      </c>
      <c r="G16" s="6">
        <v>28</v>
      </c>
      <c r="H16" s="6">
        <v>0</v>
      </c>
      <c r="I16" s="6">
        <v>320</v>
      </c>
      <c r="J16" s="65">
        <v>3</v>
      </c>
      <c r="K16" s="65">
        <v>392999.99999999977</v>
      </c>
      <c r="L16" s="8">
        <f t="shared" si="3"/>
        <v>23275549.947557773</v>
      </c>
      <c r="M16" s="8">
        <f t="shared" si="1"/>
        <v>222844.94755777344</v>
      </c>
      <c r="N16" s="37">
        <f t="shared" si="2"/>
        <v>9.6667591745859521E-3</v>
      </c>
      <c r="O16" s="81"/>
      <c r="AA16" s="1"/>
      <c r="AB16" s="1"/>
    </row>
    <row r="17" spans="1:25">
      <c r="A17" s="4">
        <f t="shared" si="0"/>
        <v>2005</v>
      </c>
      <c r="B17" s="5">
        <v>38412</v>
      </c>
      <c r="C17" s="56">
        <v>24861118</v>
      </c>
      <c r="D17" s="6">
        <v>608.6</v>
      </c>
      <c r="E17" s="6">
        <v>0</v>
      </c>
      <c r="F17" s="64">
        <v>1.0469149822389572</v>
      </c>
      <c r="G17" s="6">
        <v>31</v>
      </c>
      <c r="H17" s="6">
        <v>1</v>
      </c>
      <c r="I17" s="6">
        <v>352</v>
      </c>
      <c r="J17" s="65">
        <v>3</v>
      </c>
      <c r="K17" s="65">
        <v>394999.99999999977</v>
      </c>
      <c r="L17" s="8">
        <f t="shared" si="3"/>
        <v>24782280.974801078</v>
      </c>
      <c r="M17" s="8">
        <f t="shared" si="1"/>
        <v>-78837.025198921561</v>
      </c>
      <c r="N17" s="37">
        <f t="shared" si="2"/>
        <v>-3.1710973415966879E-3</v>
      </c>
      <c r="O17" s="81"/>
    </row>
    <row r="18" spans="1:25">
      <c r="A18" s="4">
        <f t="shared" si="0"/>
        <v>2005</v>
      </c>
      <c r="B18" s="5">
        <v>38443</v>
      </c>
      <c r="C18" s="56">
        <v>24344420</v>
      </c>
      <c r="D18" s="6">
        <v>306.8</v>
      </c>
      <c r="E18" s="6">
        <v>0</v>
      </c>
      <c r="F18" s="64">
        <v>1.0492960144496968</v>
      </c>
      <c r="G18" s="6">
        <v>30</v>
      </c>
      <c r="H18" s="6">
        <v>1</v>
      </c>
      <c r="I18" s="6">
        <v>336</v>
      </c>
      <c r="J18" s="65">
        <v>3</v>
      </c>
      <c r="K18" s="65">
        <v>396999.99999999977</v>
      </c>
      <c r="L18" s="8">
        <f t="shared" si="3"/>
        <v>25016945.93842297</v>
      </c>
      <c r="M18" s="8">
        <f t="shared" si="1"/>
        <v>672525.93842297047</v>
      </c>
      <c r="N18" s="37">
        <f t="shared" si="2"/>
        <v>2.7625465647691361E-2</v>
      </c>
      <c r="O18" s="81"/>
    </row>
    <row r="19" spans="1:25">
      <c r="A19" s="4">
        <f t="shared" si="0"/>
        <v>2005</v>
      </c>
      <c r="B19" s="5">
        <v>38473</v>
      </c>
      <c r="C19" s="56">
        <v>25511916</v>
      </c>
      <c r="D19" s="6">
        <v>189.4</v>
      </c>
      <c r="E19" s="6">
        <v>0.8</v>
      </c>
      <c r="F19" s="64">
        <v>1.0516824619181071</v>
      </c>
      <c r="G19" s="6">
        <v>31</v>
      </c>
      <c r="H19" s="6">
        <v>1</v>
      </c>
      <c r="I19" s="6">
        <v>336</v>
      </c>
      <c r="J19" s="65">
        <v>3</v>
      </c>
      <c r="K19" s="65">
        <v>398999.99999999977</v>
      </c>
      <c r="L19" s="8">
        <f t="shared" si="3"/>
        <v>25578565.068822403</v>
      </c>
      <c r="M19" s="8">
        <f t="shared" si="1"/>
        <v>66649.068822402507</v>
      </c>
      <c r="N19" s="37">
        <f t="shared" si="2"/>
        <v>2.6124681824133676E-3</v>
      </c>
      <c r="O19" s="81"/>
    </row>
    <row r="20" spans="1:25">
      <c r="A20" s="4">
        <f t="shared" si="0"/>
        <v>2005</v>
      </c>
      <c r="B20" s="5">
        <v>38504</v>
      </c>
      <c r="C20" s="56">
        <v>27919256</v>
      </c>
      <c r="D20" s="6">
        <v>8.9</v>
      </c>
      <c r="E20" s="6">
        <v>146.30000000000001</v>
      </c>
      <c r="F20" s="64">
        <v>1.0540743369602825</v>
      </c>
      <c r="G20" s="6">
        <v>30</v>
      </c>
      <c r="H20" s="6">
        <v>0</v>
      </c>
      <c r="I20" s="6">
        <v>352</v>
      </c>
      <c r="J20" s="65">
        <v>3</v>
      </c>
      <c r="K20" s="65">
        <v>400999.99999999977</v>
      </c>
      <c r="L20" s="8">
        <f t="shared" si="3"/>
        <v>27394891.566746488</v>
      </c>
      <c r="M20" s="8">
        <f t="shared" si="1"/>
        <v>-524364.43325351179</v>
      </c>
      <c r="N20" s="37">
        <f t="shared" si="2"/>
        <v>-1.8781461556622848E-2</v>
      </c>
      <c r="O20" s="81"/>
    </row>
    <row r="21" spans="1:25">
      <c r="A21" s="4">
        <f t="shared" si="0"/>
        <v>2005</v>
      </c>
      <c r="B21" s="5">
        <v>38534</v>
      </c>
      <c r="C21" s="56">
        <v>24682647</v>
      </c>
      <c r="D21" s="6">
        <v>0</v>
      </c>
      <c r="E21" s="6">
        <v>188.7</v>
      </c>
      <c r="F21" s="64">
        <v>1.0564716519203272</v>
      </c>
      <c r="G21" s="6">
        <v>31</v>
      </c>
      <c r="H21" s="6">
        <v>0</v>
      </c>
      <c r="I21" s="6">
        <v>320</v>
      </c>
      <c r="J21" s="65">
        <v>3</v>
      </c>
      <c r="K21" s="65">
        <v>402999.99999999977</v>
      </c>
      <c r="L21" s="8">
        <f t="shared" si="3"/>
        <v>27693632.317773648</v>
      </c>
      <c r="M21" s="8">
        <f t="shared" si="1"/>
        <v>3010985.3177736476</v>
      </c>
      <c r="N21" s="37">
        <f t="shared" si="2"/>
        <v>0.12198794228891446</v>
      </c>
      <c r="O21" s="81"/>
    </row>
    <row r="22" spans="1:25">
      <c r="A22" s="4">
        <f t="shared" si="0"/>
        <v>2005</v>
      </c>
      <c r="B22" s="5">
        <v>38565</v>
      </c>
      <c r="C22" s="56">
        <v>28680113</v>
      </c>
      <c r="D22" s="6">
        <v>0.2</v>
      </c>
      <c r="E22" s="6">
        <v>140.69999999999999</v>
      </c>
      <c r="F22" s="64">
        <v>1.05887441917042</v>
      </c>
      <c r="G22" s="6">
        <v>31</v>
      </c>
      <c r="H22" s="6">
        <v>0</v>
      </c>
      <c r="I22" s="6">
        <v>352</v>
      </c>
      <c r="J22" s="65">
        <v>3</v>
      </c>
      <c r="K22" s="65">
        <v>404999.99999999977</v>
      </c>
      <c r="L22" s="8">
        <f t="shared" si="3"/>
        <v>27758450.029896658</v>
      </c>
      <c r="M22" s="8">
        <f t="shared" si="1"/>
        <v>-921662.97010334209</v>
      </c>
      <c r="N22" s="37">
        <f t="shared" si="2"/>
        <v>-3.2135960207107343E-2</v>
      </c>
      <c r="O22" s="8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4">
        <f t="shared" si="0"/>
        <v>2005</v>
      </c>
      <c r="B23" s="5">
        <v>38596</v>
      </c>
      <c r="C23" s="56">
        <v>26843059</v>
      </c>
      <c r="D23" s="6">
        <v>22.6</v>
      </c>
      <c r="E23" s="6">
        <v>52.1</v>
      </c>
      <c r="F23" s="64">
        <v>1.0612826511108788</v>
      </c>
      <c r="G23" s="6">
        <v>30</v>
      </c>
      <c r="H23" s="6">
        <v>1</v>
      </c>
      <c r="I23" s="6">
        <v>336</v>
      </c>
      <c r="J23" s="65">
        <v>3</v>
      </c>
      <c r="K23" s="65">
        <v>406999.99999999977</v>
      </c>
      <c r="L23" s="8">
        <f t="shared" si="3"/>
        <v>26615102.066810034</v>
      </c>
      <c r="M23" s="8">
        <f t="shared" si="1"/>
        <v>-227956.93318996578</v>
      </c>
      <c r="N23" s="37">
        <f t="shared" si="2"/>
        <v>-8.4922114573441794E-3</v>
      </c>
      <c r="O23" s="8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4">
        <f t="shared" si="0"/>
        <v>2005</v>
      </c>
      <c r="B24" s="5">
        <v>38626</v>
      </c>
      <c r="C24" s="56">
        <v>26830506</v>
      </c>
      <c r="D24" s="6">
        <v>220.2</v>
      </c>
      <c r="E24" s="6">
        <v>7.6</v>
      </c>
      <c r="F24" s="64">
        <v>1.0636963601702236</v>
      </c>
      <c r="G24" s="6">
        <v>31</v>
      </c>
      <c r="H24" s="6">
        <v>1</v>
      </c>
      <c r="I24" s="6">
        <v>320</v>
      </c>
      <c r="J24" s="65">
        <v>3</v>
      </c>
      <c r="K24" s="65">
        <v>408999.99999999977</v>
      </c>
      <c r="L24" s="8">
        <f t="shared" si="3"/>
        <v>25801462.323307745</v>
      </c>
      <c r="M24" s="8">
        <f t="shared" si="1"/>
        <v>-1029043.6766922548</v>
      </c>
      <c r="N24" s="37">
        <f t="shared" si="2"/>
        <v>-3.835349496175193E-2</v>
      </c>
      <c r="O24" s="8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4">
        <f t="shared" si="0"/>
        <v>2005</v>
      </c>
      <c r="B25" s="5">
        <v>38657</v>
      </c>
      <c r="C25" s="56">
        <v>26025348</v>
      </c>
      <c r="D25" s="6">
        <v>388.4</v>
      </c>
      <c r="E25" s="6">
        <v>0</v>
      </c>
      <c r="F25" s="64">
        <v>1.0661155588052409</v>
      </c>
      <c r="G25" s="6">
        <v>30</v>
      </c>
      <c r="H25" s="6">
        <v>1</v>
      </c>
      <c r="I25" s="6">
        <v>352</v>
      </c>
      <c r="J25" s="65">
        <v>3</v>
      </c>
      <c r="K25" s="65">
        <v>410999.99999999977</v>
      </c>
      <c r="L25" s="8">
        <f t="shared" si="3"/>
        <v>25738883.223769475</v>
      </c>
      <c r="M25" s="8">
        <f t="shared" si="1"/>
        <v>-286464.77623052523</v>
      </c>
      <c r="N25" s="37">
        <f t="shared" si="2"/>
        <v>-1.1007144889302737E-2</v>
      </c>
      <c r="O25" s="8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4">
        <f t="shared" si="0"/>
        <v>2005</v>
      </c>
      <c r="B26" s="5">
        <v>38687</v>
      </c>
      <c r="C26" s="56">
        <v>24384954</v>
      </c>
      <c r="D26" s="6">
        <v>665.3</v>
      </c>
      <c r="E26" s="6">
        <v>0</v>
      </c>
      <c r="F26" s="64">
        <v>1.068540259501048</v>
      </c>
      <c r="G26" s="6">
        <v>31</v>
      </c>
      <c r="H26" s="6">
        <v>0</v>
      </c>
      <c r="I26" s="6">
        <v>320</v>
      </c>
      <c r="J26" s="65">
        <v>3</v>
      </c>
      <c r="K26" s="65">
        <v>412999.99999999977</v>
      </c>
      <c r="L26" s="8">
        <f t="shared" si="3"/>
        <v>24761525.078161202</v>
      </c>
      <c r="M26" s="8">
        <f t="shared" si="1"/>
        <v>376571.07816120237</v>
      </c>
      <c r="N26" s="37">
        <f t="shared" si="2"/>
        <v>1.5442763523818924E-2</v>
      </c>
      <c r="O26" s="8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4">
        <f t="shared" si="0"/>
        <v>2006</v>
      </c>
      <c r="B27" s="5">
        <v>38718</v>
      </c>
      <c r="C27" s="56">
        <v>26409471</v>
      </c>
      <c r="D27" s="6">
        <v>551.79999999999995</v>
      </c>
      <c r="E27" s="6">
        <v>0</v>
      </c>
      <c r="F27" s="64">
        <v>1.0706945906258896</v>
      </c>
      <c r="G27" s="6">
        <v>31</v>
      </c>
      <c r="H27" s="6">
        <v>0</v>
      </c>
      <c r="I27" s="6">
        <v>336</v>
      </c>
      <c r="J27" s="65">
        <v>3</v>
      </c>
      <c r="K27" s="65">
        <v>414666.66666666645</v>
      </c>
      <c r="L27" s="8">
        <f t="shared" si="3"/>
        <v>25321667.766824815</v>
      </c>
      <c r="M27" s="8">
        <f t="shared" si="1"/>
        <v>-1087803.2331751846</v>
      </c>
      <c r="N27" s="37">
        <f t="shared" si="2"/>
        <v>-4.1189891049888301E-2</v>
      </c>
      <c r="O27" s="81"/>
      <c r="Q27" s="55"/>
      <c r="R27" s="55"/>
      <c r="S27" s="1"/>
      <c r="T27" s="1"/>
      <c r="U27" s="1"/>
      <c r="V27" s="1"/>
      <c r="W27" s="1"/>
      <c r="X27" s="1"/>
      <c r="Y27" s="1"/>
    </row>
    <row r="28" spans="1:25">
      <c r="A28" s="4">
        <f t="shared" si="0"/>
        <v>2006</v>
      </c>
      <c r="B28" s="5">
        <v>38749</v>
      </c>
      <c r="C28" s="56">
        <v>27446019</v>
      </c>
      <c r="D28" s="6">
        <v>604.29999999999995</v>
      </c>
      <c r="E28" s="6">
        <v>0</v>
      </c>
      <c r="F28" s="64">
        <v>1.0728532651926865</v>
      </c>
      <c r="G28" s="6">
        <v>28</v>
      </c>
      <c r="H28" s="6">
        <v>0</v>
      </c>
      <c r="I28" s="6">
        <v>320</v>
      </c>
      <c r="J28" s="65">
        <v>4</v>
      </c>
      <c r="K28" s="65">
        <v>416333.33333333314</v>
      </c>
      <c r="L28" s="8">
        <f t="shared" si="3"/>
        <v>25887005.91364862</v>
      </c>
      <c r="M28" s="8">
        <f t="shared" si="1"/>
        <v>-1559013.0863513798</v>
      </c>
      <c r="N28" s="37">
        <f t="shared" si="2"/>
        <v>-5.6802885924963464E-2</v>
      </c>
      <c r="O28" s="81"/>
      <c r="Q28" s="19"/>
      <c r="R28" s="19"/>
      <c r="S28" s="1"/>
      <c r="T28" s="1"/>
      <c r="U28" s="1"/>
      <c r="V28" s="1"/>
      <c r="W28" s="1"/>
      <c r="X28" s="1"/>
      <c r="Y28" s="1"/>
    </row>
    <row r="29" spans="1:25">
      <c r="A29" s="4">
        <f t="shared" si="0"/>
        <v>2006</v>
      </c>
      <c r="B29" s="5">
        <v>38777</v>
      </c>
      <c r="C29" s="56">
        <v>29912132</v>
      </c>
      <c r="D29" s="6">
        <v>516.6</v>
      </c>
      <c r="E29" s="6">
        <v>0</v>
      </c>
      <c r="F29" s="64">
        <v>1.0750162919584452</v>
      </c>
      <c r="G29" s="6">
        <v>31</v>
      </c>
      <c r="H29" s="6">
        <v>1</v>
      </c>
      <c r="I29" s="6">
        <v>368</v>
      </c>
      <c r="J29" s="65">
        <v>4</v>
      </c>
      <c r="K29" s="65">
        <v>417999.99999999983</v>
      </c>
      <c r="L29" s="8">
        <f t="shared" si="3"/>
        <v>27795503.343692046</v>
      </c>
      <c r="M29" s="8">
        <f t="shared" si="1"/>
        <v>-2116628.6563079543</v>
      </c>
      <c r="N29" s="37">
        <f t="shared" si="2"/>
        <v>-7.0761544389679562E-2</v>
      </c>
      <c r="O29" s="81"/>
      <c r="Q29" s="19"/>
      <c r="R29" s="19"/>
      <c r="S29" s="1"/>
      <c r="T29" s="1"/>
      <c r="U29" s="1"/>
      <c r="V29" s="1"/>
      <c r="W29" s="1"/>
      <c r="X29" s="1"/>
      <c r="Y29" s="1"/>
    </row>
    <row r="30" spans="1:25">
      <c r="A30" s="4">
        <f t="shared" si="0"/>
        <v>2006</v>
      </c>
      <c r="B30" s="5">
        <v>38808</v>
      </c>
      <c r="C30" s="56">
        <v>28505284</v>
      </c>
      <c r="D30" s="6">
        <v>293.3</v>
      </c>
      <c r="E30" s="6">
        <v>0</v>
      </c>
      <c r="F30" s="64">
        <v>1.0771836796978254</v>
      </c>
      <c r="G30" s="6">
        <v>30</v>
      </c>
      <c r="H30" s="6">
        <v>1</v>
      </c>
      <c r="I30" s="6">
        <v>304</v>
      </c>
      <c r="J30" s="65">
        <v>4</v>
      </c>
      <c r="K30" s="65">
        <v>419666.66666666651</v>
      </c>
      <c r="L30" s="8">
        <f t="shared" si="3"/>
        <v>27124777.64587133</v>
      </c>
      <c r="M30" s="8">
        <f t="shared" si="1"/>
        <v>-1380506.3541286699</v>
      </c>
      <c r="N30" s="37">
        <f t="shared" si="2"/>
        <v>-4.8429840380775364E-2</v>
      </c>
      <c r="O30" s="81"/>
      <c r="Q30" s="19"/>
      <c r="R30" s="19"/>
      <c r="S30" s="1"/>
      <c r="T30" s="1"/>
      <c r="U30" s="1"/>
      <c r="V30" s="1"/>
      <c r="W30" s="1"/>
      <c r="X30" s="1"/>
      <c r="Y30" s="1"/>
    </row>
    <row r="31" spans="1:25">
      <c r="A31" s="4">
        <f t="shared" si="0"/>
        <v>2006</v>
      </c>
      <c r="B31" s="5">
        <v>38838</v>
      </c>
      <c r="C31" s="56">
        <v>30307281</v>
      </c>
      <c r="D31" s="6">
        <v>136.9</v>
      </c>
      <c r="E31" s="6">
        <v>26</v>
      </c>
      <c r="F31" s="64">
        <v>1.0793554372031784</v>
      </c>
      <c r="G31" s="6">
        <v>31</v>
      </c>
      <c r="H31" s="6">
        <v>1</v>
      </c>
      <c r="I31" s="6">
        <v>352</v>
      </c>
      <c r="J31" s="65">
        <v>4</v>
      </c>
      <c r="K31" s="65">
        <v>421333.3333333332</v>
      </c>
      <c r="L31" s="8">
        <f t="shared" si="3"/>
        <v>28769902.574006103</v>
      </c>
      <c r="M31" s="8">
        <f t="shared" si="1"/>
        <v>-1537378.425993897</v>
      </c>
      <c r="N31" s="37">
        <f t="shared" si="2"/>
        <v>-5.0726372517346477E-2</v>
      </c>
      <c r="O31" s="81"/>
      <c r="Q31" s="19"/>
      <c r="R31" s="19"/>
      <c r="S31" s="1"/>
      <c r="T31" s="1"/>
      <c r="U31" s="1"/>
      <c r="V31" s="1"/>
      <c r="W31" s="1"/>
      <c r="X31" s="1"/>
      <c r="Y31" s="1"/>
    </row>
    <row r="32" spans="1:25">
      <c r="A32" s="4">
        <f t="shared" si="0"/>
        <v>2006</v>
      </c>
      <c r="B32" s="5">
        <v>38869</v>
      </c>
      <c r="C32" s="56">
        <v>30614279</v>
      </c>
      <c r="D32" s="6">
        <v>19.5</v>
      </c>
      <c r="E32" s="6">
        <v>73.599999999999994</v>
      </c>
      <c r="F32" s="64">
        <v>1.0815315732845823</v>
      </c>
      <c r="G32" s="6">
        <v>30</v>
      </c>
      <c r="H32" s="6">
        <v>0</v>
      </c>
      <c r="I32" s="6">
        <v>352</v>
      </c>
      <c r="J32" s="65">
        <v>4</v>
      </c>
      <c r="K32" s="65">
        <v>422999.99999999988</v>
      </c>
      <c r="L32" s="8">
        <f t="shared" si="3"/>
        <v>29146125.148246896</v>
      </c>
      <c r="M32" s="8">
        <f t="shared" si="1"/>
        <v>-1468153.8517531045</v>
      </c>
      <c r="N32" s="37">
        <f t="shared" si="2"/>
        <v>-4.7956505908667797E-2</v>
      </c>
      <c r="O32" s="81"/>
      <c r="Q32" s="19"/>
      <c r="R32" s="19"/>
      <c r="S32" s="1"/>
      <c r="T32" s="1"/>
      <c r="U32" s="1"/>
      <c r="V32" s="1"/>
      <c r="W32" s="1"/>
      <c r="X32" s="1"/>
      <c r="Y32" s="1"/>
    </row>
    <row r="33" spans="1:25">
      <c r="A33" s="4">
        <f t="shared" si="0"/>
        <v>2006</v>
      </c>
      <c r="B33" s="5">
        <v>38899</v>
      </c>
      <c r="C33" s="56">
        <v>26990378</v>
      </c>
      <c r="D33" s="6">
        <v>0</v>
      </c>
      <c r="E33" s="6">
        <v>167.3</v>
      </c>
      <c r="F33" s="64">
        <v>1.0837120967698766</v>
      </c>
      <c r="G33" s="6">
        <v>31</v>
      </c>
      <c r="H33" s="6">
        <v>0</v>
      </c>
      <c r="I33" s="6">
        <v>320</v>
      </c>
      <c r="J33" s="65">
        <v>4</v>
      </c>
      <c r="K33" s="65">
        <v>424666.66666666657</v>
      </c>
      <c r="L33" s="8">
        <f t="shared" si="3"/>
        <v>30013924.040500313</v>
      </c>
      <c r="M33" s="8">
        <f t="shared" si="1"/>
        <v>3023546.040500313</v>
      </c>
      <c r="N33" s="37">
        <f t="shared" si="2"/>
        <v>0.11202310840182798</v>
      </c>
      <c r="O33" s="8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4">
        <f t="shared" si="0"/>
        <v>2006</v>
      </c>
      <c r="B34" s="5">
        <v>38930</v>
      </c>
      <c r="C34" s="56">
        <v>31350848</v>
      </c>
      <c r="D34" s="6">
        <v>4.2</v>
      </c>
      <c r="E34" s="6">
        <v>101.6</v>
      </c>
      <c r="F34" s="64">
        <v>1.0858970165047004</v>
      </c>
      <c r="G34" s="6">
        <v>31</v>
      </c>
      <c r="H34" s="6">
        <v>0</v>
      </c>
      <c r="I34" s="6">
        <v>352</v>
      </c>
      <c r="J34" s="65">
        <v>4</v>
      </c>
      <c r="K34" s="65">
        <v>426333.33333333326</v>
      </c>
      <c r="L34" s="8">
        <f t="shared" si="3"/>
        <v>29872064.075469412</v>
      </c>
      <c r="M34" s="8">
        <f t="shared" si="1"/>
        <v>-1478783.9245305881</v>
      </c>
      <c r="N34" s="37">
        <f t="shared" si="2"/>
        <v>-4.7168865241877606E-2</v>
      </c>
      <c r="O34" s="8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4">
        <f t="shared" si="0"/>
        <v>2006</v>
      </c>
      <c r="B35" s="5">
        <v>38961</v>
      </c>
      <c r="C35" s="56">
        <v>29125981</v>
      </c>
      <c r="D35" s="6">
        <v>80.900000000000006</v>
      </c>
      <c r="E35" s="6">
        <v>12.9</v>
      </c>
      <c r="F35" s="64">
        <v>1.0880863413525259</v>
      </c>
      <c r="G35" s="6">
        <v>30</v>
      </c>
      <c r="H35" s="6">
        <v>1</v>
      </c>
      <c r="I35" s="6">
        <v>320</v>
      </c>
      <c r="J35" s="65">
        <v>4</v>
      </c>
      <c r="K35" s="65">
        <v>427999.99999999994</v>
      </c>
      <c r="L35" s="8">
        <f t="shared" si="3"/>
        <v>28363744.809648234</v>
      </c>
      <c r="M35" s="8">
        <f t="shared" si="1"/>
        <v>-762236.1903517656</v>
      </c>
      <c r="N35" s="37">
        <f t="shared" si="2"/>
        <v>-2.6170318189514909E-2</v>
      </c>
      <c r="O35" s="81"/>
      <c r="Q35" s="49"/>
      <c r="R35" s="49"/>
      <c r="S35" s="49"/>
      <c r="T35" s="49"/>
      <c r="U35" s="49"/>
      <c r="V35" s="49"/>
      <c r="W35" s="1"/>
      <c r="X35" s="1"/>
      <c r="Y35" s="1"/>
    </row>
    <row r="36" spans="1:25">
      <c r="A36" s="4">
        <f t="shared" si="0"/>
        <v>2006</v>
      </c>
      <c r="B36" s="5">
        <v>38991</v>
      </c>
      <c r="C36" s="56">
        <v>27553611</v>
      </c>
      <c r="D36" s="6">
        <v>288.3</v>
      </c>
      <c r="E36" s="6">
        <v>1.1000000000000001</v>
      </c>
      <c r="F36" s="64">
        <v>1.0902800801946957</v>
      </c>
      <c r="G36" s="6">
        <v>31</v>
      </c>
      <c r="H36" s="6">
        <v>1</v>
      </c>
      <c r="I36" s="6">
        <v>336</v>
      </c>
      <c r="J36" s="65">
        <v>4</v>
      </c>
      <c r="K36" s="65">
        <v>429666.66666666663</v>
      </c>
      <c r="L36" s="8">
        <f t="shared" si="3"/>
        <v>28368981.880096883</v>
      </c>
      <c r="M36" s="8">
        <f t="shared" si="1"/>
        <v>815370.88009688258</v>
      </c>
      <c r="N36" s="37">
        <f t="shared" si="2"/>
        <v>2.9592160537393178E-2</v>
      </c>
      <c r="O36" s="81"/>
      <c r="Q36" s="19"/>
      <c r="R36" s="19"/>
      <c r="S36" s="19"/>
      <c r="T36" s="19"/>
      <c r="U36" s="19"/>
      <c r="V36" s="19"/>
      <c r="W36" s="1"/>
      <c r="X36" s="1"/>
      <c r="Y36" s="1"/>
    </row>
    <row r="37" spans="1:25">
      <c r="A37" s="4">
        <f t="shared" si="0"/>
        <v>2006</v>
      </c>
      <c r="B37" s="5">
        <v>39022</v>
      </c>
      <c r="C37" s="56">
        <v>26855914</v>
      </c>
      <c r="D37" s="6">
        <v>382.2</v>
      </c>
      <c r="E37" s="6">
        <v>0</v>
      </c>
      <c r="F37" s="64">
        <v>1.0924782419304584</v>
      </c>
      <c r="G37" s="6">
        <v>30</v>
      </c>
      <c r="H37" s="6">
        <v>1</v>
      </c>
      <c r="I37" s="6">
        <v>352</v>
      </c>
      <c r="J37" s="65">
        <v>4</v>
      </c>
      <c r="K37" s="65">
        <v>431333.33333333331</v>
      </c>
      <c r="L37" s="8">
        <f t="shared" si="3"/>
        <v>28274153.250095714</v>
      </c>
      <c r="M37" s="8">
        <f t="shared" si="1"/>
        <v>1418239.2500957139</v>
      </c>
      <c r="N37" s="37">
        <f t="shared" si="2"/>
        <v>5.2809196890327911E-2</v>
      </c>
      <c r="O37" s="81"/>
      <c r="Q37" s="19"/>
      <c r="R37" s="19"/>
      <c r="S37" s="19"/>
      <c r="T37" s="19"/>
      <c r="U37" s="19"/>
      <c r="V37" s="19"/>
      <c r="W37" s="1"/>
      <c r="X37" s="1"/>
      <c r="Y37" s="1"/>
    </row>
    <row r="38" spans="1:25">
      <c r="A38" s="4">
        <f t="shared" si="0"/>
        <v>2006</v>
      </c>
      <c r="B38" s="5">
        <v>39052</v>
      </c>
      <c r="C38" s="56">
        <v>25818150</v>
      </c>
      <c r="D38" s="6">
        <v>500.5</v>
      </c>
      <c r="E38" s="6">
        <v>0</v>
      </c>
      <c r="F38" s="64">
        <v>1.0946808354770046</v>
      </c>
      <c r="G38" s="6">
        <v>31</v>
      </c>
      <c r="H38" s="6">
        <v>0</v>
      </c>
      <c r="I38" s="6">
        <v>304</v>
      </c>
      <c r="J38" s="65">
        <v>4</v>
      </c>
      <c r="K38" s="65">
        <v>433000</v>
      </c>
      <c r="L38" s="8">
        <f t="shared" si="3"/>
        <v>27365614.214672025</v>
      </c>
      <c r="M38" s="8">
        <f t="shared" si="1"/>
        <v>1547464.2146720253</v>
      </c>
      <c r="N38" s="37">
        <f t="shared" si="2"/>
        <v>5.9937068096359548E-2</v>
      </c>
      <c r="O38" s="81"/>
      <c r="Q38" s="19"/>
      <c r="R38" s="19"/>
      <c r="S38" s="19"/>
      <c r="T38" s="19"/>
      <c r="U38" s="19"/>
      <c r="V38" s="19"/>
      <c r="W38" s="1"/>
      <c r="X38" s="1"/>
      <c r="Y38" s="1"/>
    </row>
    <row r="39" spans="1:25">
      <c r="A39" s="4">
        <f t="shared" si="0"/>
        <v>2007</v>
      </c>
      <c r="B39" s="5">
        <v>39083</v>
      </c>
      <c r="C39" s="56">
        <v>24097074</v>
      </c>
      <c r="D39" s="6">
        <v>647.1</v>
      </c>
      <c r="E39" s="6">
        <v>0</v>
      </c>
      <c r="F39" s="64">
        <v>1.0964502498500059</v>
      </c>
      <c r="G39" s="6">
        <v>31</v>
      </c>
      <c r="H39" s="6">
        <v>0</v>
      </c>
      <c r="I39" s="6">
        <v>352</v>
      </c>
      <c r="J39" s="65">
        <v>4</v>
      </c>
      <c r="K39" s="65">
        <v>434416.66666666669</v>
      </c>
      <c r="L39" s="8">
        <f t="shared" si="3"/>
        <v>27874268.636321265</v>
      </c>
      <c r="M39" s="8">
        <f t="shared" si="1"/>
        <v>3777194.6363212653</v>
      </c>
      <c r="N39" s="37">
        <f t="shared" si="2"/>
        <v>0.15674909892882702</v>
      </c>
      <c r="O39" s="8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4">
        <f t="shared" si="0"/>
        <v>2007</v>
      </c>
      <c r="B40" s="5">
        <v>39114</v>
      </c>
      <c r="C40" s="56">
        <v>25690526</v>
      </c>
      <c r="D40" s="6">
        <v>740.1</v>
      </c>
      <c r="E40" s="6">
        <v>0</v>
      </c>
      <c r="F40" s="64">
        <v>1.09822252425958</v>
      </c>
      <c r="G40" s="6">
        <v>28</v>
      </c>
      <c r="H40" s="6">
        <v>0</v>
      </c>
      <c r="I40" s="6">
        <v>320</v>
      </c>
      <c r="J40" s="65">
        <v>4</v>
      </c>
      <c r="K40" s="65">
        <v>435833.33333333337</v>
      </c>
      <c r="L40" s="8">
        <f t="shared" si="3"/>
        <v>26590635.493276939</v>
      </c>
      <c r="M40" s="8">
        <f t="shared" si="1"/>
        <v>900109.4932769388</v>
      </c>
      <c r="N40" s="37">
        <f t="shared" si="2"/>
        <v>3.5036631530118878E-2</v>
      </c>
      <c r="O40" s="81"/>
      <c r="Q40" s="49"/>
      <c r="R40" s="49"/>
      <c r="S40" s="49"/>
      <c r="T40" s="49"/>
      <c r="U40" s="49"/>
      <c r="V40" s="49"/>
      <c r="W40" s="49"/>
      <c r="X40" s="49"/>
      <c r="Y40" s="49"/>
    </row>
    <row r="41" spans="1:25">
      <c r="A41" s="4">
        <f t="shared" si="0"/>
        <v>2007</v>
      </c>
      <c r="B41" s="5">
        <v>39142</v>
      </c>
      <c r="C41" s="56">
        <v>30547353</v>
      </c>
      <c r="D41" s="6">
        <v>546.70000000000005</v>
      </c>
      <c r="E41" s="6">
        <v>0</v>
      </c>
      <c r="F41" s="64">
        <v>1.0999976633286159</v>
      </c>
      <c r="G41" s="6">
        <v>31</v>
      </c>
      <c r="H41" s="6">
        <v>1</v>
      </c>
      <c r="I41" s="6">
        <v>352</v>
      </c>
      <c r="J41" s="65">
        <v>5</v>
      </c>
      <c r="K41" s="65">
        <v>437250.00000000006</v>
      </c>
      <c r="L41" s="8">
        <f t="shared" si="3"/>
        <v>29957521.192208219</v>
      </c>
      <c r="M41" s="8">
        <f t="shared" si="1"/>
        <v>-589831.80779178068</v>
      </c>
      <c r="N41" s="37">
        <f t="shared" si="2"/>
        <v>-1.9308769823420731E-2</v>
      </c>
      <c r="O41" s="81"/>
      <c r="Q41" s="19"/>
      <c r="R41" s="19"/>
      <c r="S41" s="19"/>
      <c r="T41" s="19"/>
      <c r="U41" s="19"/>
      <c r="V41" s="19"/>
      <c r="W41" s="19"/>
      <c r="X41" s="19"/>
      <c r="Y41" s="19"/>
    </row>
    <row r="42" spans="1:25">
      <c r="A42" s="4">
        <f t="shared" si="0"/>
        <v>2007</v>
      </c>
      <c r="B42" s="5">
        <v>39173</v>
      </c>
      <c r="C42" s="56">
        <v>27869840</v>
      </c>
      <c r="D42" s="6">
        <v>356.4</v>
      </c>
      <c r="E42" s="6">
        <v>0</v>
      </c>
      <c r="F42" s="64">
        <v>1.1017756716874769</v>
      </c>
      <c r="G42" s="6">
        <v>30</v>
      </c>
      <c r="H42" s="6">
        <v>1</v>
      </c>
      <c r="I42" s="6">
        <v>320</v>
      </c>
      <c r="J42" s="65">
        <v>5</v>
      </c>
      <c r="K42" s="65">
        <v>438666.66666666674</v>
      </c>
      <c r="L42" s="8">
        <f t="shared" si="3"/>
        <v>29696830.788758706</v>
      </c>
      <c r="M42" s="8">
        <f t="shared" si="1"/>
        <v>1826990.7887587063</v>
      </c>
      <c r="N42" s="37">
        <f t="shared" si="2"/>
        <v>6.5554405362883539E-2</v>
      </c>
      <c r="O42" s="81"/>
      <c r="Q42" s="19"/>
      <c r="R42" s="19"/>
      <c r="S42" s="19"/>
      <c r="T42" s="19"/>
      <c r="U42" s="19"/>
      <c r="V42" s="19"/>
      <c r="W42" s="19"/>
      <c r="X42" s="19"/>
      <c r="Y42" s="19"/>
    </row>
    <row r="43" spans="1:25">
      <c r="A43" s="4">
        <f t="shared" si="0"/>
        <v>2007</v>
      </c>
      <c r="B43" s="5">
        <v>39203</v>
      </c>
      <c r="C43" s="56">
        <v>32187239</v>
      </c>
      <c r="D43" s="6">
        <v>136.4</v>
      </c>
      <c r="E43" s="6">
        <v>22.4</v>
      </c>
      <c r="F43" s="64">
        <v>1.10355655397401</v>
      </c>
      <c r="G43" s="6">
        <v>31</v>
      </c>
      <c r="H43" s="6">
        <v>1</v>
      </c>
      <c r="I43" s="6">
        <v>352</v>
      </c>
      <c r="J43" s="65">
        <v>5</v>
      </c>
      <c r="K43" s="65">
        <v>440083.33333333343</v>
      </c>
      <c r="L43" s="8">
        <f t="shared" si="3"/>
        <v>31170603.446360573</v>
      </c>
      <c r="M43" s="8">
        <f t="shared" si="1"/>
        <v>-1016635.5536394268</v>
      </c>
      <c r="N43" s="37">
        <f t="shared" si="2"/>
        <v>-3.1585050014368329E-2</v>
      </c>
      <c r="O43" s="81"/>
      <c r="Q43" s="19"/>
      <c r="R43" s="19"/>
      <c r="S43" s="19"/>
      <c r="T43" s="19"/>
      <c r="U43" s="19"/>
      <c r="V43" s="19"/>
      <c r="W43" s="19"/>
      <c r="X43" s="19"/>
      <c r="Y43" s="19"/>
    </row>
    <row r="44" spans="1:25">
      <c r="A44" s="4">
        <f t="shared" si="0"/>
        <v>2007</v>
      </c>
      <c r="B44" s="5">
        <v>39234</v>
      </c>
      <c r="C44" s="56">
        <v>33241475</v>
      </c>
      <c r="D44" s="6">
        <v>16.5</v>
      </c>
      <c r="E44" s="6">
        <v>99.2</v>
      </c>
      <c r="F44" s="64">
        <v>1.1053403148335597</v>
      </c>
      <c r="G44" s="6">
        <v>30</v>
      </c>
      <c r="H44" s="6">
        <v>0</v>
      </c>
      <c r="I44" s="6">
        <v>336</v>
      </c>
      <c r="J44" s="65">
        <v>5</v>
      </c>
      <c r="K44" s="65">
        <v>441500.00000000012</v>
      </c>
      <c r="L44" s="8">
        <f t="shared" si="3"/>
        <v>31605806.525138792</v>
      </c>
      <c r="M44" s="8">
        <f t="shared" si="1"/>
        <v>-1635668.4748612083</v>
      </c>
      <c r="N44" s="37">
        <f t="shared" si="2"/>
        <v>-4.9205652723328566E-2</v>
      </c>
      <c r="O44" s="81"/>
      <c r="Q44" s="19"/>
      <c r="R44" s="19"/>
      <c r="S44" s="19"/>
      <c r="T44" s="19"/>
      <c r="U44" s="19"/>
      <c r="V44" s="19"/>
      <c r="W44" s="19"/>
      <c r="X44" s="19"/>
      <c r="Y44" s="19"/>
    </row>
    <row r="45" spans="1:25">
      <c r="A45" s="4">
        <f t="shared" si="0"/>
        <v>2007</v>
      </c>
      <c r="B45" s="5">
        <v>39264</v>
      </c>
      <c r="C45" s="56">
        <v>32395607</v>
      </c>
      <c r="D45" s="6">
        <v>3.2</v>
      </c>
      <c r="E45" s="6">
        <v>106.1</v>
      </c>
      <c r="F45" s="64">
        <v>1.1071269589189776</v>
      </c>
      <c r="G45" s="6">
        <v>31</v>
      </c>
      <c r="H45" s="6">
        <v>0</v>
      </c>
      <c r="I45" s="6">
        <v>336</v>
      </c>
      <c r="J45" s="65">
        <v>5</v>
      </c>
      <c r="K45" s="65">
        <v>442916.6666666668</v>
      </c>
      <c r="L45" s="8">
        <f t="shared" si="3"/>
        <v>31999475.555078689</v>
      </c>
      <c r="M45" s="8">
        <f t="shared" si="1"/>
        <v>-396131.44492131099</v>
      </c>
      <c r="N45" s="37">
        <f t="shared" si="2"/>
        <v>-1.2227937106451222E-2</v>
      </c>
      <c r="O45" s="81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4">
        <f t="shared" si="0"/>
        <v>2007</v>
      </c>
      <c r="B46" s="5">
        <v>39295</v>
      </c>
      <c r="C46" s="56">
        <v>27649753</v>
      </c>
      <c r="D46" s="6">
        <v>5.2</v>
      </c>
      <c r="E46" s="6">
        <v>141</v>
      </c>
      <c r="F46" s="64">
        <v>1.1089164908906379</v>
      </c>
      <c r="G46" s="6">
        <v>31</v>
      </c>
      <c r="H46" s="6">
        <v>0</v>
      </c>
      <c r="I46" s="6">
        <v>352</v>
      </c>
      <c r="J46" s="65">
        <v>5</v>
      </c>
      <c r="K46" s="65">
        <v>444333.33333333349</v>
      </c>
      <c r="L46" s="8">
        <f t="shared" si="3"/>
        <v>32687806.054508679</v>
      </c>
      <c r="M46" s="8">
        <f t="shared" si="1"/>
        <v>5038053.0545086786</v>
      </c>
      <c r="N46" s="37">
        <f t="shared" si="2"/>
        <v>0.18220969476684579</v>
      </c>
      <c r="O46" s="81"/>
      <c r="Q46" s="19"/>
      <c r="R46" s="19"/>
      <c r="S46" s="19"/>
      <c r="T46" s="19"/>
      <c r="U46" s="19"/>
      <c r="V46" s="19"/>
      <c r="W46" s="19"/>
      <c r="X46" s="19"/>
      <c r="Y46" s="19"/>
    </row>
    <row r="47" spans="1:25">
      <c r="A47" s="4">
        <f t="shared" si="0"/>
        <v>2007</v>
      </c>
      <c r="B47" s="5">
        <v>39326</v>
      </c>
      <c r="C47" s="56">
        <v>31444726</v>
      </c>
      <c r="D47" s="6">
        <v>36.9</v>
      </c>
      <c r="E47" s="6">
        <v>47.5</v>
      </c>
      <c r="F47" s="64">
        <v>1.1107089154164462</v>
      </c>
      <c r="G47" s="6">
        <v>30</v>
      </c>
      <c r="H47" s="6">
        <v>1</v>
      </c>
      <c r="I47" s="6">
        <v>304</v>
      </c>
      <c r="J47" s="65">
        <v>5</v>
      </c>
      <c r="K47" s="65">
        <v>445750.00000000017</v>
      </c>
      <c r="L47" s="8">
        <f t="shared" si="3"/>
        <v>30957077.345190439</v>
      </c>
      <c r="M47" s="8">
        <f t="shared" si="1"/>
        <v>-487648.65480956063</v>
      </c>
      <c r="N47" s="37">
        <f t="shared" si="2"/>
        <v>-1.5508122246304854E-2</v>
      </c>
      <c r="O47" s="81"/>
      <c r="Q47" s="19"/>
      <c r="R47" s="19"/>
      <c r="S47" s="19"/>
      <c r="T47" s="19"/>
      <c r="U47" s="19"/>
      <c r="V47" s="19"/>
      <c r="W47" s="19"/>
      <c r="X47" s="19"/>
      <c r="Y47" s="19"/>
    </row>
    <row r="48" spans="1:25">
      <c r="A48" s="4">
        <f t="shared" si="0"/>
        <v>2007</v>
      </c>
      <c r="B48" s="5">
        <v>39356</v>
      </c>
      <c r="C48" s="56">
        <v>31681938</v>
      </c>
      <c r="D48" s="6">
        <v>137.69999999999999</v>
      </c>
      <c r="E48" s="6">
        <v>19.8</v>
      </c>
      <c r="F48" s="64">
        <v>1.1125042371718541</v>
      </c>
      <c r="G48" s="6">
        <v>31</v>
      </c>
      <c r="H48" s="6">
        <v>1</v>
      </c>
      <c r="I48" s="6">
        <v>352</v>
      </c>
      <c r="J48" s="65">
        <v>5</v>
      </c>
      <c r="K48" s="65">
        <v>447166.66666666686</v>
      </c>
      <c r="L48" s="8">
        <f t="shared" si="3"/>
        <v>31483866.863968011</v>
      </c>
      <c r="M48" s="8">
        <f t="shared" si="1"/>
        <v>-198071.13603198901</v>
      </c>
      <c r="N48" s="37">
        <f t="shared" si="2"/>
        <v>-6.251863002572286E-3</v>
      </c>
      <c r="O48" s="81"/>
      <c r="Q48" s="19"/>
      <c r="R48" s="19"/>
      <c r="S48" s="19"/>
      <c r="T48" s="19"/>
      <c r="U48" s="19"/>
      <c r="V48" s="19"/>
      <c r="W48" s="19"/>
      <c r="X48" s="19"/>
      <c r="Y48" s="19"/>
    </row>
    <row r="49" spans="1:25">
      <c r="A49" s="4">
        <f t="shared" si="0"/>
        <v>2007</v>
      </c>
      <c r="B49" s="5">
        <v>39387</v>
      </c>
      <c r="C49" s="56">
        <v>30556407</v>
      </c>
      <c r="D49" s="6">
        <v>462.5</v>
      </c>
      <c r="E49" s="6">
        <v>0</v>
      </c>
      <c r="F49" s="64">
        <v>1.1143024608398699</v>
      </c>
      <c r="G49" s="6">
        <v>30</v>
      </c>
      <c r="H49" s="6">
        <v>1</v>
      </c>
      <c r="I49" s="6">
        <v>352</v>
      </c>
      <c r="J49" s="65">
        <v>5</v>
      </c>
      <c r="K49" s="65">
        <v>448583.33333333355</v>
      </c>
      <c r="L49" s="8">
        <f t="shared" si="3"/>
        <v>30455274.187854916</v>
      </c>
      <c r="M49" s="8">
        <f t="shared" si="1"/>
        <v>-101132.81214508414</v>
      </c>
      <c r="N49" s="37">
        <f t="shared" si="2"/>
        <v>-3.3097088982053467E-3</v>
      </c>
      <c r="O49" s="8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4">
        <f t="shared" si="0"/>
        <v>2007</v>
      </c>
      <c r="B50" s="5">
        <v>39417</v>
      </c>
      <c r="C50" s="56">
        <v>32575406</v>
      </c>
      <c r="D50" s="6">
        <v>630.70000000000005</v>
      </c>
      <c r="E50" s="6">
        <v>0</v>
      </c>
      <c r="F50" s="64">
        <v>1.1161035911110719</v>
      </c>
      <c r="G50" s="6">
        <v>31</v>
      </c>
      <c r="H50" s="6">
        <v>0</v>
      </c>
      <c r="I50" s="6">
        <v>304</v>
      </c>
      <c r="J50" s="65">
        <v>6</v>
      </c>
      <c r="K50" s="65">
        <v>450000.00000000023</v>
      </c>
      <c r="L50" s="8">
        <f t="shared" si="3"/>
        <v>30934434.301377904</v>
      </c>
      <c r="M50" s="8">
        <f t="shared" si="1"/>
        <v>-1640971.6986220963</v>
      </c>
      <c r="N50" s="37">
        <f t="shared" si="2"/>
        <v>-5.0374558604798246E-2</v>
      </c>
      <c r="O50" s="8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4">
        <f t="shared" si="0"/>
        <v>2008</v>
      </c>
      <c r="B51" s="5">
        <v>39448</v>
      </c>
      <c r="C51" s="56">
        <v>32990709</v>
      </c>
      <c r="D51" s="6">
        <v>623.5</v>
      </c>
      <c r="E51" s="6">
        <v>0</v>
      </c>
      <c r="F51" s="64">
        <v>1.1155079320471661</v>
      </c>
      <c r="G51" s="6">
        <v>31</v>
      </c>
      <c r="H51" s="6">
        <v>0</v>
      </c>
      <c r="I51" s="6">
        <v>352</v>
      </c>
      <c r="J51" s="65">
        <v>6</v>
      </c>
      <c r="K51" s="65">
        <v>451250.00000000023</v>
      </c>
      <c r="L51" s="8">
        <f t="shared" si="3"/>
        <v>31652159.170478418</v>
      </c>
      <c r="M51" s="8">
        <f t="shared" si="1"/>
        <v>-1338549.8295215815</v>
      </c>
      <c r="N51" s="37">
        <f t="shared" si="2"/>
        <v>-4.0573539341685005E-2</v>
      </c>
      <c r="O51" s="8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4">
        <f t="shared" si="0"/>
        <v>2008</v>
      </c>
      <c r="B52" s="5">
        <v>39479</v>
      </c>
      <c r="C52" s="56">
        <v>32870790</v>
      </c>
      <c r="D52" s="6">
        <v>674.7</v>
      </c>
      <c r="E52" s="6">
        <v>0</v>
      </c>
      <c r="F52" s="64">
        <v>1.1149125908836075</v>
      </c>
      <c r="G52" s="6">
        <v>29</v>
      </c>
      <c r="H52" s="6">
        <v>0</v>
      </c>
      <c r="I52" s="6">
        <v>320</v>
      </c>
      <c r="J52" s="65">
        <v>6</v>
      </c>
      <c r="K52" s="65">
        <v>452500.00000000023</v>
      </c>
      <c r="L52" s="8">
        <f t="shared" si="3"/>
        <v>30573127.264910631</v>
      </c>
      <c r="M52" s="8">
        <f t="shared" si="1"/>
        <v>-2297662.7350893691</v>
      </c>
      <c r="N52" s="37">
        <f t="shared" si="2"/>
        <v>-6.9899833106821255E-2</v>
      </c>
      <c r="O52" s="8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4">
        <f t="shared" si="0"/>
        <v>2008</v>
      </c>
      <c r="B53" s="5">
        <v>39508</v>
      </c>
      <c r="C53" s="56">
        <v>32220491</v>
      </c>
      <c r="D53" s="6">
        <v>610.20000000000005</v>
      </c>
      <c r="E53" s="6">
        <v>0</v>
      </c>
      <c r="F53" s="64">
        <v>1.1143175674507355</v>
      </c>
      <c r="G53" s="6">
        <v>31</v>
      </c>
      <c r="H53" s="6">
        <v>1</v>
      </c>
      <c r="I53" s="6">
        <v>304</v>
      </c>
      <c r="J53" s="65">
        <v>6</v>
      </c>
      <c r="K53" s="65">
        <v>453750.00000000023</v>
      </c>
      <c r="L53" s="8">
        <f t="shared" si="3"/>
        <v>31106851.736841854</v>
      </c>
      <c r="M53" s="8">
        <f t="shared" si="1"/>
        <v>-1113639.2631581463</v>
      </c>
      <c r="N53" s="37">
        <f t="shared" si="2"/>
        <v>-3.4563075502423171E-2</v>
      </c>
      <c r="O53" s="8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4">
        <f t="shared" si="0"/>
        <v>2008</v>
      </c>
      <c r="B54" s="5">
        <v>39539</v>
      </c>
      <c r="C54" s="56">
        <v>31299525</v>
      </c>
      <c r="D54" s="6">
        <v>253.9</v>
      </c>
      <c r="E54" s="6">
        <v>0</v>
      </c>
      <c r="F54" s="64">
        <v>1.1137228615789785</v>
      </c>
      <c r="G54" s="6">
        <v>30</v>
      </c>
      <c r="H54" s="6">
        <v>1</v>
      </c>
      <c r="I54" s="6">
        <v>352</v>
      </c>
      <c r="J54" s="65">
        <v>6</v>
      </c>
      <c r="K54" s="65">
        <v>455000.00000000023</v>
      </c>
      <c r="L54" s="8">
        <f t="shared" si="3"/>
        <v>32311027.986337453</v>
      </c>
      <c r="M54" s="8">
        <f t="shared" si="1"/>
        <v>1011502.9863374531</v>
      </c>
      <c r="N54" s="37">
        <f t="shared" si="2"/>
        <v>3.2316879771736251E-2</v>
      </c>
      <c r="O54" s="81"/>
    </row>
    <row r="55" spans="1:25">
      <c r="A55" s="4">
        <f t="shared" si="0"/>
        <v>2008</v>
      </c>
      <c r="B55" s="5">
        <v>39569</v>
      </c>
      <c r="C55" s="56">
        <v>32077608</v>
      </c>
      <c r="D55" s="6">
        <v>193.5</v>
      </c>
      <c r="E55" s="6">
        <v>2.5</v>
      </c>
      <c r="F55" s="64">
        <v>1.113128473098856</v>
      </c>
      <c r="G55" s="6">
        <v>31</v>
      </c>
      <c r="H55" s="6">
        <v>1</v>
      </c>
      <c r="I55" s="6">
        <v>336</v>
      </c>
      <c r="J55" s="65">
        <v>6</v>
      </c>
      <c r="K55" s="65">
        <v>456250.00000000023</v>
      </c>
      <c r="L55" s="8">
        <f t="shared" si="3"/>
        <v>32402288.468572136</v>
      </c>
      <c r="M55" s="8">
        <f t="shared" si="1"/>
        <v>324680.46857213601</v>
      </c>
      <c r="N55" s="37">
        <f t="shared" si="2"/>
        <v>1.0121716948849054E-2</v>
      </c>
      <c r="O55" s="81"/>
    </row>
    <row r="56" spans="1:25">
      <c r="A56" s="4">
        <f t="shared" si="0"/>
        <v>2008</v>
      </c>
      <c r="B56" s="5">
        <v>39600</v>
      </c>
      <c r="C56" s="56">
        <v>35047709</v>
      </c>
      <c r="D56" s="6">
        <v>22.7</v>
      </c>
      <c r="E56" s="6">
        <v>71.5</v>
      </c>
      <c r="F56" s="64">
        <v>1.1125344018409773</v>
      </c>
      <c r="G56" s="6">
        <v>30</v>
      </c>
      <c r="H56" s="6">
        <v>0</v>
      </c>
      <c r="I56" s="6">
        <v>336</v>
      </c>
      <c r="J56" s="65">
        <v>6</v>
      </c>
      <c r="K56" s="65">
        <v>457500.00000000023</v>
      </c>
      <c r="L56" s="8">
        <f t="shared" si="3"/>
        <v>32998723.438812323</v>
      </c>
      <c r="M56" s="8">
        <f t="shared" si="1"/>
        <v>-2048985.5611876771</v>
      </c>
      <c r="N56" s="37">
        <f t="shared" si="2"/>
        <v>-5.8462753191304943E-2</v>
      </c>
      <c r="O56" s="81"/>
    </row>
    <row r="57" spans="1:25">
      <c r="A57" s="4">
        <f t="shared" si="0"/>
        <v>2008</v>
      </c>
      <c r="B57" s="5">
        <v>39630</v>
      </c>
      <c r="C57" s="56">
        <v>33674468</v>
      </c>
      <c r="D57" s="6">
        <v>1</v>
      </c>
      <c r="E57" s="6">
        <v>111</v>
      </c>
      <c r="F57" s="64">
        <v>1.1119406476360427</v>
      </c>
      <c r="G57" s="6">
        <v>31</v>
      </c>
      <c r="H57" s="6">
        <v>0</v>
      </c>
      <c r="I57" s="6">
        <v>352</v>
      </c>
      <c r="J57" s="65">
        <v>6</v>
      </c>
      <c r="K57" s="65">
        <v>458750.00000000023</v>
      </c>
      <c r="L57" s="8">
        <f t="shared" si="3"/>
        <v>33903894.60117951</v>
      </c>
      <c r="M57" s="8">
        <f t="shared" si="1"/>
        <v>229426.60117951035</v>
      </c>
      <c r="N57" s="37">
        <f t="shared" si="2"/>
        <v>6.813072776072078E-3</v>
      </c>
      <c r="O57" s="81"/>
    </row>
    <row r="58" spans="1:25">
      <c r="A58" s="4">
        <f t="shared" si="0"/>
        <v>2008</v>
      </c>
      <c r="B58" s="5">
        <v>39661</v>
      </c>
      <c r="C58" s="56">
        <v>35996673</v>
      </c>
      <c r="D58" s="6">
        <v>12.7</v>
      </c>
      <c r="E58" s="6">
        <v>64</v>
      </c>
      <c r="F58" s="64">
        <v>1.1113472103148427</v>
      </c>
      <c r="G58" s="6">
        <v>31</v>
      </c>
      <c r="H58" s="6">
        <v>0</v>
      </c>
      <c r="I58" s="6">
        <v>320</v>
      </c>
      <c r="J58" s="65">
        <v>6</v>
      </c>
      <c r="K58" s="65">
        <v>460000.00000000023</v>
      </c>
      <c r="L58" s="8">
        <f t="shared" si="3"/>
        <v>32843812.45177751</v>
      </c>
      <c r="M58" s="8">
        <f t="shared" si="1"/>
        <v>-3152860.5482224897</v>
      </c>
      <c r="N58" s="37">
        <f t="shared" si="2"/>
        <v>-8.7587554222649674E-2</v>
      </c>
      <c r="O58" s="81"/>
    </row>
    <row r="59" spans="1:25">
      <c r="A59" s="4">
        <f t="shared" si="0"/>
        <v>2008</v>
      </c>
      <c r="B59" s="5">
        <v>39692</v>
      </c>
      <c r="C59" s="56">
        <v>34472066</v>
      </c>
      <c r="D59" s="6">
        <v>59</v>
      </c>
      <c r="E59" s="6">
        <v>26.7</v>
      </c>
      <c r="F59" s="64">
        <v>1.1107540897082573</v>
      </c>
      <c r="G59" s="6">
        <v>30</v>
      </c>
      <c r="H59" s="6">
        <v>1</v>
      </c>
      <c r="I59" s="6">
        <v>336</v>
      </c>
      <c r="J59" s="65">
        <v>6</v>
      </c>
      <c r="K59" s="65">
        <v>461250.00000000023</v>
      </c>
      <c r="L59" s="8">
        <f t="shared" si="3"/>
        <v>32571549.969745282</v>
      </c>
      <c r="M59" s="8">
        <f t="shared" si="1"/>
        <v>-1900516.0302547179</v>
      </c>
      <c r="N59" s="37">
        <f t="shared" si="2"/>
        <v>-5.5132060557516856E-2</v>
      </c>
      <c r="O59" s="81"/>
    </row>
    <row r="60" spans="1:25">
      <c r="A60" s="4">
        <f t="shared" si="0"/>
        <v>2008</v>
      </c>
      <c r="B60" s="5">
        <v>39722</v>
      </c>
      <c r="C60" s="56">
        <v>32721930</v>
      </c>
      <c r="D60" s="6">
        <v>278.60000000000002</v>
      </c>
      <c r="E60" s="6">
        <v>0</v>
      </c>
      <c r="F60" s="64">
        <v>1.110161285647258</v>
      </c>
      <c r="G60" s="6">
        <v>31</v>
      </c>
      <c r="H60" s="6">
        <v>1</v>
      </c>
      <c r="I60" s="6">
        <v>352</v>
      </c>
      <c r="J60" s="65">
        <v>6</v>
      </c>
      <c r="K60" s="65">
        <v>462500.00000000023</v>
      </c>
      <c r="L60" s="8">
        <f t="shared" si="3"/>
        <v>32270438.770337351</v>
      </c>
      <c r="M60" s="8">
        <f t="shared" si="1"/>
        <v>-451491.22966264933</v>
      </c>
      <c r="N60" s="37">
        <f t="shared" si="2"/>
        <v>-1.3797817844566299E-2</v>
      </c>
      <c r="O60" s="81"/>
    </row>
    <row r="61" spans="1:25">
      <c r="A61" s="4">
        <f t="shared" si="0"/>
        <v>2008</v>
      </c>
      <c r="B61" s="5">
        <v>39753</v>
      </c>
      <c r="C61" s="56">
        <v>30831140</v>
      </c>
      <c r="D61" s="6">
        <v>451.6</v>
      </c>
      <c r="E61" s="6">
        <v>0</v>
      </c>
      <c r="F61" s="64">
        <v>1.1095687979629063</v>
      </c>
      <c r="G61" s="6">
        <v>30</v>
      </c>
      <c r="H61" s="6">
        <v>1</v>
      </c>
      <c r="I61" s="6">
        <v>304</v>
      </c>
      <c r="J61" s="65">
        <v>6</v>
      </c>
      <c r="K61" s="65">
        <v>463750.00000000023</v>
      </c>
      <c r="L61" s="8">
        <f t="shared" si="3"/>
        <v>30920986.131324988</v>
      </c>
      <c r="M61" s="8">
        <f t="shared" si="1"/>
        <v>89846.131324987859</v>
      </c>
      <c r="N61" s="37">
        <f t="shared" si="2"/>
        <v>2.914135880962814E-3</v>
      </c>
      <c r="O61" s="81"/>
    </row>
    <row r="62" spans="1:25">
      <c r="A62" s="4">
        <f t="shared" si="0"/>
        <v>2008</v>
      </c>
      <c r="B62" s="5">
        <v>39783</v>
      </c>
      <c r="C62" s="56">
        <v>28080667</v>
      </c>
      <c r="D62" s="6">
        <v>654.6</v>
      </c>
      <c r="E62" s="6">
        <v>0</v>
      </c>
      <c r="F62" s="64">
        <v>1.1089766264863528</v>
      </c>
      <c r="G62" s="6">
        <v>31</v>
      </c>
      <c r="H62" s="6">
        <v>0</v>
      </c>
      <c r="I62" s="6">
        <v>336</v>
      </c>
      <c r="J62" s="65">
        <v>6</v>
      </c>
      <c r="K62" s="65">
        <v>465000.00000000023</v>
      </c>
      <c r="L62" s="8">
        <f t="shared" si="3"/>
        <v>30950757.969827175</v>
      </c>
      <c r="M62" s="8">
        <f t="shared" si="1"/>
        <v>2870090.9698271751</v>
      </c>
      <c r="N62" s="37">
        <f t="shared" si="2"/>
        <v>0.10220878905145576</v>
      </c>
      <c r="O62" s="81"/>
    </row>
    <row r="63" spans="1:25">
      <c r="A63" s="4">
        <f t="shared" si="0"/>
        <v>2009</v>
      </c>
      <c r="B63" s="5">
        <v>39814</v>
      </c>
      <c r="C63" s="56">
        <v>30653309</v>
      </c>
      <c r="D63" s="6">
        <v>830.2</v>
      </c>
      <c r="E63" s="6">
        <v>0</v>
      </c>
      <c r="F63" s="64">
        <v>1.105941193882537</v>
      </c>
      <c r="G63" s="6">
        <v>31</v>
      </c>
      <c r="H63" s="6">
        <v>0</v>
      </c>
      <c r="I63" s="6">
        <v>336</v>
      </c>
      <c r="J63" s="65">
        <v>6</v>
      </c>
      <c r="K63" s="65">
        <v>467666.66666666692</v>
      </c>
      <c r="L63" s="8">
        <f t="shared" si="3"/>
        <v>30439312.629573885</v>
      </c>
      <c r="M63" s="8">
        <f t="shared" si="1"/>
        <v>-213996.37042611465</v>
      </c>
      <c r="N63" s="37">
        <f t="shared" si="2"/>
        <v>-6.9811833504211454E-3</v>
      </c>
      <c r="O63" s="81"/>
    </row>
    <row r="64" spans="1:25">
      <c r="A64" s="4">
        <f t="shared" si="0"/>
        <v>2009</v>
      </c>
      <c r="B64" s="5">
        <v>39845</v>
      </c>
      <c r="C64" s="56">
        <v>27925468</v>
      </c>
      <c r="D64" s="6">
        <v>606.4</v>
      </c>
      <c r="E64" s="6">
        <v>0</v>
      </c>
      <c r="F64" s="64">
        <v>1.1029140697054922</v>
      </c>
      <c r="G64" s="6">
        <v>28</v>
      </c>
      <c r="H64" s="6">
        <v>0</v>
      </c>
      <c r="I64" s="6">
        <v>304</v>
      </c>
      <c r="J64" s="65">
        <v>6</v>
      </c>
      <c r="K64" s="65">
        <v>470333.3333333336</v>
      </c>
      <c r="L64" s="8">
        <f t="shared" si="3"/>
        <v>29577672.560505047</v>
      </c>
      <c r="M64" s="8">
        <f t="shared" si="1"/>
        <v>1652204.5605050474</v>
      </c>
      <c r="N64" s="37">
        <f t="shared" si="2"/>
        <v>5.9164793961735844E-2</v>
      </c>
      <c r="O64" s="81"/>
    </row>
    <row r="65" spans="1:15">
      <c r="A65" s="4">
        <f t="shared" si="0"/>
        <v>2009</v>
      </c>
      <c r="B65" s="5">
        <v>39873</v>
      </c>
      <c r="C65" s="56">
        <v>30503252</v>
      </c>
      <c r="D65" s="6">
        <v>533.79999999999995</v>
      </c>
      <c r="E65" s="6">
        <v>0</v>
      </c>
      <c r="F65" s="64">
        <v>1.0998952312138288</v>
      </c>
      <c r="G65" s="6">
        <v>31</v>
      </c>
      <c r="H65" s="6">
        <v>1</v>
      </c>
      <c r="I65" s="6">
        <v>352</v>
      </c>
      <c r="J65" s="65">
        <v>6</v>
      </c>
      <c r="K65" s="65">
        <v>473000.00000000029</v>
      </c>
      <c r="L65" s="8">
        <f t="shared" si="3"/>
        <v>31218273.082162313</v>
      </c>
      <c r="M65" s="8">
        <f t="shared" si="1"/>
        <v>715021.08216231316</v>
      </c>
      <c r="N65" s="37">
        <f t="shared" si="2"/>
        <v>2.3440814840408268E-2</v>
      </c>
      <c r="O65" s="81"/>
    </row>
    <row r="66" spans="1:15">
      <c r="A66" s="4">
        <f t="shared" si="0"/>
        <v>2009</v>
      </c>
      <c r="B66" s="5">
        <v>39904</v>
      </c>
      <c r="C66" s="56">
        <v>27639678</v>
      </c>
      <c r="D66" s="6">
        <v>305.8</v>
      </c>
      <c r="E66" s="6">
        <v>1.2</v>
      </c>
      <c r="F66" s="64">
        <v>1.0968846557284044</v>
      </c>
      <c r="G66" s="6">
        <v>30</v>
      </c>
      <c r="H66" s="6">
        <v>1</v>
      </c>
      <c r="I66" s="6">
        <v>320</v>
      </c>
      <c r="J66" s="65">
        <v>6</v>
      </c>
      <c r="K66" s="65">
        <v>475666.66666666698</v>
      </c>
      <c r="L66" s="8">
        <f t="shared" si="3"/>
        <v>30825585.630200677</v>
      </c>
      <c r="M66" s="8">
        <f t="shared" si="1"/>
        <v>3185907.6302006766</v>
      </c>
      <c r="N66" s="37">
        <f t="shared" si="2"/>
        <v>0.11526572886271239</v>
      </c>
      <c r="O66" s="81"/>
    </row>
    <row r="67" spans="1:15">
      <c r="A67" s="4">
        <f t="shared" ref="A67:A130" si="4">YEAR(B67)</f>
        <v>2009</v>
      </c>
      <c r="B67" s="5">
        <v>39934</v>
      </c>
      <c r="C67" s="56">
        <v>21988204</v>
      </c>
      <c r="D67" s="6">
        <v>158.80000000000001</v>
      </c>
      <c r="E67" s="6">
        <v>6.9</v>
      </c>
      <c r="F67" s="64">
        <v>1.093882320632152</v>
      </c>
      <c r="G67" s="6">
        <v>31</v>
      </c>
      <c r="H67" s="6">
        <v>1</v>
      </c>
      <c r="I67" s="6">
        <v>320</v>
      </c>
      <c r="J67" s="65">
        <v>6</v>
      </c>
      <c r="K67" s="65">
        <v>478333.33333333366</v>
      </c>
      <c r="L67" s="8">
        <f t="shared" si="3"/>
        <v>31256471.534526579</v>
      </c>
      <c r="M67" s="8">
        <f t="shared" ref="M67:M130" si="5">L67-C67</f>
        <v>9268267.5345265791</v>
      </c>
      <c r="N67" s="37">
        <f t="shared" ref="N67:N122" si="6">M67/C67</f>
        <v>0.42151089441077494</v>
      </c>
      <c r="O67" s="81"/>
    </row>
    <row r="68" spans="1:15">
      <c r="A68" s="4">
        <f t="shared" si="4"/>
        <v>2009</v>
      </c>
      <c r="B68" s="5">
        <v>39965</v>
      </c>
      <c r="C68" s="56">
        <v>25690773</v>
      </c>
      <c r="D68" s="6">
        <v>49.3</v>
      </c>
      <c r="E68" s="6">
        <v>34.200000000000003</v>
      </c>
      <c r="F68" s="64">
        <v>1.0908882033699105</v>
      </c>
      <c r="G68" s="6">
        <v>30</v>
      </c>
      <c r="H68" s="6">
        <v>0</v>
      </c>
      <c r="I68" s="6">
        <v>352</v>
      </c>
      <c r="J68" s="65">
        <v>6</v>
      </c>
      <c r="K68" s="65">
        <v>481000.00000000035</v>
      </c>
      <c r="L68" s="8">
        <f t="shared" ref="L68:L131" si="7">$E$187+(D68*$E$188)+(E68*$E$189)+(F68*$E$190)+(G68*$E$191)+(H68*$E$192)+(I68*$E$193)+(J68*$E$194)+(K68*$E$195)</f>
        <v>31653005.919281777</v>
      </c>
      <c r="M68" s="8">
        <f t="shared" si="5"/>
        <v>5962232.919281777</v>
      </c>
      <c r="N68" s="37">
        <f t="shared" si="6"/>
        <v>0.23207682070452987</v>
      </c>
      <c r="O68" s="81"/>
    </row>
    <row r="69" spans="1:15">
      <c r="A69" s="4">
        <f t="shared" si="4"/>
        <v>2009</v>
      </c>
      <c r="B69" s="5">
        <v>39995</v>
      </c>
      <c r="C69" s="56">
        <v>29193321</v>
      </c>
      <c r="D69" s="6">
        <v>6.2</v>
      </c>
      <c r="E69" s="6">
        <v>43.7</v>
      </c>
      <c r="F69" s="64">
        <v>1.0879022814482564</v>
      </c>
      <c r="G69" s="6">
        <v>31</v>
      </c>
      <c r="H69" s="6">
        <v>0</v>
      </c>
      <c r="I69" s="6">
        <v>352</v>
      </c>
      <c r="J69" s="65">
        <v>6</v>
      </c>
      <c r="K69" s="65">
        <v>483666.66666666704</v>
      </c>
      <c r="L69" s="8">
        <f t="shared" si="7"/>
        <v>31914462.804569703</v>
      </c>
      <c r="M69" s="8">
        <f t="shared" si="5"/>
        <v>2721141.8045697026</v>
      </c>
      <c r="N69" s="37">
        <f t="shared" si="6"/>
        <v>9.3211108272666293E-2</v>
      </c>
      <c r="O69" s="81"/>
    </row>
    <row r="70" spans="1:15">
      <c r="A70" s="4">
        <f t="shared" si="4"/>
        <v>2009</v>
      </c>
      <c r="B70" s="5">
        <v>40026</v>
      </c>
      <c r="C70" s="56">
        <v>31958533</v>
      </c>
      <c r="D70" s="6">
        <v>9.8000000000000007</v>
      </c>
      <c r="E70" s="6">
        <v>91</v>
      </c>
      <c r="F70" s="64">
        <v>1.0849245324353336</v>
      </c>
      <c r="G70" s="6">
        <v>31</v>
      </c>
      <c r="H70" s="6">
        <v>0</v>
      </c>
      <c r="I70" s="6">
        <v>320</v>
      </c>
      <c r="J70" s="65">
        <v>6</v>
      </c>
      <c r="K70" s="65">
        <v>486333.33333333372</v>
      </c>
      <c r="L70" s="8">
        <f t="shared" si="7"/>
        <v>31774131.378208861</v>
      </c>
      <c r="M70" s="8">
        <f t="shared" si="5"/>
        <v>-184401.62179113925</v>
      </c>
      <c r="N70" s="37">
        <f t="shared" si="6"/>
        <v>-5.770027735351283E-3</v>
      </c>
      <c r="O70" s="81"/>
    </row>
    <row r="71" spans="1:15">
      <c r="A71" s="4">
        <f t="shared" si="4"/>
        <v>2009</v>
      </c>
      <c r="B71" s="5">
        <v>40057</v>
      </c>
      <c r="C71" s="56">
        <v>30977444</v>
      </c>
      <c r="D71" s="6">
        <v>55.2</v>
      </c>
      <c r="E71" s="6">
        <v>20.9</v>
      </c>
      <c r="F71" s="64">
        <v>1.0819549339606855</v>
      </c>
      <c r="G71" s="6">
        <v>30</v>
      </c>
      <c r="H71" s="6">
        <v>1</v>
      </c>
      <c r="I71" s="6">
        <v>336</v>
      </c>
      <c r="J71" s="65">
        <v>6</v>
      </c>
      <c r="K71" s="65">
        <v>489000.00000000041</v>
      </c>
      <c r="L71" s="8">
        <f t="shared" si="7"/>
        <v>31033164.833664089</v>
      </c>
      <c r="M71" s="8">
        <f t="shared" si="5"/>
        <v>55720.833664089441</v>
      </c>
      <c r="N71" s="37">
        <f t="shared" si="6"/>
        <v>1.7987550446088916E-3</v>
      </c>
      <c r="O71" s="81"/>
    </row>
    <row r="72" spans="1:15">
      <c r="A72" s="4">
        <f t="shared" si="4"/>
        <v>2009</v>
      </c>
      <c r="B72" s="5">
        <v>40087</v>
      </c>
      <c r="C72" s="56">
        <v>31028269</v>
      </c>
      <c r="D72" s="6">
        <v>287.8</v>
      </c>
      <c r="E72" s="6">
        <v>0</v>
      </c>
      <c r="F72" s="64">
        <v>1.0789934637150864</v>
      </c>
      <c r="G72" s="6">
        <v>31</v>
      </c>
      <c r="H72" s="6">
        <v>1</v>
      </c>
      <c r="I72" s="6">
        <v>336</v>
      </c>
      <c r="J72" s="65">
        <v>6</v>
      </c>
      <c r="K72" s="65">
        <v>491666.66666666709</v>
      </c>
      <c r="L72" s="8">
        <f t="shared" si="7"/>
        <v>30406499.968868569</v>
      </c>
      <c r="M72" s="8">
        <f t="shared" si="5"/>
        <v>-621769.03113143146</v>
      </c>
      <c r="N72" s="37">
        <f t="shared" si="6"/>
        <v>-2.0038792081228621E-2</v>
      </c>
      <c r="O72" s="81"/>
    </row>
    <row r="73" spans="1:15">
      <c r="A73" s="4">
        <f t="shared" si="4"/>
        <v>2009</v>
      </c>
      <c r="B73" s="5">
        <v>40118</v>
      </c>
      <c r="C73" s="56">
        <v>28030347</v>
      </c>
      <c r="D73" s="6">
        <v>361.2</v>
      </c>
      <c r="E73" s="6">
        <v>0</v>
      </c>
      <c r="F73" s="64">
        <v>1.0760400994503745</v>
      </c>
      <c r="G73" s="6">
        <v>30</v>
      </c>
      <c r="H73" s="6">
        <v>1</v>
      </c>
      <c r="I73" s="6">
        <v>320</v>
      </c>
      <c r="J73" s="65">
        <v>6</v>
      </c>
      <c r="K73" s="65">
        <v>494333.33333333378</v>
      </c>
      <c r="L73" s="8">
        <f t="shared" si="7"/>
        <v>29636859.145616803</v>
      </c>
      <c r="M73" s="8">
        <f t="shared" si="5"/>
        <v>1606512.1456168033</v>
      </c>
      <c r="N73" s="37">
        <f t="shared" si="6"/>
        <v>5.7313316371602654E-2</v>
      </c>
      <c r="O73" s="81"/>
    </row>
    <row r="74" spans="1:15">
      <c r="A74" s="4">
        <f t="shared" si="4"/>
        <v>2009</v>
      </c>
      <c r="B74" s="5">
        <v>40148</v>
      </c>
      <c r="C74" s="56">
        <v>31222652</v>
      </c>
      <c r="D74" s="6">
        <v>631.29999999999995</v>
      </c>
      <c r="E74" s="6">
        <v>0</v>
      </c>
      <c r="F74" s="64">
        <v>1.0730948189792846</v>
      </c>
      <c r="G74" s="6">
        <v>31</v>
      </c>
      <c r="H74" s="6">
        <v>0</v>
      </c>
      <c r="I74" s="6">
        <v>352</v>
      </c>
      <c r="J74" s="65">
        <v>6</v>
      </c>
      <c r="K74" s="65">
        <v>497000.00000000047</v>
      </c>
      <c r="L74" s="8">
        <f t="shared" si="7"/>
        <v>29415333.818284087</v>
      </c>
      <c r="M74" s="8">
        <f t="shared" si="5"/>
        <v>-1807318.1817159131</v>
      </c>
      <c r="N74" s="37">
        <f t="shared" si="6"/>
        <v>-5.7884838921303451E-2</v>
      </c>
      <c r="O74" s="81"/>
    </row>
    <row r="75" spans="1:15">
      <c r="A75" s="4">
        <f t="shared" si="4"/>
        <v>2010</v>
      </c>
      <c r="B75" s="5">
        <v>40179</v>
      </c>
      <c r="C75" s="56">
        <v>29895628</v>
      </c>
      <c r="D75" s="6">
        <v>720</v>
      </c>
      <c r="E75" s="6">
        <v>0</v>
      </c>
      <c r="F75" s="64">
        <v>1.0756984776680034</v>
      </c>
      <c r="G75" s="6">
        <v>31</v>
      </c>
      <c r="H75" s="6">
        <v>0</v>
      </c>
      <c r="I75" s="6">
        <v>320</v>
      </c>
      <c r="J75" s="65">
        <v>6</v>
      </c>
      <c r="K75" s="65">
        <v>497583.33333333378</v>
      </c>
      <c r="L75" s="8">
        <f t="shared" si="7"/>
        <v>28853565.031075876</v>
      </c>
      <c r="M75" s="8">
        <f t="shared" si="5"/>
        <v>-1042062.9689241238</v>
      </c>
      <c r="N75" s="37">
        <f t="shared" si="6"/>
        <v>-3.4856701084323226E-2</v>
      </c>
      <c r="O75" s="81"/>
    </row>
    <row r="76" spans="1:15">
      <c r="A76" s="4">
        <f t="shared" si="4"/>
        <v>2010</v>
      </c>
      <c r="B76" s="5">
        <v>40210</v>
      </c>
      <c r="C76" s="56">
        <v>29558707</v>
      </c>
      <c r="D76" s="6">
        <v>598.29999999999995</v>
      </c>
      <c r="E76" s="6">
        <v>0</v>
      </c>
      <c r="F76" s="64">
        <v>1.0783084536349796</v>
      </c>
      <c r="G76" s="6">
        <v>28</v>
      </c>
      <c r="H76" s="6">
        <v>0</v>
      </c>
      <c r="I76" s="6">
        <v>304</v>
      </c>
      <c r="J76" s="65">
        <v>6</v>
      </c>
      <c r="K76" s="65">
        <v>498166.66666666709</v>
      </c>
      <c r="L76" s="8">
        <f t="shared" si="7"/>
        <v>28296052.211853713</v>
      </c>
      <c r="M76" s="8">
        <f t="shared" si="5"/>
        <v>-1262654.7881462872</v>
      </c>
      <c r="N76" s="37">
        <f t="shared" si="6"/>
        <v>-4.2716847802114183E-2</v>
      </c>
      <c r="O76" s="81"/>
    </row>
    <row r="77" spans="1:15">
      <c r="A77" s="4">
        <f t="shared" si="4"/>
        <v>2010</v>
      </c>
      <c r="B77" s="5">
        <v>40238</v>
      </c>
      <c r="C77" s="56">
        <v>30869642</v>
      </c>
      <c r="D77" s="6">
        <v>422.8</v>
      </c>
      <c r="E77" s="6">
        <v>0</v>
      </c>
      <c r="F77" s="64">
        <v>1.0809247622078761</v>
      </c>
      <c r="G77" s="6">
        <v>31</v>
      </c>
      <c r="H77" s="6">
        <v>1</v>
      </c>
      <c r="I77" s="6">
        <v>368</v>
      </c>
      <c r="J77" s="65">
        <v>6</v>
      </c>
      <c r="K77" s="65">
        <v>498750.00000000041</v>
      </c>
      <c r="L77" s="8">
        <f t="shared" si="7"/>
        <v>30657482.874252979</v>
      </c>
      <c r="M77" s="8">
        <f t="shared" si="5"/>
        <v>-212159.12574702129</v>
      </c>
      <c r="N77" s="37">
        <f t="shared" si="6"/>
        <v>-6.872743316784214E-3</v>
      </c>
      <c r="O77" s="81"/>
    </row>
    <row r="78" spans="1:15">
      <c r="A78" s="4">
        <f t="shared" si="4"/>
        <v>2010</v>
      </c>
      <c r="B78" s="5">
        <v>40269</v>
      </c>
      <c r="C78" s="56">
        <v>30387116</v>
      </c>
      <c r="D78" s="6">
        <v>225.1</v>
      </c>
      <c r="E78" s="6">
        <v>0</v>
      </c>
      <c r="F78" s="64">
        <v>1.0835474187515461</v>
      </c>
      <c r="G78" s="6">
        <v>30</v>
      </c>
      <c r="H78" s="6">
        <v>1</v>
      </c>
      <c r="I78" s="6">
        <v>320</v>
      </c>
      <c r="J78" s="65">
        <v>6</v>
      </c>
      <c r="K78" s="65">
        <v>499333.33333333372</v>
      </c>
      <c r="L78" s="8">
        <f t="shared" si="7"/>
        <v>30209222.763383426</v>
      </c>
      <c r="M78" s="8">
        <f t="shared" si="5"/>
        <v>-177893.23661657423</v>
      </c>
      <c r="N78" s="37">
        <f t="shared" si="6"/>
        <v>-5.8542323205852849E-3</v>
      </c>
      <c r="O78" s="81"/>
    </row>
    <row r="79" spans="1:15">
      <c r="A79" s="4">
        <f t="shared" si="4"/>
        <v>2010</v>
      </c>
      <c r="B79" s="5">
        <v>40299</v>
      </c>
      <c r="C79" s="56">
        <v>31789215</v>
      </c>
      <c r="D79" s="6">
        <v>107.9</v>
      </c>
      <c r="E79" s="6">
        <v>45.7</v>
      </c>
      <c r="F79" s="64">
        <v>1.086176438668123</v>
      </c>
      <c r="G79" s="6">
        <v>31</v>
      </c>
      <c r="H79" s="6">
        <v>1</v>
      </c>
      <c r="I79" s="6">
        <v>320</v>
      </c>
      <c r="J79" s="65">
        <v>6</v>
      </c>
      <c r="K79" s="65">
        <v>499916.66666666704</v>
      </c>
      <c r="L79" s="8">
        <f t="shared" si="7"/>
        <v>31277176.466512702</v>
      </c>
      <c r="M79" s="8">
        <f t="shared" si="5"/>
        <v>-512038.53348729759</v>
      </c>
      <c r="N79" s="37">
        <f t="shared" si="6"/>
        <v>-1.6107303482872967E-2</v>
      </c>
      <c r="O79" s="81"/>
    </row>
    <row r="80" spans="1:15">
      <c r="A80" s="4">
        <f t="shared" si="4"/>
        <v>2010</v>
      </c>
      <c r="B80" s="5">
        <v>40330</v>
      </c>
      <c r="C80" s="56">
        <v>30789397</v>
      </c>
      <c r="D80" s="6">
        <v>21.7</v>
      </c>
      <c r="E80" s="6">
        <v>58.7</v>
      </c>
      <c r="F80" s="64">
        <v>1.0888118373971101</v>
      </c>
      <c r="G80" s="6">
        <v>30</v>
      </c>
      <c r="H80" s="6">
        <v>0</v>
      </c>
      <c r="I80" s="6">
        <v>352</v>
      </c>
      <c r="J80" s="65">
        <v>6</v>
      </c>
      <c r="K80" s="65">
        <v>500500.00000000035</v>
      </c>
      <c r="L80" s="8">
        <f t="shared" si="7"/>
        <v>31736838.532114871</v>
      </c>
      <c r="M80" s="8">
        <f t="shared" si="5"/>
        <v>947441.53211487085</v>
      </c>
      <c r="N80" s="37">
        <f t="shared" si="6"/>
        <v>3.0771681956449842E-2</v>
      </c>
      <c r="O80" s="81"/>
    </row>
    <row r="81" spans="1:15">
      <c r="A81" s="4">
        <f t="shared" si="4"/>
        <v>2010</v>
      </c>
      <c r="B81" s="5">
        <v>40360</v>
      </c>
      <c r="C81" s="56">
        <v>29820209</v>
      </c>
      <c r="D81" s="6">
        <v>1.8</v>
      </c>
      <c r="E81" s="6">
        <v>164.9</v>
      </c>
      <c r="F81" s="64">
        <v>1.0914536304154718</v>
      </c>
      <c r="G81" s="6">
        <v>31</v>
      </c>
      <c r="H81" s="6">
        <v>0</v>
      </c>
      <c r="I81" s="6">
        <v>336</v>
      </c>
      <c r="J81" s="65">
        <v>6</v>
      </c>
      <c r="K81" s="65">
        <v>501083.33333333366</v>
      </c>
      <c r="L81" s="8">
        <f t="shared" si="7"/>
        <v>33015376.094730541</v>
      </c>
      <c r="M81" s="8">
        <f t="shared" si="5"/>
        <v>3195167.0947305411</v>
      </c>
      <c r="N81" s="37">
        <f t="shared" si="6"/>
        <v>0.10714770961969251</v>
      </c>
      <c r="O81" s="81"/>
    </row>
    <row r="82" spans="1:15">
      <c r="A82" s="4">
        <f t="shared" si="4"/>
        <v>2010</v>
      </c>
      <c r="B82" s="5">
        <v>40391</v>
      </c>
      <c r="C82" s="56">
        <v>34963264</v>
      </c>
      <c r="D82" s="6">
        <v>2.1</v>
      </c>
      <c r="E82" s="6">
        <v>138.80000000000001</v>
      </c>
      <c r="F82" s="64">
        <v>1.0941018332377244</v>
      </c>
      <c r="G82" s="6">
        <v>31</v>
      </c>
      <c r="H82" s="6">
        <v>0</v>
      </c>
      <c r="I82" s="6">
        <v>336</v>
      </c>
      <c r="J82" s="65">
        <v>6</v>
      </c>
      <c r="K82" s="65">
        <v>501666.66666666698</v>
      </c>
      <c r="L82" s="8">
        <f t="shared" si="7"/>
        <v>32845657.782601342</v>
      </c>
      <c r="M82" s="8">
        <f t="shared" si="5"/>
        <v>-2117606.2173986584</v>
      </c>
      <c r="N82" s="37">
        <f t="shared" si="6"/>
        <v>-6.0566605491943155E-2</v>
      </c>
      <c r="O82" s="81"/>
    </row>
    <row r="83" spans="1:15">
      <c r="A83" s="4">
        <f t="shared" si="4"/>
        <v>2010</v>
      </c>
      <c r="B83" s="5">
        <v>40422</v>
      </c>
      <c r="C83" s="56">
        <v>32693393</v>
      </c>
      <c r="D83" s="6">
        <v>78.2</v>
      </c>
      <c r="E83" s="6">
        <v>31.5</v>
      </c>
      <c r="F83" s="64">
        <v>1.0967564614160272</v>
      </c>
      <c r="G83" s="6">
        <v>30</v>
      </c>
      <c r="H83" s="6">
        <v>1</v>
      </c>
      <c r="I83" s="6">
        <v>336</v>
      </c>
      <c r="J83" s="65">
        <v>6</v>
      </c>
      <c r="K83" s="65">
        <v>502250.00000000029</v>
      </c>
      <c r="L83" s="8">
        <f t="shared" si="7"/>
        <v>31658685.812088765</v>
      </c>
      <c r="M83" s="8">
        <f t="shared" si="5"/>
        <v>-1034707.1879112348</v>
      </c>
      <c r="N83" s="37">
        <f t="shared" si="6"/>
        <v>-3.1648816258111688E-2</v>
      </c>
      <c r="O83" s="81"/>
    </row>
    <row r="84" spans="1:15">
      <c r="A84" s="4">
        <f t="shared" si="4"/>
        <v>2010</v>
      </c>
      <c r="B84" s="5">
        <v>40452</v>
      </c>
      <c r="C84" s="56">
        <v>30885469</v>
      </c>
      <c r="D84" s="6">
        <v>241.6</v>
      </c>
      <c r="E84" s="6">
        <v>0</v>
      </c>
      <c r="F84" s="64">
        <v>1.0994175305402742</v>
      </c>
      <c r="G84" s="6">
        <v>31</v>
      </c>
      <c r="H84" s="6">
        <v>1</v>
      </c>
      <c r="I84" s="6">
        <v>320</v>
      </c>
      <c r="J84" s="65">
        <v>6</v>
      </c>
      <c r="K84" s="65">
        <v>502833.3333333336</v>
      </c>
      <c r="L84" s="8">
        <f t="shared" si="7"/>
        <v>31076639.850293525</v>
      </c>
      <c r="M84" s="8">
        <f t="shared" si="5"/>
        <v>191170.85029352456</v>
      </c>
      <c r="N84" s="37">
        <f t="shared" si="6"/>
        <v>6.1896696564175393E-3</v>
      </c>
      <c r="O84" s="81"/>
    </row>
    <row r="85" spans="1:15">
      <c r="A85" s="4">
        <f t="shared" si="4"/>
        <v>2010</v>
      </c>
      <c r="B85" s="5">
        <v>40483</v>
      </c>
      <c r="C85" s="56">
        <v>27720331</v>
      </c>
      <c r="D85" s="6">
        <v>405.3</v>
      </c>
      <c r="E85" s="6">
        <v>0</v>
      </c>
      <c r="F85" s="64">
        <v>1.1020850562381843</v>
      </c>
      <c r="G85" s="6">
        <v>30</v>
      </c>
      <c r="H85" s="6">
        <v>1</v>
      </c>
      <c r="I85" s="6">
        <v>336</v>
      </c>
      <c r="J85" s="65">
        <v>6</v>
      </c>
      <c r="K85" s="65">
        <v>503416.66666666692</v>
      </c>
      <c r="L85" s="8">
        <f t="shared" si="7"/>
        <v>30880664.538873516</v>
      </c>
      <c r="M85" s="8">
        <f t="shared" si="5"/>
        <v>3160333.538873516</v>
      </c>
      <c r="N85" s="37">
        <f t="shared" si="6"/>
        <v>0.11400778507563694</v>
      </c>
      <c r="O85" s="81"/>
    </row>
    <row r="86" spans="1:15">
      <c r="A86" s="4">
        <f t="shared" si="4"/>
        <v>2010</v>
      </c>
      <c r="B86" s="5">
        <v>40513</v>
      </c>
      <c r="C86" s="56">
        <v>28388785</v>
      </c>
      <c r="D86" s="6">
        <v>676.2</v>
      </c>
      <c r="E86" s="6">
        <v>0</v>
      </c>
      <c r="F86" s="64">
        <v>1.1047590541753953</v>
      </c>
      <c r="G86" s="6">
        <v>31</v>
      </c>
      <c r="H86" s="6">
        <v>0</v>
      </c>
      <c r="I86" s="6">
        <v>368</v>
      </c>
      <c r="J86" s="65">
        <v>6</v>
      </c>
      <c r="K86" s="65">
        <v>504000.00000000023</v>
      </c>
      <c r="L86" s="8">
        <f t="shared" si="7"/>
        <v>30922165.088986143</v>
      </c>
      <c r="M86" s="8">
        <f t="shared" si="5"/>
        <v>2533380.0889861435</v>
      </c>
      <c r="N86" s="37">
        <f t="shared" si="6"/>
        <v>8.923876414528284E-2</v>
      </c>
      <c r="O86" s="81"/>
    </row>
    <row r="87" spans="1:15">
      <c r="A87" s="4">
        <f t="shared" si="4"/>
        <v>2011</v>
      </c>
      <c r="B87" s="5">
        <v>40544</v>
      </c>
      <c r="C87" s="56">
        <v>32200859</v>
      </c>
      <c r="D87" s="6">
        <v>775.3</v>
      </c>
      <c r="E87" s="6">
        <v>0</v>
      </c>
      <c r="F87" s="64">
        <v>1.106402672454752</v>
      </c>
      <c r="G87" s="6">
        <v>31</v>
      </c>
      <c r="H87" s="6">
        <v>0</v>
      </c>
      <c r="I87" s="6">
        <v>320</v>
      </c>
      <c r="J87" s="65">
        <v>6</v>
      </c>
      <c r="K87" s="65">
        <v>505659.25000000023</v>
      </c>
      <c r="L87" s="8">
        <f t="shared" si="7"/>
        <v>30042412.846480381</v>
      </c>
      <c r="M87" s="8">
        <f t="shared" si="5"/>
        <v>-2158446.1535196193</v>
      </c>
      <c r="N87" s="37">
        <f t="shared" si="6"/>
        <v>-6.7030701060478523E-2</v>
      </c>
      <c r="O87" s="81"/>
    </row>
    <row r="88" spans="1:15">
      <c r="A88" s="4">
        <f t="shared" si="4"/>
        <v>2011</v>
      </c>
      <c r="B88" s="5">
        <v>40575</v>
      </c>
      <c r="C88" s="56">
        <v>30726042</v>
      </c>
      <c r="D88" s="6">
        <v>654.20000000000005</v>
      </c>
      <c r="E88" s="6">
        <v>0</v>
      </c>
      <c r="F88" s="64">
        <v>1.1080487396470626</v>
      </c>
      <c r="G88" s="6">
        <v>28</v>
      </c>
      <c r="H88" s="6">
        <v>0</v>
      </c>
      <c r="I88" s="6">
        <v>304</v>
      </c>
      <c r="J88" s="65">
        <v>6</v>
      </c>
      <c r="K88" s="65">
        <v>507318.50000000023</v>
      </c>
      <c r="L88" s="8">
        <f t="shared" si="7"/>
        <v>29432935.811234079</v>
      </c>
      <c r="M88" s="8">
        <f t="shared" si="5"/>
        <v>-1293106.1887659207</v>
      </c>
      <c r="N88" s="37">
        <f t="shared" si="6"/>
        <v>-4.2085023146356461E-2</v>
      </c>
      <c r="O88" s="81"/>
    </row>
    <row r="89" spans="1:15">
      <c r="A89" s="4">
        <f t="shared" si="4"/>
        <v>2011</v>
      </c>
      <c r="B89" s="5">
        <v>40603</v>
      </c>
      <c r="C89" s="56">
        <v>33739196</v>
      </c>
      <c r="D89" s="6">
        <v>572.79999999999995</v>
      </c>
      <c r="E89" s="6">
        <v>0</v>
      </c>
      <c r="F89" s="64">
        <v>1.1096972557523284</v>
      </c>
      <c r="G89" s="6">
        <v>31</v>
      </c>
      <c r="H89" s="6">
        <v>1</v>
      </c>
      <c r="I89" s="6">
        <v>368</v>
      </c>
      <c r="J89" s="65">
        <v>6</v>
      </c>
      <c r="K89" s="65">
        <v>508977.75000000023</v>
      </c>
      <c r="L89" s="8">
        <f t="shared" si="7"/>
        <v>31552133.392346531</v>
      </c>
      <c r="M89" s="8">
        <f t="shared" si="5"/>
        <v>-2187062.6076534688</v>
      </c>
      <c r="N89" s="37">
        <f t="shared" si="6"/>
        <v>-6.4822605958170104E-2</v>
      </c>
      <c r="O89" s="81"/>
    </row>
    <row r="90" spans="1:15">
      <c r="A90" s="4">
        <f t="shared" si="4"/>
        <v>2011</v>
      </c>
      <c r="B90" s="5">
        <v>40634</v>
      </c>
      <c r="C90" s="56">
        <v>32062516</v>
      </c>
      <c r="D90" s="6">
        <v>332.3</v>
      </c>
      <c r="E90" s="6">
        <v>0</v>
      </c>
      <c r="F90" s="64">
        <v>1.1113482207705487</v>
      </c>
      <c r="G90" s="6">
        <v>30</v>
      </c>
      <c r="H90" s="6">
        <v>1</v>
      </c>
      <c r="I90" s="6">
        <v>304</v>
      </c>
      <c r="J90" s="65">
        <v>6</v>
      </c>
      <c r="K90" s="65">
        <v>510637.00000000023</v>
      </c>
      <c r="L90" s="8">
        <f t="shared" si="7"/>
        <v>30893535.189262085</v>
      </c>
      <c r="M90" s="8">
        <f t="shared" si="5"/>
        <v>-1168980.8107379153</v>
      </c>
      <c r="N90" s="37">
        <f t="shared" si="6"/>
        <v>-3.6459422296675509E-2</v>
      </c>
      <c r="O90" s="81"/>
    </row>
    <row r="91" spans="1:15">
      <c r="A91" s="4">
        <f t="shared" si="4"/>
        <v>2011</v>
      </c>
      <c r="B91" s="5">
        <v>40664</v>
      </c>
      <c r="C91" s="56">
        <v>34848440</v>
      </c>
      <c r="D91" s="6">
        <v>134.1</v>
      </c>
      <c r="E91" s="6">
        <v>13</v>
      </c>
      <c r="F91" s="64">
        <v>1.1130016556326037</v>
      </c>
      <c r="G91" s="6">
        <v>31</v>
      </c>
      <c r="H91" s="6">
        <v>1</v>
      </c>
      <c r="I91" s="6">
        <v>336</v>
      </c>
      <c r="J91" s="65">
        <v>6</v>
      </c>
      <c r="K91" s="65">
        <v>512296.25000000023</v>
      </c>
      <c r="L91" s="8">
        <f t="shared" si="7"/>
        <v>32213900.173708398</v>
      </c>
      <c r="M91" s="8">
        <f t="shared" si="5"/>
        <v>-2634539.8262916021</v>
      </c>
      <c r="N91" s="37">
        <f t="shared" si="6"/>
        <v>-7.5599935787415515E-2</v>
      </c>
      <c r="O91" s="81"/>
    </row>
    <row r="92" spans="1:15">
      <c r="A92" s="4">
        <f t="shared" si="4"/>
        <v>2011</v>
      </c>
      <c r="B92" s="5">
        <v>40695</v>
      </c>
      <c r="C92" s="56">
        <v>35528790</v>
      </c>
      <c r="D92" s="6">
        <v>19</v>
      </c>
      <c r="E92" s="6">
        <v>52.2</v>
      </c>
      <c r="F92" s="64">
        <v>1.1146575394076135</v>
      </c>
      <c r="G92" s="6">
        <v>30</v>
      </c>
      <c r="H92" s="6">
        <v>0</v>
      </c>
      <c r="I92" s="6">
        <v>352</v>
      </c>
      <c r="J92" s="65">
        <v>6</v>
      </c>
      <c r="K92" s="65">
        <v>513955.50000000023</v>
      </c>
      <c r="L92" s="8">
        <f t="shared" si="7"/>
        <v>32717882.746576604</v>
      </c>
      <c r="M92" s="8">
        <f t="shared" si="5"/>
        <v>-2810907.2534233965</v>
      </c>
      <c r="N92" s="37">
        <f t="shared" si="6"/>
        <v>-7.9116323787649295E-2</v>
      </c>
      <c r="O92" s="81"/>
    </row>
    <row r="93" spans="1:15">
      <c r="A93" s="4">
        <f t="shared" si="4"/>
        <v>2011</v>
      </c>
      <c r="B93" s="5">
        <v>40725</v>
      </c>
      <c r="C93" s="56">
        <v>36767313</v>
      </c>
      <c r="D93" s="6">
        <v>0</v>
      </c>
      <c r="E93" s="6">
        <v>198.6</v>
      </c>
      <c r="F93" s="64">
        <v>1.1163158930264581</v>
      </c>
      <c r="G93" s="6">
        <v>31</v>
      </c>
      <c r="H93" s="6">
        <v>0</v>
      </c>
      <c r="I93" s="6">
        <v>320</v>
      </c>
      <c r="J93" s="65">
        <v>6</v>
      </c>
      <c r="K93" s="65">
        <v>515614.75000000023</v>
      </c>
      <c r="L93" s="8">
        <f t="shared" si="7"/>
        <v>34131343.278164573</v>
      </c>
      <c r="M93" s="8">
        <f t="shared" si="5"/>
        <v>-2635969.721835427</v>
      </c>
      <c r="N93" s="37">
        <f t="shared" si="6"/>
        <v>-7.1693292404463357E-2</v>
      </c>
      <c r="O93" s="81"/>
    </row>
    <row r="94" spans="1:15">
      <c r="A94" s="4">
        <f t="shared" si="4"/>
        <v>2011</v>
      </c>
      <c r="B94" s="5">
        <v>40756</v>
      </c>
      <c r="C94" s="56">
        <v>35953367</v>
      </c>
      <c r="D94" s="6">
        <v>0</v>
      </c>
      <c r="E94" s="6">
        <v>122.2</v>
      </c>
      <c r="F94" s="64">
        <v>1.1179767164891372</v>
      </c>
      <c r="G94" s="6">
        <v>31</v>
      </c>
      <c r="H94" s="6">
        <v>0</v>
      </c>
      <c r="I94" s="6">
        <v>352</v>
      </c>
      <c r="J94" s="65">
        <v>6</v>
      </c>
      <c r="K94" s="65">
        <v>517274.00000000023</v>
      </c>
      <c r="L94" s="8">
        <f t="shared" si="7"/>
        <v>33859155.118849032</v>
      </c>
      <c r="M94" s="8">
        <f t="shared" si="5"/>
        <v>-2094211.8811509684</v>
      </c>
      <c r="N94" s="37">
        <f t="shared" si="6"/>
        <v>-5.8248004453963054E-2</v>
      </c>
      <c r="O94" s="81"/>
    </row>
    <row r="95" spans="1:15">
      <c r="A95" s="4">
        <f t="shared" si="4"/>
        <v>2011</v>
      </c>
      <c r="B95" s="5">
        <v>40787</v>
      </c>
      <c r="C95" s="56">
        <v>31553102</v>
      </c>
      <c r="D95" s="6">
        <v>48.2</v>
      </c>
      <c r="E95" s="6">
        <v>39.700000000000003</v>
      </c>
      <c r="F95" s="64">
        <v>1.1196399888647712</v>
      </c>
      <c r="G95" s="6">
        <v>30</v>
      </c>
      <c r="H95" s="6">
        <v>1</v>
      </c>
      <c r="I95" s="6">
        <v>336</v>
      </c>
      <c r="J95" s="65">
        <v>6</v>
      </c>
      <c r="K95" s="65">
        <v>518933.25000000023</v>
      </c>
      <c r="L95" s="8">
        <f t="shared" si="7"/>
        <v>32698809.189559419</v>
      </c>
      <c r="M95" s="8">
        <f t="shared" si="5"/>
        <v>1145707.1895594187</v>
      </c>
      <c r="N95" s="37">
        <f t="shared" si="6"/>
        <v>3.6310445469336698E-2</v>
      </c>
      <c r="O95" s="81"/>
    </row>
    <row r="96" spans="1:15">
      <c r="A96" s="4">
        <f t="shared" si="4"/>
        <v>2011</v>
      </c>
      <c r="B96" s="5">
        <v>40817</v>
      </c>
      <c r="C96" s="56">
        <v>33497181</v>
      </c>
      <c r="D96" s="6">
        <v>235.5</v>
      </c>
      <c r="E96" s="6">
        <v>2.4</v>
      </c>
      <c r="F96" s="64">
        <v>1.1213057520151197</v>
      </c>
      <c r="G96" s="6">
        <v>31</v>
      </c>
      <c r="H96" s="6">
        <v>1</v>
      </c>
      <c r="I96" s="6">
        <v>336</v>
      </c>
      <c r="J96" s="65">
        <v>6</v>
      </c>
      <c r="K96" s="65">
        <v>520592.50000000023</v>
      </c>
      <c r="L96" s="8">
        <f t="shared" si="7"/>
        <v>32199593.708586652</v>
      </c>
      <c r="M96" s="8">
        <f t="shared" si="5"/>
        <v>-1297587.2914133482</v>
      </c>
      <c r="N96" s="37">
        <f t="shared" si="6"/>
        <v>-3.8737208704617505E-2</v>
      </c>
      <c r="O96" s="81"/>
    </row>
    <row r="97" spans="1:15">
      <c r="A97" s="4">
        <f t="shared" si="4"/>
        <v>2011</v>
      </c>
      <c r="B97" s="5">
        <v>40848</v>
      </c>
      <c r="C97" s="56">
        <v>32094802</v>
      </c>
      <c r="D97" s="6">
        <v>342.1</v>
      </c>
      <c r="E97" s="6">
        <v>0</v>
      </c>
      <c r="F97" s="64">
        <v>1.122973985009303</v>
      </c>
      <c r="G97" s="6">
        <v>30</v>
      </c>
      <c r="H97" s="6">
        <v>1</v>
      </c>
      <c r="I97" s="6">
        <v>352</v>
      </c>
      <c r="J97" s="65">
        <v>6</v>
      </c>
      <c r="K97" s="65">
        <v>522251.75000000023</v>
      </c>
      <c r="L97" s="8">
        <f t="shared" si="7"/>
        <v>32041448.291465104</v>
      </c>
      <c r="M97" s="8">
        <f t="shared" si="5"/>
        <v>-53353.708534896374</v>
      </c>
      <c r="N97" s="37">
        <f t="shared" si="6"/>
        <v>-1.6623784915356815E-3</v>
      </c>
      <c r="O97" s="81"/>
    </row>
    <row r="98" spans="1:15">
      <c r="A98" s="4">
        <f t="shared" si="4"/>
        <v>2011</v>
      </c>
      <c r="B98" s="5">
        <v>40878</v>
      </c>
      <c r="C98" s="56">
        <v>30521363</v>
      </c>
      <c r="D98" s="6">
        <v>534</v>
      </c>
      <c r="E98" s="6">
        <v>0</v>
      </c>
      <c r="F98" s="64">
        <v>1.124644708778201</v>
      </c>
      <c r="G98" s="6">
        <v>31</v>
      </c>
      <c r="H98" s="6">
        <v>0</v>
      </c>
      <c r="I98" s="6">
        <v>336</v>
      </c>
      <c r="J98" s="65">
        <v>6</v>
      </c>
      <c r="K98" s="65">
        <v>523911.00000000023</v>
      </c>
      <c r="L98" s="8">
        <f t="shared" si="7"/>
        <v>31452276.978632107</v>
      </c>
      <c r="M98" s="8">
        <f t="shared" si="5"/>
        <v>930913.97863210738</v>
      </c>
      <c r="N98" s="37">
        <f t="shared" si="6"/>
        <v>3.0500406506488827E-2</v>
      </c>
      <c r="O98" s="81"/>
    </row>
    <row r="99" spans="1:15">
      <c r="A99" s="4">
        <f t="shared" si="4"/>
        <v>2012</v>
      </c>
      <c r="B99" s="5">
        <v>40909</v>
      </c>
      <c r="C99" s="56">
        <v>33211776</v>
      </c>
      <c r="D99" s="6">
        <v>611.1</v>
      </c>
      <c r="E99" s="6">
        <v>0</v>
      </c>
      <c r="F99" s="64">
        <v>1.1260409497522648</v>
      </c>
      <c r="G99" s="6">
        <v>31</v>
      </c>
      <c r="H99" s="6">
        <v>0</v>
      </c>
      <c r="I99" s="6">
        <v>336</v>
      </c>
      <c r="J99" s="65">
        <v>6</v>
      </c>
      <c r="K99" s="65">
        <v>525084.8333333336</v>
      </c>
      <c r="L99" s="8">
        <f t="shared" si="7"/>
        <v>31348695.727585025</v>
      </c>
      <c r="M99" s="8">
        <f t="shared" si="5"/>
        <v>-1863080.2724149749</v>
      </c>
      <c r="N99" s="37">
        <f t="shared" si="6"/>
        <v>-5.609697814458868E-2</v>
      </c>
      <c r="O99" s="81"/>
    </row>
    <row r="100" spans="1:15">
      <c r="A100" s="4">
        <f t="shared" si="4"/>
        <v>2012</v>
      </c>
      <c r="B100" s="5">
        <v>40940</v>
      </c>
      <c r="C100" s="56">
        <v>30909977</v>
      </c>
      <c r="D100" s="6">
        <v>531.70000000000005</v>
      </c>
      <c r="E100" s="6">
        <v>0</v>
      </c>
      <c r="F100" s="64">
        <v>1.127438915759601</v>
      </c>
      <c r="G100" s="6">
        <v>29</v>
      </c>
      <c r="H100" s="6">
        <v>0</v>
      </c>
      <c r="I100" s="6">
        <v>320</v>
      </c>
      <c r="J100" s="65">
        <v>6</v>
      </c>
      <c r="K100" s="65">
        <v>526258.66666666698</v>
      </c>
      <c r="L100" s="8">
        <f t="shared" si="7"/>
        <v>30870402.204632327</v>
      </c>
      <c r="M100" s="8">
        <f t="shared" si="5"/>
        <v>-39574.795367673039</v>
      </c>
      <c r="N100" s="37">
        <f t="shared" si="6"/>
        <v>-1.2803243227153822E-3</v>
      </c>
      <c r="O100" s="81"/>
    </row>
    <row r="101" spans="1:15">
      <c r="A101" s="4">
        <f t="shared" si="4"/>
        <v>2012</v>
      </c>
      <c r="B101" s="5">
        <v>40969</v>
      </c>
      <c r="C101" s="56">
        <v>33762212</v>
      </c>
      <c r="D101" s="6">
        <v>349.4</v>
      </c>
      <c r="E101" s="6">
        <v>0.2</v>
      </c>
      <c r="F101" s="64">
        <v>1.1288386173245635</v>
      </c>
      <c r="G101" s="6">
        <v>31</v>
      </c>
      <c r="H101" s="6">
        <v>1</v>
      </c>
      <c r="I101" s="6">
        <v>352</v>
      </c>
      <c r="J101" s="65">
        <v>6</v>
      </c>
      <c r="K101" s="65">
        <v>527432.50000000035</v>
      </c>
      <c r="L101" s="8">
        <f t="shared" si="7"/>
        <v>32473598.700474847</v>
      </c>
      <c r="M101" s="8">
        <f t="shared" si="5"/>
        <v>-1288613.2995251529</v>
      </c>
      <c r="N101" s="37">
        <f t="shared" si="6"/>
        <v>-3.8167324449154959E-2</v>
      </c>
      <c r="O101" s="81"/>
    </row>
    <row r="102" spans="1:15">
      <c r="A102" s="4">
        <f t="shared" si="4"/>
        <v>2012</v>
      </c>
      <c r="B102" s="5">
        <v>41000</v>
      </c>
      <c r="C102" s="56">
        <v>32032356</v>
      </c>
      <c r="D102" s="6">
        <v>321.7</v>
      </c>
      <c r="E102" s="6">
        <v>0</v>
      </c>
      <c r="F102" s="64">
        <v>1.1302400566018256</v>
      </c>
      <c r="G102" s="6">
        <v>30</v>
      </c>
      <c r="H102" s="6">
        <v>1</v>
      </c>
      <c r="I102" s="6">
        <v>320</v>
      </c>
      <c r="J102" s="65">
        <v>6</v>
      </c>
      <c r="K102" s="65">
        <v>528606.33333333372</v>
      </c>
      <c r="L102" s="8">
        <f t="shared" si="7"/>
        <v>31865271.263411958</v>
      </c>
      <c r="M102" s="8">
        <f t="shared" si="5"/>
        <v>-167084.73658804223</v>
      </c>
      <c r="N102" s="37">
        <f t="shared" si="6"/>
        <v>-5.2161238651331869E-3</v>
      </c>
      <c r="O102" s="81"/>
    </row>
    <row r="103" spans="1:15">
      <c r="A103" s="4">
        <f t="shared" si="4"/>
        <v>2012</v>
      </c>
      <c r="B103" s="5">
        <v>41030</v>
      </c>
      <c r="C103" s="56">
        <v>35432369</v>
      </c>
      <c r="D103" s="6">
        <v>80.7</v>
      </c>
      <c r="E103" s="6">
        <v>36.700000000000003</v>
      </c>
      <c r="F103" s="64">
        <v>1.1316432357487356</v>
      </c>
      <c r="G103" s="6">
        <v>31</v>
      </c>
      <c r="H103" s="6">
        <v>1</v>
      </c>
      <c r="I103" s="6">
        <v>352</v>
      </c>
      <c r="J103" s="65">
        <v>6</v>
      </c>
      <c r="K103" s="65">
        <v>529780.16666666709</v>
      </c>
      <c r="L103" s="8">
        <f t="shared" si="7"/>
        <v>33521406.59764998</v>
      </c>
      <c r="M103" s="8">
        <f t="shared" si="5"/>
        <v>-1910962.4023500197</v>
      </c>
      <c r="N103" s="37">
        <f t="shared" si="6"/>
        <v>-5.3932673887823294E-2</v>
      </c>
      <c r="O103" s="81"/>
    </row>
    <row r="104" spans="1:15">
      <c r="A104" s="4">
        <f t="shared" si="4"/>
        <v>2012</v>
      </c>
      <c r="B104" s="5">
        <v>41061</v>
      </c>
      <c r="C104" s="56">
        <v>35750162</v>
      </c>
      <c r="D104" s="6">
        <v>23.2</v>
      </c>
      <c r="E104" s="6">
        <v>101.6</v>
      </c>
      <c r="F104" s="64">
        <v>1.1330481569253206</v>
      </c>
      <c r="G104" s="6">
        <v>30</v>
      </c>
      <c r="H104" s="6">
        <v>0</v>
      </c>
      <c r="I104" s="6">
        <v>336</v>
      </c>
      <c r="J104" s="65">
        <v>6</v>
      </c>
      <c r="K104" s="65">
        <v>530954.00000000047</v>
      </c>
      <c r="L104" s="8">
        <f t="shared" si="7"/>
        <v>33686093.960403733</v>
      </c>
      <c r="M104" s="8">
        <f t="shared" si="5"/>
        <v>-2064068.039596267</v>
      </c>
      <c r="N104" s="37">
        <f t="shared" si="6"/>
        <v>-5.7735907311308607E-2</v>
      </c>
      <c r="O104" s="81"/>
    </row>
    <row r="105" spans="1:15">
      <c r="A105" s="4">
        <f t="shared" si="4"/>
        <v>2012</v>
      </c>
      <c r="B105" s="5">
        <v>41091</v>
      </c>
      <c r="C105" s="56">
        <v>34932252</v>
      </c>
      <c r="D105" s="6">
        <v>0</v>
      </c>
      <c r="E105" s="6">
        <v>195.4</v>
      </c>
      <c r="F105" s="64">
        <v>1.134454822294289</v>
      </c>
      <c r="G105" s="6">
        <v>31</v>
      </c>
      <c r="H105" s="6">
        <v>0</v>
      </c>
      <c r="I105" s="6">
        <v>352</v>
      </c>
      <c r="J105" s="65">
        <v>6</v>
      </c>
      <c r="K105" s="65">
        <v>532127.83333333384</v>
      </c>
      <c r="L105" s="8">
        <f t="shared" si="7"/>
        <v>35270650.806234851</v>
      </c>
      <c r="M105" s="8">
        <f t="shared" si="5"/>
        <v>338398.80623485148</v>
      </c>
      <c r="N105" s="37">
        <f t="shared" si="6"/>
        <v>9.6872885903505866E-3</v>
      </c>
      <c r="O105" s="81"/>
    </row>
    <row r="106" spans="1:15">
      <c r="A106" s="4">
        <f t="shared" si="4"/>
        <v>2012</v>
      </c>
      <c r="B106" s="5">
        <v>41122</v>
      </c>
      <c r="C106" s="56">
        <v>38510852</v>
      </c>
      <c r="D106" s="6">
        <v>2</v>
      </c>
      <c r="E106" s="6">
        <v>112.1</v>
      </c>
      <c r="F106" s="64">
        <v>1.135863234021034</v>
      </c>
      <c r="G106" s="6">
        <v>31</v>
      </c>
      <c r="H106" s="6">
        <v>0</v>
      </c>
      <c r="I106" s="6">
        <v>352</v>
      </c>
      <c r="J106" s="65">
        <v>6</v>
      </c>
      <c r="K106" s="65">
        <v>533301.66666666721</v>
      </c>
      <c r="L106" s="8">
        <f t="shared" si="7"/>
        <v>34419684.079272352</v>
      </c>
      <c r="M106" s="8">
        <f t="shared" si="5"/>
        <v>-4091167.9207276478</v>
      </c>
      <c r="N106" s="37">
        <f t="shared" si="6"/>
        <v>-0.10623415760128205</v>
      </c>
      <c r="O106" s="81"/>
    </row>
    <row r="107" spans="1:15">
      <c r="A107" s="4">
        <f t="shared" si="4"/>
        <v>2012</v>
      </c>
      <c r="B107" s="5">
        <v>41153</v>
      </c>
      <c r="C107" s="56">
        <v>35110511</v>
      </c>
      <c r="D107" s="6">
        <v>85</v>
      </c>
      <c r="E107" s="6">
        <v>35.6</v>
      </c>
      <c r="F107" s="64">
        <v>1.1372733942736375</v>
      </c>
      <c r="G107" s="6">
        <v>30</v>
      </c>
      <c r="H107" s="6">
        <v>1</v>
      </c>
      <c r="I107" s="6">
        <v>304</v>
      </c>
      <c r="J107" s="65">
        <v>6</v>
      </c>
      <c r="K107" s="65">
        <v>534475.50000000058</v>
      </c>
      <c r="L107" s="8">
        <f t="shared" si="7"/>
        <v>32753312.794707134</v>
      </c>
      <c r="M107" s="8">
        <f t="shared" si="5"/>
        <v>-2357198.2052928656</v>
      </c>
      <c r="N107" s="37">
        <f t="shared" si="6"/>
        <v>-6.7136539405332651E-2</v>
      </c>
      <c r="O107" s="81"/>
    </row>
    <row r="108" spans="1:15">
      <c r="A108" s="4">
        <f t="shared" si="4"/>
        <v>2012</v>
      </c>
      <c r="B108" s="5">
        <v>41183</v>
      </c>
      <c r="C108" s="56">
        <v>34797105</v>
      </c>
      <c r="D108" s="6">
        <v>242.5</v>
      </c>
      <c r="E108" s="6">
        <v>1.1000000000000001</v>
      </c>
      <c r="F108" s="64">
        <v>1.1386853052228729</v>
      </c>
      <c r="G108" s="6">
        <v>31</v>
      </c>
      <c r="H108" s="6">
        <v>1</v>
      </c>
      <c r="I108" s="6">
        <v>352</v>
      </c>
      <c r="J108" s="65">
        <v>6</v>
      </c>
      <c r="K108" s="65">
        <v>535649.33333333395</v>
      </c>
      <c r="L108" s="8">
        <f t="shared" si="7"/>
        <v>33076112.235462599</v>
      </c>
      <c r="M108" s="8">
        <f t="shared" si="5"/>
        <v>-1720992.7645374015</v>
      </c>
      <c r="N108" s="37">
        <f t="shared" si="6"/>
        <v>-4.9457929461011241E-2</v>
      </c>
      <c r="O108" s="81"/>
    </row>
    <row r="109" spans="1:15">
      <c r="A109" s="4">
        <f t="shared" si="4"/>
        <v>2012</v>
      </c>
      <c r="B109" s="5">
        <v>41214</v>
      </c>
      <c r="C109" s="56">
        <v>32840888</v>
      </c>
      <c r="D109" s="6">
        <v>434</v>
      </c>
      <c r="E109" s="6">
        <v>0</v>
      </c>
      <c r="F109" s="64">
        <v>1.1400989690422085</v>
      </c>
      <c r="G109" s="6">
        <v>30</v>
      </c>
      <c r="H109" s="6">
        <v>1</v>
      </c>
      <c r="I109" s="6">
        <v>352</v>
      </c>
      <c r="J109" s="65">
        <v>6</v>
      </c>
      <c r="K109" s="65">
        <v>536823.16666666733</v>
      </c>
      <c r="L109" s="8">
        <f t="shared" si="7"/>
        <v>32505468.896946281</v>
      </c>
      <c r="M109" s="8">
        <f t="shared" si="5"/>
        <v>-335419.10305371881</v>
      </c>
      <c r="N109" s="37">
        <f t="shared" si="6"/>
        <v>-1.0213460216231632E-2</v>
      </c>
      <c r="O109" s="81"/>
    </row>
    <row r="110" spans="1:15">
      <c r="A110" s="4">
        <f t="shared" si="4"/>
        <v>2012</v>
      </c>
      <c r="B110" s="5">
        <v>41244</v>
      </c>
      <c r="C110" s="56">
        <v>30112897</v>
      </c>
      <c r="D110" s="6">
        <v>533.5</v>
      </c>
      <c r="E110" s="6">
        <v>0</v>
      </c>
      <c r="F110" s="64">
        <v>1.1415143879078107</v>
      </c>
      <c r="G110" s="6">
        <v>31</v>
      </c>
      <c r="H110" s="6">
        <v>0</v>
      </c>
      <c r="I110" s="6">
        <v>304</v>
      </c>
      <c r="J110" s="65">
        <v>6</v>
      </c>
      <c r="K110" s="65">
        <v>537997.0000000007</v>
      </c>
      <c r="L110" s="8">
        <f t="shared" si="7"/>
        <v>31603917.759322338</v>
      </c>
      <c r="M110" s="8">
        <f t="shared" si="5"/>
        <v>1491020.7593223378</v>
      </c>
      <c r="N110" s="37">
        <f t="shared" si="6"/>
        <v>4.9514357895301064E-2</v>
      </c>
      <c r="O110" s="81"/>
    </row>
    <row r="111" spans="1:15">
      <c r="A111" s="4">
        <f t="shared" si="4"/>
        <v>2013</v>
      </c>
      <c r="B111" s="5">
        <v>41275</v>
      </c>
      <c r="C111" s="56">
        <v>32033367</v>
      </c>
      <c r="D111" s="6">
        <v>624.4</v>
      </c>
      <c r="E111" s="6">
        <v>0</v>
      </c>
      <c r="F111" s="64">
        <v>1.1427437208015847</v>
      </c>
      <c r="G111" s="6">
        <v>31</v>
      </c>
      <c r="H111" s="6">
        <v>0</v>
      </c>
      <c r="I111" s="6">
        <v>352</v>
      </c>
      <c r="J111" s="65">
        <v>6</v>
      </c>
      <c r="K111" s="65">
        <v>539267.7500000007</v>
      </c>
      <c r="L111" s="8">
        <f t="shared" si="7"/>
        <v>32202956.399316266</v>
      </c>
      <c r="M111" s="8">
        <f t="shared" si="5"/>
        <v>169589.39931626618</v>
      </c>
      <c r="N111" s="37">
        <f t="shared" si="6"/>
        <v>5.2941484208096573E-3</v>
      </c>
      <c r="O111" s="81"/>
    </row>
    <row r="112" spans="1:15">
      <c r="A112" s="4">
        <f t="shared" si="4"/>
        <v>2013</v>
      </c>
      <c r="B112" s="5">
        <v>41306</v>
      </c>
      <c r="C112" s="56">
        <v>29919580</v>
      </c>
      <c r="D112" s="6">
        <v>631.5</v>
      </c>
      <c r="E112" s="6">
        <v>0</v>
      </c>
      <c r="F112" s="64">
        <v>1.1439743776027749</v>
      </c>
      <c r="G112" s="6">
        <v>28</v>
      </c>
      <c r="H112" s="6">
        <v>0</v>
      </c>
      <c r="I112" s="6">
        <v>304</v>
      </c>
      <c r="J112" s="65">
        <v>6</v>
      </c>
      <c r="K112" s="65">
        <v>540538.5000000007</v>
      </c>
      <c r="L112" s="8">
        <f t="shared" si="7"/>
        <v>30824773.38679586</v>
      </c>
      <c r="M112" s="8">
        <f t="shared" si="5"/>
        <v>905193.38679585978</v>
      </c>
      <c r="N112" s="37">
        <f t="shared" si="6"/>
        <v>3.0254214357148722E-2</v>
      </c>
      <c r="O112" s="81"/>
    </row>
    <row r="113" spans="1:15">
      <c r="A113" s="4">
        <f t="shared" si="4"/>
        <v>2013</v>
      </c>
      <c r="B113" s="5">
        <v>41334</v>
      </c>
      <c r="C113" s="56">
        <v>31979964</v>
      </c>
      <c r="D113" s="6">
        <v>554.79999999999995</v>
      </c>
      <c r="E113" s="6">
        <v>0</v>
      </c>
      <c r="F113" s="64">
        <v>1.1452063597371387</v>
      </c>
      <c r="G113" s="6">
        <v>31</v>
      </c>
      <c r="H113" s="6">
        <v>1</v>
      </c>
      <c r="I113" s="6">
        <v>320</v>
      </c>
      <c r="J113" s="65">
        <v>6</v>
      </c>
      <c r="K113" s="65">
        <v>541809.2500000007</v>
      </c>
      <c r="L113" s="8">
        <f t="shared" si="7"/>
        <v>32180039.239286609</v>
      </c>
      <c r="M113" s="8">
        <f t="shared" si="5"/>
        <v>200075.23928660899</v>
      </c>
      <c r="N113" s="37">
        <f t="shared" si="6"/>
        <v>6.2562684337796317E-3</v>
      </c>
      <c r="O113" s="81"/>
    </row>
    <row r="114" spans="1:15">
      <c r="A114" s="4">
        <f t="shared" si="4"/>
        <v>2013</v>
      </c>
      <c r="B114" s="5">
        <v>41365</v>
      </c>
      <c r="C114" s="56">
        <v>30418582</v>
      </c>
      <c r="D114" s="6">
        <v>358.6</v>
      </c>
      <c r="E114" s="6">
        <v>0</v>
      </c>
      <c r="F114" s="64">
        <v>1.1464396686319696</v>
      </c>
      <c r="G114" s="6">
        <v>30</v>
      </c>
      <c r="H114" s="6">
        <v>1</v>
      </c>
      <c r="I114" s="6">
        <v>352</v>
      </c>
      <c r="J114" s="65">
        <v>6</v>
      </c>
      <c r="K114" s="65">
        <v>543080.0000000007</v>
      </c>
      <c r="L114" s="8">
        <f t="shared" si="7"/>
        <v>32893343.694498975</v>
      </c>
      <c r="M114" s="8">
        <f t="shared" si="5"/>
        <v>2474761.6944989748</v>
      </c>
      <c r="N114" s="37">
        <f t="shared" si="6"/>
        <v>8.1356905279114419E-2</v>
      </c>
      <c r="O114" s="81"/>
    </row>
    <row r="115" spans="1:15">
      <c r="A115" s="4">
        <f t="shared" si="4"/>
        <v>2013</v>
      </c>
      <c r="B115" s="5">
        <v>41395</v>
      </c>
      <c r="C115" s="56">
        <v>33755959</v>
      </c>
      <c r="D115" s="6">
        <v>109.1</v>
      </c>
      <c r="E115" s="6">
        <v>23.1</v>
      </c>
      <c r="F115" s="64">
        <v>1.1476743057160976</v>
      </c>
      <c r="G115" s="6">
        <v>31</v>
      </c>
      <c r="H115" s="6">
        <v>1</v>
      </c>
      <c r="I115" s="6">
        <v>352</v>
      </c>
      <c r="J115" s="65">
        <v>6</v>
      </c>
      <c r="K115" s="65">
        <v>544350.7500000007</v>
      </c>
      <c r="L115" s="8">
        <f t="shared" si="7"/>
        <v>33918995.351106465</v>
      </c>
      <c r="M115" s="8">
        <f t="shared" si="5"/>
        <v>163036.35110646486</v>
      </c>
      <c r="N115" s="37">
        <f t="shared" si="6"/>
        <v>4.8298539261309344E-3</v>
      </c>
      <c r="O115" s="81"/>
    </row>
    <row r="116" spans="1:15">
      <c r="A116" s="4">
        <f t="shared" si="4"/>
        <v>2013</v>
      </c>
      <c r="B116" s="5">
        <v>41426</v>
      </c>
      <c r="C116" s="56">
        <v>33333094</v>
      </c>
      <c r="D116" s="6">
        <v>33.4</v>
      </c>
      <c r="E116" s="6">
        <v>59.3</v>
      </c>
      <c r="F116" s="64">
        <v>1.1489102724198916</v>
      </c>
      <c r="G116" s="6">
        <v>30</v>
      </c>
      <c r="H116" s="6">
        <v>0</v>
      </c>
      <c r="I116" s="6">
        <v>320</v>
      </c>
      <c r="J116" s="65">
        <v>6</v>
      </c>
      <c r="K116" s="65">
        <v>545621.5000000007</v>
      </c>
      <c r="L116" s="8">
        <f t="shared" si="7"/>
        <v>33555911.929608673</v>
      </c>
      <c r="M116" s="8">
        <f t="shared" si="5"/>
        <v>222817.92960867286</v>
      </c>
      <c r="N116" s="37">
        <f t="shared" si="6"/>
        <v>6.6845858835868303E-3</v>
      </c>
      <c r="O116" s="81"/>
    </row>
    <row r="117" spans="1:15">
      <c r="A117" s="4">
        <f t="shared" si="4"/>
        <v>2013</v>
      </c>
      <c r="B117" s="5">
        <v>41456</v>
      </c>
      <c r="C117" s="56">
        <v>32386352</v>
      </c>
      <c r="D117" s="6">
        <v>1.4</v>
      </c>
      <c r="E117" s="6">
        <v>133.30000000000001</v>
      </c>
      <c r="F117" s="64">
        <v>1.1501475701752613</v>
      </c>
      <c r="G117" s="6">
        <v>31</v>
      </c>
      <c r="H117" s="6">
        <v>0</v>
      </c>
      <c r="I117" s="6">
        <v>352</v>
      </c>
      <c r="J117" s="65">
        <v>6</v>
      </c>
      <c r="K117" s="65">
        <v>546892.2500000007</v>
      </c>
      <c r="L117" s="8">
        <f t="shared" si="7"/>
        <v>35182324.61336302</v>
      </c>
      <c r="M117" s="8">
        <f t="shared" si="5"/>
        <v>2795972.6133630201</v>
      </c>
      <c r="N117" s="37">
        <f t="shared" si="6"/>
        <v>8.6331816975342576E-2</v>
      </c>
      <c r="O117" s="81"/>
    </row>
    <row r="118" spans="1:15">
      <c r="A118" s="4">
        <f t="shared" si="4"/>
        <v>2013</v>
      </c>
      <c r="B118" s="5">
        <v>41487</v>
      </c>
      <c r="C118" s="56">
        <v>35003472</v>
      </c>
      <c r="D118" s="6">
        <v>4.5999999999999996</v>
      </c>
      <c r="E118" s="6">
        <v>93.2</v>
      </c>
      <c r="F118" s="64">
        <v>1.1513862004156583</v>
      </c>
      <c r="G118" s="6">
        <v>31</v>
      </c>
      <c r="H118" s="6">
        <v>0</v>
      </c>
      <c r="I118" s="6">
        <v>336</v>
      </c>
      <c r="J118" s="65">
        <v>6</v>
      </c>
      <c r="K118" s="65">
        <v>548163.0000000007</v>
      </c>
      <c r="L118" s="8">
        <f t="shared" si="7"/>
        <v>34541467.21994777</v>
      </c>
      <c r="M118" s="8">
        <f t="shared" si="5"/>
        <v>-462004.78005222976</v>
      </c>
      <c r="N118" s="37">
        <f t="shared" si="6"/>
        <v>-1.3198827249257724E-2</v>
      </c>
      <c r="O118" s="81"/>
    </row>
    <row r="119" spans="1:15">
      <c r="A119" s="4">
        <f t="shared" si="4"/>
        <v>2013</v>
      </c>
      <c r="B119" s="5">
        <v>41518</v>
      </c>
      <c r="C119" s="56">
        <v>32196570</v>
      </c>
      <c r="D119" s="6">
        <v>89.6</v>
      </c>
      <c r="E119" s="6">
        <v>28</v>
      </c>
      <c r="F119" s="64">
        <v>1.1526261645760774</v>
      </c>
      <c r="G119" s="6">
        <v>30</v>
      </c>
      <c r="H119" s="6">
        <v>1</v>
      </c>
      <c r="I119" s="6">
        <v>320</v>
      </c>
      <c r="J119" s="65">
        <v>6</v>
      </c>
      <c r="K119" s="65">
        <v>549433.7500000007</v>
      </c>
      <c r="L119" s="8">
        <f t="shared" si="7"/>
        <v>33477466.572307304</v>
      </c>
      <c r="M119" s="8">
        <f t="shared" si="5"/>
        <v>1280896.5723073035</v>
      </c>
      <c r="N119" s="37">
        <f t="shared" si="6"/>
        <v>3.9783634477439787E-2</v>
      </c>
      <c r="O119" s="81"/>
    </row>
    <row r="120" spans="1:15">
      <c r="A120" s="4">
        <f t="shared" si="4"/>
        <v>2013</v>
      </c>
      <c r="B120" s="5">
        <v>41548</v>
      </c>
      <c r="C120" s="56">
        <v>32247765</v>
      </c>
      <c r="D120" s="6">
        <v>224.2</v>
      </c>
      <c r="E120" s="6">
        <v>0</v>
      </c>
      <c r="F120" s="64">
        <v>1.1538674640930595</v>
      </c>
      <c r="G120" s="6">
        <v>31</v>
      </c>
      <c r="H120" s="6">
        <v>1</v>
      </c>
      <c r="I120" s="6">
        <v>352</v>
      </c>
      <c r="J120" s="65">
        <v>6</v>
      </c>
      <c r="K120" s="65">
        <v>550704.5000000007</v>
      </c>
      <c r="L120" s="8">
        <f t="shared" si="7"/>
        <v>33662548.320204489</v>
      </c>
      <c r="M120" s="8">
        <f t="shared" si="5"/>
        <v>1414783.3202044889</v>
      </c>
      <c r="N120" s="37">
        <f t="shared" si="6"/>
        <v>4.3872290690672326E-2</v>
      </c>
      <c r="O120" s="81"/>
    </row>
    <row r="121" spans="1:15">
      <c r="A121" s="4">
        <f t="shared" si="4"/>
        <v>2013</v>
      </c>
      <c r="B121" s="5">
        <v>41579</v>
      </c>
      <c r="C121" s="56">
        <v>31816461</v>
      </c>
      <c r="D121" s="6">
        <v>478.3</v>
      </c>
      <c r="E121" s="6">
        <v>0</v>
      </c>
      <c r="F121" s="64">
        <v>1.155110100404692</v>
      </c>
      <c r="G121" s="6">
        <v>30</v>
      </c>
      <c r="H121" s="6">
        <v>1</v>
      </c>
      <c r="I121" s="6">
        <v>336</v>
      </c>
      <c r="J121" s="65">
        <v>6</v>
      </c>
      <c r="K121" s="65">
        <v>551975.2500000007</v>
      </c>
      <c r="L121" s="8">
        <f t="shared" si="7"/>
        <v>32721954.092410214</v>
      </c>
      <c r="M121" s="8">
        <f t="shared" si="5"/>
        <v>905493.09241021425</v>
      </c>
      <c r="N121" s="37">
        <f t="shared" si="6"/>
        <v>2.8459893525248275E-2</v>
      </c>
      <c r="O121" s="81"/>
    </row>
    <row r="122" spans="1:15" ht="13.8" thickBot="1">
      <c r="A122" s="4">
        <f t="shared" si="4"/>
        <v>2013</v>
      </c>
      <c r="B122" s="5">
        <v>41609</v>
      </c>
      <c r="C122" s="56">
        <v>30229872</v>
      </c>
      <c r="D122" s="6">
        <v>687.7</v>
      </c>
      <c r="E122" s="6">
        <v>0</v>
      </c>
      <c r="F122" s="64">
        <v>1.1563540749506114</v>
      </c>
      <c r="G122" s="6">
        <v>31</v>
      </c>
      <c r="H122" s="6">
        <v>0</v>
      </c>
      <c r="I122" s="6">
        <v>320</v>
      </c>
      <c r="J122" s="65">
        <v>6</v>
      </c>
      <c r="K122" s="65">
        <v>553246.0000000007</v>
      </c>
      <c r="L122" s="8">
        <f t="shared" si="7"/>
        <v>32081172.751409266</v>
      </c>
      <c r="M122" s="8">
        <f t="shared" si="5"/>
        <v>1851300.7514092661</v>
      </c>
      <c r="N122" s="37">
        <f t="shared" si="6"/>
        <v>6.1240773742252896E-2</v>
      </c>
      <c r="O122" s="81"/>
    </row>
    <row r="123" spans="1:15">
      <c r="A123" s="4">
        <f t="shared" si="4"/>
        <v>2014</v>
      </c>
      <c r="B123" s="5">
        <v>41640</v>
      </c>
      <c r="C123" s="57"/>
      <c r="D123" s="58">
        <v>700.25</v>
      </c>
      <c r="E123" s="59">
        <v>0</v>
      </c>
      <c r="F123" s="64">
        <v>1.1583584746270237</v>
      </c>
      <c r="G123" s="6">
        <v>31</v>
      </c>
      <c r="H123" s="6">
        <v>0</v>
      </c>
      <c r="I123" s="6">
        <v>352</v>
      </c>
      <c r="J123" s="65">
        <v>6</v>
      </c>
      <c r="K123" s="65">
        <v>554324.66666666733</v>
      </c>
      <c r="L123" s="8">
        <f t="shared" si="7"/>
        <v>32629034.66763116</v>
      </c>
      <c r="M123" s="8">
        <f t="shared" si="5"/>
        <v>32629034.66763116</v>
      </c>
      <c r="N123" s="37"/>
      <c r="O123" s="77"/>
    </row>
    <row r="124" spans="1:15">
      <c r="A124" s="4">
        <f t="shared" si="4"/>
        <v>2014</v>
      </c>
      <c r="B124" s="5">
        <v>41671</v>
      </c>
      <c r="C124" s="60"/>
      <c r="D124" s="43">
        <v>628.92999999999995</v>
      </c>
      <c r="E124" s="38">
        <v>0</v>
      </c>
      <c r="F124" s="64">
        <v>1.1603663486874065</v>
      </c>
      <c r="G124" s="6">
        <v>28</v>
      </c>
      <c r="H124" s="6">
        <v>0</v>
      </c>
      <c r="I124" s="6">
        <v>304</v>
      </c>
      <c r="J124" s="65">
        <v>6</v>
      </c>
      <c r="K124" s="65">
        <v>555403.33333333395</v>
      </c>
      <c r="L124" s="8">
        <f t="shared" si="7"/>
        <v>31446178.78408717</v>
      </c>
      <c r="M124" s="8">
        <f t="shared" si="5"/>
        <v>31446178.78408717</v>
      </c>
      <c r="N124" s="37"/>
      <c r="O124" s="77"/>
    </row>
    <row r="125" spans="1:15">
      <c r="A125" s="4">
        <f t="shared" si="4"/>
        <v>2014</v>
      </c>
      <c r="B125" s="5">
        <v>41699</v>
      </c>
      <c r="C125" s="60"/>
      <c r="D125" s="43">
        <v>520.29999999999995</v>
      </c>
      <c r="E125" s="38">
        <v>0.02</v>
      </c>
      <c r="F125" s="64">
        <v>1.1623777031541842</v>
      </c>
      <c r="G125" s="6">
        <v>31</v>
      </c>
      <c r="H125" s="6">
        <v>1</v>
      </c>
      <c r="I125" s="6">
        <v>320</v>
      </c>
      <c r="J125" s="65">
        <v>6</v>
      </c>
      <c r="K125" s="65">
        <v>556482.00000000058</v>
      </c>
      <c r="L125" s="8">
        <f t="shared" si="7"/>
        <v>32902563.828245651</v>
      </c>
      <c r="M125" s="8">
        <f t="shared" si="5"/>
        <v>32902563.828245651</v>
      </c>
      <c r="N125" s="37"/>
      <c r="O125" s="77"/>
    </row>
    <row r="126" spans="1:15">
      <c r="A126" s="4">
        <f t="shared" si="4"/>
        <v>2014</v>
      </c>
      <c r="B126" s="5">
        <v>41730</v>
      </c>
      <c r="C126" s="60"/>
      <c r="D126" s="43">
        <v>308.53999999999996</v>
      </c>
      <c r="E126" s="38">
        <v>0.12</v>
      </c>
      <c r="F126" s="64">
        <v>1.1643925440602192</v>
      </c>
      <c r="G126" s="6">
        <v>30</v>
      </c>
      <c r="H126" s="6">
        <v>1</v>
      </c>
      <c r="I126" s="6">
        <v>352</v>
      </c>
      <c r="J126" s="65">
        <v>6</v>
      </c>
      <c r="K126" s="65">
        <v>557560.66666666721</v>
      </c>
      <c r="L126" s="8">
        <f t="shared" si="7"/>
        <v>33684666.000251926</v>
      </c>
      <c r="M126" s="8">
        <f t="shared" si="5"/>
        <v>33684666.000251926</v>
      </c>
      <c r="N126" s="37"/>
      <c r="O126" s="77"/>
    </row>
    <row r="127" spans="1:15">
      <c r="A127" s="4">
        <f t="shared" si="4"/>
        <v>2014</v>
      </c>
      <c r="B127" s="5">
        <v>41760</v>
      </c>
      <c r="C127" s="60"/>
      <c r="D127" s="43">
        <v>140.57</v>
      </c>
      <c r="E127" s="38">
        <v>18.57</v>
      </c>
      <c r="F127" s="64">
        <v>1.1664108774488315</v>
      </c>
      <c r="G127" s="6">
        <v>31</v>
      </c>
      <c r="H127" s="6">
        <v>1</v>
      </c>
      <c r="I127" s="6">
        <v>336</v>
      </c>
      <c r="J127" s="65">
        <v>6</v>
      </c>
      <c r="K127" s="65">
        <v>558639.33333333384</v>
      </c>
      <c r="L127" s="8">
        <f t="shared" si="7"/>
        <v>34284194.134041511</v>
      </c>
      <c r="M127" s="8">
        <f t="shared" si="5"/>
        <v>34284194.134041511</v>
      </c>
      <c r="N127" s="37"/>
      <c r="O127" s="77"/>
    </row>
    <row r="128" spans="1:15">
      <c r="A128" s="4">
        <f t="shared" si="4"/>
        <v>2014</v>
      </c>
      <c r="B128" s="5">
        <v>41791</v>
      </c>
      <c r="C128" s="60"/>
      <c r="D128" s="43">
        <v>25.84</v>
      </c>
      <c r="E128" s="38">
        <v>72.819999999999993</v>
      </c>
      <c r="F128" s="64">
        <v>1.1684327093738167</v>
      </c>
      <c r="G128" s="6">
        <v>30</v>
      </c>
      <c r="H128" s="6">
        <v>0</v>
      </c>
      <c r="I128" s="6">
        <v>336</v>
      </c>
      <c r="J128" s="65">
        <v>6</v>
      </c>
      <c r="K128" s="65">
        <v>559718.00000000047</v>
      </c>
      <c r="L128" s="8">
        <f t="shared" si="7"/>
        <v>34724419.775888845</v>
      </c>
      <c r="M128" s="8">
        <f t="shared" si="5"/>
        <v>34724419.775888845</v>
      </c>
      <c r="N128" s="37"/>
      <c r="O128" s="77"/>
    </row>
    <row r="129" spans="1:15">
      <c r="A129" s="4">
        <f t="shared" si="4"/>
        <v>2014</v>
      </c>
      <c r="B129" s="5">
        <v>41821</v>
      </c>
      <c r="C129" s="60"/>
      <c r="D129" s="43">
        <v>1.7200000000000002</v>
      </c>
      <c r="E129" s="38">
        <v>139.54000000000002</v>
      </c>
      <c r="F129" s="64">
        <v>1.1704580458994638</v>
      </c>
      <c r="G129" s="6">
        <v>31</v>
      </c>
      <c r="H129" s="6">
        <v>0</v>
      </c>
      <c r="I129" s="6">
        <v>352</v>
      </c>
      <c r="J129" s="65">
        <v>6</v>
      </c>
      <c r="K129" s="65">
        <v>560796.66666666709</v>
      </c>
      <c r="L129" s="8">
        <f t="shared" si="7"/>
        <v>36046206.021714106</v>
      </c>
      <c r="M129" s="8">
        <f t="shared" si="5"/>
        <v>36046206.021714106</v>
      </c>
      <c r="N129" s="37"/>
      <c r="O129" s="77"/>
    </row>
    <row r="130" spans="1:15">
      <c r="A130" s="4">
        <f t="shared" si="4"/>
        <v>2014</v>
      </c>
      <c r="B130" s="5">
        <v>41852</v>
      </c>
      <c r="C130" s="60"/>
      <c r="D130" s="43">
        <v>5.3599999999999994</v>
      </c>
      <c r="E130" s="38">
        <v>106.42000000000002</v>
      </c>
      <c r="F130" s="64">
        <v>1.172486893100573</v>
      </c>
      <c r="G130" s="6">
        <v>31</v>
      </c>
      <c r="H130" s="6">
        <v>0</v>
      </c>
      <c r="I130" s="6">
        <v>320</v>
      </c>
      <c r="J130" s="65">
        <v>6</v>
      </c>
      <c r="K130" s="65">
        <v>561875.33333333372</v>
      </c>
      <c r="L130" s="8">
        <f t="shared" si="7"/>
        <v>35270119.636454813</v>
      </c>
      <c r="M130" s="8">
        <f t="shared" si="5"/>
        <v>35270119.636454813</v>
      </c>
      <c r="N130" s="37"/>
      <c r="O130" s="77"/>
    </row>
    <row r="131" spans="1:15">
      <c r="A131" s="4">
        <f t="shared" ref="A131:A146" si="8">YEAR(B131)</f>
        <v>2014</v>
      </c>
      <c r="B131" s="5">
        <v>41883</v>
      </c>
      <c r="C131" s="60"/>
      <c r="D131" s="43">
        <v>58.56</v>
      </c>
      <c r="E131" s="38">
        <v>33.610000000000007</v>
      </c>
      <c r="F131" s="64">
        <v>1.174519257062475</v>
      </c>
      <c r="G131" s="6">
        <v>30</v>
      </c>
      <c r="H131" s="6">
        <v>1</v>
      </c>
      <c r="I131" s="6">
        <v>336</v>
      </c>
      <c r="J131" s="65">
        <v>6</v>
      </c>
      <c r="K131" s="65">
        <v>562954.00000000035</v>
      </c>
      <c r="L131" s="8">
        <f t="shared" si="7"/>
        <v>34717590.796779513</v>
      </c>
      <c r="M131" s="8">
        <f t="shared" ref="M131:M146" si="9">L131-C131</f>
        <v>34717590.796779513</v>
      </c>
      <c r="N131" s="37"/>
      <c r="O131" s="77"/>
    </row>
    <row r="132" spans="1:15">
      <c r="A132" s="4">
        <f t="shared" si="8"/>
        <v>2014</v>
      </c>
      <c r="B132" s="5">
        <v>41913</v>
      </c>
      <c r="C132" s="60"/>
      <c r="D132" s="43">
        <v>238.26999999999998</v>
      </c>
      <c r="E132" s="38">
        <v>3.35</v>
      </c>
      <c r="F132" s="64">
        <v>1.1765551438810484</v>
      </c>
      <c r="G132" s="6">
        <v>31</v>
      </c>
      <c r="H132" s="6">
        <v>1</v>
      </c>
      <c r="I132" s="6">
        <v>352</v>
      </c>
      <c r="J132" s="65">
        <v>6</v>
      </c>
      <c r="K132" s="65">
        <v>564032.66666666698</v>
      </c>
      <c r="L132" s="8">
        <f t="shared" ref="L132:L146" si="10">$E$187+(D132*$E$188)+(E132*$E$189)+(F132*$E$190)+(G132*$E$191)+(H132*$E$192)+(I132*$E$193)+(J132*$E$194)+(K132*$E$195)</f>
        <v>34576918.020416655</v>
      </c>
      <c r="M132" s="8">
        <f t="shared" si="9"/>
        <v>34576918.020416655</v>
      </c>
      <c r="N132" s="37"/>
      <c r="O132" s="77"/>
    </row>
    <row r="133" spans="1:15">
      <c r="A133" s="4">
        <f t="shared" si="8"/>
        <v>2014</v>
      </c>
      <c r="B133" s="5">
        <v>41944</v>
      </c>
      <c r="C133" s="60"/>
      <c r="D133" s="43">
        <v>408.47</v>
      </c>
      <c r="E133" s="38">
        <v>0</v>
      </c>
      <c r="F133" s="64">
        <v>1.1785945596627387</v>
      </c>
      <c r="G133" s="6">
        <v>30</v>
      </c>
      <c r="H133" s="6">
        <v>1</v>
      </c>
      <c r="I133" s="6">
        <v>320</v>
      </c>
      <c r="J133" s="65">
        <v>6</v>
      </c>
      <c r="K133" s="65">
        <v>565111.3333333336</v>
      </c>
      <c r="L133" s="8">
        <f t="shared" si="10"/>
        <v>33561174.482041024</v>
      </c>
      <c r="M133" s="8">
        <f t="shared" si="9"/>
        <v>33561174.482041024</v>
      </c>
      <c r="N133" s="37"/>
      <c r="O133" s="77"/>
    </row>
    <row r="134" spans="1:15">
      <c r="A134" s="4">
        <f t="shared" si="8"/>
        <v>2014</v>
      </c>
      <c r="B134" s="5">
        <v>41974</v>
      </c>
      <c r="C134" s="60"/>
      <c r="D134" s="43">
        <v>615.7199999999998</v>
      </c>
      <c r="E134" s="38">
        <v>0</v>
      </c>
      <c r="F134" s="64">
        <v>1.1806375105245757</v>
      </c>
      <c r="G134" s="6">
        <v>31</v>
      </c>
      <c r="H134" s="6">
        <v>0</v>
      </c>
      <c r="I134" s="6">
        <v>336</v>
      </c>
      <c r="J134" s="65">
        <v>6</v>
      </c>
      <c r="K134" s="65">
        <v>566190.00000000023</v>
      </c>
      <c r="L134" s="8">
        <f t="shared" si="10"/>
        <v>33454151.38243882</v>
      </c>
      <c r="M134" s="8">
        <f t="shared" si="9"/>
        <v>33454151.38243882</v>
      </c>
      <c r="N134" s="37"/>
      <c r="O134" s="77"/>
    </row>
    <row r="135" spans="1:15">
      <c r="A135" s="4">
        <f t="shared" si="8"/>
        <v>2015</v>
      </c>
      <c r="B135" s="5">
        <v>42005</v>
      </c>
      <c r="C135" s="60"/>
      <c r="D135" s="43">
        <f>D123</f>
        <v>700.25</v>
      </c>
      <c r="E135" s="38">
        <f>E123</f>
        <v>0</v>
      </c>
      <c r="F135" s="64">
        <v>1.1830694304902911</v>
      </c>
      <c r="G135" s="6">
        <v>31</v>
      </c>
      <c r="H135" s="6">
        <v>0</v>
      </c>
      <c r="I135" s="6">
        <v>336</v>
      </c>
      <c r="J135" s="65">
        <v>6</v>
      </c>
      <c r="K135" s="65">
        <v>567268.5833333336</v>
      </c>
      <c r="L135" s="8">
        <f t="shared" si="10"/>
        <v>33382093.168293178</v>
      </c>
      <c r="M135" s="8">
        <f t="shared" si="9"/>
        <v>33382093.168293178</v>
      </c>
      <c r="N135" s="37"/>
      <c r="O135" s="77"/>
    </row>
    <row r="136" spans="1:15">
      <c r="A136" s="4">
        <f t="shared" si="8"/>
        <v>2015</v>
      </c>
      <c r="B136" s="5">
        <v>42036</v>
      </c>
      <c r="C136" s="60"/>
      <c r="D136" s="43">
        <f t="shared" ref="D136:E146" si="11">D124</f>
        <v>628.92999999999995</v>
      </c>
      <c r="E136" s="38">
        <f t="shared" si="11"/>
        <v>0</v>
      </c>
      <c r="F136" s="64">
        <v>1.1855063598129572</v>
      </c>
      <c r="G136" s="6">
        <v>28</v>
      </c>
      <c r="H136" s="6">
        <v>0</v>
      </c>
      <c r="I136" s="6">
        <v>304</v>
      </c>
      <c r="J136" s="65">
        <v>6</v>
      </c>
      <c r="K136" s="65">
        <v>568347.16666666698</v>
      </c>
      <c r="L136" s="8">
        <f t="shared" si="10"/>
        <v>32464527.707818009</v>
      </c>
      <c r="M136" s="8">
        <f t="shared" si="9"/>
        <v>32464527.707818009</v>
      </c>
      <c r="N136" s="37"/>
      <c r="O136" s="77"/>
    </row>
    <row r="137" spans="1:15">
      <c r="A137" s="4">
        <f t="shared" si="8"/>
        <v>2015</v>
      </c>
      <c r="B137" s="5">
        <v>42064</v>
      </c>
      <c r="C137" s="60"/>
      <c r="D137" s="43">
        <f t="shared" si="11"/>
        <v>520.29999999999995</v>
      </c>
      <c r="E137" s="38">
        <f t="shared" si="11"/>
        <v>0.02</v>
      </c>
      <c r="F137" s="64">
        <v>1.187948308811029</v>
      </c>
      <c r="G137" s="6">
        <v>31</v>
      </c>
      <c r="H137" s="6">
        <v>1</v>
      </c>
      <c r="I137" s="6">
        <v>352</v>
      </c>
      <c r="J137" s="65">
        <v>6</v>
      </c>
      <c r="K137" s="65">
        <v>569425.75000000035</v>
      </c>
      <c r="L137" s="8">
        <f t="shared" si="10"/>
        <v>34432537.609477103</v>
      </c>
      <c r="M137" s="8">
        <f t="shared" si="9"/>
        <v>34432537.609477103</v>
      </c>
      <c r="N137" s="37"/>
      <c r="O137" s="77"/>
    </row>
    <row r="138" spans="1:15">
      <c r="A138" s="4">
        <f t="shared" si="8"/>
        <v>2015</v>
      </c>
      <c r="B138" s="5">
        <v>42095</v>
      </c>
      <c r="C138" s="60"/>
      <c r="D138" s="43">
        <f t="shared" si="11"/>
        <v>308.53999999999996</v>
      </c>
      <c r="E138" s="38">
        <f t="shared" si="11"/>
        <v>0.12</v>
      </c>
      <c r="F138" s="64">
        <v>1.1903952878242163</v>
      </c>
      <c r="G138" s="6">
        <v>30</v>
      </c>
      <c r="H138" s="6">
        <v>1</v>
      </c>
      <c r="I138" s="6">
        <v>336</v>
      </c>
      <c r="J138" s="65">
        <v>6</v>
      </c>
      <c r="K138" s="65">
        <v>570504.33333333372</v>
      </c>
      <c r="L138" s="8">
        <f t="shared" si="10"/>
        <v>34495002.149992056</v>
      </c>
      <c r="M138" s="8">
        <f t="shared" si="9"/>
        <v>34495002.149992056</v>
      </c>
      <c r="N138" s="37"/>
      <c r="O138" s="77"/>
    </row>
    <row r="139" spans="1:15">
      <c r="A139" s="4">
        <f t="shared" si="8"/>
        <v>2015</v>
      </c>
      <c r="B139" s="5">
        <v>42125</v>
      </c>
      <c r="C139" s="60"/>
      <c r="D139" s="43">
        <f t="shared" si="11"/>
        <v>140.57</v>
      </c>
      <c r="E139" s="38">
        <f t="shared" si="11"/>
        <v>18.57</v>
      </c>
      <c r="F139" s="64">
        <v>1.1928473072135266</v>
      </c>
      <c r="G139" s="6">
        <v>31</v>
      </c>
      <c r="H139" s="6">
        <v>1</v>
      </c>
      <c r="I139" s="6">
        <v>320</v>
      </c>
      <c r="J139" s="65">
        <v>6</v>
      </c>
      <c r="K139" s="65">
        <v>571582.91666666709</v>
      </c>
      <c r="L139" s="8">
        <f t="shared" si="10"/>
        <v>35113759.840580843</v>
      </c>
      <c r="M139" s="8">
        <f t="shared" si="9"/>
        <v>35113759.840580843</v>
      </c>
      <c r="N139" s="37"/>
      <c r="O139" s="77"/>
    </row>
    <row r="140" spans="1:15">
      <c r="A140" s="4">
        <f t="shared" si="8"/>
        <v>2015</v>
      </c>
      <c r="B140" s="5">
        <v>42156</v>
      </c>
      <c r="C140" s="60"/>
      <c r="D140" s="43">
        <f t="shared" si="11"/>
        <v>25.84</v>
      </c>
      <c r="E140" s="38">
        <f t="shared" si="11"/>
        <v>72.819999999999993</v>
      </c>
      <c r="F140" s="64">
        <v>1.1953043773613092</v>
      </c>
      <c r="G140" s="6">
        <v>30</v>
      </c>
      <c r="H140" s="6">
        <v>0</v>
      </c>
      <c r="I140" s="6">
        <v>352</v>
      </c>
      <c r="J140" s="65">
        <v>6</v>
      </c>
      <c r="K140" s="65">
        <v>572661.50000000047</v>
      </c>
      <c r="L140" s="8">
        <f t="shared" si="10"/>
        <v>36065816.23370862</v>
      </c>
      <c r="M140" s="8">
        <f t="shared" si="9"/>
        <v>36065816.23370862</v>
      </c>
      <c r="N140" s="37"/>
      <c r="O140" s="77"/>
    </row>
    <row r="141" spans="1:15">
      <c r="A141" s="4">
        <f t="shared" si="8"/>
        <v>2015</v>
      </c>
      <c r="B141" s="5">
        <v>42186</v>
      </c>
      <c r="C141" s="60"/>
      <c r="D141" s="43">
        <f t="shared" si="11"/>
        <v>1.7200000000000002</v>
      </c>
      <c r="E141" s="38">
        <f t="shared" si="11"/>
        <v>139.54000000000002</v>
      </c>
      <c r="F141" s="64">
        <v>1.1977665086713001</v>
      </c>
      <c r="G141" s="6">
        <v>31</v>
      </c>
      <c r="H141" s="6">
        <v>0</v>
      </c>
      <c r="I141" s="6">
        <v>352</v>
      </c>
      <c r="J141" s="65">
        <v>6</v>
      </c>
      <c r="K141" s="65">
        <v>573740.08333333384</v>
      </c>
      <c r="L141" s="8">
        <f t="shared" si="10"/>
        <v>37160703.689047612</v>
      </c>
      <c r="M141" s="8">
        <f t="shared" si="9"/>
        <v>37160703.689047612</v>
      </c>
      <c r="N141" s="37"/>
      <c r="O141" s="77"/>
    </row>
    <row r="142" spans="1:15">
      <c r="A142" s="4">
        <f t="shared" si="8"/>
        <v>2015</v>
      </c>
      <c r="B142" s="5">
        <v>42217</v>
      </c>
      <c r="C142" s="60"/>
      <c r="D142" s="43">
        <f t="shared" si="11"/>
        <v>5.3599999999999994</v>
      </c>
      <c r="E142" s="38">
        <f t="shared" si="11"/>
        <v>106.42000000000002</v>
      </c>
      <c r="F142" s="64">
        <v>1.2002337115686641</v>
      </c>
      <c r="G142" s="6">
        <v>31</v>
      </c>
      <c r="H142" s="6">
        <v>0</v>
      </c>
      <c r="I142" s="6">
        <v>320</v>
      </c>
      <c r="J142" s="65">
        <v>6</v>
      </c>
      <c r="K142" s="65">
        <v>574818.66666666721</v>
      </c>
      <c r="L142" s="8">
        <f t="shared" si="10"/>
        <v>36404053.907345086</v>
      </c>
      <c r="M142" s="8">
        <f t="shared" si="9"/>
        <v>36404053.907345086</v>
      </c>
      <c r="N142" s="37"/>
      <c r="O142" s="77"/>
    </row>
    <row r="143" spans="1:15">
      <c r="A143" s="4">
        <f t="shared" si="8"/>
        <v>2015</v>
      </c>
      <c r="B143" s="5">
        <v>42248</v>
      </c>
      <c r="C143" s="60"/>
      <c r="D143" s="43">
        <f t="shared" si="11"/>
        <v>58.56</v>
      </c>
      <c r="E143" s="38">
        <f t="shared" si="11"/>
        <v>33.610000000000007</v>
      </c>
      <c r="F143" s="64">
        <v>1.2027059965000411</v>
      </c>
      <c r="G143" s="6">
        <v>30</v>
      </c>
      <c r="H143" s="6">
        <v>1</v>
      </c>
      <c r="I143" s="6">
        <v>336</v>
      </c>
      <c r="J143" s="65">
        <v>6</v>
      </c>
      <c r="K143" s="65">
        <v>575897.25000000058</v>
      </c>
      <c r="L143" s="8">
        <f t="shared" si="10"/>
        <v>35871031.072912596</v>
      </c>
      <c r="M143" s="8">
        <f t="shared" si="9"/>
        <v>35871031.072912596</v>
      </c>
      <c r="N143" s="37"/>
      <c r="O143" s="77"/>
    </row>
    <row r="144" spans="1:15">
      <c r="A144" s="4">
        <f t="shared" si="8"/>
        <v>2015</v>
      </c>
      <c r="B144" s="5">
        <v>42278</v>
      </c>
      <c r="C144" s="60"/>
      <c r="D144" s="43">
        <f t="shared" si="11"/>
        <v>238.26999999999998</v>
      </c>
      <c r="E144" s="38">
        <f t="shared" si="11"/>
        <v>3.35</v>
      </c>
      <c r="F144" s="64">
        <v>1.2051833739335891</v>
      </c>
      <c r="G144" s="6">
        <v>31</v>
      </c>
      <c r="H144" s="6">
        <v>1</v>
      </c>
      <c r="I144" s="6">
        <v>336</v>
      </c>
      <c r="J144" s="65">
        <v>6</v>
      </c>
      <c r="K144" s="65">
        <v>576975.83333333395</v>
      </c>
      <c r="L144" s="8">
        <f t="shared" si="10"/>
        <v>35503667.711607963</v>
      </c>
      <c r="M144" s="8">
        <f t="shared" si="9"/>
        <v>35503667.711607963</v>
      </c>
      <c r="N144" s="37"/>
      <c r="O144" s="77"/>
    </row>
    <row r="145" spans="1:15">
      <c r="A145" s="4">
        <f t="shared" si="8"/>
        <v>2015</v>
      </c>
      <c r="B145" s="5">
        <v>42309</v>
      </c>
      <c r="C145" s="60"/>
      <c r="D145" s="43">
        <f t="shared" si="11"/>
        <v>408.47</v>
      </c>
      <c r="E145" s="38">
        <f t="shared" si="11"/>
        <v>0</v>
      </c>
      <c r="F145" s="64">
        <v>1.2076658543590291</v>
      </c>
      <c r="G145" s="6">
        <v>30</v>
      </c>
      <c r="H145" s="6">
        <v>1</v>
      </c>
      <c r="I145" s="6">
        <v>336</v>
      </c>
      <c r="J145" s="65">
        <v>6</v>
      </c>
      <c r="K145" s="65">
        <v>578054.41666666733</v>
      </c>
      <c r="L145" s="8">
        <f t="shared" si="10"/>
        <v>35000101.93537499</v>
      </c>
      <c r="M145" s="8">
        <f t="shared" si="9"/>
        <v>35000101.93537499</v>
      </c>
      <c r="N145" s="37"/>
      <c r="O145" s="77"/>
    </row>
    <row r="146" spans="1:15" ht="13.8" thickBot="1">
      <c r="A146" s="4">
        <f t="shared" si="8"/>
        <v>2015</v>
      </c>
      <c r="B146" s="5">
        <v>42339</v>
      </c>
      <c r="C146" s="61"/>
      <c r="D146" s="62">
        <f t="shared" si="11"/>
        <v>615.7199999999998</v>
      </c>
      <c r="E146" s="63">
        <f t="shared" si="11"/>
        <v>0</v>
      </c>
      <c r="F146" s="64">
        <v>1.2101534482876883</v>
      </c>
      <c r="G146" s="6">
        <v>31</v>
      </c>
      <c r="H146" s="6">
        <v>0</v>
      </c>
      <c r="I146" s="6">
        <v>352</v>
      </c>
      <c r="J146" s="65">
        <v>6</v>
      </c>
      <c r="K146" s="65">
        <v>579133.0000000007</v>
      </c>
      <c r="L146" s="8">
        <f t="shared" si="10"/>
        <v>34912794.211183868</v>
      </c>
      <c r="M146" s="8">
        <f t="shared" si="9"/>
        <v>34912794.211183868</v>
      </c>
      <c r="N146" s="37"/>
      <c r="O146" s="78"/>
    </row>
    <row r="147" spans="1:15" ht="13.8" thickBot="1">
      <c r="B147" s="10"/>
      <c r="D147" s="83" t="s">
        <v>6</v>
      </c>
      <c r="E147" s="84"/>
      <c r="G147" s="7"/>
    </row>
    <row r="148" spans="1:15" ht="13.8" thickBot="1">
      <c r="B148" s="10"/>
      <c r="D148" s="21"/>
      <c r="E148" s="21"/>
      <c r="G148" s="8"/>
      <c r="I148" s="22"/>
      <c r="J148" s="22"/>
      <c r="K148" s="22"/>
      <c r="L148" s="22"/>
    </row>
    <row r="149" spans="1:15" ht="18.75" customHeight="1">
      <c r="B149" s="23"/>
      <c r="C149" s="31" t="s">
        <v>36</v>
      </c>
      <c r="D149" s="24" t="s">
        <v>37</v>
      </c>
      <c r="E149" s="24" t="s">
        <v>38</v>
      </c>
      <c r="F149" s="25" t="s">
        <v>39</v>
      </c>
      <c r="G149" s="32"/>
      <c r="H149" s="21"/>
      <c r="I149" s="50"/>
      <c r="J149" s="50"/>
      <c r="K149" s="50"/>
    </row>
    <row r="150" spans="1:15">
      <c r="B150" s="26">
        <v>2001</v>
      </c>
      <c r="C150" s="15"/>
      <c r="D150" s="15"/>
      <c r="E150" s="27"/>
      <c r="F150" s="28"/>
      <c r="G150" s="72"/>
      <c r="H150" s="15"/>
      <c r="I150" s="50"/>
      <c r="J150" s="50"/>
      <c r="K150" s="50"/>
      <c r="L150" s="9"/>
      <c r="M150" s="29"/>
      <c r="N150" s="30"/>
      <c r="O150" s="79"/>
    </row>
    <row r="151" spans="1:15">
      <c r="B151" s="16">
        <v>2002</v>
      </c>
      <c r="C151" s="15"/>
      <c r="D151" s="15"/>
      <c r="E151" s="27"/>
      <c r="F151" s="28"/>
      <c r="G151" s="15"/>
      <c r="H151" s="15"/>
      <c r="I151" s="50"/>
      <c r="J151" s="50"/>
      <c r="K151" s="50"/>
      <c r="L151" s="3"/>
      <c r="M151" s="29"/>
      <c r="N151" s="30"/>
      <c r="O151" s="79"/>
    </row>
    <row r="152" spans="1:15">
      <c r="B152" s="26">
        <v>2003</v>
      </c>
      <c r="C152" s="15"/>
      <c r="D152" s="15"/>
      <c r="E152" s="27"/>
      <c r="F152" s="28"/>
      <c r="G152" s="15"/>
      <c r="H152" s="15"/>
      <c r="I152" s="50"/>
      <c r="J152" s="50"/>
      <c r="K152" s="50"/>
      <c r="L152" s="22"/>
      <c r="M152" s="29"/>
      <c r="N152" s="30"/>
      <c r="O152" s="79"/>
    </row>
    <row r="153" spans="1:15">
      <c r="B153" s="16">
        <v>2004</v>
      </c>
      <c r="C153" s="15">
        <f>SUM(C3:C14)</f>
        <v>294248777</v>
      </c>
      <c r="D153" s="15">
        <f>SUM(L3:L14)</f>
        <v>294087881.33720016</v>
      </c>
      <c r="E153" s="27">
        <f>C153-D153</f>
        <v>160895.66279983521</v>
      </c>
      <c r="F153" s="28">
        <f t="shared" ref="F153:F162" si="12">E153/C153</f>
        <v>5.4680146656934183E-4</v>
      </c>
      <c r="G153" s="15"/>
      <c r="H153" s="15"/>
      <c r="I153" s="9"/>
      <c r="J153" s="9"/>
      <c r="K153" s="9"/>
      <c r="L153" s="3"/>
      <c r="M153" s="29"/>
      <c r="N153" s="30"/>
      <c r="O153" s="79"/>
    </row>
    <row r="154" spans="1:15">
      <c r="B154" s="26">
        <v>2005</v>
      </c>
      <c r="C154" s="15">
        <f>SUM(C15:C26)</f>
        <v>308575243</v>
      </c>
      <c r="D154" s="15">
        <f>SUM(L15:L26)</f>
        <v>307960399.97638512</v>
      </c>
      <c r="E154" s="27">
        <f t="shared" ref="E154:E162" si="13">C154-D154</f>
        <v>614843.02361488342</v>
      </c>
      <c r="F154" s="28">
        <f t="shared" si="12"/>
        <v>1.9925222050781416E-3</v>
      </c>
      <c r="G154" s="15"/>
      <c r="H154" s="15"/>
      <c r="I154" s="9"/>
      <c r="J154" s="9"/>
      <c r="K154" s="9"/>
      <c r="L154" s="3"/>
      <c r="M154" s="29"/>
      <c r="N154" s="30"/>
      <c r="O154" s="79"/>
    </row>
    <row r="155" spans="1:15">
      <c r="B155" s="16">
        <v>2006</v>
      </c>
      <c r="C155" s="15">
        <f>SUM(C27:C38)</f>
        <v>340889348</v>
      </c>
      <c r="D155" s="15">
        <f>SUM(L27:L38)</f>
        <v>336303464.66277236</v>
      </c>
      <c r="E155" s="27">
        <f t="shared" si="13"/>
        <v>4585883.3372276425</v>
      </c>
      <c r="F155" s="28">
        <f t="shared" si="12"/>
        <v>1.3452703536009704E-2</v>
      </c>
      <c r="G155" s="15"/>
      <c r="H155" s="15"/>
      <c r="I155" s="9"/>
      <c r="J155" s="9"/>
      <c r="K155" s="9"/>
      <c r="L155" s="3"/>
      <c r="M155" s="29"/>
      <c r="N155" s="30"/>
      <c r="O155" s="79"/>
    </row>
    <row r="156" spans="1:15">
      <c r="B156" s="26">
        <v>2007</v>
      </c>
      <c r="C156" s="15">
        <f>SUM(C39:C50)</f>
        <v>359937344</v>
      </c>
      <c r="D156" s="15">
        <f>SUM(L39:L50)</f>
        <v>365413600.39004314</v>
      </c>
      <c r="E156" s="27">
        <f t="shared" si="13"/>
        <v>-5476256.3900431395</v>
      </c>
      <c r="F156" s="28">
        <f t="shared" si="12"/>
        <v>-1.5214471299880291E-2</v>
      </c>
      <c r="G156" s="15"/>
      <c r="H156" s="15"/>
      <c r="I156" s="9"/>
      <c r="J156" s="9"/>
      <c r="K156" s="9"/>
      <c r="L156" s="3"/>
      <c r="M156" s="29"/>
      <c r="N156" s="30"/>
      <c r="O156" s="79"/>
    </row>
    <row r="157" spans="1:15">
      <c r="B157" s="16">
        <v>2008</v>
      </c>
      <c r="C157" s="15">
        <f>SUM(C51:C62)</f>
        <v>392283776</v>
      </c>
      <c r="D157" s="15">
        <f>SUM(L51:L62)</f>
        <v>384505617.96014464</v>
      </c>
      <c r="E157" s="27">
        <f t="shared" si="13"/>
        <v>7778158.039855361</v>
      </c>
      <c r="F157" s="28">
        <f t="shared" si="12"/>
        <v>1.9827886126637471E-2</v>
      </c>
      <c r="G157" s="15"/>
      <c r="H157" s="15"/>
      <c r="I157" s="9"/>
      <c r="J157" s="9"/>
      <c r="K157" s="9"/>
      <c r="L157" s="3"/>
      <c r="M157" s="29"/>
      <c r="N157" s="30"/>
      <c r="O157" s="79"/>
    </row>
    <row r="158" spans="1:15">
      <c r="B158" s="26">
        <v>2009</v>
      </c>
      <c r="C158" s="15">
        <f>SUM(C63:C74)</f>
        <v>346811250</v>
      </c>
      <c r="D158" s="15">
        <f>SUM(L63:L74)</f>
        <v>369150773.30546242</v>
      </c>
      <c r="E158" s="27">
        <f t="shared" si="13"/>
        <v>-22339523.30546242</v>
      </c>
      <c r="F158" s="28">
        <f t="shared" si="12"/>
        <v>-6.4414067610155154E-2</v>
      </c>
      <c r="G158" s="15"/>
      <c r="H158" s="15"/>
      <c r="I158" s="9"/>
      <c r="J158" s="9"/>
      <c r="K158" s="9"/>
      <c r="L158" s="3"/>
    </row>
    <row r="159" spans="1:15">
      <c r="B159" s="16">
        <v>2010</v>
      </c>
      <c r="C159" s="15">
        <f>SUM(C75:C86)</f>
        <v>367761156</v>
      </c>
      <c r="D159" s="15">
        <f>SUM(L75:L86)</f>
        <v>371429527.04676741</v>
      </c>
      <c r="E159" s="27">
        <f t="shared" si="13"/>
        <v>-3668371.0467674136</v>
      </c>
      <c r="F159" s="28">
        <f t="shared" si="12"/>
        <v>-9.974873601842316E-3</v>
      </c>
      <c r="G159" s="15"/>
      <c r="H159" s="15"/>
      <c r="I159" s="9"/>
      <c r="J159" s="9"/>
      <c r="K159" s="9"/>
      <c r="L159" s="51"/>
    </row>
    <row r="160" spans="1:15">
      <c r="B160" s="16">
        <v>2011</v>
      </c>
      <c r="C160" s="15">
        <f>SUM(C87:C98)</f>
        <v>399492971</v>
      </c>
      <c r="D160" s="15">
        <f>SUM(L87:L98)</f>
        <v>383235426.72486496</v>
      </c>
      <c r="E160" s="27">
        <f t="shared" si="13"/>
        <v>16257544.27513504</v>
      </c>
      <c r="F160" s="28">
        <f t="shared" si="12"/>
        <v>4.0695445114940561E-2</v>
      </c>
      <c r="G160" s="15"/>
      <c r="H160" s="15"/>
      <c r="I160" s="9"/>
      <c r="J160" s="9"/>
      <c r="K160" s="9"/>
      <c r="L160" s="3"/>
    </row>
    <row r="161" spans="2:14">
      <c r="B161" s="16">
        <v>2012</v>
      </c>
      <c r="C161" s="15">
        <f>SUM(C99:C110)</f>
        <v>407403357</v>
      </c>
      <c r="D161" s="15">
        <f>SUM(L99:L110)</f>
        <v>393394615.02610344</v>
      </c>
      <c r="E161" s="27">
        <f t="shared" si="13"/>
        <v>14008741.973896563</v>
      </c>
      <c r="F161" s="28">
        <f t="shared" si="12"/>
        <v>3.4385435792804633E-2</v>
      </c>
      <c r="G161" s="15"/>
      <c r="H161" s="15"/>
      <c r="I161" s="9"/>
      <c r="J161" s="9"/>
      <c r="K161" s="9"/>
      <c r="L161" s="3"/>
    </row>
    <row r="162" spans="2:14">
      <c r="B162" s="16">
        <v>2013</v>
      </c>
      <c r="C162" s="15">
        <f>SUM(C111:C122)</f>
        <v>385321038</v>
      </c>
      <c r="D162" s="15">
        <f>SUM(L111:L122)</f>
        <v>397242953.57025492</v>
      </c>
      <c r="E162" s="27">
        <f t="shared" si="13"/>
        <v>-11921915.570254922</v>
      </c>
      <c r="F162" s="28">
        <f t="shared" si="12"/>
        <v>-3.09402145082328E-2</v>
      </c>
      <c r="G162" s="15"/>
      <c r="H162" s="15"/>
      <c r="I162" s="9"/>
      <c r="J162" s="9"/>
      <c r="K162" s="9"/>
      <c r="L162" s="3"/>
    </row>
    <row r="163" spans="2:14">
      <c r="B163" s="16">
        <v>2014</v>
      </c>
      <c r="C163" s="15"/>
      <c r="D163" s="15">
        <f>SUMIF($A$3:$A$146,B163,$L$3:$L$146)</f>
        <v>407297217.52999121</v>
      </c>
      <c r="E163" s="27"/>
      <c r="F163" s="28"/>
      <c r="G163" s="32"/>
      <c r="H163" s="33"/>
      <c r="I163" s="9"/>
      <c r="J163" s="9"/>
      <c r="K163" s="9"/>
      <c r="L163" s="3"/>
    </row>
    <row r="164" spans="2:14">
      <c r="B164" s="16">
        <v>2015</v>
      </c>
      <c r="C164" s="15"/>
      <c r="D164" s="15">
        <f>SUMIF($A$3:$A$146,B164,$L$3:$L$146)</f>
        <v>420806089.23734182</v>
      </c>
      <c r="E164" s="27"/>
      <c r="F164" s="28"/>
      <c r="G164" s="32"/>
      <c r="H164" s="33"/>
      <c r="I164" s="9"/>
      <c r="J164" s="9"/>
      <c r="K164" s="9"/>
      <c r="L164" s="3"/>
    </row>
    <row r="165" spans="2:14" ht="13.8" thickBot="1">
      <c r="B165" s="75"/>
      <c r="C165" s="44"/>
      <c r="D165" s="45"/>
      <c r="E165" s="46"/>
      <c r="F165" s="47"/>
      <c r="G165" s="32"/>
      <c r="H165" s="33"/>
      <c r="L165" s="3"/>
    </row>
    <row r="166" spans="2:14">
      <c r="B166" s="12"/>
      <c r="C166" s="15"/>
      <c r="D166" s="39"/>
      <c r="E166" s="27"/>
      <c r="F166" s="41"/>
      <c r="G166" s="32"/>
      <c r="H166" s="33"/>
      <c r="L166" s="3"/>
    </row>
    <row r="167" spans="2:14" ht="13.8" thickBot="1">
      <c r="D167" s="39"/>
      <c r="G167" s="72"/>
      <c r="H167" s="74"/>
      <c r="L167" s="3"/>
    </row>
    <row r="168" spans="2:14" ht="16.2" thickBot="1">
      <c r="B168" s="34" t="s">
        <v>7</v>
      </c>
      <c r="C168" s="35">
        <f>SUM(C2:C122)</f>
        <v>3602724260</v>
      </c>
      <c r="D168" s="36">
        <f>SUM(L2:L122)</f>
        <v>3602724259.9999981</v>
      </c>
      <c r="E168" s="76">
        <f>C168-D168</f>
        <v>0</v>
      </c>
      <c r="G168" s="52"/>
      <c r="H168" s="52"/>
      <c r="L168" s="3"/>
      <c r="M168" s="3"/>
    </row>
    <row r="169" spans="2:14" ht="15.6">
      <c r="G169" s="52"/>
    </row>
    <row r="170" spans="2:14">
      <c r="D170" s="3"/>
      <c r="G170" s="40"/>
      <c r="H170" s="50"/>
      <c r="L170" s="3"/>
      <c r="M170" s="22"/>
    </row>
    <row r="171" spans="2:14" ht="17.399999999999999">
      <c r="B171" s="85" t="s">
        <v>13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ht="13.8" thickBot="1">
      <c r="D172"/>
      <c r="E172"/>
      <c r="F172"/>
      <c r="G172"/>
      <c r="H172"/>
      <c r="I172"/>
      <c r="J172"/>
      <c r="K172"/>
      <c r="L172"/>
      <c r="M172"/>
      <c r="N172"/>
    </row>
    <row r="173" spans="2:14">
      <c r="D173" s="18" t="s">
        <v>14</v>
      </c>
      <c r="E173" s="18"/>
      <c r="F173"/>
      <c r="G173"/>
      <c r="H173"/>
      <c r="I173"/>
      <c r="J173"/>
      <c r="K173"/>
      <c r="L173"/>
      <c r="M173"/>
      <c r="N173"/>
    </row>
    <row r="174" spans="2:14">
      <c r="D174" s="19" t="s">
        <v>15</v>
      </c>
      <c r="E174" s="67">
        <v>0.8522963512379127</v>
      </c>
      <c r="F174"/>
      <c r="G174"/>
      <c r="H174"/>
      <c r="I174"/>
      <c r="J174"/>
      <c r="K174"/>
      <c r="L174"/>
      <c r="M174"/>
      <c r="N174"/>
    </row>
    <row r="175" spans="2:14">
      <c r="D175" s="19" t="s">
        <v>16</v>
      </c>
      <c r="E175" s="67">
        <v>0.72640907033345936</v>
      </c>
      <c r="F175"/>
      <c r="G175"/>
      <c r="H175"/>
      <c r="I175"/>
      <c r="J175"/>
      <c r="K175"/>
      <c r="L175"/>
      <c r="M175"/>
      <c r="N175"/>
    </row>
    <row r="176" spans="2:14">
      <c r="C176" s="53"/>
      <c r="D176" s="19" t="s">
        <v>17</v>
      </c>
      <c r="E176" s="67">
        <v>0.70669080513226734</v>
      </c>
      <c r="F176"/>
      <c r="G176"/>
      <c r="H176"/>
      <c r="I176"/>
      <c r="J176"/>
      <c r="K176"/>
      <c r="L176"/>
      <c r="M176"/>
      <c r="N176"/>
    </row>
    <row r="177" spans="4:14">
      <c r="D177" s="19" t="s">
        <v>18</v>
      </c>
      <c r="E177" s="68">
        <v>1970138.222227751</v>
      </c>
      <c r="F177"/>
      <c r="G177"/>
      <c r="H177"/>
      <c r="I177"/>
      <c r="J177"/>
      <c r="K177"/>
      <c r="L177"/>
      <c r="M177"/>
      <c r="N177"/>
    </row>
    <row r="178" spans="4:14" ht="13.8" thickBot="1">
      <c r="D178" s="42" t="s">
        <v>19</v>
      </c>
      <c r="E178" s="42">
        <v>120</v>
      </c>
      <c r="F178"/>
      <c r="G178"/>
      <c r="H178"/>
      <c r="I178"/>
      <c r="J178"/>
      <c r="K178"/>
      <c r="L178"/>
      <c r="M178"/>
      <c r="N178"/>
    </row>
    <row r="179" spans="4:14">
      <c r="D179"/>
      <c r="E179"/>
      <c r="F179"/>
      <c r="G179"/>
      <c r="H179"/>
      <c r="I179"/>
      <c r="J179"/>
      <c r="K179"/>
      <c r="L179"/>
      <c r="M179"/>
      <c r="N179"/>
    </row>
    <row r="180" spans="4:14" ht="13.8" thickBot="1">
      <c r="D180" t="s">
        <v>20</v>
      </c>
      <c r="E180"/>
      <c r="F180"/>
      <c r="G180"/>
      <c r="H180"/>
      <c r="I180"/>
      <c r="J180"/>
      <c r="K180"/>
      <c r="L180"/>
      <c r="M180"/>
      <c r="N180"/>
    </row>
    <row r="181" spans="4:14">
      <c r="D181" s="20"/>
      <c r="E181" s="20" t="s">
        <v>21</v>
      </c>
      <c r="F181" s="20" t="s">
        <v>22</v>
      </c>
      <c r="G181" s="20" t="s">
        <v>23</v>
      </c>
      <c r="H181" s="20" t="s">
        <v>24</v>
      </c>
      <c r="I181" s="20" t="s">
        <v>25</v>
      </c>
      <c r="J181"/>
      <c r="K181"/>
      <c r="L181"/>
      <c r="M181"/>
      <c r="N181"/>
    </row>
    <row r="182" spans="4:14">
      <c r="D182" s="19" t="s">
        <v>26</v>
      </c>
      <c r="E182" s="19">
        <v>8</v>
      </c>
      <c r="F182" s="19">
        <v>1143920743669490.2</v>
      </c>
      <c r="G182" s="19">
        <v>142990092958686.28</v>
      </c>
      <c r="H182" s="68">
        <v>36.839400572092039</v>
      </c>
      <c r="I182" s="69">
        <v>7.1141082227079114E-28</v>
      </c>
      <c r="J182"/>
      <c r="K182"/>
      <c r="L182"/>
      <c r="M182"/>
      <c r="N182"/>
    </row>
    <row r="183" spans="4:14">
      <c r="D183" s="19" t="s">
        <v>27</v>
      </c>
      <c r="E183" s="19">
        <v>111</v>
      </c>
      <c r="F183" s="19">
        <v>430840352229782.25</v>
      </c>
      <c r="G183" s="19">
        <v>3881444614682.7231</v>
      </c>
      <c r="H183" s="68"/>
      <c r="I183" s="19"/>
      <c r="J183"/>
      <c r="K183"/>
      <c r="L183"/>
      <c r="M183"/>
      <c r="N183"/>
    </row>
    <row r="184" spans="4:14" ht="13.8" thickBot="1">
      <c r="D184" s="42" t="s">
        <v>7</v>
      </c>
      <c r="E184" s="42">
        <v>119</v>
      </c>
      <c r="F184" s="42">
        <v>1574761095899272.5</v>
      </c>
      <c r="G184" s="42"/>
      <c r="H184" s="42"/>
      <c r="I184" s="42"/>
      <c r="J184"/>
      <c r="K184"/>
      <c r="L184"/>
      <c r="M184"/>
      <c r="N184"/>
    </row>
    <row r="185" spans="4:14" ht="13.8" thickBot="1">
      <c r="D185"/>
      <c r="E185"/>
      <c r="F185"/>
      <c r="G185"/>
      <c r="H185"/>
      <c r="I185"/>
      <c r="J185"/>
      <c r="K185"/>
      <c r="L185"/>
      <c r="M185"/>
      <c r="N185"/>
    </row>
    <row r="186" spans="4:14">
      <c r="D186" s="20"/>
      <c r="E186" s="20" t="s">
        <v>28</v>
      </c>
      <c r="F186" s="20" t="s">
        <v>18</v>
      </c>
      <c r="G186" s="20" t="s">
        <v>29</v>
      </c>
      <c r="H186" s="20" t="s">
        <v>30</v>
      </c>
      <c r="I186" s="20" t="s">
        <v>31</v>
      </c>
      <c r="J186" s="20" t="s">
        <v>32</v>
      </c>
      <c r="K186" s="20" t="s">
        <v>33</v>
      </c>
      <c r="L186" s="20" t="s">
        <v>34</v>
      </c>
      <c r="M186" s="49"/>
      <c r="N186" s="49"/>
    </row>
    <row r="187" spans="4:14">
      <c r="D187" s="19" t="s">
        <v>35</v>
      </c>
      <c r="E187" s="68">
        <v>-34554483.288088299</v>
      </c>
      <c r="F187" s="68">
        <v>11716369.751489939</v>
      </c>
      <c r="G187" s="69">
        <v>-2.9492482757890173</v>
      </c>
      <c r="H187" s="69">
        <v>3.8852297466343061E-3</v>
      </c>
      <c r="I187" s="19">
        <v>-57771251.379547998</v>
      </c>
      <c r="J187" s="19">
        <v>-11337715.196628604</v>
      </c>
      <c r="K187" s="19">
        <v>-57771251.379547998</v>
      </c>
      <c r="L187" s="19">
        <v>-11337715.196628604</v>
      </c>
      <c r="M187" s="19"/>
      <c r="N187" s="19"/>
    </row>
    <row r="188" spans="4:14">
      <c r="D188" s="19" t="s">
        <v>1</v>
      </c>
      <c r="E188" s="68">
        <v>-2033.1194501640982</v>
      </c>
      <c r="F188" s="68">
        <v>1213.7832828955743</v>
      </c>
      <c r="G188" s="69">
        <v>-1.6750267356738791</v>
      </c>
      <c r="H188" s="69">
        <v>9.6744084908454986E-2</v>
      </c>
      <c r="I188" s="19">
        <v>-4438.3119790780629</v>
      </c>
      <c r="J188" s="19">
        <v>372.07307874986623</v>
      </c>
      <c r="K188" s="19">
        <v>-4438.3119790780629</v>
      </c>
      <c r="L188" s="19">
        <v>372.07307874986623</v>
      </c>
      <c r="M188" s="19"/>
      <c r="N188" s="19"/>
    </row>
    <row r="189" spans="4:14">
      <c r="D189" s="19" t="s">
        <v>2</v>
      </c>
      <c r="E189" s="68">
        <v>10811.673206914445</v>
      </c>
      <c r="F189" s="68">
        <v>7003.8611780602187</v>
      </c>
      <c r="G189" s="69">
        <v>1.5436732585137893</v>
      </c>
      <c r="H189" s="69">
        <v>0.12551375301019752</v>
      </c>
      <c r="I189" s="19">
        <v>-3066.944843281819</v>
      </c>
      <c r="J189" s="19">
        <v>24690.291257110708</v>
      </c>
      <c r="K189" s="19">
        <v>-3066.944843281819</v>
      </c>
      <c r="L189" s="19">
        <v>24690.291257110708</v>
      </c>
      <c r="M189" s="19"/>
      <c r="N189" s="19"/>
    </row>
    <row r="190" spans="4:14">
      <c r="D190" s="19" t="s">
        <v>9</v>
      </c>
      <c r="E190" s="68">
        <v>44338384.597234726</v>
      </c>
      <c r="F190" s="68">
        <v>10623380.624294924</v>
      </c>
      <c r="G190" s="69">
        <v>4.1736605479272733</v>
      </c>
      <c r="H190" s="69">
        <v>5.980512168561162E-5</v>
      </c>
      <c r="I190" s="19">
        <v>23287447.358744372</v>
      </c>
      <c r="J190" s="19">
        <v>65389321.835725084</v>
      </c>
      <c r="K190" s="19">
        <v>23287447.358744372</v>
      </c>
      <c r="L190" s="19">
        <v>65389321.835725084</v>
      </c>
      <c r="M190" s="19"/>
      <c r="N190" s="19"/>
    </row>
    <row r="191" spans="4:14">
      <c r="D191" s="19" t="s">
        <v>3</v>
      </c>
      <c r="E191" s="68">
        <v>223352.88265729032</v>
      </c>
      <c r="F191" s="68">
        <v>248087.21196959526</v>
      </c>
      <c r="G191" s="69">
        <v>0.90029986182707278</v>
      </c>
      <c r="H191" s="69">
        <v>0.36990981004480517</v>
      </c>
      <c r="I191" s="19">
        <v>-268248.47415567987</v>
      </c>
      <c r="J191" s="19">
        <v>714954.23947026045</v>
      </c>
      <c r="K191" s="19">
        <v>-268248.47415567987</v>
      </c>
      <c r="L191" s="19">
        <v>714954.23947026045</v>
      </c>
      <c r="M191" s="19"/>
      <c r="N191" s="19"/>
    </row>
    <row r="192" spans="4:14">
      <c r="D192" s="19" t="s">
        <v>4</v>
      </c>
      <c r="E192" s="68">
        <v>237832.65309007873</v>
      </c>
      <c r="F192" s="68">
        <v>513287.30577757081</v>
      </c>
      <c r="G192" s="69">
        <v>0.46335190918035624</v>
      </c>
      <c r="H192" s="69">
        <v>0.64401938703978667</v>
      </c>
      <c r="I192" s="19">
        <v>-779280.37725044845</v>
      </c>
      <c r="J192" s="19">
        <v>1254945.683430606</v>
      </c>
      <c r="K192" s="19">
        <v>-779280.37725044845</v>
      </c>
      <c r="L192" s="19">
        <v>1254945.683430606</v>
      </c>
      <c r="M192" s="19"/>
      <c r="N192" s="19"/>
    </row>
    <row r="193" spans="4:14">
      <c r="D193" s="19" t="s">
        <v>5</v>
      </c>
      <c r="E193" s="68">
        <v>15391.63660815</v>
      </c>
      <c r="F193" s="68">
        <v>11261.772200849633</v>
      </c>
      <c r="G193" s="69">
        <v>1.3667153209677598</v>
      </c>
      <c r="H193" s="69">
        <v>0.17447644858504474</v>
      </c>
      <c r="I193" s="19">
        <v>-6924.316117114935</v>
      </c>
      <c r="J193" s="19">
        <v>37707.589333414937</v>
      </c>
      <c r="K193" s="19">
        <v>-6924.316117114935</v>
      </c>
      <c r="L193" s="19">
        <v>37707.589333414937</v>
      </c>
      <c r="M193" s="19"/>
      <c r="N193" s="19"/>
    </row>
    <row r="194" spans="4:14">
      <c r="D194" s="19" t="s">
        <v>40</v>
      </c>
      <c r="E194" s="68">
        <v>1505091.7251202161</v>
      </c>
      <c r="F194" s="68">
        <v>309186.26198910078</v>
      </c>
      <c r="G194" s="69">
        <v>4.8679126796819734</v>
      </c>
      <c r="H194" s="69">
        <v>3.7610793110356879E-6</v>
      </c>
      <c r="I194" s="19">
        <v>892418.52566324221</v>
      </c>
      <c r="J194" s="19">
        <v>2117764.9245771901</v>
      </c>
      <c r="K194" s="19">
        <v>892418.52566324221</v>
      </c>
      <c r="L194" s="19">
        <v>2117764.9245771901</v>
      </c>
      <c r="M194" s="1"/>
      <c r="N194" s="1"/>
    </row>
    <row r="195" spans="4:14" ht="13.8" thickBot="1">
      <c r="D195" s="42" t="s">
        <v>0</v>
      </c>
      <c r="E195" s="70">
        <v>-7.4412699740615835</v>
      </c>
      <c r="F195" s="70">
        <v>8.5818197497326807</v>
      </c>
      <c r="G195" s="71">
        <v>-0.8670969783877569</v>
      </c>
      <c r="H195" s="71">
        <v>0.38775946324109212</v>
      </c>
      <c r="I195" s="42">
        <v>-24.446718176728218</v>
      </c>
      <c r="J195" s="42">
        <v>9.5641782286050514</v>
      </c>
      <c r="K195" s="42">
        <v>-24.446718176728218</v>
      </c>
      <c r="L195" s="42">
        <v>9.5641782286050514</v>
      </c>
      <c r="M195"/>
      <c r="N195"/>
    </row>
    <row r="196" spans="4:14">
      <c r="D196"/>
      <c r="E196"/>
      <c r="F196"/>
      <c r="G196"/>
      <c r="H196"/>
      <c r="I196"/>
      <c r="J196"/>
      <c r="K196"/>
      <c r="L196"/>
      <c r="M196"/>
      <c r="N196"/>
    </row>
    <row r="197" spans="4:14">
      <c r="D197"/>
      <c r="E197"/>
      <c r="F197"/>
      <c r="G197"/>
      <c r="H197"/>
      <c r="I197"/>
      <c r="J197"/>
      <c r="K197"/>
      <c r="L197"/>
    </row>
    <row r="198" spans="4:14">
      <c r="D198"/>
      <c r="E198"/>
      <c r="F198"/>
      <c r="G198"/>
      <c r="H198"/>
      <c r="I198"/>
      <c r="J198"/>
      <c r="K198"/>
      <c r="L198"/>
    </row>
  </sheetData>
  <mergeCells count="3">
    <mergeCell ref="D147:E147"/>
    <mergeCell ref="B171:N171"/>
    <mergeCell ref="A1:N1"/>
  </mergeCells>
  <pageMargins left="0.70866141732283472" right="0.70866141732283472" top="0.74803149606299213" bottom="0.74803149606299213" header="0.31496062992125984" footer="0.31496062992125984"/>
  <pageSetup scale="50" orientation="landscape" r:id="rId1"/>
  <rowBreaks count="2" manualBreakCount="2">
    <brk id="74" max="14" man="1"/>
    <brk id="147" max="14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Residential</vt:lpstr>
      <vt:lpstr>GS&lt;50kW</vt:lpstr>
      <vt:lpstr>GS&gt;50kW</vt:lpstr>
      <vt:lpstr>GS&gt;700kW</vt:lpstr>
      <vt:lpstr>Large User</vt:lpstr>
      <vt:lpstr>Sheet2</vt:lpstr>
      <vt:lpstr>'GS&lt;50kW'!Print_Area</vt:lpstr>
      <vt:lpstr>'GS&gt;50kW'!Print_Area</vt:lpstr>
      <vt:lpstr>'GS&gt;700kW'!Print_Area</vt:lpstr>
      <vt:lpstr>'Large User'!Print_Area</vt:lpstr>
      <vt:lpstr>Residential!Print_Area</vt:lpstr>
      <vt:lpstr>'GS&lt;50kW'!Print_Titles</vt:lpstr>
      <vt:lpstr>'GS&gt;50kW'!Print_Titles</vt:lpstr>
      <vt:lpstr>'GS&gt;700kW'!Print_Titles</vt:lpstr>
      <vt:lpstr>'Large User'!Print_Titles</vt:lpstr>
      <vt:lpstr>Residential!Print_Titles</vt:lpstr>
    </vt:vector>
  </TitlesOfParts>
  <Company>Hydro One Brampton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larseneau</dc:creator>
  <cp:lastModifiedBy>dsullivan</cp:lastModifiedBy>
  <cp:lastPrinted>2014-04-14T18:36:30Z</cp:lastPrinted>
  <dcterms:created xsi:type="dcterms:W3CDTF">2010-04-27T15:15:16Z</dcterms:created>
  <dcterms:modified xsi:type="dcterms:W3CDTF">2014-04-23T15:19:08Z</dcterms:modified>
</cp:coreProperties>
</file>