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18195" windowHeight="10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7" i="2"/>
  <c r="E8"/>
  <c r="E10"/>
  <c r="E11"/>
  <c r="E12"/>
  <c r="D12"/>
  <c r="D7"/>
  <c r="D8"/>
  <c r="E6"/>
  <c r="D6"/>
  <c r="D14" i="1"/>
  <c r="F6" i="2" l="1"/>
  <c r="G6" s="1"/>
  <c r="F12"/>
  <c r="G12" s="1"/>
  <c r="F7"/>
  <c r="G7" s="1"/>
  <c r="F8"/>
  <c r="G8" s="1"/>
  <c r="D13" i="1"/>
  <c r="C14" l="1"/>
  <c r="C13" l="1"/>
  <c r="B14" l="1"/>
  <c r="B13"/>
  <c r="I14" l="1"/>
  <c r="D11" i="2" s="1"/>
  <c r="F11" s="1"/>
  <c r="G11" s="1"/>
  <c r="I13" i="1"/>
  <c r="D10" i="2" s="1"/>
  <c r="F10" s="1"/>
  <c r="G10" s="1"/>
</calcChain>
</file>

<file path=xl/sharedStrings.xml><?xml version="1.0" encoding="utf-8"?>
<sst xmlns="http://schemas.openxmlformats.org/spreadsheetml/2006/main" count="59" uniqueCount="43">
  <si>
    <t>WANO NPI (Index)</t>
  </si>
  <si>
    <t>2-Year Unit Capability Factor (%)</t>
  </si>
  <si>
    <t>3-Year Total Generating Costs ($/New MWh)</t>
  </si>
  <si>
    <t>Darlington</t>
  </si>
  <si>
    <t>Pickering A</t>
  </si>
  <si>
    <t>Pickering B</t>
  </si>
  <si>
    <t xml:space="preserve">Pickering </t>
  </si>
  <si>
    <t>a</t>
  </si>
  <si>
    <t>b</t>
  </si>
  <si>
    <t>c</t>
  </si>
  <si>
    <t>d</t>
  </si>
  <si>
    <t>e</t>
  </si>
  <si>
    <t>f</t>
  </si>
  <si>
    <t>g</t>
  </si>
  <si>
    <t>h</t>
  </si>
  <si>
    <t>Column b - EB-2010-0008 Undertaking J3.5 Attachment 1 page 4</t>
  </si>
  <si>
    <t>Column c - Exh L-6.4-SEC-92</t>
  </si>
  <si>
    <t>Column d - Exh F2-1-1 Attachment 1 page 3</t>
  </si>
  <si>
    <t>Column e - Exh L-6.4-SEC-92</t>
  </si>
  <si>
    <t>Q1</t>
  </si>
  <si>
    <t>Q2</t>
  </si>
  <si>
    <t>Q3</t>
  </si>
  <si>
    <t>Q4</t>
  </si>
  <si>
    <t>17th out of 20</t>
  </si>
  <si>
    <t>18th out of 20</t>
  </si>
  <si>
    <t>16th out of 16</t>
  </si>
  <si>
    <t>24th out of 27</t>
  </si>
  <si>
    <t>25th out of 28</t>
  </si>
  <si>
    <t>12th out of 14</t>
  </si>
  <si>
    <t>OPG Nuclear</t>
  </si>
  <si>
    <t xml:space="preserve">Column a - EB-2010-0008 Exh F5-1-1 page 12 (Scott Madden Phase 1) </t>
  </si>
  <si>
    <r>
      <t>Column g - EB-2010-0008 Exh F2-1-1 Attachment 1 (</t>
    </r>
    <r>
      <rPr>
        <u/>
        <sz val="11"/>
        <color theme="1"/>
        <rFont val="Calibri"/>
        <family val="2"/>
        <scheme val="minor"/>
      </rPr>
      <t>Annual</t>
    </r>
    <r>
      <rPr>
        <sz val="11"/>
        <color theme="1"/>
        <rFont val="Calibri"/>
        <family val="2"/>
        <scheme val="minor"/>
      </rPr>
      <t xml:space="preserve"> Targets agreed based on Scott Madden for inclusion in 2010-2014 Business Plan)</t>
    </r>
  </si>
  <si>
    <t>Summary of Nuclear Benchmarking Reports</t>
  </si>
  <si>
    <t>Column f - Vol 5 Oral Hearing Transcript June 18, 2014</t>
  </si>
  <si>
    <t>---Annual Target ---</t>
  </si>
  <si>
    <t>i</t>
  </si>
  <si>
    <t>---Rolling Actual Results---</t>
  </si>
  <si>
    <r>
      <t xml:space="preserve">Column i - Exh F2-1-1 Attachment 2 (2013-2015 Nuclear Business Plan - </t>
    </r>
    <r>
      <rPr>
        <u/>
        <sz val="11"/>
        <color theme="1"/>
        <rFont val="Calibri"/>
        <family val="2"/>
        <scheme val="minor"/>
      </rPr>
      <t>Annual</t>
    </r>
    <r>
      <rPr>
        <sz val="11"/>
        <color theme="1"/>
        <rFont val="Calibri"/>
        <family val="2"/>
        <scheme val="minor"/>
      </rPr>
      <t xml:space="preserve"> 2015 Target)</t>
    </r>
  </si>
  <si>
    <t>Sources:</t>
  </si>
  <si>
    <t xml:space="preserve"> </t>
  </si>
  <si>
    <t>Column h-  EB 2013-0321  Exh F2-1-1 page 15 (Annual Targets)</t>
  </si>
  <si>
    <t xml:space="preserve"> "Scott Madden" Phase 2 Report</t>
  </si>
  <si>
    <t>2013-2015 Business Plan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</si>
</sst>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0" fillId="0" borderId="0" xfId="0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2" fontId="0" fillId="4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2" fontId="0" fillId="3" borderId="5" xfId="0" applyNumberFormat="1" applyFont="1" applyFill="1" applyBorder="1" applyAlignment="1">
      <alignment horizontal="center" vertical="center"/>
    </xf>
    <xf numFmtId="2" fontId="0" fillId="4" borderId="5" xfId="0" applyNumberFormat="1" applyFont="1" applyFill="1" applyBorder="1" applyAlignment="1">
      <alignment horizontal="center" vertical="center"/>
    </xf>
    <xf numFmtId="2" fontId="0" fillId="0" borderId="0" xfId="0" applyNumberFormat="1"/>
    <xf numFmtId="10" fontId="0" fillId="0" borderId="0" xfId="1" applyNumberFormat="1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5" borderId="0" xfId="0" applyFill="1" applyBorder="1"/>
    <xf numFmtId="0" fontId="0" fillId="5" borderId="0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/>
    </xf>
    <xf numFmtId="2" fontId="0" fillId="5" borderId="9" xfId="0" applyNumberForma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0" fillId="5" borderId="0" xfId="0" applyFill="1"/>
    <xf numFmtId="0" fontId="3" fillId="5" borderId="0" xfId="0" applyFont="1" applyFill="1"/>
    <xf numFmtId="0" fontId="4" fillId="5" borderId="5" xfId="0" quotePrefix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2" xfId="0" applyFill="1" applyBorder="1"/>
    <xf numFmtId="0" fontId="0" fillId="5" borderId="5" xfId="0" applyFill="1" applyBorder="1"/>
    <xf numFmtId="0" fontId="0" fillId="5" borderId="7" xfId="0" applyFill="1" applyBorder="1"/>
    <xf numFmtId="0" fontId="0" fillId="5" borderId="8" xfId="0" applyFill="1" applyBorder="1"/>
    <xf numFmtId="0" fontId="1" fillId="5" borderId="5" xfId="0" applyFont="1" applyFill="1" applyBorder="1"/>
    <xf numFmtId="0" fontId="1" fillId="5" borderId="5" xfId="0" applyFont="1" applyFill="1" applyBorder="1" applyAlignment="1">
      <alignment wrapText="1"/>
    </xf>
    <xf numFmtId="0" fontId="0" fillId="5" borderId="6" xfId="0" applyFill="1" applyBorder="1"/>
    <xf numFmtId="0" fontId="0" fillId="5" borderId="4" xfId="0" applyFill="1" applyBorder="1"/>
    <xf numFmtId="0" fontId="0" fillId="5" borderId="3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3"/>
  <sheetViews>
    <sheetView tabSelected="1" topLeftCell="A14" workbookViewId="0">
      <selection activeCell="T27" sqref="T27"/>
    </sheetView>
  </sheetViews>
  <sheetFormatPr defaultRowHeight="15"/>
  <cols>
    <col min="1" max="1" width="28.5703125" customWidth="1"/>
    <col min="8" max="8" width="3.28515625" style="41" customWidth="1"/>
    <col min="9" max="9" width="10.7109375" customWidth="1"/>
    <col min="10" max="10" width="11.140625" customWidth="1"/>
    <col min="11" max="11" width="11" customWidth="1"/>
    <col min="12" max="12" width="9.140625" style="49"/>
  </cols>
  <sheetData>
    <row r="1" spans="1:14" s="49" customFormat="1" ht="18.75">
      <c r="A1" s="48" t="s">
        <v>32</v>
      </c>
      <c r="H1" s="41"/>
    </row>
    <row r="2" spans="1:14" s="49" customFormat="1">
      <c r="A2" s="50"/>
      <c r="H2" s="41"/>
    </row>
    <row r="3" spans="1:14" s="49" customFormat="1">
      <c r="A3" s="50"/>
      <c r="B3" s="51" t="s">
        <v>36</v>
      </c>
      <c r="C3" s="52"/>
      <c r="D3" s="52"/>
      <c r="E3" s="52"/>
      <c r="F3" s="52"/>
      <c r="G3" s="53"/>
      <c r="H3" s="42"/>
      <c r="I3" s="51" t="s">
        <v>34</v>
      </c>
      <c r="J3" s="54"/>
      <c r="K3" s="55"/>
    </row>
    <row r="4" spans="1:14" s="49" customFormat="1" ht="5.25" customHeight="1">
      <c r="H4" s="41"/>
    </row>
    <row r="5" spans="1:14">
      <c r="A5" s="1"/>
      <c r="B5" s="22" t="s">
        <v>7</v>
      </c>
      <c r="C5" s="22" t="s">
        <v>8</v>
      </c>
      <c r="D5" s="22" t="s">
        <v>9</v>
      </c>
      <c r="E5" s="22" t="s">
        <v>10</v>
      </c>
      <c r="F5" s="23" t="s">
        <v>11</v>
      </c>
      <c r="G5" s="22" t="s">
        <v>12</v>
      </c>
      <c r="H5" s="43"/>
      <c r="I5" s="22" t="s">
        <v>13</v>
      </c>
      <c r="J5" s="22" t="s">
        <v>14</v>
      </c>
      <c r="K5" s="22" t="s">
        <v>35</v>
      </c>
    </row>
    <row r="6" spans="1:14">
      <c r="A6" s="34" t="s">
        <v>3</v>
      </c>
      <c r="B6" s="36">
        <v>2008</v>
      </c>
      <c r="C6" s="36">
        <v>2009</v>
      </c>
      <c r="D6" s="36">
        <v>2010</v>
      </c>
      <c r="E6" s="36">
        <v>2011</v>
      </c>
      <c r="F6" s="36">
        <v>2012</v>
      </c>
      <c r="G6" s="38">
        <v>2013</v>
      </c>
      <c r="H6" s="43"/>
      <c r="I6" s="47">
        <v>2014</v>
      </c>
      <c r="J6" s="47">
        <v>2014</v>
      </c>
      <c r="K6" s="47">
        <v>2015</v>
      </c>
    </row>
    <row r="7" spans="1:14" ht="60">
      <c r="A7" s="35"/>
      <c r="B7" s="37"/>
      <c r="C7" s="37"/>
      <c r="D7" s="37"/>
      <c r="E7" s="37"/>
      <c r="F7" s="37"/>
      <c r="G7" s="39"/>
      <c r="H7" s="44"/>
      <c r="I7" s="40" t="s">
        <v>41</v>
      </c>
      <c r="J7" s="40" t="s">
        <v>42</v>
      </c>
      <c r="K7" s="40" t="s">
        <v>42</v>
      </c>
    </row>
    <row r="8" spans="1:14">
      <c r="A8" s="4" t="s">
        <v>0</v>
      </c>
      <c r="B8" s="16">
        <v>95.67</v>
      </c>
      <c r="C8" s="20">
        <v>95.1</v>
      </c>
      <c r="D8" s="20">
        <v>94.1</v>
      </c>
      <c r="E8" s="20">
        <v>92.8</v>
      </c>
      <c r="F8" s="25">
        <v>96.3</v>
      </c>
      <c r="G8" s="20">
        <v>90.75</v>
      </c>
      <c r="H8" s="45"/>
      <c r="I8" s="11">
        <v>98.6</v>
      </c>
      <c r="J8" s="21">
        <v>97.9</v>
      </c>
      <c r="K8" s="20">
        <v>96.1</v>
      </c>
    </row>
    <row r="9" spans="1:14">
      <c r="A9" s="4" t="s">
        <v>1</v>
      </c>
      <c r="B9" s="20">
        <v>91.99</v>
      </c>
      <c r="C9" s="16">
        <v>90.2</v>
      </c>
      <c r="D9" s="16">
        <v>89.4</v>
      </c>
      <c r="E9" s="16">
        <v>89.6</v>
      </c>
      <c r="F9" s="26">
        <v>92</v>
      </c>
      <c r="G9" s="16">
        <v>90.44</v>
      </c>
      <c r="H9" s="45"/>
      <c r="I9" s="10">
        <v>93.3</v>
      </c>
      <c r="J9" s="20">
        <v>93.5</v>
      </c>
      <c r="K9" s="16">
        <v>86.3</v>
      </c>
      <c r="N9" s="13" t="s">
        <v>39</v>
      </c>
    </row>
    <row r="10" spans="1:14" ht="26.25">
      <c r="A10" s="5" t="s">
        <v>2</v>
      </c>
      <c r="B10" s="16">
        <v>30.08</v>
      </c>
      <c r="C10" s="16">
        <v>32.770000000000003</v>
      </c>
      <c r="D10" s="16">
        <v>33.549999999999997</v>
      </c>
      <c r="E10" s="20">
        <v>33.049999999999997</v>
      </c>
      <c r="F10" s="26">
        <v>31.67</v>
      </c>
      <c r="G10" s="20">
        <v>34.423893637596144</v>
      </c>
      <c r="H10" s="45"/>
      <c r="I10" s="20">
        <v>36.75</v>
      </c>
      <c r="J10" s="14">
        <v>36.21</v>
      </c>
      <c r="K10" s="17">
        <v>42.78</v>
      </c>
      <c r="N10" s="13" t="s">
        <v>39</v>
      </c>
    </row>
    <row r="11" spans="1:14">
      <c r="A11" s="1"/>
      <c r="B11" s="22"/>
      <c r="C11" s="22"/>
      <c r="D11" s="22"/>
      <c r="E11" s="22"/>
      <c r="F11" s="23"/>
      <c r="G11" s="22"/>
      <c r="H11" s="44"/>
      <c r="I11" s="2"/>
      <c r="J11" s="18"/>
      <c r="K11" s="16"/>
    </row>
    <row r="12" spans="1:14">
      <c r="A12" s="12" t="s">
        <v>6</v>
      </c>
      <c r="B12" s="16"/>
      <c r="C12" s="16"/>
      <c r="D12" s="16"/>
      <c r="E12" s="16"/>
      <c r="F12" s="25"/>
      <c r="G12" s="16"/>
      <c r="H12" s="45"/>
      <c r="I12" s="9"/>
      <c r="J12" s="14"/>
      <c r="K12" s="16"/>
    </row>
    <row r="13" spans="1:14">
      <c r="A13" s="4" t="s">
        <v>0</v>
      </c>
      <c r="B13" s="28">
        <f>(B18*2+B22*4)/6</f>
        <v>60.9</v>
      </c>
      <c r="C13" s="28">
        <f>(C18*2+C22*4)/6</f>
        <v>67.166666666666671</v>
      </c>
      <c r="D13" s="29">
        <f>(D18*2+D22*4)/6</f>
        <v>64.3</v>
      </c>
      <c r="E13" s="29">
        <v>66.099999999999994</v>
      </c>
      <c r="F13" s="30">
        <v>64.7</v>
      </c>
      <c r="G13" s="29">
        <v>67.52</v>
      </c>
      <c r="H13" s="45"/>
      <c r="I13" s="14">
        <f>(I18*2+I22*4)/6</f>
        <v>77.833333333333329</v>
      </c>
      <c r="J13" s="17">
        <v>72</v>
      </c>
      <c r="K13" s="17">
        <v>74.2</v>
      </c>
    </row>
    <row r="14" spans="1:14">
      <c r="A14" s="4" t="s">
        <v>1</v>
      </c>
      <c r="B14" s="29">
        <f>(B19*2+B23*4)/6</f>
        <v>67.646666666666661</v>
      </c>
      <c r="C14" s="28">
        <f>(C19*2+C23*4)/6</f>
        <v>74.466666666666669</v>
      </c>
      <c r="D14" s="28">
        <f>(D19*2+D23*4)/6</f>
        <v>74.566666666666663</v>
      </c>
      <c r="E14" s="28">
        <v>72.5</v>
      </c>
      <c r="F14" s="31">
        <v>75.62</v>
      </c>
      <c r="G14" s="29">
        <v>75.77</v>
      </c>
      <c r="H14" s="45"/>
      <c r="I14" s="17">
        <f>(I19*2+I23*4)/6</f>
        <v>82.100000000000009</v>
      </c>
      <c r="J14" s="17">
        <v>79.900000000000006</v>
      </c>
      <c r="K14" s="17">
        <v>82.1</v>
      </c>
    </row>
    <row r="15" spans="1:14" ht="26.25">
      <c r="A15" s="5" t="s">
        <v>2</v>
      </c>
      <c r="B15" s="29">
        <v>67.046834131351403</v>
      </c>
      <c r="C15" s="29">
        <v>66.419276518012396</v>
      </c>
      <c r="D15" s="29">
        <v>65.624828551670632</v>
      </c>
      <c r="E15" s="29">
        <v>65.864343265073543</v>
      </c>
      <c r="F15" s="30">
        <v>67.16</v>
      </c>
      <c r="G15" s="29">
        <v>67.1811020396609</v>
      </c>
      <c r="H15" s="45"/>
      <c r="I15" s="15">
        <v>66.84444153877601</v>
      </c>
      <c r="J15" s="15">
        <v>66.08</v>
      </c>
      <c r="K15" s="15">
        <v>60.25</v>
      </c>
    </row>
    <row r="16" spans="1:14">
      <c r="A16" s="1"/>
      <c r="B16" s="22"/>
      <c r="C16" s="22"/>
      <c r="D16" s="22"/>
      <c r="E16" s="22"/>
      <c r="F16" s="23"/>
      <c r="G16" s="22"/>
      <c r="H16" s="44"/>
      <c r="I16" s="2"/>
      <c r="J16" s="18"/>
      <c r="K16" s="16"/>
    </row>
    <row r="17" spans="1:11">
      <c r="A17" s="12" t="s">
        <v>4</v>
      </c>
      <c r="B17" s="22"/>
      <c r="C17" s="22"/>
      <c r="D17" s="22"/>
      <c r="E17" s="22"/>
      <c r="F17" s="23"/>
      <c r="G17" s="24"/>
      <c r="H17" s="44"/>
      <c r="I17" s="3"/>
      <c r="J17" s="19"/>
      <c r="K17" s="16"/>
    </row>
    <row r="18" spans="1:11">
      <c r="A18" s="4" t="s">
        <v>0</v>
      </c>
      <c r="B18" s="17">
        <v>60.84</v>
      </c>
      <c r="C18" s="17">
        <v>61.1</v>
      </c>
      <c r="D18" s="15">
        <v>47.7</v>
      </c>
      <c r="E18" s="16"/>
      <c r="F18" s="27"/>
      <c r="G18" s="14"/>
      <c r="H18" s="45"/>
      <c r="I18" s="14">
        <v>70.900000000000006</v>
      </c>
      <c r="J18" s="14"/>
      <c r="K18" s="14"/>
    </row>
    <row r="19" spans="1:11">
      <c r="A19" s="4" t="s">
        <v>1</v>
      </c>
      <c r="B19" s="15">
        <v>56.6</v>
      </c>
      <c r="C19" s="15">
        <v>68</v>
      </c>
      <c r="D19" s="15">
        <v>63.3</v>
      </c>
      <c r="E19" s="16"/>
      <c r="F19" s="27"/>
      <c r="G19" s="14"/>
      <c r="H19" s="45"/>
      <c r="I19" s="14">
        <v>84.3</v>
      </c>
      <c r="J19" s="14"/>
      <c r="K19" s="14"/>
    </row>
    <row r="20" spans="1:11" ht="26.25">
      <c r="A20" s="5" t="s">
        <v>2</v>
      </c>
      <c r="B20" s="15">
        <v>92.27</v>
      </c>
      <c r="C20" s="15">
        <v>95.41</v>
      </c>
      <c r="D20" s="15">
        <v>90.21</v>
      </c>
      <c r="E20" s="16"/>
      <c r="F20" s="27"/>
      <c r="G20" s="14"/>
      <c r="H20" s="45"/>
      <c r="I20" s="15">
        <v>70.81</v>
      </c>
      <c r="J20" s="14"/>
      <c r="K20" s="14"/>
    </row>
    <row r="21" spans="1:11">
      <c r="A21" s="12" t="s">
        <v>5</v>
      </c>
      <c r="B21" s="14"/>
      <c r="C21" s="14"/>
      <c r="D21" s="14"/>
      <c r="E21" s="14"/>
      <c r="F21" s="27"/>
      <c r="G21" s="14"/>
      <c r="H21" s="45"/>
      <c r="I21" s="14"/>
      <c r="J21" s="14"/>
      <c r="K21" s="14"/>
    </row>
    <row r="22" spans="1:11">
      <c r="A22" s="4" t="s">
        <v>0</v>
      </c>
      <c r="B22" s="17">
        <v>60.93</v>
      </c>
      <c r="C22" s="17">
        <v>70.2</v>
      </c>
      <c r="D22" s="17">
        <v>72.599999999999994</v>
      </c>
      <c r="E22" s="16"/>
      <c r="F22" s="25"/>
      <c r="G22" s="16"/>
      <c r="H22" s="45"/>
      <c r="I22" s="16">
        <v>81.3</v>
      </c>
      <c r="J22" s="14"/>
      <c r="K22" s="16"/>
    </row>
    <row r="23" spans="1:11">
      <c r="A23" s="4" t="s">
        <v>1</v>
      </c>
      <c r="B23" s="15">
        <v>73.17</v>
      </c>
      <c r="C23" s="17">
        <v>77.7</v>
      </c>
      <c r="D23" s="17">
        <v>80.2</v>
      </c>
      <c r="E23" s="16"/>
      <c r="F23" s="25"/>
      <c r="G23" s="16"/>
      <c r="H23" s="45"/>
      <c r="I23" s="17">
        <v>81</v>
      </c>
      <c r="J23" s="14"/>
      <c r="K23" s="16"/>
    </row>
    <row r="24" spans="1:11" ht="26.25">
      <c r="A24" s="5" t="s">
        <v>2</v>
      </c>
      <c r="B24" s="15">
        <v>58.68</v>
      </c>
      <c r="C24" s="15">
        <v>54.64</v>
      </c>
      <c r="D24" s="15">
        <v>54.79</v>
      </c>
      <c r="E24" s="16"/>
      <c r="F24" s="25"/>
      <c r="G24" s="16"/>
      <c r="H24" s="45"/>
      <c r="I24" s="15">
        <v>64.8</v>
      </c>
      <c r="J24" s="14"/>
      <c r="K24" s="16"/>
    </row>
    <row r="25" spans="1:11" s="49" customFormat="1">
      <c r="H25" s="41"/>
    </row>
    <row r="26" spans="1:11">
      <c r="A26" s="49"/>
      <c r="B26" s="49"/>
      <c r="C26" s="49"/>
      <c r="D26" s="49"/>
      <c r="E26" s="49"/>
      <c r="F26" s="49"/>
      <c r="G26" s="49"/>
      <c r="I26" s="49"/>
      <c r="J26" s="49"/>
      <c r="K26" s="49"/>
    </row>
    <row r="27" spans="1:11">
      <c r="A27" s="56" t="s">
        <v>38</v>
      </c>
      <c r="B27" s="49"/>
      <c r="C27" s="49"/>
      <c r="D27" s="49"/>
      <c r="E27" s="49"/>
      <c r="F27" s="49"/>
      <c r="G27" s="6"/>
      <c r="H27" s="46" t="s">
        <v>19</v>
      </c>
      <c r="I27" s="49"/>
      <c r="J27" s="49"/>
      <c r="K27" s="49"/>
    </row>
    <row r="28" spans="1:11">
      <c r="A28" s="56" t="s">
        <v>30</v>
      </c>
      <c r="B28" s="49"/>
      <c r="C28" s="49"/>
      <c r="D28" s="49"/>
      <c r="E28" s="49"/>
      <c r="F28" s="49"/>
      <c r="G28" s="1"/>
      <c r="H28" s="46" t="s">
        <v>20</v>
      </c>
      <c r="I28" s="49"/>
      <c r="J28" s="49"/>
      <c r="K28" s="49"/>
    </row>
    <row r="29" spans="1:11">
      <c r="A29" s="56" t="s">
        <v>15</v>
      </c>
      <c r="B29" s="49"/>
      <c r="C29" s="49"/>
      <c r="D29" s="49"/>
      <c r="E29" s="49"/>
      <c r="F29" s="49"/>
      <c r="G29" s="7"/>
      <c r="H29" s="46" t="s">
        <v>21</v>
      </c>
      <c r="I29" s="49"/>
      <c r="J29" s="49"/>
      <c r="K29" s="49"/>
    </row>
    <row r="30" spans="1:11">
      <c r="A30" s="56" t="s">
        <v>16</v>
      </c>
      <c r="B30" s="49"/>
      <c r="C30" s="49"/>
      <c r="D30" s="49"/>
      <c r="E30" s="49"/>
      <c r="F30" s="49"/>
      <c r="G30" s="8"/>
      <c r="H30" s="46" t="s">
        <v>22</v>
      </c>
      <c r="I30" s="49"/>
      <c r="J30" s="49"/>
      <c r="K30" s="49"/>
    </row>
    <row r="31" spans="1:11" s="49" customFormat="1">
      <c r="A31" s="56" t="s">
        <v>17</v>
      </c>
      <c r="H31" s="41"/>
    </row>
    <row r="32" spans="1:11" s="49" customFormat="1">
      <c r="A32" s="56" t="s">
        <v>18</v>
      </c>
      <c r="H32" s="41"/>
    </row>
    <row r="33" spans="1:8" s="49" customFormat="1">
      <c r="A33" s="56" t="s">
        <v>33</v>
      </c>
      <c r="H33" s="41"/>
    </row>
    <row r="34" spans="1:8" s="49" customFormat="1">
      <c r="A34" s="56" t="s">
        <v>31</v>
      </c>
      <c r="H34" s="41"/>
    </row>
    <row r="35" spans="1:8" s="49" customFormat="1">
      <c r="A35" s="56" t="s">
        <v>40</v>
      </c>
      <c r="H35" s="41"/>
    </row>
    <row r="36" spans="1:8" s="49" customFormat="1">
      <c r="A36" s="56" t="s">
        <v>37</v>
      </c>
      <c r="H36" s="41"/>
    </row>
    <row r="37" spans="1:8" s="49" customFormat="1">
      <c r="H37" s="41"/>
    </row>
    <row r="38" spans="1:8" s="49" customFormat="1">
      <c r="A38" s="57" t="s">
        <v>29</v>
      </c>
      <c r="B38" s="58">
        <v>2008</v>
      </c>
      <c r="C38" s="59"/>
      <c r="D38" s="60">
        <v>2011</v>
      </c>
      <c r="E38" s="59"/>
      <c r="H38" s="41"/>
    </row>
    <row r="39" spans="1:8" s="49" customFormat="1">
      <c r="A39" s="61" t="s">
        <v>0</v>
      </c>
      <c r="B39" s="58" t="s">
        <v>23</v>
      </c>
      <c r="C39" s="59"/>
      <c r="D39" s="60" t="s">
        <v>26</v>
      </c>
      <c r="E39" s="59"/>
      <c r="H39" s="41"/>
    </row>
    <row r="40" spans="1:8" s="49" customFormat="1">
      <c r="A40" s="61" t="s">
        <v>1</v>
      </c>
      <c r="B40" s="58" t="s">
        <v>24</v>
      </c>
      <c r="C40" s="59"/>
      <c r="D40" s="60" t="s">
        <v>27</v>
      </c>
      <c r="E40" s="59"/>
      <c r="H40" s="41"/>
    </row>
    <row r="41" spans="1:8" s="49" customFormat="1" ht="26.25">
      <c r="A41" s="62" t="s">
        <v>2</v>
      </c>
      <c r="B41" s="63" t="s">
        <v>25</v>
      </c>
      <c r="C41" s="64"/>
      <c r="D41" s="65" t="s">
        <v>28</v>
      </c>
      <c r="E41" s="64"/>
      <c r="H41" s="41"/>
    </row>
    <row r="42" spans="1:8" s="49" customFormat="1">
      <c r="H42" s="41"/>
    </row>
    <row r="43" spans="1:8" s="49" customFormat="1">
      <c r="H43" s="41"/>
    </row>
  </sheetData>
  <mergeCells count="9">
    <mergeCell ref="B3:G3"/>
    <mergeCell ref="I3:K3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6:G12"/>
  <sheetViews>
    <sheetView workbookViewId="0">
      <selection activeCell="I12" sqref="I12"/>
    </sheetView>
  </sheetViews>
  <sheetFormatPr defaultRowHeight="15"/>
  <sheetData>
    <row r="6" spans="4:7">
      <c r="D6" s="32">
        <f>Sheet1!I8</f>
        <v>98.6</v>
      </c>
      <c r="E6" s="32">
        <f>Sheet1!J8</f>
        <v>97.9</v>
      </c>
      <c r="F6" s="32">
        <f>E6-D6</f>
        <v>-0.69999999999998863</v>
      </c>
      <c r="G6" s="33">
        <f>F6/D6</f>
        <v>-7.0993914807301085E-3</v>
      </c>
    </row>
    <row r="7" spans="4:7">
      <c r="D7" s="32">
        <f>Sheet1!I9</f>
        <v>93.3</v>
      </c>
      <c r="E7" s="32">
        <f>Sheet1!J9</f>
        <v>93.5</v>
      </c>
      <c r="F7" s="32">
        <f t="shared" ref="F7:F12" si="0">E7-D7</f>
        <v>0.20000000000000284</v>
      </c>
      <c r="G7" s="33">
        <f t="shared" ref="G7:G12" si="1">F7/D7</f>
        <v>2.1436227224008878E-3</v>
      </c>
    </row>
    <row r="8" spans="4:7">
      <c r="D8" s="32">
        <f>Sheet1!I10</f>
        <v>36.75</v>
      </c>
      <c r="E8" s="32">
        <f>Sheet1!J10</f>
        <v>36.21</v>
      </c>
      <c r="F8" s="32">
        <f t="shared" si="0"/>
        <v>-0.53999999999999915</v>
      </c>
      <c r="G8" s="33">
        <f t="shared" si="1"/>
        <v>-1.4693877551020385E-2</v>
      </c>
    </row>
    <row r="9" spans="4:7">
      <c r="F9" s="32" t="s">
        <v>39</v>
      </c>
      <c r="G9" s="33" t="s">
        <v>39</v>
      </c>
    </row>
    <row r="10" spans="4:7">
      <c r="D10" s="32">
        <f>Sheet1!I13</f>
        <v>77.833333333333329</v>
      </c>
      <c r="E10" s="32">
        <f>Sheet1!J13</f>
        <v>72</v>
      </c>
      <c r="F10" s="32">
        <f t="shared" si="0"/>
        <v>-5.8333333333333286</v>
      </c>
      <c r="G10" s="33">
        <f t="shared" si="1"/>
        <v>-7.4946466809421783E-2</v>
      </c>
    </row>
    <row r="11" spans="4:7">
      <c r="D11" s="32">
        <f>Sheet1!I14</f>
        <v>82.100000000000009</v>
      </c>
      <c r="E11" s="32">
        <f>Sheet1!J14</f>
        <v>79.900000000000006</v>
      </c>
      <c r="F11" s="32">
        <f t="shared" si="0"/>
        <v>-2.2000000000000028</v>
      </c>
      <c r="G11" s="33">
        <f t="shared" si="1"/>
        <v>-2.6796589524969581E-2</v>
      </c>
    </row>
    <row r="12" spans="4:7">
      <c r="D12" s="32">
        <f>Sheet1!I15</f>
        <v>66.84444153877601</v>
      </c>
      <c r="E12" s="32">
        <f>Sheet1!J15</f>
        <v>66.08</v>
      </c>
      <c r="F12" s="32">
        <f t="shared" si="0"/>
        <v>-0.76444153877601195</v>
      </c>
      <c r="G12" s="33">
        <f t="shared" si="1"/>
        <v>-1.1436127240775354E-2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Ontario Energy Board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Ontario Energy Board</dc:title>
  <dc:creator>Ontario Energy Board</dc:creator>
  <cp:lastModifiedBy>blazanij</cp:lastModifiedBy>
  <cp:lastPrinted>2014-06-16T22:52:24Z</cp:lastPrinted>
  <dcterms:created xsi:type="dcterms:W3CDTF">2014-05-26T13:30:56Z</dcterms:created>
  <dcterms:modified xsi:type="dcterms:W3CDTF">2014-06-25T12:07:21Z</dcterms:modified>
</cp:coreProperties>
</file>