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105" windowWidth="20700" windowHeight="11760"/>
  </bookViews>
  <sheets>
    <sheet name="2012" sheetId="1" r:id="rId1"/>
    <sheet name="2013" sheetId="4" r:id="rId2"/>
    <sheet name="2014" sheetId="6" r:id="rId3"/>
  </sheets>
  <calcPr calcId="145621"/>
</workbook>
</file>

<file path=xl/calcChain.xml><?xml version="1.0" encoding="utf-8"?>
<calcChain xmlns="http://schemas.openxmlformats.org/spreadsheetml/2006/main">
  <c r="J34" i="6" l="1"/>
  <c r="H16" i="6" l="1"/>
  <c r="H15" i="6"/>
  <c r="F32" i="6" l="1"/>
  <c r="F36" i="6" s="1"/>
  <c r="H30" i="6"/>
  <c r="J30" i="6" s="1"/>
  <c r="H29" i="6"/>
  <c r="J29" i="6" s="1"/>
  <c r="H28" i="6"/>
  <c r="J28" i="6" s="1"/>
  <c r="H27" i="6"/>
  <c r="J27" i="6" s="1"/>
  <c r="H26" i="6"/>
  <c r="J26" i="6" s="1"/>
  <c r="H25" i="6"/>
  <c r="J25" i="6" s="1"/>
  <c r="H24" i="6"/>
  <c r="J24" i="6" s="1"/>
  <c r="H23" i="6"/>
  <c r="J23" i="6" s="1"/>
  <c r="H22" i="6"/>
  <c r="J22" i="6" s="1"/>
  <c r="H21" i="6"/>
  <c r="J21" i="6" s="1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H32" i="6" l="1"/>
  <c r="J32" i="6" l="1"/>
  <c r="J36" i="6" s="1"/>
  <c r="H36" i="6"/>
  <c r="H30" i="4" l="1"/>
  <c r="H21" i="4"/>
  <c r="H22" i="4"/>
  <c r="H23" i="4"/>
  <c r="H24" i="4"/>
  <c r="H25" i="4"/>
  <c r="H26" i="4"/>
  <c r="H27" i="4"/>
  <c r="H28" i="4"/>
  <c r="H29" i="4"/>
  <c r="H29" i="1"/>
  <c r="H16" i="4"/>
  <c r="J34" i="4" l="1"/>
  <c r="F32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H32" i="4" l="1"/>
  <c r="F36" i="4"/>
  <c r="H36" i="4" l="1"/>
  <c r="J32" i="4"/>
  <c r="J36" i="4" s="1"/>
  <c r="J34" i="1" l="1"/>
  <c r="J7" i="1"/>
  <c r="J8" i="1"/>
  <c r="J9" i="1"/>
  <c r="J10" i="1"/>
  <c r="J11" i="1"/>
  <c r="J12" i="1"/>
  <c r="J13" i="1"/>
  <c r="J14" i="1"/>
  <c r="J15" i="1"/>
  <c r="J17" i="1"/>
  <c r="J18" i="1"/>
  <c r="J19" i="1"/>
  <c r="J20" i="1"/>
  <c r="J23" i="1"/>
  <c r="J29" i="1"/>
  <c r="J6" i="1"/>
  <c r="H30" i="1"/>
  <c r="J30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H22" i="1"/>
  <c r="J22" i="1" s="1"/>
  <c r="H21" i="1"/>
  <c r="J21" i="1" s="1"/>
  <c r="H16" i="1"/>
  <c r="J16" i="1" s="1"/>
  <c r="F32" i="1"/>
  <c r="F36" i="1" s="1"/>
  <c r="H32" i="1" l="1"/>
  <c r="H36" i="1"/>
  <c r="J32" i="1"/>
  <c r="J36" i="1" s="1"/>
</calcChain>
</file>

<file path=xl/sharedStrings.xml><?xml version="1.0" encoding="utf-8"?>
<sst xmlns="http://schemas.openxmlformats.org/spreadsheetml/2006/main" count="186" uniqueCount="62">
  <si>
    <t>Code</t>
  </si>
  <si>
    <t>Description</t>
  </si>
  <si>
    <t>1806.0000</t>
  </si>
  <si>
    <t>Land Rights/Right of Way</t>
  </si>
  <si>
    <t>1820.0000</t>
  </si>
  <si>
    <t>Distribution Station Equipment</t>
  </si>
  <si>
    <t>1830.0000</t>
  </si>
  <si>
    <t>Poles, Towers &amp; Fixtures</t>
  </si>
  <si>
    <t>1835.0000</t>
  </si>
  <si>
    <t>Overhead Conductors &amp; Devices</t>
  </si>
  <si>
    <t>1840.0000</t>
  </si>
  <si>
    <t>Underground Conduit</t>
  </si>
  <si>
    <t>1845.0000</t>
  </si>
  <si>
    <t>Underground Conductors &amp; Devices</t>
  </si>
  <si>
    <t>1850.1000</t>
  </si>
  <si>
    <t>Underground Transformers</t>
  </si>
  <si>
    <t>1850.2000</t>
  </si>
  <si>
    <t>Overhead Transformers</t>
  </si>
  <si>
    <t>1855.1000</t>
  </si>
  <si>
    <t>Overhead Services</t>
  </si>
  <si>
    <t>1855.2000</t>
  </si>
  <si>
    <t>Underground Services</t>
  </si>
  <si>
    <t>1860.1000</t>
  </si>
  <si>
    <t>Stranded Meters</t>
  </si>
  <si>
    <t>1860.1500</t>
  </si>
  <si>
    <t>Smart Meters</t>
  </si>
  <si>
    <t>1860.2000</t>
  </si>
  <si>
    <t>Interval Meters</t>
  </si>
  <si>
    <t>1860.3000</t>
  </si>
  <si>
    <t>Wholesale Meters</t>
  </si>
  <si>
    <t>1908.0000</t>
  </si>
  <si>
    <t>Building &amp; Fixtures, General Plant</t>
  </si>
  <si>
    <t>1908.1000</t>
  </si>
  <si>
    <t>Security System</t>
  </si>
  <si>
    <t>1915.0000</t>
  </si>
  <si>
    <t>Office Furniture &amp; Equipment</t>
  </si>
  <si>
    <t>1920.0000</t>
  </si>
  <si>
    <t>Computer Equipment</t>
  </si>
  <si>
    <t>1925.0000</t>
  </si>
  <si>
    <t>Computer Software</t>
  </si>
  <si>
    <t>1925.1000</t>
  </si>
  <si>
    <t>Cayenta/Harris Software</t>
  </si>
  <si>
    <t>1930.0000</t>
  </si>
  <si>
    <t>Transportation Equipment</t>
  </si>
  <si>
    <t>1940.0000</t>
  </si>
  <si>
    <t>Tools and Equipment</t>
  </si>
  <si>
    <t>1955.0000</t>
  </si>
  <si>
    <t>Communication Equipment</t>
  </si>
  <si>
    <t>1960.1000</t>
  </si>
  <si>
    <t>Mobile Substation</t>
  </si>
  <si>
    <t>1980.0000</t>
  </si>
  <si>
    <t>System Supervisory Equipment (SCADA)</t>
  </si>
  <si>
    <t>1980.1000</t>
  </si>
  <si>
    <t>Geographic Information System (GIS)</t>
  </si>
  <si>
    <t>Total Amortization</t>
  </si>
  <si>
    <t>Amortization of Contributed Capital</t>
  </si>
  <si>
    <t>Net Amortization</t>
  </si>
  <si>
    <t>Revised</t>
  </si>
  <si>
    <t>Previous</t>
  </si>
  <si>
    <t>Difference</t>
  </si>
  <si>
    <t>OEB Account 1576, Change in Useful Life</t>
  </si>
  <si>
    <t>Excluding impact of capitalization policy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</si>
</sst>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43" fontId="1" fillId="0" borderId="0" xfId="1" applyFont="1" applyBorder="1" applyAlignment="1">
      <alignment horizontal="center"/>
    </xf>
    <xf numFmtId="43" fontId="0" fillId="0" borderId="0" xfId="1" applyFont="1"/>
    <xf numFmtId="43" fontId="0" fillId="0" borderId="0" xfId="1" applyFont="1" applyBorder="1"/>
    <xf numFmtId="43" fontId="0" fillId="0" borderId="2" xfId="1" applyFont="1" applyBorder="1"/>
    <xf numFmtId="0" fontId="2" fillId="0" borderId="0" xfId="0" applyFont="1"/>
    <xf numFmtId="43" fontId="2" fillId="0" borderId="0" xfId="1" applyFont="1" applyBorder="1"/>
    <xf numFmtId="164" fontId="0" fillId="0" borderId="0" xfId="1" applyNumberFormat="1" applyFont="1"/>
    <xf numFmtId="0" fontId="0" fillId="0" borderId="1" xfId="0" applyBorder="1"/>
    <xf numFmtId="164" fontId="2" fillId="0" borderId="1" xfId="1" applyNumberFormat="1" applyFont="1" applyBorder="1"/>
    <xf numFmtId="0" fontId="0" fillId="0" borderId="2" xfId="0" applyBorder="1"/>
    <xf numFmtId="49" fontId="0" fillId="0" borderId="2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/>
    <xf numFmtId="164" fontId="0" fillId="0" borderId="0" xfId="1" applyNumberFormat="1" applyFont="1" applyBorder="1"/>
    <xf numFmtId="49" fontId="2" fillId="0" borderId="2" xfId="0" applyNumberFormat="1" applyFont="1" applyBorder="1"/>
    <xf numFmtId="164" fontId="2" fillId="0" borderId="2" xfId="1" applyNumberFormat="1" applyFont="1" applyBorder="1"/>
    <xf numFmtId="164" fontId="1" fillId="0" borderId="0" xfId="1" applyNumberFormat="1" applyFont="1" applyBorder="1"/>
    <xf numFmtId="164" fontId="1" fillId="0" borderId="2" xfId="1" applyNumberFormat="1" applyFont="1" applyBorder="1"/>
    <xf numFmtId="43" fontId="1" fillId="0" borderId="0" xfId="1" applyFont="1" applyFill="1" applyBorder="1" applyAlignment="1">
      <alignment horizontal="center"/>
    </xf>
    <xf numFmtId="43" fontId="0" fillId="0" borderId="0" xfId="1" applyFont="1" applyFill="1"/>
    <xf numFmtId="43" fontId="0" fillId="0" borderId="0" xfId="1" applyFont="1" applyFill="1" applyBorder="1"/>
    <xf numFmtId="43" fontId="0" fillId="0" borderId="2" xfId="1" applyFont="1" applyFill="1" applyBorder="1"/>
    <xf numFmtId="43" fontId="2" fillId="0" borderId="0" xfId="1" applyFont="1" applyFill="1" applyBorder="1"/>
    <xf numFmtId="164" fontId="0" fillId="0" borderId="0" xfId="1" applyNumberFormat="1" applyFont="1" applyFill="1" applyBorder="1"/>
    <xf numFmtId="164" fontId="2" fillId="0" borderId="2" xfId="1" applyNumberFormat="1" applyFont="1" applyFill="1" applyBorder="1"/>
    <xf numFmtId="164" fontId="0" fillId="0" borderId="0" xfId="1" applyNumberFormat="1" applyFont="1" applyFill="1"/>
    <xf numFmtId="164" fontId="2" fillId="0" borderId="1" xfId="1" applyNumberFormat="1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C2:J38"/>
  <sheetViews>
    <sheetView tabSelected="1" topLeftCell="A16" workbookViewId="0">
      <selection activeCell="D38" sqref="D38"/>
    </sheetView>
  </sheetViews>
  <sheetFormatPr defaultRowHeight="15" x14ac:dyDescent="0.25"/>
  <cols>
    <col min="3" max="3" width="9.7109375" customWidth="1"/>
    <col min="4" max="4" width="48.28515625" bestFit="1" customWidth="1"/>
    <col min="5" max="5" width="2.7109375" customWidth="1"/>
    <col min="6" max="6" width="13.28515625" bestFit="1" customWidth="1"/>
    <col min="7" max="7" width="2.7109375" customWidth="1"/>
    <col min="8" max="8" width="13.28515625" bestFit="1" customWidth="1"/>
    <col min="9" max="9" width="2.7109375" customWidth="1"/>
    <col min="10" max="10" width="13.28515625" bestFit="1" customWidth="1"/>
    <col min="12" max="12" width="13.28515625" bestFit="1" customWidth="1"/>
    <col min="15" max="15" width="11.5703125" bestFit="1" customWidth="1"/>
  </cols>
  <sheetData>
    <row r="2" spans="3:10" x14ac:dyDescent="0.25">
      <c r="D2" s="12" t="s">
        <v>60</v>
      </c>
      <c r="F2" s="19" t="s">
        <v>57</v>
      </c>
      <c r="G2" s="19"/>
      <c r="H2" s="19" t="s">
        <v>58</v>
      </c>
      <c r="I2" s="19"/>
      <c r="J2" s="19" t="s">
        <v>59</v>
      </c>
    </row>
    <row r="3" spans="3:10" ht="15.75" thickBot="1" x14ac:dyDescent="0.3">
      <c r="C3" s="1" t="s">
        <v>0</v>
      </c>
      <c r="D3" s="2" t="s">
        <v>1</v>
      </c>
      <c r="E3" s="2"/>
      <c r="F3" s="3">
        <v>2012</v>
      </c>
      <c r="G3" s="3"/>
      <c r="H3" s="3"/>
      <c r="I3" s="3"/>
      <c r="J3" s="3"/>
    </row>
    <row r="4" spans="3:10" x14ac:dyDescent="0.25">
      <c r="C4" s="4"/>
      <c r="D4" s="5"/>
      <c r="E4" s="5"/>
      <c r="F4" s="6"/>
      <c r="G4" s="6"/>
      <c r="H4" s="6"/>
      <c r="I4" s="6"/>
      <c r="J4" s="6"/>
    </row>
    <row r="5" spans="3:10" x14ac:dyDescent="0.25">
      <c r="C5" s="7" t="s">
        <v>2</v>
      </c>
      <c r="D5" t="s">
        <v>3</v>
      </c>
      <c r="E5" s="5"/>
      <c r="F5" s="8">
        <v>0</v>
      </c>
      <c r="G5" s="8"/>
      <c r="H5" s="8">
        <v>0</v>
      </c>
      <c r="I5" s="8"/>
      <c r="J5" s="8"/>
    </row>
    <row r="6" spans="3:10" x14ac:dyDescent="0.25">
      <c r="C6" s="7" t="s">
        <v>4</v>
      </c>
      <c r="D6" t="s">
        <v>5</v>
      </c>
      <c r="F6" s="27">
        <v>835.9</v>
      </c>
      <c r="G6" s="9"/>
      <c r="H6" s="9">
        <v>4668.9426666666623</v>
      </c>
      <c r="I6" s="9"/>
      <c r="J6" s="24">
        <f>+F6-H6</f>
        <v>-3833.0426666666622</v>
      </c>
    </row>
    <row r="7" spans="3:10" x14ac:dyDescent="0.25">
      <c r="C7" s="7" t="s">
        <v>6</v>
      </c>
      <c r="D7" t="s">
        <v>7</v>
      </c>
      <c r="F7" s="27">
        <v>120686.07999999997</v>
      </c>
      <c r="G7" s="9"/>
      <c r="H7" s="9">
        <v>307976.05861106614</v>
      </c>
      <c r="I7" s="9"/>
      <c r="J7" s="24">
        <f t="shared" ref="J7:J29" si="0">+F7-H7</f>
        <v>-187289.97861106618</v>
      </c>
    </row>
    <row r="8" spans="3:10" x14ac:dyDescent="0.25">
      <c r="C8" s="7" t="s">
        <v>8</v>
      </c>
      <c r="D8" t="s">
        <v>9</v>
      </c>
      <c r="F8" s="27">
        <v>69636.3</v>
      </c>
      <c r="G8" s="9"/>
      <c r="H8" s="9">
        <v>287474.97753904603</v>
      </c>
      <c r="I8" s="9"/>
      <c r="J8" s="24">
        <f t="shared" si="0"/>
        <v>-217838.67753904604</v>
      </c>
    </row>
    <row r="9" spans="3:10" x14ac:dyDescent="0.25">
      <c r="C9" s="7" t="s">
        <v>10</v>
      </c>
      <c r="D9" t="s">
        <v>11</v>
      </c>
      <c r="F9" s="27">
        <v>83918.579999999987</v>
      </c>
      <c r="G9" s="9"/>
      <c r="H9" s="9">
        <v>148543.90059999996</v>
      </c>
      <c r="I9" s="9"/>
      <c r="J9" s="24">
        <f t="shared" si="0"/>
        <v>-64625.320599999977</v>
      </c>
    </row>
    <row r="10" spans="3:10" x14ac:dyDescent="0.25">
      <c r="C10" s="7" t="s">
        <v>12</v>
      </c>
      <c r="D10" t="s">
        <v>13</v>
      </c>
      <c r="F10" s="27">
        <v>141840.07</v>
      </c>
      <c r="G10" s="9"/>
      <c r="H10" s="9">
        <v>314817.60419999994</v>
      </c>
      <c r="I10" s="9"/>
      <c r="J10" s="24">
        <f t="shared" si="0"/>
        <v>-172977.53419999994</v>
      </c>
    </row>
    <row r="11" spans="3:10" x14ac:dyDescent="0.25">
      <c r="C11" s="7" t="s">
        <v>14</v>
      </c>
      <c r="D11" t="s">
        <v>15</v>
      </c>
      <c r="F11" s="27">
        <v>43351.770000000004</v>
      </c>
      <c r="G11" s="9"/>
      <c r="H11" s="9">
        <v>74110.394799999995</v>
      </c>
      <c r="I11" s="9"/>
      <c r="J11" s="24">
        <f t="shared" si="0"/>
        <v>-30758.624799999991</v>
      </c>
    </row>
    <row r="12" spans="3:10" x14ac:dyDescent="0.25">
      <c r="C12" s="7" t="s">
        <v>16</v>
      </c>
      <c r="D12" t="s">
        <v>17</v>
      </c>
      <c r="F12" s="27">
        <v>105756.68000000001</v>
      </c>
      <c r="G12" s="9"/>
      <c r="H12" s="9">
        <v>260750.16160000002</v>
      </c>
      <c r="I12" s="9"/>
      <c r="J12" s="24">
        <f t="shared" si="0"/>
        <v>-154993.4816</v>
      </c>
    </row>
    <row r="13" spans="3:10" x14ac:dyDescent="0.25">
      <c r="C13" s="7" t="s">
        <v>18</v>
      </c>
      <c r="D13" t="s">
        <v>19</v>
      </c>
      <c r="F13" s="27">
        <v>60322.47</v>
      </c>
      <c r="G13" s="9"/>
      <c r="H13" s="9">
        <v>150211.1998030442</v>
      </c>
      <c r="I13" s="9"/>
      <c r="J13" s="24">
        <f t="shared" si="0"/>
        <v>-89888.729803044203</v>
      </c>
    </row>
    <row r="14" spans="3:10" x14ac:dyDescent="0.25">
      <c r="C14" s="7" t="s">
        <v>20</v>
      </c>
      <c r="D14" t="s">
        <v>21</v>
      </c>
      <c r="F14" s="27">
        <v>27602.57</v>
      </c>
      <c r="G14" s="9"/>
      <c r="H14" s="9">
        <v>47343.047200000001</v>
      </c>
      <c r="I14" s="9"/>
      <c r="J14" s="24">
        <f t="shared" si="0"/>
        <v>-19740.477200000001</v>
      </c>
    </row>
    <row r="15" spans="3:10" x14ac:dyDescent="0.25">
      <c r="C15" s="7" t="s">
        <v>22</v>
      </c>
      <c r="D15" t="s">
        <v>23</v>
      </c>
      <c r="F15" s="27">
        <v>66603.360000000001</v>
      </c>
      <c r="G15" s="9"/>
      <c r="H15" s="9">
        <v>66603.376800000013</v>
      </c>
      <c r="I15" s="9"/>
      <c r="J15" s="24">
        <f t="shared" si="0"/>
        <v>-1.680000001215376E-2</v>
      </c>
    </row>
    <row r="16" spans="3:10" x14ac:dyDescent="0.25">
      <c r="C16" s="7" t="s">
        <v>24</v>
      </c>
      <c r="D16" t="s">
        <v>25</v>
      </c>
      <c r="F16" s="27">
        <v>571776.51</v>
      </c>
      <c r="G16" s="9"/>
      <c r="H16" s="9">
        <f>+F16</f>
        <v>571776.51</v>
      </c>
      <c r="I16" s="9"/>
      <c r="J16" s="24">
        <f t="shared" si="0"/>
        <v>0</v>
      </c>
    </row>
    <row r="17" spans="3:10" x14ac:dyDescent="0.25">
      <c r="C17" s="7" t="s">
        <v>26</v>
      </c>
      <c r="D17" t="s">
        <v>27</v>
      </c>
      <c r="F17" s="27">
        <v>7035.5400000000009</v>
      </c>
      <c r="G17" s="9"/>
      <c r="H17" s="9">
        <v>3750.2143999999998</v>
      </c>
      <c r="I17" s="9"/>
      <c r="J17" s="24">
        <f t="shared" si="0"/>
        <v>3285.325600000001</v>
      </c>
    </row>
    <row r="18" spans="3:10" x14ac:dyDescent="0.25">
      <c r="C18" s="7" t="s">
        <v>28</v>
      </c>
      <c r="D18" t="s">
        <v>29</v>
      </c>
      <c r="F18" s="27">
        <v>2385.3000000000002</v>
      </c>
      <c r="G18" s="9"/>
      <c r="H18" s="9">
        <v>2944.7511999999997</v>
      </c>
      <c r="I18" s="9"/>
      <c r="J18" s="24">
        <f t="shared" si="0"/>
        <v>-559.45119999999952</v>
      </c>
    </row>
    <row r="19" spans="3:10" x14ac:dyDescent="0.25">
      <c r="C19" s="7" t="s">
        <v>30</v>
      </c>
      <c r="D19" t="s">
        <v>31</v>
      </c>
      <c r="F19" s="27">
        <v>35275.129999999997</v>
      </c>
      <c r="G19" s="9"/>
      <c r="H19" s="9">
        <v>49632.806266666659</v>
      </c>
      <c r="I19" s="9"/>
      <c r="J19" s="24">
        <f t="shared" si="0"/>
        <v>-14357.676266666662</v>
      </c>
    </row>
    <row r="20" spans="3:10" x14ac:dyDescent="0.25">
      <c r="C20" s="7" t="s">
        <v>32</v>
      </c>
      <c r="D20" t="s">
        <v>33</v>
      </c>
      <c r="F20" s="27">
        <v>1695.67</v>
      </c>
      <c r="G20" s="9"/>
      <c r="H20" s="9">
        <v>1549.32</v>
      </c>
      <c r="I20" s="9"/>
      <c r="J20" s="24">
        <f t="shared" si="0"/>
        <v>146.35000000000014</v>
      </c>
    </row>
    <row r="21" spans="3:10" x14ac:dyDescent="0.25">
      <c r="C21" s="7" t="s">
        <v>34</v>
      </c>
      <c r="D21" t="s">
        <v>35</v>
      </c>
      <c r="F21" s="27">
        <v>7193.64</v>
      </c>
      <c r="G21" s="9"/>
      <c r="H21" s="9">
        <f t="shared" ref="H21:H30" si="1">+F21</f>
        <v>7193.64</v>
      </c>
      <c r="I21" s="9"/>
      <c r="J21" s="24">
        <f t="shared" si="0"/>
        <v>0</v>
      </c>
    </row>
    <row r="22" spans="3:10" x14ac:dyDescent="0.25">
      <c r="C22" s="7" t="s">
        <v>36</v>
      </c>
      <c r="D22" t="s">
        <v>37</v>
      </c>
      <c r="F22" s="27">
        <v>40378.550000000003</v>
      </c>
      <c r="G22" s="9"/>
      <c r="H22" s="9">
        <f t="shared" si="1"/>
        <v>40378.550000000003</v>
      </c>
      <c r="I22" s="9"/>
      <c r="J22" s="24">
        <f t="shared" si="0"/>
        <v>0</v>
      </c>
    </row>
    <row r="23" spans="3:10" x14ac:dyDescent="0.25">
      <c r="C23" s="7" t="s">
        <v>38</v>
      </c>
      <c r="D23" t="s">
        <v>39</v>
      </c>
      <c r="F23" s="27">
        <v>62622.649999999994</v>
      </c>
      <c r="G23" s="9"/>
      <c r="H23" s="9">
        <f t="shared" si="1"/>
        <v>62622.649999999994</v>
      </c>
      <c r="I23" s="9"/>
      <c r="J23" s="24">
        <f t="shared" si="0"/>
        <v>0</v>
      </c>
    </row>
    <row r="24" spans="3:10" x14ac:dyDescent="0.25">
      <c r="C24" s="7" t="s">
        <v>40</v>
      </c>
      <c r="D24" t="s">
        <v>41</v>
      </c>
      <c r="F24" s="27">
        <v>35313.42</v>
      </c>
      <c r="G24" s="9"/>
      <c r="H24" s="9">
        <f t="shared" si="1"/>
        <v>35313.42</v>
      </c>
      <c r="I24" s="9"/>
      <c r="J24" s="24">
        <f t="shared" si="0"/>
        <v>0</v>
      </c>
    </row>
    <row r="25" spans="3:10" x14ac:dyDescent="0.25">
      <c r="C25" s="7" t="s">
        <v>42</v>
      </c>
      <c r="D25" t="s">
        <v>43</v>
      </c>
      <c r="F25" s="28">
        <v>136811.04</v>
      </c>
      <c r="G25" s="10"/>
      <c r="H25" s="9">
        <f t="shared" si="1"/>
        <v>136811.04</v>
      </c>
      <c r="I25" s="9"/>
      <c r="J25" s="24">
        <f t="shared" si="0"/>
        <v>0</v>
      </c>
    </row>
    <row r="26" spans="3:10" x14ac:dyDescent="0.25">
      <c r="C26" s="7" t="s">
        <v>44</v>
      </c>
      <c r="D26" t="s">
        <v>45</v>
      </c>
      <c r="F26" s="28">
        <v>43345.89</v>
      </c>
      <c r="G26" s="10"/>
      <c r="H26" s="9">
        <f t="shared" si="1"/>
        <v>43345.89</v>
      </c>
      <c r="I26" s="9"/>
      <c r="J26" s="24">
        <f t="shared" si="0"/>
        <v>0</v>
      </c>
    </row>
    <row r="27" spans="3:10" x14ac:dyDescent="0.25">
      <c r="C27" s="7" t="s">
        <v>46</v>
      </c>
      <c r="D27" t="s">
        <v>47</v>
      </c>
      <c r="F27" s="27">
        <v>2493.15</v>
      </c>
      <c r="G27" s="9"/>
      <c r="H27" s="9">
        <f t="shared" si="1"/>
        <v>2493.15</v>
      </c>
      <c r="I27" s="9"/>
      <c r="J27" s="24">
        <f t="shared" si="0"/>
        <v>0</v>
      </c>
    </row>
    <row r="28" spans="3:10" x14ac:dyDescent="0.25">
      <c r="C28" s="7" t="s">
        <v>48</v>
      </c>
      <c r="D28" t="s">
        <v>49</v>
      </c>
      <c r="F28" s="27">
        <v>13333.33</v>
      </c>
      <c r="G28" s="9"/>
      <c r="H28" s="9">
        <f t="shared" si="1"/>
        <v>13333.33</v>
      </c>
      <c r="I28" s="9"/>
      <c r="J28" s="24">
        <f t="shared" si="0"/>
        <v>0</v>
      </c>
    </row>
    <row r="29" spans="3:10" x14ac:dyDescent="0.25">
      <c r="C29" s="7" t="s">
        <v>50</v>
      </c>
      <c r="D29" t="s">
        <v>51</v>
      </c>
      <c r="F29" s="27">
        <v>5261.3099999999995</v>
      </c>
      <c r="G29" s="9"/>
      <c r="H29" s="9">
        <f>+F29</f>
        <v>5261.3099999999995</v>
      </c>
      <c r="I29" s="9"/>
      <c r="J29" s="24">
        <f t="shared" si="0"/>
        <v>0</v>
      </c>
    </row>
    <row r="30" spans="3:10" x14ac:dyDescent="0.25">
      <c r="C30" s="18" t="s">
        <v>52</v>
      </c>
      <c r="D30" s="17" t="s">
        <v>53</v>
      </c>
      <c r="E30" s="17"/>
      <c r="F30" s="29">
        <v>26527.17</v>
      </c>
      <c r="G30" s="11"/>
      <c r="H30" s="11">
        <f t="shared" si="1"/>
        <v>26527.17</v>
      </c>
      <c r="I30" s="11"/>
      <c r="J30" s="11">
        <f>+F30-H30</f>
        <v>0</v>
      </c>
    </row>
    <row r="31" spans="3:10" x14ac:dyDescent="0.25">
      <c r="C31" s="7"/>
      <c r="F31" s="27"/>
      <c r="G31" s="9"/>
      <c r="H31" s="9"/>
      <c r="I31" s="9"/>
      <c r="J31" s="9"/>
    </row>
    <row r="32" spans="3:10" x14ac:dyDescent="0.25">
      <c r="C32" s="5" t="s">
        <v>54</v>
      </c>
      <c r="D32" s="20"/>
      <c r="E32" s="20"/>
      <c r="F32" s="30">
        <f>SUM(F5:F31)</f>
        <v>1712002.0799999996</v>
      </c>
      <c r="G32" s="13"/>
      <c r="H32" s="13">
        <f>SUM(H5:H31)</f>
        <v>2665433.4156864891</v>
      </c>
      <c r="I32" s="13"/>
      <c r="J32" s="24">
        <f t="shared" ref="J32:J34" si="2">+F32-H32</f>
        <v>-953431.33568648947</v>
      </c>
    </row>
    <row r="33" spans="3:10" x14ac:dyDescent="0.25">
      <c r="C33" s="20"/>
      <c r="D33" s="20"/>
      <c r="E33" s="20"/>
      <c r="F33" s="31"/>
      <c r="G33" s="21"/>
      <c r="H33" s="21"/>
      <c r="I33" s="21"/>
      <c r="J33" s="21"/>
    </row>
    <row r="34" spans="3:10" x14ac:dyDescent="0.25">
      <c r="C34" s="22" t="s">
        <v>55</v>
      </c>
      <c r="D34" s="17"/>
      <c r="E34" s="17"/>
      <c r="F34" s="32">
        <v>-162753.97999999998</v>
      </c>
      <c r="G34" s="23"/>
      <c r="H34" s="23">
        <v>-300061.64</v>
      </c>
      <c r="I34" s="23"/>
      <c r="J34" s="25">
        <f t="shared" si="2"/>
        <v>137307.66000000003</v>
      </c>
    </row>
    <row r="35" spans="3:10" x14ac:dyDescent="0.25">
      <c r="F35" s="33"/>
      <c r="G35" s="14"/>
      <c r="H35" s="14"/>
      <c r="I35" s="14"/>
      <c r="J35" s="14"/>
    </row>
    <row r="36" spans="3:10" ht="15.75" thickBot="1" x14ac:dyDescent="0.3">
      <c r="C36" s="2" t="s">
        <v>56</v>
      </c>
      <c r="D36" s="15"/>
      <c r="E36" s="15"/>
      <c r="F36" s="34">
        <f>+F32+F34</f>
        <v>1549248.0999999996</v>
      </c>
      <c r="G36" s="16"/>
      <c r="H36" s="16">
        <f>+H32+H34</f>
        <v>2365371.775686489</v>
      </c>
      <c r="I36" s="16"/>
      <c r="J36" s="16">
        <f>+J32+J34</f>
        <v>-816123.67568648944</v>
      </c>
    </row>
    <row r="37" spans="3:10" x14ac:dyDescent="0.25">
      <c r="F37" s="35"/>
    </row>
    <row r="38" spans="3:10" x14ac:dyDescent="0.25">
      <c r="D38" t="s">
        <v>61</v>
      </c>
    </row>
  </sheetData>
  <pageMargins left="0.7" right="0.7" top="0.75" bottom="0.75" header="0.3" footer="0.3"/>
  <pageSetup orientation="portrait" verticalDpi="0" r:id="rId1"/>
  <ignoredErrors>
    <ignoredError sqref="C5:C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2:J38"/>
  <sheetViews>
    <sheetView topLeftCell="A26" workbookViewId="0">
      <selection activeCell="D38" sqref="D38"/>
    </sheetView>
  </sheetViews>
  <sheetFormatPr defaultRowHeight="15" x14ac:dyDescent="0.25"/>
  <cols>
    <col min="3" max="3" width="9.7109375" customWidth="1"/>
    <col min="4" max="4" width="48.28515625" bestFit="1" customWidth="1"/>
    <col min="5" max="5" width="2.7109375" customWidth="1"/>
    <col min="6" max="6" width="14.28515625" bestFit="1" customWidth="1"/>
    <col min="7" max="7" width="2.7109375" customWidth="1"/>
    <col min="8" max="8" width="13.28515625" bestFit="1" customWidth="1"/>
    <col min="9" max="9" width="2.7109375" customWidth="1"/>
    <col min="10" max="10" width="14" bestFit="1" customWidth="1"/>
    <col min="12" max="12" width="13.28515625" bestFit="1" customWidth="1"/>
  </cols>
  <sheetData>
    <row r="2" spans="3:10" x14ac:dyDescent="0.25">
      <c r="D2" s="12" t="s">
        <v>60</v>
      </c>
      <c r="F2" s="19" t="s">
        <v>57</v>
      </c>
      <c r="G2" s="19"/>
      <c r="H2" s="19" t="s">
        <v>58</v>
      </c>
      <c r="I2" s="19"/>
      <c r="J2" s="19" t="s">
        <v>59</v>
      </c>
    </row>
    <row r="3" spans="3:10" ht="15.75" thickBot="1" x14ac:dyDescent="0.3">
      <c r="C3" s="1" t="s">
        <v>0</v>
      </c>
      <c r="D3" s="2" t="s">
        <v>1</v>
      </c>
      <c r="E3" s="2"/>
      <c r="F3" s="3">
        <v>2013</v>
      </c>
      <c r="G3" s="3"/>
      <c r="H3" s="3"/>
      <c r="I3" s="3"/>
      <c r="J3" s="3"/>
    </row>
    <row r="4" spans="3:10" x14ac:dyDescent="0.25">
      <c r="C4" s="4"/>
      <c r="D4" s="5"/>
      <c r="E4" s="5"/>
      <c r="F4" s="6"/>
      <c r="G4" s="6"/>
      <c r="H4" s="6"/>
      <c r="I4" s="6"/>
      <c r="J4" s="6"/>
    </row>
    <row r="5" spans="3:10" x14ac:dyDescent="0.25">
      <c r="C5" s="7" t="s">
        <v>2</v>
      </c>
      <c r="D5" t="s">
        <v>3</v>
      </c>
      <c r="E5" s="5"/>
      <c r="F5" s="26">
        <v>0</v>
      </c>
      <c r="G5" s="8"/>
      <c r="H5" s="8">
        <v>0</v>
      </c>
      <c r="I5" s="8"/>
      <c r="J5" s="8"/>
    </row>
    <row r="6" spans="3:10" x14ac:dyDescent="0.25">
      <c r="C6" s="7" t="s">
        <v>4</v>
      </c>
      <c r="D6" t="s">
        <v>5</v>
      </c>
      <c r="F6" s="27">
        <v>835.9</v>
      </c>
      <c r="G6" s="9"/>
      <c r="H6" s="9">
        <v>4668.9426666666623</v>
      </c>
      <c r="I6" s="9"/>
      <c r="J6" s="24">
        <f>+F6-H6</f>
        <v>-3833.0426666666622</v>
      </c>
    </row>
    <row r="7" spans="3:10" x14ac:dyDescent="0.25">
      <c r="C7" s="7" t="s">
        <v>6</v>
      </c>
      <c r="D7" t="s">
        <v>7</v>
      </c>
      <c r="F7" s="27">
        <v>127059.87</v>
      </c>
      <c r="G7" s="9"/>
      <c r="H7" s="9">
        <v>312796.95251653536</v>
      </c>
      <c r="I7" s="9"/>
      <c r="J7" s="24">
        <f t="shared" ref="J7:J29" si="0">+F7-H7</f>
        <v>-185737.08251653536</v>
      </c>
    </row>
    <row r="8" spans="3:10" x14ac:dyDescent="0.25">
      <c r="C8" s="7" t="s">
        <v>8</v>
      </c>
      <c r="D8" t="s">
        <v>9</v>
      </c>
      <c r="F8" s="27">
        <v>72837.740000000005</v>
      </c>
      <c r="G8" s="9"/>
      <c r="H8" s="9">
        <v>288550.9762989353</v>
      </c>
      <c r="I8" s="9"/>
      <c r="J8" s="24">
        <f t="shared" si="0"/>
        <v>-215713.23629893531</v>
      </c>
    </row>
    <row r="9" spans="3:10" x14ac:dyDescent="0.25">
      <c r="C9" s="7" t="s">
        <v>10</v>
      </c>
      <c r="D9" t="s">
        <v>11</v>
      </c>
      <c r="F9" s="27">
        <v>91037.64</v>
      </c>
      <c r="G9" s="9"/>
      <c r="H9" s="9">
        <v>156868.5134</v>
      </c>
      <c r="I9" s="9"/>
      <c r="J9" s="24">
        <f t="shared" si="0"/>
        <v>-65830.873399999997</v>
      </c>
    </row>
    <row r="10" spans="3:10" x14ac:dyDescent="0.25">
      <c r="C10" s="7" t="s">
        <v>12</v>
      </c>
      <c r="D10" t="s">
        <v>13</v>
      </c>
      <c r="F10" s="27">
        <v>149699.38</v>
      </c>
      <c r="G10" s="9"/>
      <c r="H10" s="9">
        <v>324326.61539999989</v>
      </c>
      <c r="I10" s="9"/>
      <c r="J10" s="24">
        <f t="shared" si="0"/>
        <v>-174627.23539999989</v>
      </c>
    </row>
    <row r="11" spans="3:10" x14ac:dyDescent="0.25">
      <c r="C11" s="7" t="s">
        <v>14</v>
      </c>
      <c r="D11" t="s">
        <v>15</v>
      </c>
      <c r="F11" s="27">
        <v>50145.36</v>
      </c>
      <c r="G11" s="9"/>
      <c r="H11" s="9">
        <v>84980.138399999996</v>
      </c>
      <c r="I11" s="9"/>
      <c r="J11" s="24">
        <f t="shared" si="0"/>
        <v>-34834.778399999996</v>
      </c>
    </row>
    <row r="12" spans="3:10" x14ac:dyDescent="0.25">
      <c r="C12" s="7" t="s">
        <v>16</v>
      </c>
      <c r="D12" t="s">
        <v>17</v>
      </c>
      <c r="F12" s="27">
        <v>107648.53</v>
      </c>
      <c r="G12" s="9"/>
      <c r="H12" s="9">
        <v>260138.67440000002</v>
      </c>
      <c r="I12" s="9"/>
      <c r="J12" s="24">
        <f t="shared" si="0"/>
        <v>-152490.14440000002</v>
      </c>
    </row>
    <row r="13" spans="3:10" x14ac:dyDescent="0.25">
      <c r="C13" s="7" t="s">
        <v>18</v>
      </c>
      <c r="D13" t="s">
        <v>19</v>
      </c>
      <c r="F13" s="27">
        <v>62632.31</v>
      </c>
      <c r="G13" s="9"/>
      <c r="H13" s="9">
        <v>150132.79460502413</v>
      </c>
      <c r="I13" s="9"/>
      <c r="J13" s="24">
        <f t="shared" si="0"/>
        <v>-87500.484605024132</v>
      </c>
    </row>
    <row r="14" spans="3:10" x14ac:dyDescent="0.25">
      <c r="C14" s="7" t="s">
        <v>20</v>
      </c>
      <c r="D14" t="s">
        <v>21</v>
      </c>
      <c r="F14" s="27">
        <v>28958.51</v>
      </c>
      <c r="G14" s="9"/>
      <c r="H14" s="9">
        <v>49512.558000000005</v>
      </c>
      <c r="I14" s="9"/>
      <c r="J14" s="24">
        <f t="shared" si="0"/>
        <v>-20554.048000000006</v>
      </c>
    </row>
    <row r="15" spans="3:10" x14ac:dyDescent="0.25">
      <c r="C15" s="7" t="s">
        <v>22</v>
      </c>
      <c r="D15" t="s">
        <v>23</v>
      </c>
      <c r="F15" s="27">
        <v>65451.01</v>
      </c>
      <c r="G15" s="9"/>
      <c r="H15" s="9">
        <v>65451.01</v>
      </c>
      <c r="I15" s="9"/>
      <c r="J15" s="24">
        <f t="shared" si="0"/>
        <v>0</v>
      </c>
    </row>
    <row r="16" spans="3:10" x14ac:dyDescent="0.25">
      <c r="C16" s="7" t="s">
        <v>24</v>
      </c>
      <c r="D16" t="s">
        <v>25</v>
      </c>
      <c r="F16" s="27">
        <v>209822.92</v>
      </c>
      <c r="G16" s="9"/>
      <c r="H16" s="9">
        <f>+F16</f>
        <v>209822.92</v>
      </c>
      <c r="I16" s="9"/>
      <c r="J16" s="24">
        <f t="shared" si="0"/>
        <v>0</v>
      </c>
    </row>
    <row r="17" spans="3:10" x14ac:dyDescent="0.25">
      <c r="C17" s="7" t="s">
        <v>26</v>
      </c>
      <c r="D17" t="s">
        <v>27</v>
      </c>
      <c r="F17" s="27">
        <v>7065.96</v>
      </c>
      <c r="G17" s="9"/>
      <c r="H17" s="9">
        <v>3768.4663999999998</v>
      </c>
      <c r="I17" s="9"/>
      <c r="J17" s="24">
        <f t="shared" si="0"/>
        <v>3297.4936000000002</v>
      </c>
    </row>
    <row r="18" spans="3:10" x14ac:dyDescent="0.25">
      <c r="C18" s="7" t="s">
        <v>28</v>
      </c>
      <c r="D18" t="s">
        <v>29</v>
      </c>
      <c r="F18" s="27">
        <v>2385.3000000000002</v>
      </c>
      <c r="G18" s="9"/>
      <c r="H18" s="9">
        <v>2944.7511999999997</v>
      </c>
      <c r="I18" s="9"/>
      <c r="J18" s="24">
        <f t="shared" si="0"/>
        <v>-559.45119999999952</v>
      </c>
    </row>
    <row r="19" spans="3:10" x14ac:dyDescent="0.25">
      <c r="C19" s="7" t="s">
        <v>30</v>
      </c>
      <c r="D19" t="s">
        <v>31</v>
      </c>
      <c r="F19" s="27">
        <v>35463.5</v>
      </c>
      <c r="G19" s="9"/>
      <c r="H19" s="9">
        <v>50009.555933333329</v>
      </c>
      <c r="I19" s="9"/>
      <c r="J19" s="24">
        <f t="shared" si="0"/>
        <v>-14546.055933333329</v>
      </c>
    </row>
    <row r="20" spans="3:10" x14ac:dyDescent="0.25">
      <c r="C20" s="7" t="s">
        <v>32</v>
      </c>
      <c r="D20" t="s">
        <v>33</v>
      </c>
      <c r="F20" s="27">
        <v>2362.7600000000002</v>
      </c>
      <c r="G20" s="9"/>
      <c r="H20" s="9">
        <v>2216.41</v>
      </c>
      <c r="I20" s="9"/>
      <c r="J20" s="24">
        <f t="shared" si="0"/>
        <v>146.35000000000036</v>
      </c>
    </row>
    <row r="21" spans="3:10" x14ac:dyDescent="0.25">
      <c r="C21" s="7" t="s">
        <v>34</v>
      </c>
      <c r="D21" t="s">
        <v>35</v>
      </c>
      <c r="F21" s="27">
        <v>7193.64</v>
      </c>
      <c r="G21" s="9"/>
      <c r="H21" s="9">
        <f t="shared" ref="H21:H29" si="1">+F21</f>
        <v>7193.64</v>
      </c>
      <c r="I21" s="9"/>
      <c r="J21" s="24">
        <f t="shared" si="0"/>
        <v>0</v>
      </c>
    </row>
    <row r="22" spans="3:10" x14ac:dyDescent="0.25">
      <c r="C22" s="7" t="s">
        <v>36</v>
      </c>
      <c r="D22" t="s">
        <v>37</v>
      </c>
      <c r="F22" s="27">
        <v>60511.34</v>
      </c>
      <c r="G22" s="9"/>
      <c r="H22" s="9">
        <f t="shared" si="1"/>
        <v>60511.34</v>
      </c>
      <c r="I22" s="9"/>
      <c r="J22" s="24">
        <f t="shared" si="0"/>
        <v>0</v>
      </c>
    </row>
    <row r="23" spans="3:10" x14ac:dyDescent="0.25">
      <c r="C23" s="7" t="s">
        <v>38</v>
      </c>
      <c r="D23" t="s">
        <v>39</v>
      </c>
      <c r="F23" s="27">
        <v>27620.25</v>
      </c>
      <c r="G23" s="9"/>
      <c r="H23" s="9">
        <f t="shared" si="1"/>
        <v>27620.25</v>
      </c>
      <c r="I23" s="9"/>
      <c r="J23" s="24">
        <f t="shared" si="0"/>
        <v>0</v>
      </c>
    </row>
    <row r="24" spans="3:10" x14ac:dyDescent="0.25">
      <c r="C24" s="7" t="s">
        <v>40</v>
      </c>
      <c r="D24" t="s">
        <v>41</v>
      </c>
      <c r="F24" s="27">
        <v>35313.42</v>
      </c>
      <c r="G24" s="9"/>
      <c r="H24" s="9">
        <f t="shared" si="1"/>
        <v>35313.42</v>
      </c>
      <c r="I24" s="9"/>
      <c r="J24" s="24">
        <f t="shared" si="0"/>
        <v>0</v>
      </c>
    </row>
    <row r="25" spans="3:10" x14ac:dyDescent="0.25">
      <c r="C25" s="7" t="s">
        <v>42</v>
      </c>
      <c r="D25" t="s">
        <v>43</v>
      </c>
      <c r="F25" s="28">
        <v>85343.27</v>
      </c>
      <c r="G25" s="10"/>
      <c r="H25" s="9">
        <f t="shared" si="1"/>
        <v>85343.27</v>
      </c>
      <c r="I25" s="9"/>
      <c r="J25" s="24">
        <f t="shared" si="0"/>
        <v>0</v>
      </c>
    </row>
    <row r="26" spans="3:10" x14ac:dyDescent="0.25">
      <c r="C26" s="7" t="s">
        <v>44</v>
      </c>
      <c r="D26" t="s">
        <v>45</v>
      </c>
      <c r="F26" s="28">
        <v>40012.730000000003</v>
      </c>
      <c r="G26" s="10"/>
      <c r="H26" s="9">
        <f t="shared" si="1"/>
        <v>40012.730000000003</v>
      </c>
      <c r="I26" s="9"/>
      <c r="J26" s="24">
        <f t="shared" si="0"/>
        <v>0</v>
      </c>
    </row>
    <row r="27" spans="3:10" x14ac:dyDescent="0.25">
      <c r="C27" s="7" t="s">
        <v>46</v>
      </c>
      <c r="D27" t="s">
        <v>47</v>
      </c>
      <c r="F27" s="27">
        <v>2493.1</v>
      </c>
      <c r="G27" s="9"/>
      <c r="H27" s="9">
        <f t="shared" si="1"/>
        <v>2493.1</v>
      </c>
      <c r="I27" s="9"/>
      <c r="J27" s="24">
        <f t="shared" si="0"/>
        <v>0</v>
      </c>
    </row>
    <row r="28" spans="3:10" x14ac:dyDescent="0.25">
      <c r="C28" s="7" t="s">
        <v>48</v>
      </c>
      <c r="D28" t="s">
        <v>49</v>
      </c>
      <c r="F28" s="27">
        <v>13333.33</v>
      </c>
      <c r="G28" s="9"/>
      <c r="H28" s="9">
        <f t="shared" si="1"/>
        <v>13333.33</v>
      </c>
      <c r="I28" s="9"/>
      <c r="J28" s="24">
        <f t="shared" si="0"/>
        <v>0</v>
      </c>
    </row>
    <row r="29" spans="3:10" x14ac:dyDescent="0.25">
      <c r="C29" s="7" t="s">
        <v>50</v>
      </c>
      <c r="D29" t="s">
        <v>51</v>
      </c>
      <c r="F29" s="27">
        <v>5261.31</v>
      </c>
      <c r="G29" s="9"/>
      <c r="H29" s="9">
        <f t="shared" si="1"/>
        <v>5261.31</v>
      </c>
      <c r="I29" s="9"/>
      <c r="J29" s="24">
        <f t="shared" si="0"/>
        <v>0</v>
      </c>
    </row>
    <row r="30" spans="3:10" x14ac:dyDescent="0.25">
      <c r="C30" s="18" t="s">
        <v>52</v>
      </c>
      <c r="D30" s="17" t="s">
        <v>53</v>
      </c>
      <c r="E30" s="17"/>
      <c r="F30" s="29">
        <v>31180.16</v>
      </c>
      <c r="G30" s="11"/>
      <c r="H30" s="11">
        <f>+F30</f>
        <v>31180.16</v>
      </c>
      <c r="I30" s="11"/>
      <c r="J30" s="11">
        <f>+F30-H30</f>
        <v>0</v>
      </c>
    </row>
    <row r="31" spans="3:10" x14ac:dyDescent="0.25">
      <c r="C31" s="7"/>
      <c r="F31" s="27"/>
      <c r="G31" s="9"/>
      <c r="H31" s="9"/>
      <c r="I31" s="9"/>
      <c r="J31" s="9"/>
    </row>
    <row r="32" spans="3:10" x14ac:dyDescent="0.25">
      <c r="C32" s="5" t="s">
        <v>54</v>
      </c>
      <c r="D32" s="20"/>
      <c r="E32" s="20"/>
      <c r="F32" s="30">
        <f>SUM(F5:F31)</f>
        <v>1321669.2400000002</v>
      </c>
      <c r="G32" s="13"/>
      <c r="H32" s="13">
        <f>SUM(H5:H31)</f>
        <v>2274451.8292204947</v>
      </c>
      <c r="I32" s="13"/>
      <c r="J32" s="24">
        <f t="shared" ref="J32:J34" si="2">+F32-H32</f>
        <v>-952782.5892204945</v>
      </c>
    </row>
    <row r="33" spans="3:10" x14ac:dyDescent="0.25">
      <c r="C33" s="20"/>
      <c r="D33" s="20"/>
      <c r="E33" s="20"/>
      <c r="F33" s="31"/>
      <c r="G33" s="21"/>
      <c r="H33" s="21"/>
      <c r="I33" s="21"/>
      <c r="J33" s="21"/>
    </row>
    <row r="34" spans="3:10" x14ac:dyDescent="0.25">
      <c r="C34" s="22" t="s">
        <v>55</v>
      </c>
      <c r="D34" s="17"/>
      <c r="E34" s="17"/>
      <c r="F34" s="32">
        <v>-177960.78</v>
      </c>
      <c r="G34" s="23"/>
      <c r="H34" s="23">
        <v>-323907.39079999999</v>
      </c>
      <c r="I34" s="23"/>
      <c r="J34" s="25">
        <f t="shared" si="2"/>
        <v>145946.61079999999</v>
      </c>
    </row>
    <row r="35" spans="3:10" x14ac:dyDescent="0.25">
      <c r="F35" s="33"/>
      <c r="G35" s="14"/>
      <c r="H35" s="14"/>
      <c r="I35" s="14"/>
      <c r="J35" s="14"/>
    </row>
    <row r="36" spans="3:10" ht="15.75" thickBot="1" x14ac:dyDescent="0.3">
      <c r="C36" s="2" t="s">
        <v>56</v>
      </c>
      <c r="D36" s="15"/>
      <c r="E36" s="15"/>
      <c r="F36" s="34">
        <f>+F32+F34</f>
        <v>1143708.4600000002</v>
      </c>
      <c r="G36" s="16"/>
      <c r="H36" s="16">
        <f>+H32+H34</f>
        <v>1950544.4384204948</v>
      </c>
      <c r="I36" s="16"/>
      <c r="J36" s="16">
        <f>+J32+J34</f>
        <v>-806835.97842049447</v>
      </c>
    </row>
    <row r="37" spans="3:10" x14ac:dyDescent="0.25">
      <c r="F37" s="35"/>
    </row>
    <row r="38" spans="3:10" x14ac:dyDescent="0.25">
      <c r="D38" t="s">
        <v>61</v>
      </c>
    </row>
  </sheetData>
  <pageMargins left="0.7" right="0.7" top="0.75" bottom="0.75" header="0.3" footer="0.3"/>
  <pageSetup orientation="portrait" verticalDpi="0" r:id="rId1"/>
  <ignoredErrors>
    <ignoredError sqref="C5:C3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C2:J38"/>
  <sheetViews>
    <sheetView topLeftCell="A26" workbookViewId="0">
      <selection activeCell="D38" sqref="D38"/>
    </sheetView>
  </sheetViews>
  <sheetFormatPr defaultRowHeight="15" x14ac:dyDescent="0.25"/>
  <cols>
    <col min="3" max="3" width="9.7109375" customWidth="1"/>
    <col min="4" max="4" width="48.28515625" bestFit="1" customWidth="1"/>
    <col min="5" max="5" width="2.7109375" customWidth="1"/>
    <col min="6" max="6" width="14.28515625" bestFit="1" customWidth="1"/>
    <col min="7" max="7" width="2.7109375" customWidth="1"/>
    <col min="8" max="8" width="13.28515625" bestFit="1" customWidth="1"/>
    <col min="9" max="9" width="2.7109375" customWidth="1"/>
    <col min="10" max="10" width="14" bestFit="1" customWidth="1"/>
    <col min="12" max="12" width="13.28515625" bestFit="1" customWidth="1"/>
  </cols>
  <sheetData>
    <row r="2" spans="3:10" x14ac:dyDescent="0.25">
      <c r="D2" s="12" t="s">
        <v>60</v>
      </c>
      <c r="F2" s="19" t="s">
        <v>57</v>
      </c>
      <c r="G2" s="19"/>
      <c r="H2" s="19" t="s">
        <v>58</v>
      </c>
      <c r="I2" s="19"/>
      <c r="J2" s="19" t="s">
        <v>59</v>
      </c>
    </row>
    <row r="3" spans="3:10" ht="15.75" thickBot="1" x14ac:dyDescent="0.3">
      <c r="C3" s="1" t="s">
        <v>0</v>
      </c>
      <c r="D3" s="2" t="s">
        <v>1</v>
      </c>
      <c r="E3" s="2"/>
      <c r="F3" s="3">
        <v>2014</v>
      </c>
      <c r="G3" s="3"/>
      <c r="H3" s="3"/>
      <c r="I3" s="3"/>
      <c r="J3" s="3"/>
    </row>
    <row r="4" spans="3:10" x14ac:dyDescent="0.25">
      <c r="C4" s="4"/>
      <c r="D4" s="5"/>
      <c r="E4" s="5"/>
      <c r="F4" s="6"/>
      <c r="G4" s="6"/>
      <c r="H4" s="6"/>
      <c r="I4" s="6"/>
      <c r="J4" s="6"/>
    </row>
    <row r="5" spans="3:10" x14ac:dyDescent="0.25">
      <c r="C5" s="7" t="s">
        <v>2</v>
      </c>
      <c r="D5" t="s">
        <v>3</v>
      </c>
      <c r="E5" s="5"/>
      <c r="F5" s="26">
        <v>0</v>
      </c>
      <c r="G5" s="8"/>
      <c r="H5" s="8">
        <v>0</v>
      </c>
      <c r="I5" s="8"/>
      <c r="J5" s="8"/>
    </row>
    <row r="6" spans="3:10" x14ac:dyDescent="0.25">
      <c r="C6" s="7" t="s">
        <v>4</v>
      </c>
      <c r="D6" t="s">
        <v>5</v>
      </c>
      <c r="F6" s="27">
        <v>835.9</v>
      </c>
      <c r="G6" s="9"/>
      <c r="H6" s="9">
        <v>2774.5223333333292</v>
      </c>
      <c r="I6" s="9"/>
      <c r="J6" s="24">
        <f>+F6-H6</f>
        <v>-1938.6223333333292</v>
      </c>
    </row>
    <row r="7" spans="3:10" x14ac:dyDescent="0.25">
      <c r="C7" s="7" t="s">
        <v>6</v>
      </c>
      <c r="D7" t="s">
        <v>7</v>
      </c>
      <c r="F7" s="27">
        <v>134549.35999999999</v>
      </c>
      <c r="G7" s="9"/>
      <c r="H7" s="9">
        <v>321579.77318622905</v>
      </c>
      <c r="I7" s="9"/>
      <c r="J7" s="24">
        <f t="shared" ref="J7:J29" si="0">+F7-H7</f>
        <v>-187030.41318622907</v>
      </c>
    </row>
    <row r="8" spans="3:10" x14ac:dyDescent="0.25">
      <c r="C8" s="7" t="s">
        <v>8</v>
      </c>
      <c r="D8" t="s">
        <v>9</v>
      </c>
      <c r="F8" s="27">
        <v>77450.36</v>
      </c>
      <c r="G8" s="9"/>
      <c r="H8" s="9">
        <v>294954.39716879529</v>
      </c>
      <c r="I8" s="9"/>
      <c r="J8" s="24">
        <f t="shared" si="0"/>
        <v>-217504.0371687953</v>
      </c>
    </row>
    <row r="9" spans="3:10" x14ac:dyDescent="0.25">
      <c r="C9" s="7" t="s">
        <v>10</v>
      </c>
      <c r="D9" t="s">
        <v>11</v>
      </c>
      <c r="F9" s="27">
        <v>99510.69</v>
      </c>
      <c r="G9" s="9"/>
      <c r="H9" s="9">
        <v>168073.61979999999</v>
      </c>
      <c r="I9" s="9"/>
      <c r="J9" s="24">
        <f t="shared" si="0"/>
        <v>-68562.929799999984</v>
      </c>
    </row>
    <row r="10" spans="3:10" x14ac:dyDescent="0.25">
      <c r="C10" s="7" t="s">
        <v>12</v>
      </c>
      <c r="D10" t="s">
        <v>13</v>
      </c>
      <c r="F10" s="27">
        <v>156998.07999999999</v>
      </c>
      <c r="G10" s="9"/>
      <c r="H10" s="9">
        <v>329944.27699999994</v>
      </c>
      <c r="I10" s="9"/>
      <c r="J10" s="24">
        <f t="shared" si="0"/>
        <v>-172946.19699999996</v>
      </c>
    </row>
    <row r="11" spans="3:10" x14ac:dyDescent="0.25">
      <c r="C11" s="7" t="s">
        <v>14</v>
      </c>
      <c r="D11" t="s">
        <v>15</v>
      </c>
      <c r="F11" s="27">
        <v>57108.46</v>
      </c>
      <c r="G11" s="9"/>
      <c r="H11" s="9">
        <v>96121.098400000003</v>
      </c>
      <c r="I11" s="9"/>
      <c r="J11" s="24">
        <f t="shared" si="0"/>
        <v>-39012.638400000003</v>
      </c>
    </row>
    <row r="12" spans="3:10" x14ac:dyDescent="0.25">
      <c r="C12" s="7" t="s">
        <v>16</v>
      </c>
      <c r="D12" t="s">
        <v>17</v>
      </c>
      <c r="F12" s="27">
        <v>110622.66</v>
      </c>
      <c r="G12" s="9"/>
      <c r="H12" s="9">
        <v>259696.54920000004</v>
      </c>
      <c r="I12" s="9"/>
      <c r="J12" s="24">
        <f t="shared" si="0"/>
        <v>-149073.88920000003</v>
      </c>
    </row>
    <row r="13" spans="3:10" x14ac:dyDescent="0.25">
      <c r="C13" s="7" t="s">
        <v>18</v>
      </c>
      <c r="D13" t="s">
        <v>19</v>
      </c>
      <c r="F13" s="27">
        <v>65506.74</v>
      </c>
      <c r="G13" s="9"/>
      <c r="H13" s="9">
        <v>152066.18697177162</v>
      </c>
      <c r="I13" s="9"/>
      <c r="J13" s="24">
        <f t="shared" si="0"/>
        <v>-86559.446971771627</v>
      </c>
    </row>
    <row r="14" spans="3:10" x14ac:dyDescent="0.25">
      <c r="C14" s="7" t="s">
        <v>20</v>
      </c>
      <c r="D14" t="s">
        <v>21</v>
      </c>
      <c r="F14" s="27">
        <v>29705.16</v>
      </c>
      <c r="G14" s="9"/>
      <c r="H14" s="9">
        <v>50707.198000000004</v>
      </c>
      <c r="I14" s="9"/>
      <c r="J14" s="24">
        <f t="shared" si="0"/>
        <v>-21002.038000000004</v>
      </c>
    </row>
    <row r="15" spans="3:10" x14ac:dyDescent="0.25">
      <c r="C15" s="7" t="s">
        <v>22</v>
      </c>
      <c r="D15" t="s">
        <v>23</v>
      </c>
      <c r="F15" s="27">
        <v>62443.42</v>
      </c>
      <c r="G15" s="9"/>
      <c r="H15" s="9">
        <f>+F15</f>
        <v>62443.42</v>
      </c>
      <c r="I15" s="9"/>
      <c r="J15" s="24">
        <f t="shared" si="0"/>
        <v>0</v>
      </c>
    </row>
    <row r="16" spans="3:10" x14ac:dyDescent="0.25">
      <c r="C16" s="7" t="s">
        <v>24</v>
      </c>
      <c r="D16" t="s">
        <v>25</v>
      </c>
      <c r="F16" s="27">
        <v>210690.79</v>
      </c>
      <c r="G16" s="9"/>
      <c r="H16" s="9">
        <f>+F16</f>
        <v>210690.79</v>
      </c>
      <c r="I16" s="9"/>
      <c r="J16" s="24">
        <f t="shared" si="0"/>
        <v>0</v>
      </c>
    </row>
    <row r="17" spans="3:10" x14ac:dyDescent="0.25">
      <c r="C17" s="7" t="s">
        <v>26</v>
      </c>
      <c r="D17" t="s">
        <v>27</v>
      </c>
      <c r="F17" s="27">
        <v>7065.96</v>
      </c>
      <c r="G17" s="9"/>
      <c r="H17" s="9">
        <v>3768.4663999999998</v>
      </c>
      <c r="I17" s="9"/>
      <c r="J17" s="24">
        <f t="shared" si="0"/>
        <v>3297.4936000000002</v>
      </c>
    </row>
    <row r="18" spans="3:10" x14ac:dyDescent="0.25">
      <c r="C18" s="7" t="s">
        <v>28</v>
      </c>
      <c r="D18" t="s">
        <v>29</v>
      </c>
      <c r="F18" s="27">
        <v>2385.3000000000002</v>
      </c>
      <c r="G18" s="9"/>
      <c r="H18" s="9">
        <v>2944.7511999999997</v>
      </c>
      <c r="I18" s="9"/>
      <c r="J18" s="24">
        <f t="shared" si="0"/>
        <v>-559.45119999999952</v>
      </c>
    </row>
    <row r="19" spans="3:10" x14ac:dyDescent="0.25">
      <c r="C19" s="7" t="s">
        <v>30</v>
      </c>
      <c r="D19" t="s">
        <v>31</v>
      </c>
      <c r="F19" s="27">
        <v>37130.17</v>
      </c>
      <c r="G19" s="9"/>
      <c r="H19" s="9">
        <v>53342.889266666665</v>
      </c>
      <c r="I19" s="9"/>
      <c r="J19" s="24">
        <f t="shared" si="0"/>
        <v>-16212.719266666667</v>
      </c>
    </row>
    <row r="20" spans="3:10" x14ac:dyDescent="0.25">
      <c r="C20" s="7" t="s">
        <v>32</v>
      </c>
      <c r="D20" t="s">
        <v>33</v>
      </c>
      <c r="F20" s="27">
        <v>2362.7600000000002</v>
      </c>
      <c r="G20" s="9"/>
      <c r="H20" s="9">
        <v>2216.41</v>
      </c>
      <c r="I20" s="9"/>
      <c r="J20" s="24">
        <f t="shared" si="0"/>
        <v>146.35000000000036</v>
      </c>
    </row>
    <row r="21" spans="3:10" x14ac:dyDescent="0.25">
      <c r="C21" s="7" t="s">
        <v>34</v>
      </c>
      <c r="D21" t="s">
        <v>35</v>
      </c>
      <c r="F21" s="27">
        <v>14193.64</v>
      </c>
      <c r="G21" s="9"/>
      <c r="H21" s="9">
        <f t="shared" ref="H21:H29" si="1">+F21</f>
        <v>14193.64</v>
      </c>
      <c r="I21" s="9"/>
      <c r="J21" s="24">
        <f t="shared" si="0"/>
        <v>0</v>
      </c>
    </row>
    <row r="22" spans="3:10" x14ac:dyDescent="0.25">
      <c r="C22" s="7" t="s">
        <v>36</v>
      </c>
      <c r="D22" t="s">
        <v>37</v>
      </c>
      <c r="F22" s="27">
        <v>64411.34</v>
      </c>
      <c r="G22" s="9"/>
      <c r="H22" s="9">
        <f t="shared" si="1"/>
        <v>64411.34</v>
      </c>
      <c r="I22" s="9"/>
      <c r="J22" s="24">
        <f t="shared" si="0"/>
        <v>0</v>
      </c>
    </row>
    <row r="23" spans="3:10" x14ac:dyDescent="0.25">
      <c r="C23" s="7" t="s">
        <v>38</v>
      </c>
      <c r="D23" t="s">
        <v>39</v>
      </c>
      <c r="F23" s="27">
        <v>42920.25</v>
      </c>
      <c r="G23" s="9"/>
      <c r="H23" s="9">
        <f t="shared" si="1"/>
        <v>42920.25</v>
      </c>
      <c r="I23" s="9"/>
      <c r="J23" s="24">
        <f t="shared" si="0"/>
        <v>0</v>
      </c>
    </row>
    <row r="24" spans="3:10" x14ac:dyDescent="0.25">
      <c r="C24" s="7" t="s">
        <v>40</v>
      </c>
      <c r="D24" t="s">
        <v>41</v>
      </c>
      <c r="F24" s="27">
        <v>37313.42</v>
      </c>
      <c r="G24" s="9"/>
      <c r="H24" s="9">
        <f t="shared" si="1"/>
        <v>37313.42</v>
      </c>
      <c r="I24" s="9"/>
      <c r="J24" s="24">
        <f t="shared" si="0"/>
        <v>0</v>
      </c>
    </row>
    <row r="25" spans="3:10" x14ac:dyDescent="0.25">
      <c r="C25" s="7" t="s">
        <v>42</v>
      </c>
      <c r="D25" t="s">
        <v>43</v>
      </c>
      <c r="F25" s="28">
        <v>94676.61</v>
      </c>
      <c r="G25" s="10"/>
      <c r="H25" s="9">
        <f t="shared" si="1"/>
        <v>94676.61</v>
      </c>
      <c r="I25" s="9"/>
      <c r="J25" s="24">
        <f t="shared" si="0"/>
        <v>0</v>
      </c>
    </row>
    <row r="26" spans="3:10" x14ac:dyDescent="0.25">
      <c r="C26" s="7" t="s">
        <v>44</v>
      </c>
      <c r="D26" t="s">
        <v>45</v>
      </c>
      <c r="F26" s="28">
        <v>42812.73</v>
      </c>
      <c r="G26" s="10"/>
      <c r="H26" s="9">
        <f t="shared" si="1"/>
        <v>42812.73</v>
      </c>
      <c r="I26" s="9"/>
      <c r="J26" s="24">
        <f t="shared" si="0"/>
        <v>0</v>
      </c>
    </row>
    <row r="27" spans="3:10" x14ac:dyDescent="0.25">
      <c r="C27" s="7" t="s">
        <v>46</v>
      </c>
      <c r="D27" t="s">
        <v>47</v>
      </c>
      <c r="F27" s="27">
        <v>2493.15</v>
      </c>
      <c r="G27" s="9"/>
      <c r="H27" s="9">
        <f t="shared" si="1"/>
        <v>2493.15</v>
      </c>
      <c r="I27" s="9"/>
      <c r="J27" s="24">
        <f t="shared" si="0"/>
        <v>0</v>
      </c>
    </row>
    <row r="28" spans="3:10" x14ac:dyDescent="0.25">
      <c r="C28" s="7" t="s">
        <v>48</v>
      </c>
      <c r="D28" t="s">
        <v>49</v>
      </c>
      <c r="F28" s="27">
        <v>13333.33</v>
      </c>
      <c r="G28" s="9"/>
      <c r="H28" s="9">
        <f t="shared" si="1"/>
        <v>13333.33</v>
      </c>
      <c r="I28" s="9"/>
      <c r="J28" s="24">
        <f t="shared" si="0"/>
        <v>0</v>
      </c>
    </row>
    <row r="29" spans="3:10" x14ac:dyDescent="0.25">
      <c r="C29" s="7" t="s">
        <v>50</v>
      </c>
      <c r="D29" t="s">
        <v>51</v>
      </c>
      <c r="F29" s="27">
        <v>5261.31</v>
      </c>
      <c r="G29" s="9"/>
      <c r="H29" s="9">
        <f t="shared" si="1"/>
        <v>5261.31</v>
      </c>
      <c r="I29" s="9"/>
      <c r="J29" s="24">
        <f t="shared" si="0"/>
        <v>0</v>
      </c>
    </row>
    <row r="30" spans="3:10" x14ac:dyDescent="0.25">
      <c r="C30" s="18" t="s">
        <v>52</v>
      </c>
      <c r="D30" s="17" t="s">
        <v>53</v>
      </c>
      <c r="E30" s="17"/>
      <c r="F30" s="29">
        <v>35833.15</v>
      </c>
      <c r="G30" s="11"/>
      <c r="H30" s="11">
        <f>+F30</f>
        <v>35833.15</v>
      </c>
      <c r="I30" s="11"/>
      <c r="J30" s="11">
        <f>+F30-H30</f>
        <v>0</v>
      </c>
    </row>
    <row r="31" spans="3:10" x14ac:dyDescent="0.25">
      <c r="C31" s="7"/>
      <c r="F31" s="27"/>
      <c r="G31" s="9"/>
      <c r="H31" s="9"/>
      <c r="I31" s="9"/>
      <c r="J31" s="9"/>
    </row>
    <row r="32" spans="3:10" x14ac:dyDescent="0.25">
      <c r="C32" s="5" t="s">
        <v>54</v>
      </c>
      <c r="D32" s="20"/>
      <c r="E32" s="20"/>
      <c r="F32" s="30">
        <f>SUM(F5:F31)</f>
        <v>1407614.74</v>
      </c>
      <c r="G32" s="13"/>
      <c r="H32" s="13">
        <f>SUM(H5:H31)</f>
        <v>2364573.2789267958</v>
      </c>
      <c r="I32" s="13"/>
      <c r="J32" s="24">
        <f t="shared" ref="J32" si="2">+F32-H32</f>
        <v>-956958.53892679582</v>
      </c>
    </row>
    <row r="33" spans="3:10" x14ac:dyDescent="0.25">
      <c r="C33" s="20"/>
      <c r="D33" s="20"/>
      <c r="E33" s="20"/>
      <c r="F33" s="31"/>
      <c r="G33" s="21"/>
      <c r="H33" s="21"/>
      <c r="I33" s="21"/>
      <c r="J33" s="21"/>
    </row>
    <row r="34" spans="3:10" x14ac:dyDescent="0.25">
      <c r="C34" s="22" t="s">
        <v>55</v>
      </c>
      <c r="D34" s="17"/>
      <c r="E34" s="17"/>
      <c r="F34" s="32">
        <v>-180752.45</v>
      </c>
      <c r="G34" s="23"/>
      <c r="H34" s="23">
        <v>-327907.39079999999</v>
      </c>
      <c r="I34" s="23"/>
      <c r="J34" s="25">
        <f>+F34-H34</f>
        <v>147154.94079999998</v>
      </c>
    </row>
    <row r="35" spans="3:10" x14ac:dyDescent="0.25">
      <c r="F35" s="33"/>
      <c r="G35" s="14"/>
      <c r="H35" s="14"/>
      <c r="I35" s="14"/>
      <c r="J35" s="14"/>
    </row>
    <row r="36" spans="3:10" ht="15.75" thickBot="1" x14ac:dyDescent="0.3">
      <c r="C36" s="2" t="s">
        <v>56</v>
      </c>
      <c r="D36" s="15"/>
      <c r="E36" s="15"/>
      <c r="F36" s="34">
        <f>+F32+F34</f>
        <v>1226862.29</v>
      </c>
      <c r="G36" s="16"/>
      <c r="H36" s="16">
        <f>+H32+H34</f>
        <v>2036665.8881267959</v>
      </c>
      <c r="I36" s="16"/>
      <c r="J36" s="16">
        <f>+J32+J34</f>
        <v>-809803.59812679584</v>
      </c>
    </row>
    <row r="37" spans="3:10" x14ac:dyDescent="0.25">
      <c r="F37" s="35"/>
    </row>
    <row r="38" spans="3:10" x14ac:dyDescent="0.25">
      <c r="D38" t="s">
        <v>61</v>
      </c>
    </row>
  </sheetData>
  <pageMargins left="0.7" right="0.7" top="0.75" bottom="0.75" header="0.3" footer="0.3"/>
  <pageSetup orientation="portrait" verticalDpi="0" r:id="rId1"/>
  <ignoredErrors>
    <ignoredError sqref="C5:C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</vt:lpstr>
      <vt:lpstr>2013</vt:lpstr>
      <vt:lpstr>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Kent</dc:creator>
  <cp:lastModifiedBy>Robert Kent</cp:lastModifiedBy>
  <cp:lastPrinted>2014-06-12T14:52:33Z</cp:lastPrinted>
  <dcterms:created xsi:type="dcterms:W3CDTF">2014-06-09T20:13:06Z</dcterms:created>
  <dcterms:modified xsi:type="dcterms:W3CDTF">2014-06-26T13:46:59Z</dcterms:modified>
</cp:coreProperties>
</file>