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1152" windowWidth="18072" windowHeight="9540"/>
  </bookViews>
  <sheets>
    <sheet name="Data sheet 1" sheetId="3" r:id="rId1"/>
  </sheets>
  <calcPr calcId="145621"/>
</workbook>
</file>

<file path=xl/calcChain.xml><?xml version="1.0" encoding="utf-8"?>
<calcChain xmlns="http://schemas.openxmlformats.org/spreadsheetml/2006/main">
  <c r="BV34" i="3" l="1"/>
  <c r="BV37" i="3"/>
  <c r="BV25" i="3"/>
  <c r="BV13" i="3"/>
  <c r="BV22" i="3"/>
  <c r="C142" i="3" l="1"/>
  <c r="B142" i="3"/>
  <c r="Z129" i="3" l="1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16" i="3"/>
  <c r="C115" i="3"/>
  <c r="C114" i="3"/>
  <c r="C113" i="3"/>
  <c r="C112" i="3"/>
  <c r="C111" i="3"/>
  <c r="C110" i="3"/>
  <c r="C109" i="3"/>
  <c r="B116" i="3"/>
  <c r="B115" i="3"/>
  <c r="B114" i="3"/>
  <c r="B113" i="3"/>
  <c r="B112" i="3"/>
  <c r="B111" i="3"/>
  <c r="B110" i="3"/>
  <c r="B109" i="3"/>
  <c r="Z105" i="3"/>
  <c r="Y105" i="3"/>
  <c r="X105" i="3"/>
  <c r="X133" i="3" s="1"/>
  <c r="W105" i="3"/>
  <c r="W133" i="3" s="1"/>
  <c r="V105" i="3"/>
  <c r="U105" i="3"/>
  <c r="T105" i="3"/>
  <c r="T133" i="3" s="1"/>
  <c r="S105" i="3"/>
  <c r="S133" i="3" s="1"/>
  <c r="R105" i="3"/>
  <c r="R133" i="3" s="1"/>
  <c r="Q105" i="3"/>
  <c r="Q133" i="3" s="1"/>
  <c r="P105" i="3"/>
  <c r="P133" i="3" s="1"/>
  <c r="O105" i="3"/>
  <c r="O133" i="3" s="1"/>
  <c r="N105" i="3"/>
  <c r="N133" i="3" s="1"/>
  <c r="M105" i="3"/>
  <c r="M133" i="3" s="1"/>
  <c r="L105" i="3"/>
  <c r="L133" i="3" s="1"/>
  <c r="K105" i="3"/>
  <c r="K133" i="3" s="1"/>
  <c r="J105" i="3"/>
  <c r="J133" i="3" s="1"/>
  <c r="I105" i="3"/>
  <c r="I133" i="3" s="1"/>
  <c r="H105" i="3"/>
  <c r="H133" i="3" s="1"/>
  <c r="G105" i="3"/>
  <c r="G133" i="3" s="1"/>
  <c r="F105" i="3"/>
  <c r="F133" i="3" s="1"/>
  <c r="E105" i="3"/>
  <c r="E133" i="3" s="1"/>
  <c r="D105" i="3"/>
  <c r="D133" i="3" s="1"/>
  <c r="C105" i="3"/>
  <c r="B105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82" i="3"/>
  <c r="L82" i="3" s="1"/>
  <c r="B81" i="3"/>
  <c r="B80" i="3"/>
  <c r="B79" i="3"/>
  <c r="L79" i="3" s="1"/>
  <c r="B78" i="3"/>
  <c r="B77" i="3"/>
  <c r="B76" i="3"/>
  <c r="B75" i="3"/>
  <c r="K70" i="3"/>
  <c r="J70" i="3"/>
  <c r="I70" i="3"/>
  <c r="H70" i="3"/>
  <c r="G70" i="3"/>
  <c r="F70" i="3"/>
  <c r="E70" i="3"/>
  <c r="D70" i="3"/>
  <c r="C70" i="3"/>
  <c r="B70" i="3"/>
  <c r="K69" i="3"/>
  <c r="J69" i="3"/>
  <c r="I69" i="3"/>
  <c r="H69" i="3"/>
  <c r="G69" i="3"/>
  <c r="F69" i="3"/>
  <c r="E69" i="3"/>
  <c r="D69" i="3"/>
  <c r="C69" i="3"/>
  <c r="B69" i="3"/>
  <c r="K68" i="3"/>
  <c r="J68" i="3"/>
  <c r="I68" i="3"/>
  <c r="H68" i="3"/>
  <c r="G68" i="3"/>
  <c r="F68" i="3"/>
  <c r="E68" i="3"/>
  <c r="D68" i="3"/>
  <c r="C68" i="3"/>
  <c r="B68" i="3"/>
  <c r="K67" i="3"/>
  <c r="J67" i="3"/>
  <c r="I67" i="3"/>
  <c r="H67" i="3"/>
  <c r="G67" i="3"/>
  <c r="F67" i="3"/>
  <c r="E67" i="3"/>
  <c r="D67" i="3"/>
  <c r="C67" i="3"/>
  <c r="B67" i="3"/>
  <c r="K66" i="3"/>
  <c r="J66" i="3"/>
  <c r="I66" i="3"/>
  <c r="H66" i="3"/>
  <c r="G66" i="3"/>
  <c r="F66" i="3"/>
  <c r="E66" i="3"/>
  <c r="D66" i="3"/>
  <c r="C66" i="3"/>
  <c r="B66" i="3"/>
  <c r="K65" i="3"/>
  <c r="J65" i="3"/>
  <c r="I65" i="3"/>
  <c r="H65" i="3"/>
  <c r="G65" i="3"/>
  <c r="F65" i="3"/>
  <c r="E65" i="3"/>
  <c r="D65" i="3"/>
  <c r="C65" i="3"/>
  <c r="B65" i="3"/>
  <c r="K64" i="3"/>
  <c r="J64" i="3"/>
  <c r="I64" i="3"/>
  <c r="H64" i="3"/>
  <c r="G64" i="3"/>
  <c r="F64" i="3"/>
  <c r="E64" i="3"/>
  <c r="D64" i="3"/>
  <c r="C64" i="3"/>
  <c r="B64" i="3"/>
  <c r="K63" i="3"/>
  <c r="J63" i="3"/>
  <c r="I63" i="3"/>
  <c r="H63" i="3"/>
  <c r="G63" i="3"/>
  <c r="F63" i="3"/>
  <c r="E63" i="3"/>
  <c r="D63" i="3"/>
  <c r="C63" i="3"/>
  <c r="B63" i="3"/>
  <c r="K59" i="3"/>
  <c r="J59" i="3"/>
  <c r="I59" i="3"/>
  <c r="H59" i="3"/>
  <c r="G59" i="3"/>
  <c r="F59" i="3"/>
  <c r="E59" i="3"/>
  <c r="D59" i="3"/>
  <c r="C59" i="3"/>
  <c r="B59" i="3"/>
  <c r="K55" i="3"/>
  <c r="J55" i="3"/>
  <c r="I55" i="3"/>
  <c r="H55" i="3"/>
  <c r="G55" i="3"/>
  <c r="F55" i="3"/>
  <c r="E55" i="3"/>
  <c r="D55" i="3"/>
  <c r="C55" i="3"/>
  <c r="B55" i="3"/>
  <c r="K54" i="3"/>
  <c r="J54" i="3"/>
  <c r="I54" i="3"/>
  <c r="H54" i="3"/>
  <c r="G54" i="3"/>
  <c r="F54" i="3"/>
  <c r="E54" i="3"/>
  <c r="D54" i="3"/>
  <c r="C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BU12" i="3"/>
  <c r="BT12" i="3"/>
  <c r="Z104" i="3" s="1"/>
  <c r="BS12" i="3"/>
  <c r="BR12" i="3"/>
  <c r="BQ12" i="3"/>
  <c r="BP12" i="3"/>
  <c r="Y104" i="3" s="1"/>
  <c r="BO12" i="3"/>
  <c r="X104" i="3" s="1"/>
  <c r="BN12" i="3"/>
  <c r="BM12" i="3"/>
  <c r="W104" i="3" s="1"/>
  <c r="BL12" i="3"/>
  <c r="V104" i="3" s="1"/>
  <c r="BK12" i="3"/>
  <c r="BJ12" i="3"/>
  <c r="BI12" i="3"/>
  <c r="BH12" i="3"/>
  <c r="BG12" i="3"/>
  <c r="BF12" i="3"/>
  <c r="BE12" i="3"/>
  <c r="BD12" i="3"/>
  <c r="BC12" i="3"/>
  <c r="U104" i="3" s="1"/>
  <c r="BB12" i="3"/>
  <c r="BA12" i="3"/>
  <c r="AZ12" i="3"/>
  <c r="T104" i="3" s="1"/>
  <c r="AY12" i="3"/>
  <c r="AX12" i="3"/>
  <c r="AW12" i="3"/>
  <c r="S104" i="3" s="1"/>
  <c r="AV12" i="3"/>
  <c r="AU12" i="3"/>
  <c r="AT12" i="3"/>
  <c r="R104" i="3" s="1"/>
  <c r="AS12" i="3"/>
  <c r="Q104" i="3" s="1"/>
  <c r="AR12" i="3"/>
  <c r="P104" i="3" s="1"/>
  <c r="AQ12" i="3"/>
  <c r="AP12" i="3"/>
  <c r="O104" i="3" s="1"/>
  <c r="AO12" i="3"/>
  <c r="AN12" i="3"/>
  <c r="F58" i="3" s="1"/>
  <c r="AM12" i="3"/>
  <c r="AL12" i="3"/>
  <c r="AK12" i="3"/>
  <c r="N104" i="3" s="1"/>
  <c r="AJ12" i="3"/>
  <c r="AI12" i="3"/>
  <c r="AH12" i="3"/>
  <c r="AG12" i="3"/>
  <c r="I58" i="3" s="1"/>
  <c r="AF12" i="3"/>
  <c r="E58" i="3" s="1"/>
  <c r="AE12" i="3"/>
  <c r="AD12" i="3"/>
  <c r="AC12" i="3"/>
  <c r="H58" i="3" s="1"/>
  <c r="AB12" i="3"/>
  <c r="AA12" i="3"/>
  <c r="L104" i="3" s="1"/>
  <c r="Z12" i="3"/>
  <c r="K104" i="3" s="1"/>
  <c r="Y12" i="3"/>
  <c r="J104" i="3" s="1"/>
  <c r="X12" i="3"/>
  <c r="I104" i="3" s="1"/>
  <c r="W12" i="3"/>
  <c r="V12" i="3"/>
  <c r="U12" i="3"/>
  <c r="T12" i="3"/>
  <c r="S12" i="3"/>
  <c r="R12" i="3"/>
  <c r="Q12" i="3"/>
  <c r="B58" i="3" s="1"/>
  <c r="P12" i="3"/>
  <c r="H104" i="3" s="1"/>
  <c r="O12" i="3"/>
  <c r="N12" i="3"/>
  <c r="M12" i="3"/>
  <c r="L12" i="3"/>
  <c r="K12" i="3"/>
  <c r="J12" i="3"/>
  <c r="G104" i="3" s="1"/>
  <c r="I12" i="3"/>
  <c r="F104" i="3" s="1"/>
  <c r="H12" i="3"/>
  <c r="E104" i="3" s="1"/>
  <c r="G12" i="3"/>
  <c r="D104" i="3" s="1"/>
  <c r="F12" i="3"/>
  <c r="C104" i="3" s="1"/>
  <c r="E12" i="3"/>
  <c r="B104" i="3" s="1"/>
  <c r="D12" i="3"/>
  <c r="C12" i="3"/>
  <c r="BU11" i="3"/>
  <c r="BT11" i="3"/>
  <c r="Z103" i="3" s="1"/>
  <c r="BS11" i="3"/>
  <c r="BR11" i="3"/>
  <c r="BQ11" i="3"/>
  <c r="BP11" i="3"/>
  <c r="Y103" i="3" s="1"/>
  <c r="BO11" i="3"/>
  <c r="X103" i="3" s="1"/>
  <c r="BN11" i="3"/>
  <c r="BM11" i="3"/>
  <c r="W103" i="3" s="1"/>
  <c r="BL11" i="3"/>
  <c r="K57" i="3" s="1"/>
  <c r="BK11" i="3"/>
  <c r="BJ11" i="3"/>
  <c r="BI11" i="3"/>
  <c r="BH11" i="3"/>
  <c r="BG11" i="3"/>
  <c r="BF11" i="3"/>
  <c r="BE11" i="3"/>
  <c r="BD11" i="3"/>
  <c r="BC11" i="3"/>
  <c r="J57" i="3" s="1"/>
  <c r="BB11" i="3"/>
  <c r="BA11" i="3"/>
  <c r="AZ11" i="3"/>
  <c r="T103" i="3" s="1"/>
  <c r="AY11" i="3"/>
  <c r="AX11" i="3"/>
  <c r="AW11" i="3"/>
  <c r="S103" i="3" s="1"/>
  <c r="AV11" i="3"/>
  <c r="AU11" i="3"/>
  <c r="AT11" i="3"/>
  <c r="R103" i="3" s="1"/>
  <c r="AS11" i="3"/>
  <c r="Q103" i="3" s="1"/>
  <c r="AR11" i="3"/>
  <c r="P103" i="3" s="1"/>
  <c r="AQ11" i="3"/>
  <c r="AP11" i="3"/>
  <c r="O103" i="3" s="1"/>
  <c r="AO11" i="3"/>
  <c r="AN11" i="3"/>
  <c r="F57" i="3" s="1"/>
  <c r="AM11" i="3"/>
  <c r="AL11" i="3"/>
  <c r="AK11" i="3"/>
  <c r="C57" i="3" s="1"/>
  <c r="AJ11" i="3"/>
  <c r="AI11" i="3"/>
  <c r="AH11" i="3"/>
  <c r="AG11" i="3"/>
  <c r="I57" i="3" s="1"/>
  <c r="AF11" i="3"/>
  <c r="M103" i="3" s="1"/>
  <c r="AE11" i="3"/>
  <c r="AD11" i="3"/>
  <c r="AC11" i="3"/>
  <c r="H57" i="3" s="1"/>
  <c r="AB11" i="3"/>
  <c r="AA11" i="3"/>
  <c r="L103" i="3" s="1"/>
  <c r="Z11" i="3"/>
  <c r="K103" i="3" s="1"/>
  <c r="Y11" i="3"/>
  <c r="J103" i="3" s="1"/>
  <c r="X11" i="3"/>
  <c r="I103" i="3" s="1"/>
  <c r="W11" i="3"/>
  <c r="V11" i="3"/>
  <c r="U11" i="3"/>
  <c r="T11" i="3"/>
  <c r="S11" i="3"/>
  <c r="R11" i="3"/>
  <c r="Q11" i="3"/>
  <c r="B57" i="3" s="1"/>
  <c r="P11" i="3"/>
  <c r="G57" i="3" s="1"/>
  <c r="O11" i="3"/>
  <c r="N11" i="3"/>
  <c r="M11" i="3"/>
  <c r="L11" i="3"/>
  <c r="K11" i="3"/>
  <c r="J11" i="3"/>
  <c r="G103" i="3" s="1"/>
  <c r="I11" i="3"/>
  <c r="F103" i="3" s="1"/>
  <c r="H11" i="3"/>
  <c r="E103" i="3" s="1"/>
  <c r="G11" i="3"/>
  <c r="D103" i="3" s="1"/>
  <c r="F11" i="3"/>
  <c r="C103" i="3" s="1"/>
  <c r="E11" i="3"/>
  <c r="B103" i="3" s="1"/>
  <c r="D11" i="3"/>
  <c r="C11" i="3"/>
  <c r="BU10" i="3"/>
  <c r="BT10" i="3"/>
  <c r="Z102" i="3" s="1"/>
  <c r="BS10" i="3"/>
  <c r="BR10" i="3"/>
  <c r="BQ10" i="3"/>
  <c r="BP10" i="3"/>
  <c r="Y102" i="3" s="1"/>
  <c r="BO10" i="3"/>
  <c r="X102" i="3" s="1"/>
  <c r="BN10" i="3"/>
  <c r="BM10" i="3"/>
  <c r="D56" i="3" s="1"/>
  <c r="BL10" i="3"/>
  <c r="V102" i="3" s="1"/>
  <c r="BK10" i="3"/>
  <c r="BJ10" i="3"/>
  <c r="BI10" i="3"/>
  <c r="BH10" i="3"/>
  <c r="BG10" i="3"/>
  <c r="BF10" i="3"/>
  <c r="BE10" i="3"/>
  <c r="BD10" i="3"/>
  <c r="BC10" i="3"/>
  <c r="U102" i="3" s="1"/>
  <c r="BB10" i="3"/>
  <c r="BA10" i="3"/>
  <c r="AZ10" i="3"/>
  <c r="T102" i="3" s="1"/>
  <c r="AY10" i="3"/>
  <c r="AX10" i="3"/>
  <c r="AW10" i="3"/>
  <c r="S102" i="3" s="1"/>
  <c r="AV10" i="3"/>
  <c r="AU10" i="3"/>
  <c r="AT10" i="3"/>
  <c r="R102" i="3" s="1"/>
  <c r="AS10" i="3"/>
  <c r="Q102" i="3" s="1"/>
  <c r="AR10" i="3"/>
  <c r="P102" i="3" s="1"/>
  <c r="AQ10" i="3"/>
  <c r="AP10" i="3"/>
  <c r="O102" i="3" s="1"/>
  <c r="AO10" i="3"/>
  <c r="AN10" i="3"/>
  <c r="F56" i="3" s="1"/>
  <c r="AM10" i="3"/>
  <c r="AL10" i="3"/>
  <c r="AK10" i="3"/>
  <c r="C56" i="3" s="1"/>
  <c r="AJ10" i="3"/>
  <c r="AI10" i="3"/>
  <c r="AH10" i="3"/>
  <c r="AG10" i="3"/>
  <c r="I56" i="3" s="1"/>
  <c r="AF10" i="3"/>
  <c r="M102" i="3" s="1"/>
  <c r="AE10" i="3"/>
  <c r="AD10" i="3"/>
  <c r="AC10" i="3"/>
  <c r="H56" i="3" s="1"/>
  <c r="AB10" i="3"/>
  <c r="AA10" i="3"/>
  <c r="L102" i="3" s="1"/>
  <c r="Z10" i="3"/>
  <c r="K102" i="3" s="1"/>
  <c r="Y10" i="3"/>
  <c r="J102" i="3" s="1"/>
  <c r="X10" i="3"/>
  <c r="I102" i="3" s="1"/>
  <c r="W10" i="3"/>
  <c r="V10" i="3"/>
  <c r="U10" i="3"/>
  <c r="T10" i="3"/>
  <c r="S10" i="3"/>
  <c r="R10" i="3"/>
  <c r="Q10" i="3"/>
  <c r="B56" i="3" s="1"/>
  <c r="P10" i="3"/>
  <c r="G56" i="3" s="1"/>
  <c r="O10" i="3"/>
  <c r="N10" i="3"/>
  <c r="M10" i="3"/>
  <c r="L10" i="3"/>
  <c r="K10" i="3"/>
  <c r="J10" i="3"/>
  <c r="G102" i="3" s="1"/>
  <c r="I10" i="3"/>
  <c r="F102" i="3" s="1"/>
  <c r="H10" i="3"/>
  <c r="E102" i="3" s="1"/>
  <c r="G10" i="3"/>
  <c r="D102" i="3" s="1"/>
  <c r="F10" i="3"/>
  <c r="C102" i="3" s="1"/>
  <c r="E10" i="3"/>
  <c r="B102" i="3" s="1"/>
  <c r="D10" i="3"/>
  <c r="C10" i="3"/>
  <c r="B12" i="3"/>
  <c r="B11" i="3"/>
  <c r="B10" i="3"/>
  <c r="Y133" i="3" l="1"/>
  <c r="C133" i="3"/>
  <c r="Z133" i="3"/>
  <c r="U133" i="3"/>
  <c r="V133" i="3"/>
  <c r="E132" i="3"/>
  <c r="I132" i="3"/>
  <c r="M132" i="3"/>
  <c r="K58" i="3"/>
  <c r="J58" i="3"/>
  <c r="U103" i="3"/>
  <c r="M104" i="3"/>
  <c r="D132" i="3"/>
  <c r="U132" i="3"/>
  <c r="D57" i="3"/>
  <c r="J132" i="3"/>
  <c r="K132" i="3"/>
  <c r="N102" i="3"/>
  <c r="N132" i="3" s="1"/>
  <c r="C58" i="3"/>
  <c r="D58" i="3"/>
  <c r="V103" i="3"/>
  <c r="J56" i="3"/>
  <c r="G58" i="3"/>
  <c r="E57" i="3"/>
  <c r="L132" i="3"/>
  <c r="Z132" i="3"/>
  <c r="S132" i="3"/>
  <c r="T132" i="3"/>
  <c r="V132" i="3"/>
  <c r="O132" i="3"/>
  <c r="X132" i="3"/>
  <c r="R132" i="3"/>
  <c r="AA113" i="3"/>
  <c r="AA126" i="3"/>
  <c r="P132" i="3"/>
  <c r="Q132" i="3"/>
  <c r="F132" i="3"/>
  <c r="Y132" i="3"/>
  <c r="G132" i="3"/>
  <c r="BV10" i="3"/>
  <c r="L67" i="3"/>
  <c r="K56" i="3"/>
  <c r="W102" i="3"/>
  <c r="W132" i="3" s="1"/>
  <c r="N103" i="3"/>
  <c r="H102" i="3"/>
  <c r="H132" i="3" s="1"/>
  <c r="E56" i="3"/>
  <c r="H103" i="3"/>
  <c r="B132" i="3"/>
  <c r="L59" i="3"/>
  <c r="L70" i="3"/>
  <c r="C132" i="3"/>
  <c r="AA105" i="3"/>
  <c r="B133" i="3"/>
  <c r="AA116" i="3"/>
  <c r="AA129" i="3"/>
  <c r="L56" i="3" l="1"/>
  <c r="M79" i="3" s="1"/>
  <c r="M82" i="3"/>
  <c r="AB129" i="3"/>
  <c r="AA102" i="3"/>
  <c r="AB126" i="3" s="1"/>
  <c r="AC41" i="3" l="1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B172" i="3"/>
  <c r="K159" i="3"/>
  <c r="C159" i="3"/>
  <c r="D159" i="3"/>
  <c r="E159" i="3"/>
  <c r="F159" i="3"/>
  <c r="G159" i="3"/>
  <c r="H159" i="3"/>
  <c r="I159" i="3"/>
  <c r="J159" i="3"/>
  <c r="B159" i="3"/>
  <c r="AH146" i="3"/>
  <c r="AG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146" i="3"/>
  <c r="C87" i="3"/>
  <c r="D87" i="3"/>
  <c r="E87" i="3"/>
  <c r="F87" i="3"/>
  <c r="G87" i="3"/>
  <c r="H87" i="3"/>
  <c r="I87" i="3"/>
  <c r="J87" i="3"/>
  <c r="K87" i="3"/>
  <c r="B87" i="3"/>
  <c r="C86" i="3"/>
  <c r="D86" i="3"/>
  <c r="E86" i="3"/>
  <c r="F86" i="3"/>
  <c r="G86" i="3"/>
  <c r="H86" i="3"/>
  <c r="I86" i="3"/>
  <c r="J86" i="3"/>
  <c r="K86" i="3"/>
  <c r="B86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41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40" i="3"/>
  <c r="AA172" i="3" l="1"/>
  <c r="L159" i="3"/>
  <c r="BV146" i="3"/>
  <c r="BV40" i="3"/>
  <c r="BV41" i="3"/>
  <c r="L87" i="3" l="1"/>
  <c r="AA133" i="3"/>
  <c r="L86" i="3"/>
  <c r="AA132" i="3"/>
</calcChain>
</file>

<file path=xl/sharedStrings.xml><?xml version="1.0" encoding="utf-8"?>
<sst xmlns="http://schemas.openxmlformats.org/spreadsheetml/2006/main" count="547" uniqueCount="104">
  <si>
    <t>Individual Electricity Distributors</t>
  </si>
  <si>
    <t>Algoma Power Inc. (fmr. GLP)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</si>
  <si>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</si>
  <si>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</si>
  <si>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</si>
  <si>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</si>
  <si>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</si>
  <si>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COLLUS Power Corporation</t>
  </si>
  <si>
    <t>Cambridge and North Dumfries Hydro Inc.</t>
  </si>
  <si>
    <t>Canadian Niagara Power Inc.- Fort Erie</t>
  </si>
  <si>
    <t>Centre Wellington Hydro Ltd.</t>
  </si>
  <si>
    <t>Chapleau Public Utilities Corporation</t>
  </si>
  <si>
    <t>Chatham-Kent Hydro Inc.</t>
  </si>
  <si>
    <t>Cooperative Hydro Embrun Inc.</t>
  </si>
  <si>
    <t>E.L.K. Energy Inc.</t>
  </si>
  <si>
    <t>EnWin Utilities Ltd.</t>
  </si>
  <si>
    <t>Enersource Hydro Mississauga Inc.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</si>
  <si>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</si>
  <si>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</si>
  <si>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</si>
  <si>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</si>
  <si>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</si>
  <si>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</si>
  <si>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</si>
  <si>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</si>
  <si>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</si>
  <si>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</si>
  <si>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</si>
  <si>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</si>
  <si>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</si>
  <si>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</si>
  <si>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</si>
  <si>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</si>
  <si>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</si>
  <si>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</si>
  <si>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</si>
  <si>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</si>
  <si>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</si>
  <si>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</si>
  <si>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</si>
  <si>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</si>
  <si>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</si>
  <si>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</si>
  <si>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</si>
  <si>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</si>
  <si>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</si>
  <si>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</si>
  <si>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</si>
  <si>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</si>
  <si>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</si>
  <si>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</si>
  <si>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</si>
  <si>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</si>
  <si>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PUC Distribution Inc.</t>
  </si>
  <si>
    <t>Parry Sound Power Corporation</t>
  </si>
  <si>
    <t>Peterborough Distribution Incorporated</t>
  </si>
  <si>
    <t>PowerStream (with Barrie)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</si>
  <si>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</si>
  <si>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</si>
  <si>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</si>
  <si>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</si>
  <si>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</si>
  <si>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</si>
  <si>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</si>
  <si>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</si>
  <si>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</si>
  <si>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</si>
  <si>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</si>
  <si>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</si>
  <si>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</si>
  <si>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</si>
  <si>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</si>
  <si>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</si>
  <si>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 xml:space="preserve">  Operating</t>
  </si>
  <si>
    <t xml:space="preserve">  Maintenance</t>
  </si>
  <si>
    <t xml:space="preserve">  Administrative</t>
  </si>
  <si>
    <t>Total Customers</t>
  </si>
  <si>
    <t>OM&amp;A/Customer</t>
  </si>
  <si>
    <t>O&amp;M/Customer</t>
  </si>
  <si>
    <t>Admin/Customer</t>
  </si>
  <si>
    <t>Return on Equity</t>
  </si>
  <si>
    <t>-</t>
  </si>
  <si>
    <t>PowerStream Inc.</t>
  </si>
  <si>
    <t>Average</t>
  </si>
  <si>
    <t>Algoma Power Inc.</t>
  </si>
  <si>
    <t>Canadian Niagara Power Inc.</t>
  </si>
  <si>
    <t xml:space="preserve">2011 Distribution Revenue / Customer </t>
  </si>
  <si>
    <t xml:space="preserve">2010 Distribution Revenue / Customer </t>
  </si>
  <si>
    <t>COLLUS PowerStream Corp.</t>
  </si>
  <si>
    <t>Newmarket-Tay Power Distribution Ltd.</t>
  </si>
  <si>
    <t>OM&amp;A / customer 2010-2012</t>
  </si>
  <si>
    <t>ROE / customer 2010-2012</t>
  </si>
  <si>
    <t xml:space="preserve">2012 Distribution Revenue / Customer </t>
  </si>
  <si>
    <t>Rev/Customer 2010-2012</t>
  </si>
  <si>
    <t>Rev/customer 2010-2012</t>
  </si>
  <si>
    <t>Controllable cost per customer 2010-2012</t>
  </si>
  <si>
    <t>Return on Equity per Customer 2010-2012</t>
  </si>
  <si>
    <t>Entegrus Powerlines Inc. (formerly Chatham-Kent)</t>
  </si>
  <si>
    <t>Controllable Cost and ROE comparison figures from OEB Yearbook - all LDCs</t>
  </si>
  <si>
    <t>Controllable Cost and ROE comparison figures from OEB Yearbook - 10 Largest LDCs</t>
  </si>
  <si>
    <t>Controllable Cost and ROE comparison figures from OEB Yearbook - Golden Horseshoe LDCs</t>
  </si>
  <si>
    <t>Revenue per Customer figures from OEB Yearbook - all LDCs</t>
  </si>
  <si>
    <t>Revenue per Customer figures from OEB Yearbook - 10 largest LDCs</t>
  </si>
  <si>
    <t>Revenue per Customer figures from OEB Yearbook - Golden Horseshoe LDCs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</si>
</sst>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* #,##0_-;\-* #,##0_-;_-* &quot;-&quot;??_-;_-@_-"/>
    <numFmt numFmtId="168" formatCode="_-&quot;$&quot;* #,##0_-;\-&quot;$&quot;* #,##0_-;_-&quot;$&quot;* &quot;-&quot;??_-;_-@_-"/>
    <numFmt numFmtId="169" formatCode="&quot;$&quot;* #,##0_);&quot;$&quot;* \(#,##0\);&quot;$&quot;* &quot;-&quot;"/>
    <numFmt numFmtId="170" formatCode="&quot;$&quot;* #,##0.00_);[Red]&quot;$&quot;* \(#,##0.00\);&quot;$&quot;* &quot;-&quot;"/>
    <numFmt numFmtId="171" formatCode="&quot;$&quot;#,##0.00"/>
  </numFmts>
  <fonts count="32">
    <font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rial"/>
    </font>
    <font>
      <sz val="10"/>
      <name val="Arial"/>
    </font>
    <font>
      <b/>
      <sz val="9"/>
      <name val="Arial"/>
      <family val="2"/>
    </font>
    <font>
      <sz val="11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9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1" applyNumberFormat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11" applyNumberFormat="0" applyAlignment="0" applyProtection="0"/>
    <xf numFmtId="0" fontId="25" fillId="0" borderId="13" applyNumberFormat="0" applyFill="0" applyAlignment="0" applyProtection="0"/>
    <xf numFmtId="0" fontId="26" fillId="5" borderId="0" applyNumberFormat="0" applyBorder="0" applyAlignment="0" applyProtection="0"/>
    <xf numFmtId="0" fontId="12" fillId="0" borderId="0"/>
    <xf numFmtId="0" fontId="12" fillId="9" borderId="15" applyNumberFormat="0" applyFont="0" applyAlignment="0" applyProtection="0"/>
    <xf numFmtId="0" fontId="27" fillId="7" borderId="12" applyNumberFormat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107">
    <xf numFmtId="0" fontId="0" fillId="0" borderId="0" xfId="0"/>
    <xf numFmtId="3" fontId="2" fillId="0" borderId="1" xfId="0" applyNumberFormat="1" applyFont="1" applyFill="1" applyBorder="1" applyAlignment="1">
      <alignment horizontal="right"/>
    </xf>
    <xf numFmtId="10" fontId="0" fillId="0" borderId="1" xfId="0" applyNumberFormat="1" applyBorder="1"/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5" applyFont="1" applyFill="1" applyBorder="1" applyAlignment="1">
      <alignment horizontal="left" wrapText="1"/>
    </xf>
    <xf numFmtId="167" fontId="2" fillId="0" borderId="1" xfId="2" applyNumberFormat="1" applyFont="1" applyFill="1" applyBorder="1" applyAlignment="1">
      <alignment horizontal="right"/>
    </xf>
    <xf numFmtId="0" fontId="2" fillId="0" borderId="0" xfId="5" applyFill="1"/>
    <xf numFmtId="0" fontId="1" fillId="0" borderId="1" xfId="5" applyFont="1" applyFill="1" applyBorder="1" applyAlignment="1">
      <alignment horizontal="left" wrapText="1"/>
    </xf>
    <xf numFmtId="165" fontId="3" fillId="0" borderId="1" xfId="2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166" fontId="0" fillId="0" borderId="1" xfId="3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10" fontId="3" fillId="2" borderId="1" xfId="4" applyNumberFormat="1" applyFont="1" applyFill="1" applyBorder="1" applyAlignment="1">
      <alignment horizontal="right"/>
    </xf>
    <xf numFmtId="10" fontId="3" fillId="0" borderId="1" xfId="4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" fillId="0" borderId="0" xfId="0" applyFont="1" applyFill="1" applyBorder="1" applyAlignment="1"/>
    <xf numFmtId="166" fontId="3" fillId="0" borderId="0" xfId="4" applyNumberFormat="1" applyFont="1" applyFill="1" applyBorder="1" applyAlignment="1">
      <alignment horizontal="right"/>
    </xf>
    <xf numFmtId="10" fontId="3" fillId="0" borderId="0" xfId="4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0" fontId="3" fillId="0" borderId="0" xfId="4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8" fontId="1" fillId="0" borderId="1" xfId="3" applyNumberFormat="1" applyFont="1" applyFill="1" applyBorder="1" applyAlignment="1">
      <alignment horizontal="left"/>
    </xf>
    <xf numFmtId="168" fontId="0" fillId="0" borderId="0" xfId="3" applyNumberFormat="1" applyFont="1" applyFill="1"/>
    <xf numFmtId="168" fontId="1" fillId="0" borderId="1" xfId="3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0" fillId="0" borderId="2" xfId="0" applyBorder="1"/>
    <xf numFmtId="169" fontId="0" fillId="0" borderId="0" xfId="0" applyNumberFormat="1"/>
    <xf numFmtId="10" fontId="0" fillId="0" borderId="0" xfId="0" applyNumberFormat="1"/>
    <xf numFmtId="169" fontId="0" fillId="0" borderId="4" xfId="0" applyNumberFormat="1" applyBorder="1"/>
    <xf numFmtId="10" fontId="0" fillId="0" borderId="5" xfId="4" applyNumberFormat="1" applyFont="1" applyBorder="1"/>
    <xf numFmtId="0" fontId="9" fillId="0" borderId="0" xfId="0" applyFont="1"/>
    <xf numFmtId="0" fontId="3" fillId="0" borderId="3" xfId="0" applyFont="1" applyBorder="1"/>
    <xf numFmtId="0" fontId="8" fillId="0" borderId="0" xfId="0" applyFont="1" applyFill="1" applyBorder="1" applyAlignment="1">
      <alignment horizontal="right"/>
    </xf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/>
    <xf numFmtId="10" fontId="3" fillId="0" borderId="1" xfId="8" applyNumberFormat="1" applyFont="1" applyFill="1" applyBorder="1" applyAlignment="1">
      <alignment horizontal="right"/>
    </xf>
    <xf numFmtId="166" fontId="0" fillId="0" borderId="1" xfId="7" applyNumberFormat="1" applyFont="1" applyFill="1" applyBorder="1"/>
    <xf numFmtId="166" fontId="3" fillId="0" borderId="1" xfId="0" applyNumberFormat="1" applyFont="1" applyFill="1" applyBorder="1" applyAlignment="1">
      <alignment horizontal="right"/>
    </xf>
    <xf numFmtId="166" fontId="0" fillId="0" borderId="0" xfId="0" applyNumberFormat="1" applyFill="1"/>
    <xf numFmtId="165" fontId="3" fillId="0" borderId="1" xfId="10" applyFont="1" applyFill="1" applyBorder="1" applyAlignment="1">
      <alignment horizontal="left"/>
    </xf>
    <xf numFmtId="0" fontId="10" fillId="0" borderId="1" xfId="13" applyFont="1" applyBorder="1" applyAlignment="1">
      <alignment horizontal="center" wrapText="1"/>
    </xf>
    <xf numFmtId="0" fontId="3" fillId="0" borderId="1" xfId="0" applyFont="1" applyFill="1" applyBorder="1"/>
    <xf numFmtId="0" fontId="3" fillId="0" borderId="1" xfId="13" applyFont="1" applyFill="1" applyBorder="1" applyAlignment="1">
      <alignment horizontal="left" wrapText="1"/>
    </xf>
    <xf numFmtId="167" fontId="10" fillId="0" borderId="1" xfId="14" applyNumberFormat="1" applyFont="1" applyFill="1" applyBorder="1" applyAlignment="1">
      <alignment horizontal="right"/>
    </xf>
    <xf numFmtId="3" fontId="10" fillId="2" borderId="1" xfId="9" applyNumberFormat="1" applyFont="1" applyFill="1" applyBorder="1" applyAlignment="1">
      <alignment horizontal="right"/>
    </xf>
    <xf numFmtId="3" fontId="10" fillId="0" borderId="1" xfId="9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6" fontId="0" fillId="0" borderId="1" xfId="0" applyNumberFormat="1" applyBorder="1"/>
    <xf numFmtId="0" fontId="3" fillId="0" borderId="1" xfId="0" applyFont="1" applyBorder="1"/>
    <xf numFmtId="0" fontId="0" fillId="0" borderId="0" xfId="0" applyAlignment="1">
      <alignment horizontal="center" wrapText="1"/>
    </xf>
    <xf numFmtId="0" fontId="3" fillId="0" borderId="0" xfId="0" applyFont="1"/>
    <xf numFmtId="0" fontId="10" fillId="0" borderId="19" xfId="19" applyFill="1" applyBorder="1" applyAlignment="1">
      <alignment horizontal="center" wrapText="1"/>
    </xf>
    <xf numFmtId="0" fontId="0" fillId="0" borderId="0" xfId="0" applyBorder="1"/>
    <xf numFmtId="0" fontId="10" fillId="0" borderId="17" xfId="19" applyBorder="1" applyAlignment="1">
      <alignment horizontal="center" wrapText="1"/>
    </xf>
    <xf numFmtId="0" fontId="10" fillId="0" borderId="17" xfId="19" applyFill="1" applyBorder="1" applyAlignment="1">
      <alignment horizontal="center" wrapText="1"/>
    </xf>
    <xf numFmtId="0" fontId="3" fillId="0" borderId="18" xfId="18" applyFont="1" applyFill="1" applyBorder="1" applyAlignment="1">
      <alignment horizontal="left"/>
    </xf>
    <xf numFmtId="0" fontId="0" fillId="0" borderId="0" xfId="0" applyBorder="1" applyAlignment="1">
      <alignment horizontal="center" wrapText="1"/>
    </xf>
    <xf numFmtId="170" fontId="0" fillId="0" borderId="0" xfId="0" applyNumberFormat="1" applyBorder="1" applyAlignment="1">
      <alignment horizontal="center" wrapText="1"/>
    </xf>
    <xf numFmtId="10" fontId="0" fillId="0" borderId="0" xfId="0" applyNumberFormat="1" applyBorder="1"/>
    <xf numFmtId="170" fontId="10" fillId="2" borderId="1" xfId="10" applyNumberFormat="1" applyFont="1" applyFill="1" applyBorder="1" applyAlignment="1">
      <alignment horizontal="right"/>
    </xf>
    <xf numFmtId="169" fontId="0" fillId="0" borderId="0" xfId="0" applyNumberFormat="1" applyBorder="1"/>
    <xf numFmtId="170" fontId="10" fillId="0" borderId="1" xfId="10" applyNumberFormat="1" applyFont="1" applyFill="1" applyBorder="1" applyAlignment="1">
      <alignment horizontal="right"/>
    </xf>
    <xf numFmtId="170" fontId="0" fillId="0" borderId="0" xfId="0" applyNumberFormat="1"/>
    <xf numFmtId="0" fontId="3" fillId="0" borderId="0" xfId="18"/>
    <xf numFmtId="0" fontId="3" fillId="0" borderId="1" xfId="18" applyFont="1" applyFill="1" applyBorder="1" applyAlignment="1">
      <alignment horizontal="left"/>
    </xf>
    <xf numFmtId="166" fontId="10" fillId="2" borderId="6" xfId="11" applyNumberFormat="1" applyFont="1" applyFill="1" applyBorder="1" applyAlignment="1">
      <alignment horizontal="right"/>
    </xf>
    <xf numFmtId="166" fontId="10" fillId="0" borderId="6" xfId="11" applyNumberFormat="1" applyFont="1" applyFill="1" applyBorder="1" applyAlignment="1">
      <alignment horizontal="right"/>
    </xf>
    <xf numFmtId="166" fontId="10" fillId="0" borderId="7" xfId="11" applyNumberFormat="1" applyFont="1" applyFill="1" applyBorder="1" applyAlignment="1">
      <alignment horizontal="right"/>
    </xf>
    <xf numFmtId="166" fontId="3" fillId="0" borderId="1" xfId="10" applyNumberFormat="1" applyFont="1" applyFill="1" applyBorder="1" applyAlignment="1">
      <alignment horizontal="right"/>
    </xf>
    <xf numFmtId="167" fontId="0" fillId="0" borderId="0" xfId="0" applyNumberFormat="1"/>
    <xf numFmtId="168" fontId="3" fillId="0" borderId="1" xfId="3" applyNumberFormat="1" applyFont="1" applyFill="1" applyBorder="1" applyAlignment="1">
      <alignment horizontal="left"/>
    </xf>
    <xf numFmtId="10" fontId="3" fillId="0" borderId="0" xfId="8" applyNumberFormat="1" applyFont="1" applyFill="1" applyBorder="1" applyAlignment="1">
      <alignment horizontal="right"/>
    </xf>
    <xf numFmtId="0" fontId="0" fillId="0" borderId="1" xfId="0" applyFill="1" applyBorder="1"/>
    <xf numFmtId="0" fontId="3" fillId="0" borderId="0" xfId="0" applyFont="1" applyFill="1"/>
    <xf numFmtId="0" fontId="9" fillId="0" borderId="0" xfId="0" applyFont="1" applyFill="1"/>
    <xf numFmtId="0" fontId="3" fillId="0" borderId="0" xfId="18" applyFont="1" applyFill="1" applyBorder="1" applyAlignment="1">
      <alignment horizontal="left"/>
    </xf>
    <xf numFmtId="6" fontId="0" fillId="0" borderId="6" xfId="0" applyNumberFormat="1" applyFill="1" applyBorder="1"/>
    <xf numFmtId="10" fontId="0" fillId="0" borderId="0" xfId="0" applyNumberFormat="1" applyFill="1"/>
    <xf numFmtId="171" fontId="0" fillId="0" borderId="0" xfId="0" applyNumberFormat="1" applyFill="1"/>
    <xf numFmtId="10" fontId="0" fillId="0" borderId="0" xfId="4" applyNumberFormat="1" applyFont="1" applyFill="1"/>
    <xf numFmtId="6" fontId="0" fillId="0" borderId="0" xfId="0" applyNumberFormat="1"/>
    <xf numFmtId="166" fontId="0" fillId="0" borderId="0" xfId="0" applyNumberFormat="1"/>
    <xf numFmtId="0" fontId="31" fillId="0" borderId="0" xfId="0" applyFont="1"/>
    <xf numFmtId="0" fontId="31" fillId="0" borderId="0" xfId="0" applyFont="1" applyFill="1"/>
    <xf numFmtId="0" fontId="3" fillId="0" borderId="0" xfId="0" applyFont="1" applyAlignment="1">
      <alignment horizontal="center" wrapText="1"/>
    </xf>
    <xf numFmtId="0" fontId="10" fillId="0" borderId="6" xfId="13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10" fontId="3" fillId="2" borderId="0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6" xfId="0" applyFont="1" applyFill="1" applyBorder="1" applyAlignment="1">
      <alignment horizontal="center" wrapText="1"/>
    </xf>
  </cellXfs>
  <cellStyles count="69"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heck Cell 2" xfId="50"/>
    <cellStyle name="Comma" xfId="1" builtinId="3"/>
    <cellStyle name="Comma 2" xfId="2"/>
    <cellStyle name="Comma 2 2" xfId="10"/>
    <cellStyle name="Comma 3" xfId="14"/>
    <cellStyle name="Comma 3 2" xfId="20"/>
    <cellStyle name="Comma 4" xfId="6"/>
    <cellStyle name="Comma 5" xfId="68"/>
    <cellStyle name="Currency" xfId="3" builtinId="4"/>
    <cellStyle name="Currency 2" xfId="11"/>
    <cellStyle name="Currency 3" xfId="15"/>
    <cellStyle name="Currency 3 2" xfId="21"/>
    <cellStyle name="Currency 4" xfId="7"/>
    <cellStyle name="Explanatory Text 2" xfId="51"/>
    <cellStyle name="Followed Hyperlink 2" xfId="52"/>
    <cellStyle name="Good 2" xfId="53"/>
    <cellStyle name="Heading 1 2" xfId="54"/>
    <cellStyle name="Heading 2 2" xfId="55"/>
    <cellStyle name="Heading 3 2" xfId="56"/>
    <cellStyle name="Heading 4 2" xfId="57"/>
    <cellStyle name="Hyperlink 2" xfId="58"/>
    <cellStyle name="Input 2" xfId="59"/>
    <cellStyle name="Linked Cell 2" xfId="60"/>
    <cellStyle name="Neutral 2" xfId="61"/>
    <cellStyle name="Normal" xfId="0" builtinId="0"/>
    <cellStyle name="Normal 2" xfId="5"/>
    <cellStyle name="Normal 2 2" xfId="9"/>
    <cellStyle name="Normal 2 2 2" xfId="62"/>
    <cellStyle name="Normal 3" xfId="13"/>
    <cellStyle name="Normal 3 2" xfId="19"/>
    <cellStyle name="Normal 4" xfId="23"/>
    <cellStyle name="Normal 5" xfId="18"/>
    <cellStyle name="Normal 6" xfId="67"/>
    <cellStyle name="Note 2" xfId="63"/>
    <cellStyle name="Output 2" xfId="64"/>
    <cellStyle name="Percent" xfId="4" builtinId="5"/>
    <cellStyle name="Percent 2" xfId="12"/>
    <cellStyle name="Percent 3" xfId="16"/>
    <cellStyle name="Percent 3 2" xfId="22"/>
    <cellStyle name="Percent 4" xfId="8"/>
    <cellStyle name="Title" xfId="17" builtinId="15" customBuiltin="1"/>
    <cellStyle name="Total 2" xfId="65"/>
    <cellStyle name="Warning Text 2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6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7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9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0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1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2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3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4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6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7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8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19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0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1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2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3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4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5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6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7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29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0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1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2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3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4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5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6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7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8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39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0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1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2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3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4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5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6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752475</xdr:colOff>
      <xdr:row>20</xdr:row>
      <xdr:rowOff>104775</xdr:rowOff>
    </xdr:to>
    <xdr:sp macro="" textlink="">
      <xdr:nvSpPr>
        <xdr:cNvPr id="47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676275</xdr:colOff>
      <xdr:row>24</xdr:row>
      <xdr:rowOff>28575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180022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3" name="Text Box 1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6" name="Text Box 1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7" name="Text Box 2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0" name="Text Box 2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1" name="Text Box 2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2" name="Text Box 3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4" name="Text Box 3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5" name="Text Box 3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8" name="Text Box 4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69" name="Text Box 4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0" name="Text Box 4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1" name="Text Box 4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2" name="Text Box 5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3" name="Text Box 5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4" name="Text Box 5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5" name="Text Box 5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6" name="Text Box 5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7" name="Text Box 6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8" name="Text Box 6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79" name="Text Box 6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0" name="Text Box 6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1" name="Text Box 6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2" name="Text Box 7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3" name="Text Box 7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4" name="Text Box 7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5" name="Text Box 7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6" name="Text Box 8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7" name="Text Box 8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752475</xdr:colOff>
      <xdr:row>24</xdr:row>
      <xdr:rowOff>104775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0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1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2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4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5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6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7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8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89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0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1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2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3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4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5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6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7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8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199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0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1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2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3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4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5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7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8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09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1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2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3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4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5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6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7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8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19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0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1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2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3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4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752475</xdr:colOff>
      <xdr:row>65</xdr:row>
      <xdr:rowOff>104775</xdr:rowOff>
    </xdr:to>
    <xdr:sp macro="" textlink="">
      <xdr:nvSpPr>
        <xdr:cNvPr id="225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676275</xdr:colOff>
      <xdr:row>69</xdr:row>
      <xdr:rowOff>28575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0" y="163830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0" name="Text Box 1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1" name="Text Box 1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5" name="Text Box 2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6" name="Text Box 2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7" name="Text Box 2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8" name="Text Box 2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39" name="Text Box 2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0" name="Text Box 3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2" name="Text Box 3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3" name="Text Box 3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4" name="Text Box 3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5" name="Text Box 4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6" name="Text Box 4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7" name="Text Box 4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8" name="Text Box 4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49" name="Text Box 4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0" name="Text Box 5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1" name="Text Box 5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2" name="Text Box 5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3" name="Text Box 5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4" name="Text Box 5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5" name="Text Box 6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6" name="Text Box 6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7" name="Text Box 6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8" name="Text Box 6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59" name="Text Box 6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0" name="Text Box 7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1" name="Text Box 7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2" name="Text Box 7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3" name="Text Box 7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4" name="Text Box 8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5" name="Text Box 8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6" name="Text Box 85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7" name="Text Box 8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752475</xdr:colOff>
      <xdr:row>69</xdr:row>
      <xdr:rowOff>104775</xdr:rowOff>
    </xdr:to>
    <xdr:sp macro="" textlink="">
      <xdr:nvSpPr>
        <xdr:cNvPr id="268" name="Text Box 8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69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0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1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3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4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5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6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7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8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79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0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1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2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3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4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5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6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7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8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89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0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1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2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4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5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6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7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8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299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0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1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2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3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4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5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6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7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8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09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10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11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12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13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752475</xdr:colOff>
      <xdr:row>111</xdr:row>
      <xdr:rowOff>104775</xdr:rowOff>
    </xdr:to>
    <xdr:sp macro="" textlink="">
      <xdr:nvSpPr>
        <xdr:cNvPr id="314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676275</xdr:colOff>
      <xdr:row>115</xdr:row>
      <xdr:rowOff>28575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0" y="981075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17" name="Text Box 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0" name="Text Box 1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1" name="Text Box 1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2" name="Text Box 1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4" name="Text Box 2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6" name="Text Box 2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7" name="Text Box 2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8" name="Text Box 2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29" name="Text Box 3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1" name="Text Box 3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2" name="Text Box 3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3" name="Text Box 3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4" name="Text Box 4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5" name="Text Box 4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6" name="Text Box 4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8" name="Text Box 4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39" name="Text Box 5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0" name="Text Box 5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1" name="Text Box 5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2" name="Text Box 5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3" name="Text Box 5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4" name="Text Box 6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5" name="Text Box 6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6" name="Text Box 6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7" name="Text Box 6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8" name="Text Box 6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49" name="Text Box 7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0" name="Text Box 7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1" name="Text Box 7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2" name="Text Box 7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3" name="Text Box 8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4" name="Text Box 8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5" name="Text Box 85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6" name="Text Box 8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752475</xdr:colOff>
      <xdr:row>115</xdr:row>
      <xdr:rowOff>104775</xdr:rowOff>
    </xdr:to>
    <xdr:sp macro="" textlink="">
      <xdr:nvSpPr>
        <xdr:cNvPr id="357" name="Text Box 8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58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59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0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1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2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3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4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5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6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7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8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69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0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1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2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3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4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5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6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7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8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79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0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1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2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3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5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6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7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8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0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1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2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3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4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5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6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7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8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399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400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401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402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403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676275</xdr:colOff>
      <xdr:row>36</xdr:row>
      <xdr:rowOff>28575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0" y="163830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05" name="Text Box 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06" name="Text Box 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07" name="Text Box 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09" name="Text Box 1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1" name="Text Box 1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2" name="Text Box 1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3" name="Text Box 2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4" name="Text Box 2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5" name="Text Box 2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6" name="Text Box 2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7" name="Text Box 2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8" name="Text Box 3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19" name="Text Box 3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0" name="Text Box 3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1" name="Text Box 3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3" name="Text Box 4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4" name="Text Box 4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5" name="Text Box 4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6" name="Text Box 4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7" name="Text Box 4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8" name="Text Box 5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29" name="Text Box 5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0" name="Text Box 5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1" name="Text Box 5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2" name="Text Box 5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3" name="Text Box 6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4" name="Text Box 6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5" name="Text Box 6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6" name="Text Box 6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7" name="Text Box 6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8" name="Text Box 7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39" name="Text Box 7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0" name="Text Box 7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1" name="Text Box 7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2" name="Text Box 8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3" name="Text Box 8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4" name="Text Box 85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5" name="Text Box 8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446" name="Text Box 8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676275</xdr:colOff>
      <xdr:row>12</xdr:row>
      <xdr:rowOff>28574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0" y="178117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0" name="Text Box 3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1" name="Text Box 4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2" name="Text Box 4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3" name="Text Box 4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4" name="Text Box 4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5" name="Text Box 4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6" name="Text Box 5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7" name="Text Box 5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8" name="Text Box 5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59" name="Text Box 5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0" name="Text Box 5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1" name="Text Box 6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2" name="Text Box 6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3" name="Text Box 6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4" name="Text Box 67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5" name="Text Box 69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6" name="Text Box 71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7" name="Text Box 73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8" name="Text Box 77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69" name="Text Box 79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0" name="Text Box 81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1" name="Text Box 83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2" name="Text Box 85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3" name="Text Box 87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4" name="Text Box 89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676275</xdr:colOff>
      <xdr:row>12</xdr:row>
      <xdr:rowOff>28574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0" y="178117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7" name="Text Box 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79" name="Text Box 1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0" name="Text Box 1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3" name="Text Box 1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4" name="Text Box 2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5" name="Text Box 2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6" name="Text Box 2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8" name="Text Box 2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89" name="Text Box 3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0" name="Text Box 3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1" name="Text Box 3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2" name="Text Box 3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3" name="Text Box 3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4" name="Text Box 4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5" name="Text Box 4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6" name="Text Box 4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7" name="Text Box 4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8" name="Text Box 4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699" name="Text Box 5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0" name="Text Box 5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1" name="Text Box 5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2" name="Text Box 56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3" name="Text Box 58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4" name="Text Box 60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5" name="Text Box 62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6" name="Text Box 64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7" name="Text Box 67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8" name="Text Box 69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09" name="Text Box 71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0" name="Text Box 73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1" name="Text Box 77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2" name="Text Box 79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3" name="Text Box 81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4" name="Text Box 83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104774</xdr:rowOff>
    </xdr:to>
    <xdr:sp macro="" textlink="">
      <xdr:nvSpPr>
        <xdr:cNvPr id="715" name="Text Box 85"/>
        <xdr:cNvSpPr txBox="1">
          <a:spLocks noChangeArrowheads="1"/>
        </xdr:cNvSpPr>
      </xdr:nvSpPr>
      <xdr:spPr bwMode="auto">
        <a:xfrm>
          <a:off x="0" y="1781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719" name="Text Box 5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720" name="Text Box 6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3" name="Text Box 6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4" name="Text Box 6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5" name="Text Box 6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6" name="Text Box 6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7" name="Text Box 7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8" name="Text Box 7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19" name="Text Box 7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0" name="Text Box 7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1" name="Text Box 7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2" name="Text Box 8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3" name="Text Box 8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4" name="Text Box 8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5" name="Text Box 8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6" name="Text Box 9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7" name="Text Box 9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8" name="Text Box 9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29" name="Text Box 9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0" name="Text Box 9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1" name="Text Box 10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2" name="Text Box 10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3" name="Text Box 5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4" name="Text Box 5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5" name="Text Box 6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6" name="Text Box 6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7" name="Text Box 6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8" name="Text Box 6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39" name="Text Box 6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0" name="Text Box 7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1" name="Text Box 7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2" name="Text Box 7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3" name="Text Box 7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4" name="Text Box 7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5" name="Text Box 8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6" name="Text Box 8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7" name="Text Box 8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8" name="Text Box 8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49" name="Text Box 9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0" name="Text Box 9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1" name="Text Box 95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2" name="Text Box 97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3" name="Text Box 99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4" name="Text Box 101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855" name="Text Box 103"/>
        <xdr:cNvSpPr txBox="1">
          <a:spLocks noChangeArrowheads="1"/>
        </xdr:cNvSpPr>
      </xdr:nvSpPr>
      <xdr:spPr bwMode="auto">
        <a:xfrm>
          <a:off x="0" y="122491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676275</xdr:colOff>
      <xdr:row>58</xdr:row>
      <xdr:rowOff>28575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0" y="1273492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57" name="Text Box 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58" name="Text Box 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0" name="Text Box 1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1" name="Text Box 1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2" name="Text Box 1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3" name="Text Box 1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4" name="Text Box 1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5" name="Text Box 2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6" name="Text Box 2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7" name="Text Box 2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2" name="Text Box 3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3" name="Text Box 3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4" name="Text Box 3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5" name="Text Box 4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6" name="Text Box 4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7" name="Text Box 4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8" name="Text Box 4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79" name="Text Box 4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0" name="Text Box 5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1" name="Text Box 5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2" name="Text Box 5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3" name="Text Box 56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4" name="Text Box 58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5" name="Text Box 60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6" name="Text Box 62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7" name="Text Box 64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8" name="Text Box 67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89" name="Text Box 69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0" name="Text Box 71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1" name="Text Box 73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2" name="Text Box 77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3" name="Text Box 79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4" name="Text Box 81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5" name="Text Box 83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6" name="Text Box 85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7" name="Text Box 87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898" name="Text Box 89"/>
        <xdr:cNvSpPr txBox="1">
          <a:spLocks noChangeArrowheads="1"/>
        </xdr:cNvSpPr>
      </xdr:nvSpPr>
      <xdr:spPr bwMode="auto">
        <a:xfrm>
          <a:off x="0" y="127349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1" name="Text Box 5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2" name="Text Box 5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3" name="Text Box 6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5" name="Text Box 6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6" name="Text Box 6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7" name="Text Box 6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8" name="Text Box 7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39" name="Text Box 7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0" name="Text Box 7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1" name="Text Box 7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2" name="Text Box 7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3" name="Text Box 8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4" name="Text Box 8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5" name="Text Box 8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6" name="Text Box 8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7" name="Text Box 9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8" name="Text Box 9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49" name="Text Box 9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0" name="Text Box 9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1" name="Text Box 9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2" name="Text Box 10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3" name="Text Box 10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4" name="Text Box 5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5" name="Text Box 5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6" name="Text Box 6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7" name="Text Box 6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8" name="Text Box 6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59" name="Text Box 6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0" name="Text Box 6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1" name="Text Box 7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2" name="Text Box 7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3" name="Text Box 7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4" name="Text Box 7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5" name="Text Box 7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6" name="Text Box 8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7" name="Text Box 8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8" name="Text Box 8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69" name="Text Box 8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0" name="Text Box 9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1" name="Text Box 9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2" name="Text Box 95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3" name="Text Box 97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4" name="Text Box 99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5" name="Text Box 101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752475</xdr:colOff>
      <xdr:row>32</xdr:row>
      <xdr:rowOff>104775</xdr:rowOff>
    </xdr:to>
    <xdr:sp macro="" textlink="">
      <xdr:nvSpPr>
        <xdr:cNvPr id="576" name="Text Box 103"/>
        <xdr:cNvSpPr txBox="1">
          <a:spLocks noChangeArrowheads="1"/>
        </xdr:cNvSpPr>
      </xdr:nvSpPr>
      <xdr:spPr bwMode="auto">
        <a:xfrm>
          <a:off x="0" y="356235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676275</xdr:colOff>
      <xdr:row>36</xdr:row>
      <xdr:rowOff>28575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0" y="406717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78" name="Text Box 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1" name="Text Box 1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2" name="Text Box 1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3" name="Text Box 1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4" name="Text Box 1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5" name="Text Box 1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6" name="Text Box 2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7" name="Text Box 2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8" name="Text Box 2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89" name="Text Box 2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0" name="Text Box 2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1" name="Text Box 3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2" name="Text Box 3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3" name="Text Box 3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4" name="Text Box 3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5" name="Text Box 3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6" name="Text Box 4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7" name="Text Box 4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8" name="Text Box 4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599" name="Text Box 4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0" name="Text Box 4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1" name="Text Box 5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2" name="Text Box 5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3" name="Text Box 5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4" name="Text Box 56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5" name="Text Box 58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6" name="Text Box 60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7" name="Text Box 62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8" name="Text Box 64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09" name="Text Box 67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0" name="Text Box 69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1" name="Text Box 71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2" name="Text Box 73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3" name="Text Box 77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4" name="Text Box 79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5" name="Text Box 81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6" name="Text Box 83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7" name="Text Box 85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8" name="Text Box 87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752475</xdr:colOff>
      <xdr:row>36</xdr:row>
      <xdr:rowOff>104775</xdr:rowOff>
    </xdr:to>
    <xdr:sp macro="" textlink="">
      <xdr:nvSpPr>
        <xdr:cNvPr id="619" name="Text Box 89"/>
        <xdr:cNvSpPr txBox="1">
          <a:spLocks noChangeArrowheads="1"/>
        </xdr:cNvSpPr>
      </xdr:nvSpPr>
      <xdr:spPr bwMode="auto">
        <a:xfrm>
          <a:off x="0" y="40671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K175"/>
  <sheetViews>
    <sheetView tabSelected="1" zoomScale="70" zoomScaleNormal="70" workbookViewId="0">
      <selection activeCell="A2" sqref="A2"/>
    </sheetView>
  </sheetViews>
  <sheetFormatPr defaultColWidth="16.6640625" defaultRowHeight="13.2"/>
  <cols>
    <col min="1" max="1" width="36.88671875" bestFit="1" customWidth="1"/>
  </cols>
  <sheetData>
    <row r="2" spans="1:74" ht="17.399999999999999">
      <c r="A2" s="99" t="s">
        <v>98</v>
      </c>
    </row>
    <row r="3" spans="1:74" ht="17.399999999999999">
      <c r="A3" s="99"/>
    </row>
    <row r="4" spans="1:74">
      <c r="A4" s="42">
        <v>2012</v>
      </c>
    </row>
    <row r="5" spans="1:74" s="66" customFormat="1" ht="52.8">
      <c r="A5" s="47"/>
      <c r="B5" s="47" t="s">
        <v>84</v>
      </c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8</v>
      </c>
      <c r="I5" s="47" t="s">
        <v>85</v>
      </c>
      <c r="J5" s="47" t="s">
        <v>10</v>
      </c>
      <c r="K5" s="47" t="s">
        <v>11</v>
      </c>
      <c r="L5" s="47" t="s">
        <v>97</v>
      </c>
      <c r="M5" s="47" t="s">
        <v>88</v>
      </c>
      <c r="N5" s="47" t="s">
        <v>13</v>
      </c>
      <c r="O5" s="47" t="s">
        <v>14</v>
      </c>
      <c r="P5" s="47" t="s">
        <v>16</v>
      </c>
      <c r="Q5" s="47" t="s">
        <v>15</v>
      </c>
      <c r="R5" s="47" t="s">
        <v>17</v>
      </c>
      <c r="S5" s="47" t="s">
        <v>18</v>
      </c>
      <c r="T5" s="47" t="s">
        <v>19</v>
      </c>
      <c r="U5" s="47" t="s">
        <v>20</v>
      </c>
      <c r="V5" s="47" t="s">
        <v>21</v>
      </c>
      <c r="W5" s="47" t="s">
        <v>22</v>
      </c>
      <c r="X5" s="47" t="s">
        <v>23</v>
      </c>
      <c r="Y5" s="47" t="s">
        <v>24</v>
      </c>
      <c r="Z5" s="47" t="s">
        <v>25</v>
      </c>
      <c r="AA5" s="47" t="s">
        <v>26</v>
      </c>
      <c r="AB5" s="47" t="s">
        <v>27</v>
      </c>
      <c r="AC5" s="47" t="s">
        <v>28</v>
      </c>
      <c r="AD5" s="47" t="s">
        <v>29</v>
      </c>
      <c r="AE5" s="47" t="s">
        <v>30</v>
      </c>
      <c r="AF5" s="47" t="s">
        <v>31</v>
      </c>
      <c r="AG5" s="47" t="s">
        <v>32</v>
      </c>
      <c r="AH5" s="47" t="s">
        <v>33</v>
      </c>
      <c r="AI5" s="47" t="s">
        <v>34</v>
      </c>
      <c r="AJ5" s="47" t="s">
        <v>35</v>
      </c>
      <c r="AK5" s="47" t="s">
        <v>36</v>
      </c>
      <c r="AL5" s="47" t="s">
        <v>37</v>
      </c>
      <c r="AM5" s="47" t="s">
        <v>38</v>
      </c>
      <c r="AN5" s="47" t="s">
        <v>39</v>
      </c>
      <c r="AO5" s="47" t="s">
        <v>40</v>
      </c>
      <c r="AP5" s="47" t="s">
        <v>41</v>
      </c>
      <c r="AQ5" s="47" t="s">
        <v>89</v>
      </c>
      <c r="AR5" s="47" t="s">
        <v>43</v>
      </c>
      <c r="AS5" s="47" t="s">
        <v>44</v>
      </c>
      <c r="AT5" s="47" t="s">
        <v>45</v>
      </c>
      <c r="AU5" s="47" t="s">
        <v>46</v>
      </c>
      <c r="AV5" s="47" t="s">
        <v>47</v>
      </c>
      <c r="AW5" s="47" t="s">
        <v>48</v>
      </c>
      <c r="AX5" s="47" t="s">
        <v>49</v>
      </c>
      <c r="AY5" s="47" t="s">
        <v>50</v>
      </c>
      <c r="AZ5" s="47" t="s">
        <v>51</v>
      </c>
      <c r="BA5" s="47" t="s">
        <v>52</v>
      </c>
      <c r="BB5" s="47" t="s">
        <v>55</v>
      </c>
      <c r="BC5" s="47" t="s">
        <v>82</v>
      </c>
      <c r="BD5" s="47" t="s">
        <v>53</v>
      </c>
      <c r="BE5" s="47" t="s">
        <v>54</v>
      </c>
      <c r="BF5" s="47" t="s">
        <v>57</v>
      </c>
      <c r="BG5" s="47" t="s">
        <v>58</v>
      </c>
      <c r="BH5" s="47" t="s">
        <v>59</v>
      </c>
      <c r="BI5" s="47" t="s">
        <v>60</v>
      </c>
      <c r="BJ5" s="47" t="s">
        <v>61</v>
      </c>
      <c r="BK5" s="47" t="s">
        <v>62</v>
      </c>
      <c r="BL5" s="47" t="s">
        <v>63</v>
      </c>
      <c r="BM5" s="47" t="s">
        <v>64</v>
      </c>
      <c r="BN5" s="47" t="s">
        <v>65</v>
      </c>
      <c r="BO5" s="47" t="s">
        <v>66</v>
      </c>
      <c r="BP5" s="47" t="s">
        <v>67</v>
      </c>
      <c r="BQ5" s="47" t="s">
        <v>68</v>
      </c>
      <c r="BR5" s="47" t="s">
        <v>69</v>
      </c>
      <c r="BS5" s="47" t="s">
        <v>70</v>
      </c>
      <c r="BT5" s="47" t="s">
        <v>71</v>
      </c>
      <c r="BU5" s="47" t="s">
        <v>72</v>
      </c>
      <c r="BV5" s="101" t="s">
        <v>83</v>
      </c>
    </row>
    <row r="6" spans="1:74">
      <c r="A6" s="89" t="s">
        <v>73</v>
      </c>
      <c r="B6" s="63">
        <v>1685078</v>
      </c>
      <c r="C6" s="63">
        <v>239617</v>
      </c>
      <c r="D6" s="63">
        <v>2887582</v>
      </c>
      <c r="E6" s="63">
        <v>753402</v>
      </c>
      <c r="F6" s="63">
        <v>1322296</v>
      </c>
      <c r="G6" s="63">
        <v>4387013</v>
      </c>
      <c r="H6" s="63">
        <v>3306212</v>
      </c>
      <c r="I6" s="63">
        <v>1441468</v>
      </c>
      <c r="J6" s="63">
        <v>340133</v>
      </c>
      <c r="K6" s="63">
        <v>289711</v>
      </c>
      <c r="L6" s="63">
        <v>890263</v>
      </c>
      <c r="M6" s="63">
        <v>360674</v>
      </c>
      <c r="N6" s="63">
        <v>16298</v>
      </c>
      <c r="O6" s="63">
        <v>272543</v>
      </c>
      <c r="P6" s="63">
        <v>11615122</v>
      </c>
      <c r="Q6" s="63">
        <v>1980284</v>
      </c>
      <c r="R6" s="63">
        <v>160299</v>
      </c>
      <c r="S6" s="63">
        <v>258617</v>
      </c>
      <c r="T6" s="63">
        <v>1029174</v>
      </c>
      <c r="U6" s="63">
        <v>660638</v>
      </c>
      <c r="V6" s="63">
        <v>213851</v>
      </c>
      <c r="W6" s="63">
        <v>4524010</v>
      </c>
      <c r="X6" s="63">
        <v>411623</v>
      </c>
      <c r="Y6" s="63">
        <v>3916489</v>
      </c>
      <c r="Z6" s="63">
        <v>2057729</v>
      </c>
      <c r="AA6" s="63">
        <v>797619</v>
      </c>
      <c r="AB6" s="63">
        <v>123187</v>
      </c>
      <c r="AC6" s="63">
        <v>24353827</v>
      </c>
      <c r="AD6" s="63">
        <v>8074</v>
      </c>
      <c r="AE6" s="63">
        <v>74387</v>
      </c>
      <c r="AF6" s="63">
        <v>3833812</v>
      </c>
      <c r="AG6" s="63">
        <v>14993742</v>
      </c>
      <c r="AH6" s="63">
        <v>1314678</v>
      </c>
      <c r="AI6" s="63">
        <v>166372</v>
      </c>
      <c r="AJ6" s="63">
        <v>2338945</v>
      </c>
      <c r="AK6" s="63">
        <v>4821308</v>
      </c>
      <c r="AL6" s="63">
        <v>553856</v>
      </c>
      <c r="AM6" s="63">
        <v>221041</v>
      </c>
      <c r="AN6" s="63">
        <v>7661593</v>
      </c>
      <c r="AO6" s="63">
        <v>793299</v>
      </c>
      <c r="AP6" s="63">
        <v>972345</v>
      </c>
      <c r="AQ6" s="63">
        <v>791523</v>
      </c>
      <c r="AR6" s="63">
        <v>4326888</v>
      </c>
      <c r="AS6" s="63">
        <v>469005</v>
      </c>
      <c r="AT6" s="63">
        <v>1236695</v>
      </c>
      <c r="AU6" s="63">
        <v>697805</v>
      </c>
      <c r="AV6" s="63">
        <v>561068</v>
      </c>
      <c r="AW6" s="63">
        <v>4755638</v>
      </c>
      <c r="AX6" s="63">
        <v>458597</v>
      </c>
      <c r="AY6" s="63">
        <v>1129560</v>
      </c>
      <c r="AZ6" s="63">
        <v>1167906</v>
      </c>
      <c r="BA6" s="63">
        <v>562813</v>
      </c>
      <c r="BB6" s="63">
        <v>1536913</v>
      </c>
      <c r="BC6" s="63">
        <v>21936069</v>
      </c>
      <c r="BD6" s="63">
        <v>3308347</v>
      </c>
      <c r="BE6" s="63">
        <v>122207</v>
      </c>
      <c r="BF6" s="63">
        <v>222755</v>
      </c>
      <c r="BG6" s="63">
        <v>304403</v>
      </c>
      <c r="BH6" s="63">
        <v>555763</v>
      </c>
      <c r="BI6" s="63">
        <v>843039</v>
      </c>
      <c r="BJ6" s="63">
        <v>3085195</v>
      </c>
      <c r="BK6" s="63">
        <v>725882</v>
      </c>
      <c r="BL6" s="63">
        <v>55940562</v>
      </c>
      <c r="BM6" s="63">
        <v>5407951</v>
      </c>
      <c r="BN6" s="63">
        <v>74969</v>
      </c>
      <c r="BO6" s="63">
        <v>4464684</v>
      </c>
      <c r="BP6" s="63">
        <v>1228946</v>
      </c>
      <c r="BQ6" s="63">
        <v>316211</v>
      </c>
      <c r="BR6" s="63">
        <v>334676</v>
      </c>
      <c r="BS6" s="63">
        <v>315448</v>
      </c>
      <c r="BT6" s="63">
        <v>2333016</v>
      </c>
      <c r="BU6" s="63">
        <v>877501</v>
      </c>
    </row>
    <row r="7" spans="1:74">
      <c r="A7" s="89" t="s">
        <v>74</v>
      </c>
      <c r="B7" s="63">
        <v>4063799</v>
      </c>
      <c r="C7" s="63">
        <v>81388</v>
      </c>
      <c r="D7" s="63">
        <v>854260</v>
      </c>
      <c r="E7" s="63">
        <v>778960</v>
      </c>
      <c r="F7" s="63">
        <v>1428085</v>
      </c>
      <c r="G7" s="63">
        <v>3149391</v>
      </c>
      <c r="H7" s="63">
        <v>2121992</v>
      </c>
      <c r="I7" s="63">
        <v>1899783</v>
      </c>
      <c r="J7" s="63">
        <v>280611</v>
      </c>
      <c r="K7" s="62">
        <v>0</v>
      </c>
      <c r="L7" s="63">
        <v>1456170</v>
      </c>
      <c r="M7" s="63">
        <v>1739338</v>
      </c>
      <c r="N7" s="63">
        <v>48628</v>
      </c>
      <c r="O7" s="63">
        <v>604288</v>
      </c>
      <c r="P7" s="63">
        <v>9367023</v>
      </c>
      <c r="Q7" s="63">
        <v>1943930</v>
      </c>
      <c r="R7" s="63">
        <v>595216</v>
      </c>
      <c r="S7" s="63">
        <v>411414</v>
      </c>
      <c r="T7" s="63">
        <v>1740450</v>
      </c>
      <c r="U7" s="63">
        <v>1541600</v>
      </c>
      <c r="V7" s="63">
        <v>377219</v>
      </c>
      <c r="W7" s="63">
        <v>2254272</v>
      </c>
      <c r="X7" s="63">
        <v>726934</v>
      </c>
      <c r="Y7" s="63">
        <v>1522912</v>
      </c>
      <c r="Z7" s="63">
        <v>2315369</v>
      </c>
      <c r="AA7" s="63">
        <v>1905957</v>
      </c>
      <c r="AB7" s="63">
        <v>354766</v>
      </c>
      <c r="AC7" s="63">
        <v>3400949</v>
      </c>
      <c r="AD7" s="63">
        <v>65534</v>
      </c>
      <c r="AE7" s="63">
        <v>178745</v>
      </c>
      <c r="AF7" s="63">
        <v>3791181</v>
      </c>
      <c r="AG7" s="63">
        <v>9883523</v>
      </c>
      <c r="AH7" s="63">
        <v>473902</v>
      </c>
      <c r="AI7" s="63">
        <v>454492</v>
      </c>
      <c r="AJ7" s="63">
        <v>873655</v>
      </c>
      <c r="AK7" s="63">
        <v>5226753</v>
      </c>
      <c r="AL7" s="63">
        <v>135286</v>
      </c>
      <c r="AM7" s="63">
        <v>788722</v>
      </c>
      <c r="AN7" s="63">
        <v>7015886</v>
      </c>
      <c r="AO7" s="63">
        <v>186448</v>
      </c>
      <c r="AP7" s="63">
        <v>1237775</v>
      </c>
      <c r="AQ7" s="63">
        <v>1469686</v>
      </c>
      <c r="AR7" s="63">
        <v>2381216</v>
      </c>
      <c r="AS7" s="63">
        <v>479908</v>
      </c>
      <c r="AT7" s="63">
        <v>1008995</v>
      </c>
      <c r="AU7" s="63">
        <v>1270845</v>
      </c>
      <c r="AV7" s="63">
        <v>450645</v>
      </c>
      <c r="AW7" s="63">
        <v>2552677</v>
      </c>
      <c r="AX7" s="63">
        <v>465329</v>
      </c>
      <c r="AY7" s="63">
        <v>788024</v>
      </c>
      <c r="AZ7" s="63">
        <v>1094190</v>
      </c>
      <c r="BA7" s="63">
        <v>693882</v>
      </c>
      <c r="BB7" s="63">
        <v>1424501</v>
      </c>
      <c r="BC7" s="63">
        <v>7981705</v>
      </c>
      <c r="BD7" s="63">
        <v>2545678</v>
      </c>
      <c r="BE7" s="63">
        <v>302608</v>
      </c>
      <c r="BF7" s="63">
        <v>160692</v>
      </c>
      <c r="BG7" s="63">
        <v>355486</v>
      </c>
      <c r="BH7" s="63">
        <v>265546</v>
      </c>
      <c r="BI7" s="63">
        <v>439750</v>
      </c>
      <c r="BJ7" s="63">
        <v>3915107</v>
      </c>
      <c r="BK7" s="63">
        <v>159451</v>
      </c>
      <c r="BL7" s="63">
        <v>54766415</v>
      </c>
      <c r="BM7" s="63">
        <v>3065986</v>
      </c>
      <c r="BN7" s="63">
        <v>730689</v>
      </c>
      <c r="BO7" s="63">
        <v>1266289</v>
      </c>
      <c r="BP7" s="63">
        <v>1749664</v>
      </c>
      <c r="BQ7" s="63">
        <v>272443</v>
      </c>
      <c r="BR7" s="63">
        <v>161274</v>
      </c>
      <c r="BS7" s="63">
        <v>1300494</v>
      </c>
      <c r="BT7" s="63">
        <v>1714691</v>
      </c>
      <c r="BU7" s="63">
        <v>613835</v>
      </c>
    </row>
    <row r="8" spans="1:74">
      <c r="A8" s="89" t="s">
        <v>75</v>
      </c>
      <c r="B8" s="63">
        <v>3781318</v>
      </c>
      <c r="C8" s="63">
        <v>969210</v>
      </c>
      <c r="D8" s="63">
        <v>7804311</v>
      </c>
      <c r="E8" s="63">
        <v>3763769</v>
      </c>
      <c r="F8" s="63">
        <v>4861575</v>
      </c>
      <c r="G8" s="63">
        <v>8970804</v>
      </c>
      <c r="H8" s="63">
        <v>8410226</v>
      </c>
      <c r="I8" s="63">
        <v>4852690</v>
      </c>
      <c r="J8" s="63">
        <v>1603943</v>
      </c>
      <c r="K8" s="63">
        <v>390780</v>
      </c>
      <c r="L8" s="63">
        <v>6537108</v>
      </c>
      <c r="M8" s="63">
        <v>2743294</v>
      </c>
      <c r="N8" s="63">
        <v>467053</v>
      </c>
      <c r="O8" s="63">
        <v>1476308</v>
      </c>
      <c r="P8" s="63">
        <v>31899243</v>
      </c>
      <c r="Q8" s="63">
        <v>22342470</v>
      </c>
      <c r="R8" s="63">
        <v>4184281</v>
      </c>
      <c r="S8" s="63">
        <v>690560</v>
      </c>
      <c r="T8" s="63">
        <v>3263235</v>
      </c>
      <c r="U8" s="63">
        <v>2627783</v>
      </c>
      <c r="V8" s="63">
        <v>1029059</v>
      </c>
      <c r="W8" s="63">
        <v>7226366</v>
      </c>
      <c r="X8" s="63">
        <v>1855365</v>
      </c>
      <c r="Y8" s="63">
        <v>8318162</v>
      </c>
      <c r="Z8" s="63">
        <v>5248689</v>
      </c>
      <c r="AA8" s="63">
        <v>3213413</v>
      </c>
      <c r="AB8" s="63">
        <v>341614</v>
      </c>
      <c r="AC8" s="63">
        <v>23723589</v>
      </c>
      <c r="AD8" s="63">
        <v>351820</v>
      </c>
      <c r="AE8" s="63">
        <v>768058</v>
      </c>
      <c r="AF8" s="63">
        <v>12827871</v>
      </c>
      <c r="AG8" s="63">
        <v>47750866</v>
      </c>
      <c r="AH8" s="63">
        <v>3076820</v>
      </c>
      <c r="AI8" s="63">
        <v>1453392</v>
      </c>
      <c r="AJ8" s="63">
        <v>3078926</v>
      </c>
      <c r="AK8" s="63">
        <v>6779135</v>
      </c>
      <c r="AL8" s="63">
        <v>1606693</v>
      </c>
      <c r="AM8" s="63">
        <v>2164667</v>
      </c>
      <c r="AN8" s="63">
        <v>16564328</v>
      </c>
      <c r="AO8" s="63">
        <v>1442561</v>
      </c>
      <c r="AP8" s="63">
        <v>4551876</v>
      </c>
      <c r="AQ8" s="63">
        <v>5879404</v>
      </c>
      <c r="AR8" s="63">
        <v>8060787</v>
      </c>
      <c r="AS8" s="63">
        <v>1159932</v>
      </c>
      <c r="AT8" s="63">
        <v>4112777</v>
      </c>
      <c r="AU8" s="63">
        <v>3473865</v>
      </c>
      <c r="AV8" s="63">
        <v>1429883</v>
      </c>
      <c r="AW8" s="63">
        <v>7000754</v>
      </c>
      <c r="AX8" s="63">
        <v>2180380</v>
      </c>
      <c r="AY8" s="63">
        <v>2950868</v>
      </c>
      <c r="AZ8" s="63">
        <v>8978355</v>
      </c>
      <c r="BA8" s="63">
        <v>1416695</v>
      </c>
      <c r="BB8" s="63">
        <v>4965901</v>
      </c>
      <c r="BC8" s="63">
        <v>53287467</v>
      </c>
      <c r="BD8" s="63">
        <v>4439924</v>
      </c>
      <c r="BE8" s="63">
        <v>944957</v>
      </c>
      <c r="BF8" s="63">
        <v>818592</v>
      </c>
      <c r="BG8" s="63">
        <v>1194852</v>
      </c>
      <c r="BH8" s="63">
        <v>645465</v>
      </c>
      <c r="BI8" s="63">
        <v>3763050</v>
      </c>
      <c r="BJ8" s="63">
        <v>6127797</v>
      </c>
      <c r="BK8" s="63">
        <v>1434416</v>
      </c>
      <c r="BL8" s="63">
        <v>132713320</v>
      </c>
      <c r="BM8" s="63">
        <v>18990097</v>
      </c>
      <c r="BN8" s="63">
        <v>2013077</v>
      </c>
      <c r="BO8" s="63">
        <v>6011817</v>
      </c>
      <c r="BP8" s="63">
        <v>3309121</v>
      </c>
      <c r="BQ8" s="63">
        <v>1033587</v>
      </c>
      <c r="BR8" s="63">
        <v>1178486</v>
      </c>
      <c r="BS8" s="63">
        <v>3042377</v>
      </c>
      <c r="BT8" s="63">
        <v>4932759</v>
      </c>
      <c r="BU8" s="63">
        <v>2463337</v>
      </c>
    </row>
    <row r="9" spans="1:74">
      <c r="A9" s="56" t="s">
        <v>76</v>
      </c>
      <c r="B9" s="63">
        <v>11609</v>
      </c>
      <c r="C9" s="63">
        <v>1660</v>
      </c>
      <c r="D9" s="63">
        <v>35820</v>
      </c>
      <c r="E9" s="63">
        <v>9783</v>
      </c>
      <c r="F9" s="63">
        <v>38260</v>
      </c>
      <c r="G9" s="63">
        <v>65377</v>
      </c>
      <c r="H9" s="63">
        <v>51983</v>
      </c>
      <c r="I9" s="63">
        <v>28498</v>
      </c>
      <c r="J9" s="63">
        <v>6647</v>
      </c>
      <c r="K9" s="63">
        <v>1275</v>
      </c>
      <c r="L9" s="63">
        <v>40232</v>
      </c>
      <c r="M9" s="63">
        <v>15716</v>
      </c>
      <c r="N9" s="63">
        <v>1956</v>
      </c>
      <c r="O9" s="63">
        <v>11371</v>
      </c>
      <c r="P9" s="63">
        <v>197746</v>
      </c>
      <c r="Q9" s="63">
        <v>85620</v>
      </c>
      <c r="R9" s="63">
        <v>18447</v>
      </c>
      <c r="S9" s="63">
        <v>3302</v>
      </c>
      <c r="T9" s="63">
        <v>28130</v>
      </c>
      <c r="U9" s="63">
        <v>20057</v>
      </c>
      <c r="V9" s="63">
        <v>3780</v>
      </c>
      <c r="W9" s="63">
        <v>46879</v>
      </c>
      <c r="X9" s="63">
        <v>10488</v>
      </c>
      <c r="Y9" s="63">
        <v>51553</v>
      </c>
      <c r="Z9" s="63">
        <v>21158</v>
      </c>
      <c r="AA9" s="63">
        <v>20893</v>
      </c>
      <c r="AB9" s="63">
        <v>2787</v>
      </c>
      <c r="AC9" s="63">
        <v>237185</v>
      </c>
      <c r="AD9" s="63">
        <v>1216</v>
      </c>
      <c r="AE9" s="63">
        <v>5579</v>
      </c>
      <c r="AF9" s="63">
        <v>141795</v>
      </c>
      <c r="AG9" s="63">
        <v>309534</v>
      </c>
      <c r="AH9" s="63">
        <v>15062</v>
      </c>
      <c r="AI9" s="63">
        <v>5568</v>
      </c>
      <c r="AJ9" s="63">
        <v>26775</v>
      </c>
      <c r="AK9" s="63">
        <v>89025</v>
      </c>
      <c r="AL9" s="63">
        <v>9773</v>
      </c>
      <c r="AM9" s="63">
        <v>9685</v>
      </c>
      <c r="AN9" s="63">
        <v>149742</v>
      </c>
      <c r="AO9" s="63">
        <v>6975</v>
      </c>
      <c r="AP9" s="63">
        <v>32324</v>
      </c>
      <c r="AQ9" s="63">
        <v>33883</v>
      </c>
      <c r="AR9" s="63">
        <v>50986</v>
      </c>
      <c r="AS9" s="63">
        <v>8187</v>
      </c>
      <c r="AT9" s="63">
        <v>19070</v>
      </c>
      <c r="AU9" s="63">
        <v>23972</v>
      </c>
      <c r="AV9" s="63">
        <v>6068</v>
      </c>
      <c r="AW9" s="63">
        <v>64106</v>
      </c>
      <c r="AX9" s="63">
        <v>11392</v>
      </c>
      <c r="AY9" s="63">
        <v>13146</v>
      </c>
      <c r="AZ9" s="63">
        <v>53361</v>
      </c>
      <c r="BA9" s="63">
        <v>10633</v>
      </c>
      <c r="BB9" s="63">
        <v>35436</v>
      </c>
      <c r="BC9" s="63">
        <v>340343</v>
      </c>
      <c r="BD9" s="63">
        <v>33058</v>
      </c>
      <c r="BE9" s="63">
        <v>3480</v>
      </c>
      <c r="BF9" s="63">
        <v>4215</v>
      </c>
      <c r="BG9" s="63">
        <v>5862</v>
      </c>
      <c r="BH9" s="63">
        <v>2755</v>
      </c>
      <c r="BI9" s="63">
        <v>16563</v>
      </c>
      <c r="BJ9" s="63">
        <v>49998</v>
      </c>
      <c r="BK9" s="63">
        <v>6782</v>
      </c>
      <c r="BL9" s="63">
        <v>718661</v>
      </c>
      <c r="BM9" s="63">
        <v>115280</v>
      </c>
      <c r="BN9" s="63">
        <v>12538</v>
      </c>
      <c r="BO9" s="63">
        <v>53387</v>
      </c>
      <c r="BP9" s="63">
        <v>22053</v>
      </c>
      <c r="BQ9" s="63">
        <v>3649</v>
      </c>
      <c r="BR9" s="63">
        <v>3753</v>
      </c>
      <c r="BS9" s="63">
        <v>22593</v>
      </c>
      <c r="BT9" s="63">
        <v>40915</v>
      </c>
      <c r="BU9" s="63">
        <v>15356</v>
      </c>
    </row>
    <row r="10" spans="1:74">
      <c r="A10" s="89" t="s">
        <v>77</v>
      </c>
      <c r="B10" s="64">
        <f>(B6+B7+B8)/B9</f>
        <v>820.93160478938751</v>
      </c>
      <c r="C10" s="64">
        <f t="shared" ref="C10:BN10" si="0">(C6+C7+C8)/C9</f>
        <v>777.23795180722891</v>
      </c>
      <c r="D10" s="64">
        <f t="shared" si="0"/>
        <v>322.33816303740929</v>
      </c>
      <c r="E10" s="64">
        <f t="shared" si="0"/>
        <v>541.36062557497701</v>
      </c>
      <c r="F10" s="64">
        <f t="shared" si="0"/>
        <v>198.95337166753791</v>
      </c>
      <c r="G10" s="64">
        <f t="shared" si="0"/>
        <v>252.49258913685242</v>
      </c>
      <c r="H10" s="64">
        <f t="shared" si="0"/>
        <v>266.21068426216266</v>
      </c>
      <c r="I10" s="64">
        <f t="shared" si="0"/>
        <v>287.52687907923365</v>
      </c>
      <c r="J10" s="64">
        <f t="shared" si="0"/>
        <v>334.69038664058974</v>
      </c>
      <c r="K10" s="64">
        <f t="shared" si="0"/>
        <v>533.71843137254905</v>
      </c>
      <c r="L10" s="64">
        <f t="shared" si="0"/>
        <v>220.80783953072182</v>
      </c>
      <c r="M10" s="64">
        <f t="shared" si="0"/>
        <v>308.17676253499616</v>
      </c>
      <c r="N10" s="64">
        <f t="shared" si="0"/>
        <v>271.97290388548055</v>
      </c>
      <c r="O10" s="64">
        <f t="shared" si="0"/>
        <v>206.94213349749361</v>
      </c>
      <c r="P10" s="64">
        <f t="shared" si="0"/>
        <v>267.42077210158487</v>
      </c>
      <c r="Q10" s="64">
        <f t="shared" si="0"/>
        <v>306.78210698434947</v>
      </c>
      <c r="R10" s="64">
        <f t="shared" si="0"/>
        <v>267.78316257386024</v>
      </c>
      <c r="S10" s="64">
        <f t="shared" si="0"/>
        <v>412.05057540884314</v>
      </c>
      <c r="T10" s="64">
        <f t="shared" si="0"/>
        <v>214.46352648418059</v>
      </c>
      <c r="U10" s="64">
        <f t="shared" si="0"/>
        <v>240.81472802512837</v>
      </c>
      <c r="V10" s="64">
        <f t="shared" si="0"/>
        <v>428.60555555555555</v>
      </c>
      <c r="W10" s="64">
        <f t="shared" si="0"/>
        <v>298.74033149171271</v>
      </c>
      <c r="X10" s="64">
        <f t="shared" si="0"/>
        <v>285.46167048054917</v>
      </c>
      <c r="Y10" s="64">
        <f t="shared" si="0"/>
        <v>266.86251042616334</v>
      </c>
      <c r="Z10" s="64">
        <f t="shared" si="0"/>
        <v>454.75881463276301</v>
      </c>
      <c r="AA10" s="64">
        <f t="shared" si="0"/>
        <v>283.2043746709424</v>
      </c>
      <c r="AB10" s="64">
        <f t="shared" si="0"/>
        <v>294.06781485468247</v>
      </c>
      <c r="AC10" s="64">
        <f t="shared" si="0"/>
        <v>217.03887260998798</v>
      </c>
      <c r="AD10" s="64">
        <f t="shared" si="0"/>
        <v>349.85855263157896</v>
      </c>
      <c r="AE10" s="64">
        <f t="shared" si="0"/>
        <v>183.0417637569457</v>
      </c>
      <c r="AF10" s="64">
        <f t="shared" si="0"/>
        <v>144.24249091999013</v>
      </c>
      <c r="AG10" s="64">
        <f t="shared" si="0"/>
        <v>234.63700595088099</v>
      </c>
      <c r="AH10" s="64">
        <f t="shared" si="0"/>
        <v>323.02483069977427</v>
      </c>
      <c r="AI10" s="64">
        <f t="shared" si="0"/>
        <v>372.53160919540232</v>
      </c>
      <c r="AJ10" s="64">
        <f t="shared" si="0"/>
        <v>234.97762838468722</v>
      </c>
      <c r="AK10" s="64">
        <f t="shared" si="0"/>
        <v>189.01652344846954</v>
      </c>
      <c r="AL10" s="64">
        <f t="shared" si="0"/>
        <v>234.91609536478052</v>
      </c>
      <c r="AM10" s="64">
        <f t="shared" si="0"/>
        <v>327.76768198244707</v>
      </c>
      <c r="AN10" s="64">
        <f t="shared" si="0"/>
        <v>208.63756995365361</v>
      </c>
      <c r="AO10" s="64">
        <f t="shared" si="0"/>
        <v>347.28430107526884</v>
      </c>
      <c r="AP10" s="64">
        <f t="shared" si="0"/>
        <v>209.19428288578146</v>
      </c>
      <c r="AQ10" s="64">
        <f t="shared" si="0"/>
        <v>240.25655933654045</v>
      </c>
      <c r="AR10" s="64">
        <f t="shared" si="0"/>
        <v>289.66561409014241</v>
      </c>
      <c r="AS10" s="64">
        <f t="shared" si="0"/>
        <v>257.58458531818735</v>
      </c>
      <c r="AT10" s="64">
        <f t="shared" si="0"/>
        <v>333.42773990561091</v>
      </c>
      <c r="AU10" s="64">
        <f t="shared" si="0"/>
        <v>227.03633405639914</v>
      </c>
      <c r="AV10" s="64">
        <f t="shared" si="0"/>
        <v>402.37244561634805</v>
      </c>
      <c r="AW10" s="64">
        <f t="shared" si="0"/>
        <v>223.20951237013696</v>
      </c>
      <c r="AX10" s="64">
        <f t="shared" si="0"/>
        <v>272.4987710674157</v>
      </c>
      <c r="AY10" s="64">
        <f t="shared" si="0"/>
        <v>370.33713677164155</v>
      </c>
      <c r="AZ10" s="64">
        <f t="shared" si="0"/>
        <v>210.64918198684433</v>
      </c>
      <c r="BA10" s="64">
        <f t="shared" si="0"/>
        <v>251.42386908680524</v>
      </c>
      <c r="BB10" s="64">
        <f t="shared" si="0"/>
        <v>223.70795236482672</v>
      </c>
      <c r="BC10" s="64">
        <f t="shared" si="0"/>
        <v>244.47466526415997</v>
      </c>
      <c r="BD10" s="64">
        <f t="shared" si="0"/>
        <v>311.39055599249804</v>
      </c>
      <c r="BE10" s="64">
        <f t="shared" si="0"/>
        <v>393.61264367816091</v>
      </c>
      <c r="BF10" s="64">
        <f t="shared" si="0"/>
        <v>285.18125741399763</v>
      </c>
      <c r="BG10" s="64">
        <f t="shared" si="0"/>
        <v>316.40071647901738</v>
      </c>
      <c r="BH10" s="64">
        <f t="shared" si="0"/>
        <v>532.4043557168784</v>
      </c>
      <c r="BI10" s="64">
        <f t="shared" si="0"/>
        <v>304.645233351446</v>
      </c>
      <c r="BJ10" s="64">
        <f t="shared" si="0"/>
        <v>262.57248289931596</v>
      </c>
      <c r="BK10" s="64">
        <f t="shared" si="0"/>
        <v>342.04497198466527</v>
      </c>
      <c r="BL10" s="64">
        <f t="shared" si="0"/>
        <v>338.71365915222896</v>
      </c>
      <c r="BM10" s="64">
        <f t="shared" si="0"/>
        <v>238.23763011797362</v>
      </c>
      <c r="BN10" s="64">
        <f t="shared" si="0"/>
        <v>224.81536130164301</v>
      </c>
      <c r="BO10" s="64">
        <f t="shared" ref="BO10:BU10" si="1">(BO6+BO7+BO8)/BO9</f>
        <v>219.95598179332046</v>
      </c>
      <c r="BP10" s="64">
        <f t="shared" si="1"/>
        <v>285.1190767696005</v>
      </c>
      <c r="BQ10" s="64">
        <f t="shared" si="1"/>
        <v>444.57138942175936</v>
      </c>
      <c r="BR10" s="64">
        <f t="shared" si="1"/>
        <v>446.15933919531039</v>
      </c>
      <c r="BS10" s="64">
        <f t="shared" si="1"/>
        <v>206.18417208870005</v>
      </c>
      <c r="BT10" s="64">
        <f t="shared" si="1"/>
        <v>219.49079799584504</v>
      </c>
      <c r="BU10" s="64">
        <f t="shared" si="1"/>
        <v>257.53275592602239</v>
      </c>
      <c r="BV10" s="93">
        <f>AVERAGE(B10:BU10)</f>
        <v>307.16975316500032</v>
      </c>
    </row>
    <row r="11" spans="1:74">
      <c r="A11" s="89" t="s">
        <v>78</v>
      </c>
      <c r="B11" s="64">
        <f>(B6+B7)/B9</f>
        <v>495.2086312343871</v>
      </c>
      <c r="C11" s="64">
        <f t="shared" ref="C11:BN11" si="2">(C6+C7)/C9</f>
        <v>193.37650602409639</v>
      </c>
      <c r="D11" s="64">
        <f t="shared" si="2"/>
        <v>104.46236739251815</v>
      </c>
      <c r="E11" s="64">
        <f t="shared" si="2"/>
        <v>156.63518348154963</v>
      </c>
      <c r="F11" s="64">
        <f t="shared" si="2"/>
        <v>71.886591740721386</v>
      </c>
      <c r="G11" s="64">
        <f t="shared" si="2"/>
        <v>115.27607568410909</v>
      </c>
      <c r="H11" s="64">
        <f t="shared" si="2"/>
        <v>104.42267664428755</v>
      </c>
      <c r="I11" s="64">
        <f t="shared" si="2"/>
        <v>117.24510491964348</v>
      </c>
      <c r="J11" s="64">
        <f t="shared" si="2"/>
        <v>93.387091921167439</v>
      </c>
      <c r="K11" s="64">
        <f t="shared" si="2"/>
        <v>227.22431372549019</v>
      </c>
      <c r="L11" s="64">
        <f t="shared" si="2"/>
        <v>58.322554185722808</v>
      </c>
      <c r="M11" s="64">
        <f t="shared" si="2"/>
        <v>133.62255026724358</v>
      </c>
      <c r="N11" s="64">
        <f t="shared" si="2"/>
        <v>33.193251533742334</v>
      </c>
      <c r="O11" s="64">
        <f t="shared" si="2"/>
        <v>77.111159968340516</v>
      </c>
      <c r="P11" s="64">
        <f t="shared" si="2"/>
        <v>106.10654577083734</v>
      </c>
      <c r="Q11" s="64">
        <f t="shared" si="2"/>
        <v>45.832912870824572</v>
      </c>
      <c r="R11" s="64">
        <f t="shared" si="2"/>
        <v>40.955982002493627</v>
      </c>
      <c r="S11" s="64">
        <f t="shared" si="2"/>
        <v>202.91671714112658</v>
      </c>
      <c r="T11" s="64">
        <f t="shared" si="2"/>
        <v>98.458016352648414</v>
      </c>
      <c r="U11" s="64">
        <f t="shared" si="2"/>
        <v>109.79897292715761</v>
      </c>
      <c r="V11" s="64">
        <f t="shared" si="2"/>
        <v>156.36772486772486</v>
      </c>
      <c r="W11" s="64">
        <f t="shared" si="2"/>
        <v>144.59101090040318</v>
      </c>
      <c r="X11" s="64">
        <f t="shared" si="2"/>
        <v>108.55806636155606</v>
      </c>
      <c r="Y11" s="64">
        <f t="shared" si="2"/>
        <v>105.51085290865711</v>
      </c>
      <c r="Z11" s="64">
        <f t="shared" si="2"/>
        <v>206.687683145855</v>
      </c>
      <c r="AA11" s="64">
        <f t="shared" si="2"/>
        <v>129.40104341166898</v>
      </c>
      <c r="AB11" s="64">
        <f t="shared" si="2"/>
        <v>171.49372084678865</v>
      </c>
      <c r="AC11" s="64">
        <f t="shared" si="2"/>
        <v>117.01741678436663</v>
      </c>
      <c r="AD11" s="64">
        <f t="shared" si="2"/>
        <v>60.532894736842103</v>
      </c>
      <c r="AE11" s="64">
        <f t="shared" si="2"/>
        <v>45.372288940670373</v>
      </c>
      <c r="AF11" s="64">
        <f t="shared" si="2"/>
        <v>53.774766388095493</v>
      </c>
      <c r="AG11" s="64">
        <f t="shared" si="2"/>
        <v>80.370056278147146</v>
      </c>
      <c r="AH11" s="64">
        <f t="shared" si="2"/>
        <v>118.74784225202497</v>
      </c>
      <c r="AI11" s="64">
        <f t="shared" si="2"/>
        <v>111.50574712643679</v>
      </c>
      <c r="AJ11" s="64">
        <f t="shared" si="2"/>
        <v>119.98506069094304</v>
      </c>
      <c r="AK11" s="64">
        <f t="shared" si="2"/>
        <v>112.86785734344285</v>
      </c>
      <c r="AL11" s="64">
        <f t="shared" si="2"/>
        <v>70.514887956615169</v>
      </c>
      <c r="AM11" s="64">
        <f t="shared" si="2"/>
        <v>104.26050593701601</v>
      </c>
      <c r="AN11" s="64">
        <f t="shared" si="2"/>
        <v>98.018451736987615</v>
      </c>
      <c r="AO11" s="64">
        <f t="shared" si="2"/>
        <v>140.46551971326164</v>
      </c>
      <c r="AP11" s="64">
        <f t="shared" si="2"/>
        <v>68.373963618364058</v>
      </c>
      <c r="AQ11" s="64">
        <f t="shared" si="2"/>
        <v>66.73579671221556</v>
      </c>
      <c r="AR11" s="64">
        <f t="shared" si="2"/>
        <v>131.56756756756758</v>
      </c>
      <c r="AS11" s="64">
        <f t="shared" si="2"/>
        <v>115.9048491510932</v>
      </c>
      <c r="AT11" s="64">
        <f t="shared" si="2"/>
        <v>117.76035658101731</v>
      </c>
      <c r="AU11" s="64">
        <f t="shared" si="2"/>
        <v>82.122893375604875</v>
      </c>
      <c r="AV11" s="64">
        <f t="shared" si="2"/>
        <v>166.72923533289386</v>
      </c>
      <c r="AW11" s="64">
        <f t="shared" si="2"/>
        <v>114.00360340685739</v>
      </c>
      <c r="AX11" s="64">
        <f t="shared" si="2"/>
        <v>81.103054775280896</v>
      </c>
      <c r="AY11" s="64">
        <f t="shared" si="2"/>
        <v>145.8682488970029</v>
      </c>
      <c r="AZ11" s="64">
        <f t="shared" si="2"/>
        <v>42.392308989711587</v>
      </c>
      <c r="BA11" s="64">
        <f t="shared" si="2"/>
        <v>118.1881877174833</v>
      </c>
      <c r="BB11" s="64">
        <f t="shared" si="2"/>
        <v>83.570775482560109</v>
      </c>
      <c r="BC11" s="64">
        <f t="shared" si="2"/>
        <v>87.904772538292249</v>
      </c>
      <c r="BD11" s="64">
        <f t="shared" si="2"/>
        <v>177.08345937443281</v>
      </c>
      <c r="BE11" s="64">
        <f t="shared" si="2"/>
        <v>122.07327586206897</v>
      </c>
      <c r="BF11" s="64">
        <f t="shared" si="2"/>
        <v>90.972004744958483</v>
      </c>
      <c r="BG11" s="64">
        <f t="shared" si="2"/>
        <v>112.57062436028659</v>
      </c>
      <c r="BH11" s="64">
        <f t="shared" si="2"/>
        <v>298.11578947368423</v>
      </c>
      <c r="BI11" s="64">
        <f t="shared" si="2"/>
        <v>77.449073235524963</v>
      </c>
      <c r="BJ11" s="64">
        <f t="shared" si="2"/>
        <v>140.01164046561863</v>
      </c>
      <c r="BK11" s="64">
        <f t="shared" si="2"/>
        <v>130.54158065467414</v>
      </c>
      <c r="BL11" s="64">
        <f t="shared" si="2"/>
        <v>154.04617336964159</v>
      </c>
      <c r="BM11" s="64">
        <f t="shared" si="2"/>
        <v>73.507434073560034</v>
      </c>
      <c r="BN11" s="64">
        <f t="shared" si="2"/>
        <v>64.257297814643479</v>
      </c>
      <c r="BO11" s="64">
        <f t="shared" ref="BO11:BU11" si="3">(BO6+BO7)/BO9</f>
        <v>107.3477251016165</v>
      </c>
      <c r="BP11" s="64">
        <f t="shared" si="3"/>
        <v>135.06597741803836</v>
      </c>
      <c r="BQ11" s="64">
        <f t="shared" si="3"/>
        <v>161.31926555220608</v>
      </c>
      <c r="BR11" s="64">
        <f t="shared" si="3"/>
        <v>132.14761524114041</v>
      </c>
      <c r="BS11" s="64">
        <f t="shared" si="3"/>
        <v>71.524011862081181</v>
      </c>
      <c r="BT11" s="64">
        <f t="shared" si="3"/>
        <v>98.929659049248443</v>
      </c>
      <c r="BU11" s="64">
        <f t="shared" si="3"/>
        <v>97.117478510028647</v>
      </c>
    </row>
    <row r="12" spans="1:74">
      <c r="A12" s="89" t="s">
        <v>79</v>
      </c>
      <c r="B12" s="64">
        <f>B8/B9</f>
        <v>325.72297355500041</v>
      </c>
      <c r="C12" s="64">
        <f t="shared" ref="C12:BN12" si="4">C8/C9</f>
        <v>583.86144578313258</v>
      </c>
      <c r="D12" s="64">
        <f t="shared" si="4"/>
        <v>217.87579564489113</v>
      </c>
      <c r="E12" s="64">
        <f t="shared" si="4"/>
        <v>384.72544209342738</v>
      </c>
      <c r="F12" s="64">
        <f t="shared" si="4"/>
        <v>127.06677992681652</v>
      </c>
      <c r="G12" s="64">
        <f t="shared" si="4"/>
        <v>137.21651345274333</v>
      </c>
      <c r="H12" s="64">
        <f t="shared" si="4"/>
        <v>161.78800761787508</v>
      </c>
      <c r="I12" s="64">
        <f t="shared" si="4"/>
        <v>170.28177415959016</v>
      </c>
      <c r="J12" s="64">
        <f t="shared" si="4"/>
        <v>241.3032947194223</v>
      </c>
      <c r="K12" s="64">
        <f t="shared" si="4"/>
        <v>306.49411764705883</v>
      </c>
      <c r="L12" s="64">
        <f t="shared" si="4"/>
        <v>162.485285344999</v>
      </c>
      <c r="M12" s="64">
        <f t="shared" si="4"/>
        <v>174.5542122677526</v>
      </c>
      <c r="N12" s="64">
        <f t="shared" si="4"/>
        <v>238.77965235173824</v>
      </c>
      <c r="O12" s="64">
        <f t="shared" si="4"/>
        <v>129.83097352915311</v>
      </c>
      <c r="P12" s="64">
        <f t="shared" si="4"/>
        <v>161.31422633074752</v>
      </c>
      <c r="Q12" s="64">
        <f t="shared" si="4"/>
        <v>260.94919411352487</v>
      </c>
      <c r="R12" s="64">
        <f t="shared" si="4"/>
        <v>226.82718057136663</v>
      </c>
      <c r="S12" s="64">
        <f t="shared" si="4"/>
        <v>209.13385826771653</v>
      </c>
      <c r="T12" s="64">
        <f t="shared" si="4"/>
        <v>116.00551013153218</v>
      </c>
      <c r="U12" s="64">
        <f t="shared" si="4"/>
        <v>131.01575509797078</v>
      </c>
      <c r="V12" s="64">
        <f t="shared" si="4"/>
        <v>272.23783068783069</v>
      </c>
      <c r="W12" s="64">
        <f t="shared" si="4"/>
        <v>154.14932059130953</v>
      </c>
      <c r="X12" s="64">
        <f t="shared" si="4"/>
        <v>176.90360411899314</v>
      </c>
      <c r="Y12" s="64">
        <f t="shared" si="4"/>
        <v>161.35165751750625</v>
      </c>
      <c r="Z12" s="64">
        <f t="shared" si="4"/>
        <v>248.07113148690803</v>
      </c>
      <c r="AA12" s="64">
        <f t="shared" si="4"/>
        <v>153.80333125927345</v>
      </c>
      <c r="AB12" s="64">
        <f t="shared" si="4"/>
        <v>122.57409400789379</v>
      </c>
      <c r="AC12" s="64">
        <f t="shared" si="4"/>
        <v>100.02145582562135</v>
      </c>
      <c r="AD12" s="64">
        <f t="shared" si="4"/>
        <v>289.32565789473682</v>
      </c>
      <c r="AE12" s="64">
        <f t="shared" si="4"/>
        <v>137.66947481627531</v>
      </c>
      <c r="AF12" s="64">
        <f t="shared" si="4"/>
        <v>90.467724531894632</v>
      </c>
      <c r="AG12" s="64">
        <f t="shared" si="4"/>
        <v>154.26694967273386</v>
      </c>
      <c r="AH12" s="64">
        <f t="shared" si="4"/>
        <v>204.27698844774929</v>
      </c>
      <c r="AI12" s="64">
        <f t="shared" si="4"/>
        <v>261.02586206896552</v>
      </c>
      <c r="AJ12" s="64">
        <f t="shared" si="4"/>
        <v>114.99256769374416</v>
      </c>
      <c r="AK12" s="64">
        <f t="shared" si="4"/>
        <v>76.148666105026678</v>
      </c>
      <c r="AL12" s="64">
        <f t="shared" si="4"/>
        <v>164.40120740816536</v>
      </c>
      <c r="AM12" s="64">
        <f t="shared" si="4"/>
        <v>223.50717604543107</v>
      </c>
      <c r="AN12" s="64">
        <f t="shared" si="4"/>
        <v>110.619118216666</v>
      </c>
      <c r="AO12" s="64">
        <f t="shared" si="4"/>
        <v>206.81878136200717</v>
      </c>
      <c r="AP12" s="64">
        <f t="shared" si="4"/>
        <v>140.8203192674174</v>
      </c>
      <c r="AQ12" s="64">
        <f t="shared" si="4"/>
        <v>173.52076262432487</v>
      </c>
      <c r="AR12" s="64">
        <f t="shared" si="4"/>
        <v>158.09804652257483</v>
      </c>
      <c r="AS12" s="64">
        <f t="shared" si="4"/>
        <v>141.67973616709418</v>
      </c>
      <c r="AT12" s="64">
        <f t="shared" si="4"/>
        <v>215.6673833245936</v>
      </c>
      <c r="AU12" s="64">
        <f t="shared" si="4"/>
        <v>144.91344068079425</v>
      </c>
      <c r="AV12" s="64">
        <f t="shared" si="4"/>
        <v>235.64321028345418</v>
      </c>
      <c r="AW12" s="64">
        <f t="shared" si="4"/>
        <v>109.20590896327957</v>
      </c>
      <c r="AX12" s="64">
        <f t="shared" si="4"/>
        <v>191.39571629213484</v>
      </c>
      <c r="AY12" s="64">
        <f t="shared" si="4"/>
        <v>224.46888787463868</v>
      </c>
      <c r="AZ12" s="64">
        <f t="shared" si="4"/>
        <v>168.25687299713275</v>
      </c>
      <c r="BA12" s="64">
        <f t="shared" si="4"/>
        <v>133.23568136932192</v>
      </c>
      <c r="BB12" s="64">
        <f t="shared" si="4"/>
        <v>140.13717688226663</v>
      </c>
      <c r="BC12" s="64">
        <f t="shared" si="4"/>
        <v>156.56989272586773</v>
      </c>
      <c r="BD12" s="64">
        <f t="shared" si="4"/>
        <v>134.30709661806523</v>
      </c>
      <c r="BE12" s="64">
        <f t="shared" si="4"/>
        <v>271.53936781609195</v>
      </c>
      <c r="BF12" s="64">
        <f t="shared" si="4"/>
        <v>194.20925266903916</v>
      </c>
      <c r="BG12" s="64">
        <f t="shared" si="4"/>
        <v>203.83009211873082</v>
      </c>
      <c r="BH12" s="64">
        <f t="shared" si="4"/>
        <v>234.2885662431942</v>
      </c>
      <c r="BI12" s="64">
        <f t="shared" si="4"/>
        <v>227.19616011592103</v>
      </c>
      <c r="BJ12" s="64">
        <f t="shared" si="4"/>
        <v>122.56084243369735</v>
      </c>
      <c r="BK12" s="64">
        <f t="shared" si="4"/>
        <v>211.50339132999116</v>
      </c>
      <c r="BL12" s="64">
        <f t="shared" si="4"/>
        <v>184.66748578258733</v>
      </c>
      <c r="BM12" s="64">
        <f t="shared" si="4"/>
        <v>164.73019604441359</v>
      </c>
      <c r="BN12" s="64">
        <f t="shared" si="4"/>
        <v>160.55806348699952</v>
      </c>
      <c r="BO12" s="64">
        <f t="shared" ref="BO12:BU12" si="5">BO8/BO9</f>
        <v>112.60825669170397</v>
      </c>
      <c r="BP12" s="64">
        <f t="shared" si="5"/>
        <v>150.05309935156214</v>
      </c>
      <c r="BQ12" s="64">
        <f t="shared" si="5"/>
        <v>283.25212386955332</v>
      </c>
      <c r="BR12" s="64">
        <f t="shared" si="5"/>
        <v>314.01172395417001</v>
      </c>
      <c r="BS12" s="64">
        <f t="shared" si="5"/>
        <v>134.66016022661887</v>
      </c>
      <c r="BT12" s="64">
        <f t="shared" si="5"/>
        <v>120.5611389465966</v>
      </c>
      <c r="BU12" s="64">
        <f t="shared" si="5"/>
        <v>160.41527741599376</v>
      </c>
    </row>
    <row r="13" spans="1:74">
      <c r="A13" s="65" t="s">
        <v>80</v>
      </c>
      <c r="B13" s="2">
        <v>9.7900000000000001E-2</v>
      </c>
      <c r="C13" s="2">
        <v>-0.92300000000000004</v>
      </c>
      <c r="D13" s="2">
        <v>0.11600000000000001</v>
      </c>
      <c r="E13" s="2">
        <v>-5.8200000000000002E-2</v>
      </c>
      <c r="F13" s="2">
        <v>3.8300000000000001E-2</v>
      </c>
      <c r="G13" s="2">
        <v>9.6299999999999997E-2</v>
      </c>
      <c r="H13" s="2">
        <v>7.46E-2</v>
      </c>
      <c r="I13" s="2">
        <v>0.18179999999999999</v>
      </c>
      <c r="J13" s="2">
        <v>2.0500000000000001E-2</v>
      </c>
      <c r="K13" s="2">
        <v>-5.0900000000000001E-2</v>
      </c>
      <c r="L13" s="2">
        <v>7.9000000000000001E-2</v>
      </c>
      <c r="M13" s="2">
        <v>2.0799999999999999E-2</v>
      </c>
      <c r="N13" s="2">
        <v>4.3900000000000002E-2</v>
      </c>
      <c r="O13" s="2">
        <v>8.6199999999999999E-2</v>
      </c>
      <c r="P13" s="2">
        <v>7.5600000000000001E-2</v>
      </c>
      <c r="Q13" s="2">
        <v>6.6400000000000001E-2</v>
      </c>
      <c r="R13" s="2">
        <v>8.6199999999999999E-2</v>
      </c>
      <c r="S13" s="2">
        <v>-0.1341</v>
      </c>
      <c r="T13" s="2">
        <v>0.1255</v>
      </c>
      <c r="U13" s="2">
        <v>0.1002</v>
      </c>
      <c r="V13" s="2">
        <v>-5.9299999999999999E-2</v>
      </c>
      <c r="W13" s="2">
        <v>0.12529999999999999</v>
      </c>
      <c r="X13" s="2">
        <v>0.1226</v>
      </c>
      <c r="Y13" s="2">
        <v>9.2299999999999993E-2</v>
      </c>
      <c r="Z13" s="2">
        <v>2.2700000000000001E-2</v>
      </c>
      <c r="AA13" s="2">
        <v>0.1013</v>
      </c>
      <c r="AB13" s="2">
        <v>5.7099999999999998E-2</v>
      </c>
      <c r="AC13" s="2">
        <v>0.1111</v>
      </c>
      <c r="AD13" s="2">
        <v>-6.9599999999999995E-2</v>
      </c>
      <c r="AE13" s="2">
        <v>0.1104</v>
      </c>
      <c r="AF13" s="2">
        <v>0.13689999999999999</v>
      </c>
      <c r="AG13" s="2">
        <v>0.1041</v>
      </c>
      <c r="AH13" s="2">
        <v>4.3900000000000002E-2</v>
      </c>
      <c r="AI13" s="2">
        <v>5.6399999999999999E-2</v>
      </c>
      <c r="AJ13" s="2">
        <v>8.0399999999999999E-2</v>
      </c>
      <c r="AK13" s="2">
        <v>7.5200000000000003E-2</v>
      </c>
      <c r="AL13" s="2">
        <v>0.15989999999999999</v>
      </c>
      <c r="AM13" s="2">
        <v>7.3499999999999996E-2</v>
      </c>
      <c r="AN13" s="2">
        <v>6.6100000000000006E-2</v>
      </c>
      <c r="AO13" s="2">
        <v>5.0799999999999998E-2</v>
      </c>
      <c r="AP13" s="2">
        <v>6.9599999999999995E-2</v>
      </c>
      <c r="AQ13" s="2">
        <v>6.7400000000000002E-2</v>
      </c>
      <c r="AR13" s="2">
        <v>5.8000000000000003E-2</v>
      </c>
      <c r="AS13" s="2">
        <v>3.8199999999999998E-2</v>
      </c>
      <c r="AT13" s="2">
        <v>0.05</v>
      </c>
      <c r="AU13" s="2">
        <v>7.6300000000000007E-2</v>
      </c>
      <c r="AV13" s="2">
        <v>3.9699999999999999E-2</v>
      </c>
      <c r="AW13" s="2">
        <v>6.2199999999999998E-2</v>
      </c>
      <c r="AX13" s="2">
        <v>0.1482</v>
      </c>
      <c r="AY13" s="2">
        <v>9.8400000000000001E-2</v>
      </c>
      <c r="AZ13" s="2">
        <v>9.3100000000000002E-2</v>
      </c>
      <c r="BA13" s="2">
        <v>6.8400000000000002E-2</v>
      </c>
      <c r="BB13" s="2">
        <v>5.3600000000000002E-2</v>
      </c>
      <c r="BC13" s="2">
        <v>8.2900000000000001E-2</v>
      </c>
      <c r="BD13" s="2">
        <v>7.0099999999999996E-2</v>
      </c>
      <c r="BE13" s="2">
        <v>0.13589999999999999</v>
      </c>
      <c r="BF13" s="2">
        <v>3.2500000000000001E-2</v>
      </c>
      <c r="BG13" s="2">
        <v>4.41E-2</v>
      </c>
      <c r="BH13" s="2">
        <v>7.9000000000000001E-2</v>
      </c>
      <c r="BI13" s="2">
        <v>3.8999999999999998E-3</v>
      </c>
      <c r="BJ13" s="2">
        <v>4.6699999999999998E-2</v>
      </c>
      <c r="BK13" s="2">
        <v>3.8699999999999998E-2</v>
      </c>
      <c r="BL13" s="2">
        <v>7.8200000000000006E-2</v>
      </c>
      <c r="BM13" s="2">
        <v>9.8400000000000001E-2</v>
      </c>
      <c r="BN13" s="2">
        <v>6.6699999999999995E-2</v>
      </c>
      <c r="BO13" s="2">
        <v>8.6599999999999996E-2</v>
      </c>
      <c r="BP13" s="2">
        <v>7.4899999999999994E-2</v>
      </c>
      <c r="BQ13" s="2">
        <v>7.9000000000000008E-3</v>
      </c>
      <c r="BR13" s="2">
        <v>6.3100000000000003E-2</v>
      </c>
      <c r="BS13" s="2">
        <v>6.5100000000000005E-2</v>
      </c>
      <c r="BT13" s="2">
        <v>7.6700000000000004E-2</v>
      </c>
      <c r="BU13" s="2">
        <v>0.124</v>
      </c>
      <c r="BV13" s="36">
        <f>AVERAGE(B13:BU13)</f>
        <v>5.2813888888888876E-2</v>
      </c>
    </row>
    <row r="15" spans="1:74">
      <c r="AC15" s="86"/>
    </row>
    <row r="16" spans="1:74" s="3" customFormat="1">
      <c r="A16" s="3">
        <v>2011</v>
      </c>
    </row>
    <row r="17" spans="1:89" s="3" customFormat="1" ht="39.6">
      <c r="A17" s="56"/>
      <c r="B17" s="55" t="s">
        <v>84</v>
      </c>
      <c r="C17" s="55" t="s">
        <v>2</v>
      </c>
      <c r="D17" s="55" t="s">
        <v>3</v>
      </c>
      <c r="E17" s="55" t="s">
        <v>4</v>
      </c>
      <c r="F17" s="55" t="s">
        <v>5</v>
      </c>
      <c r="G17" s="55" t="s">
        <v>6</v>
      </c>
      <c r="H17" s="55" t="s">
        <v>8</v>
      </c>
      <c r="I17" s="44" t="s">
        <v>9</v>
      </c>
      <c r="J17" s="55" t="s">
        <v>10</v>
      </c>
      <c r="K17" s="55" t="s">
        <v>11</v>
      </c>
      <c r="L17" s="55" t="s">
        <v>12</v>
      </c>
      <c r="M17" s="55" t="s">
        <v>7</v>
      </c>
      <c r="N17" s="55" t="s">
        <v>13</v>
      </c>
      <c r="O17" s="55" t="s">
        <v>14</v>
      </c>
      <c r="P17" s="55" t="s">
        <v>16</v>
      </c>
      <c r="Q17" s="55" t="s">
        <v>15</v>
      </c>
      <c r="R17" s="55" t="s">
        <v>17</v>
      </c>
      <c r="S17" s="55" t="s">
        <v>18</v>
      </c>
      <c r="T17" s="55" t="s">
        <v>19</v>
      </c>
      <c r="U17" s="55" t="s">
        <v>20</v>
      </c>
      <c r="V17" s="55" t="s">
        <v>21</v>
      </c>
      <c r="W17" s="55" t="s">
        <v>22</v>
      </c>
      <c r="X17" s="55" t="s">
        <v>23</v>
      </c>
      <c r="Y17" s="55" t="s">
        <v>24</v>
      </c>
      <c r="Z17" s="55" t="s">
        <v>25</v>
      </c>
      <c r="AA17" s="55" t="s">
        <v>26</v>
      </c>
      <c r="AB17" s="55" t="s">
        <v>27</v>
      </c>
      <c r="AC17" s="55" t="s">
        <v>28</v>
      </c>
      <c r="AD17" s="55" t="s">
        <v>29</v>
      </c>
      <c r="AE17" s="55" t="s">
        <v>30</v>
      </c>
      <c r="AF17" s="55" t="s">
        <v>31</v>
      </c>
      <c r="AG17" s="55" t="s">
        <v>32</v>
      </c>
      <c r="AH17" s="55" t="s">
        <v>33</v>
      </c>
      <c r="AI17" s="55" t="s">
        <v>34</v>
      </c>
      <c r="AJ17" s="55" t="s">
        <v>35</v>
      </c>
      <c r="AK17" s="55" t="s">
        <v>36</v>
      </c>
      <c r="AL17" s="55" t="s">
        <v>37</v>
      </c>
      <c r="AM17" s="55" t="s">
        <v>38</v>
      </c>
      <c r="AN17" s="55" t="s">
        <v>39</v>
      </c>
      <c r="AO17" s="55" t="s">
        <v>40</v>
      </c>
      <c r="AP17" s="55" t="s">
        <v>41</v>
      </c>
      <c r="AQ17" s="55" t="s">
        <v>42</v>
      </c>
      <c r="AR17" s="55" t="s">
        <v>43</v>
      </c>
      <c r="AS17" s="55" t="s">
        <v>44</v>
      </c>
      <c r="AT17" s="55" t="s">
        <v>45</v>
      </c>
      <c r="AU17" s="55" t="s">
        <v>46</v>
      </c>
      <c r="AV17" s="55" t="s">
        <v>47</v>
      </c>
      <c r="AW17" s="55" t="s">
        <v>48</v>
      </c>
      <c r="AX17" s="55" t="s">
        <v>49</v>
      </c>
      <c r="AY17" s="55" t="s">
        <v>50</v>
      </c>
      <c r="AZ17" s="55" t="s">
        <v>51</v>
      </c>
      <c r="BA17" s="55" t="s">
        <v>52</v>
      </c>
      <c r="BB17" s="55" t="s">
        <v>55</v>
      </c>
      <c r="BC17" s="55" t="s">
        <v>82</v>
      </c>
      <c r="BD17" s="55" t="s">
        <v>53</v>
      </c>
      <c r="BE17" s="55" t="s">
        <v>54</v>
      </c>
      <c r="BF17" s="55" t="s">
        <v>57</v>
      </c>
      <c r="BG17" s="55" t="s">
        <v>58</v>
      </c>
      <c r="BH17" s="55" t="s">
        <v>59</v>
      </c>
      <c r="BI17" s="55" t="s">
        <v>60</v>
      </c>
      <c r="BJ17" s="55" t="s">
        <v>61</v>
      </c>
      <c r="BK17" s="55" t="s">
        <v>62</v>
      </c>
      <c r="BL17" s="55" t="s">
        <v>63</v>
      </c>
      <c r="BM17" s="55" t="s">
        <v>64</v>
      </c>
      <c r="BN17" s="55" t="s">
        <v>65</v>
      </c>
      <c r="BO17" s="55" t="s">
        <v>66</v>
      </c>
      <c r="BP17" s="55" t="s">
        <v>67</v>
      </c>
      <c r="BQ17" s="55" t="s">
        <v>68</v>
      </c>
      <c r="BR17" s="55" t="s">
        <v>69</v>
      </c>
      <c r="BS17" s="55" t="s">
        <v>70</v>
      </c>
      <c r="BT17" s="55" t="s">
        <v>71</v>
      </c>
      <c r="BU17" s="55" t="s">
        <v>72</v>
      </c>
      <c r="BV17" s="102" t="s">
        <v>83</v>
      </c>
    </row>
    <row r="18" spans="1:89" s="3" customFormat="1">
      <c r="A18" s="57" t="s">
        <v>73</v>
      </c>
      <c r="B18" s="58">
        <v>809667.26</v>
      </c>
      <c r="C18" s="58">
        <v>189794.03</v>
      </c>
      <c r="D18" s="58">
        <v>3177397</v>
      </c>
      <c r="E18" s="58">
        <v>544173.47000000009</v>
      </c>
      <c r="F18" s="58">
        <v>1076342.6199999999</v>
      </c>
      <c r="G18" s="58">
        <v>4643079.0600000005</v>
      </c>
      <c r="H18" s="58">
        <v>2839916</v>
      </c>
      <c r="I18" s="58">
        <v>974143.61999999988</v>
      </c>
      <c r="J18" s="58">
        <v>381192.2</v>
      </c>
      <c r="K18" s="58">
        <v>194465.16999999998</v>
      </c>
      <c r="L18" s="58">
        <v>703433.74</v>
      </c>
      <c r="M18" s="58">
        <v>338926.72000000003</v>
      </c>
      <c r="N18" s="58">
        <v>20964.95</v>
      </c>
      <c r="O18" s="58">
        <v>246823.08000000002</v>
      </c>
      <c r="P18" s="58">
        <v>15289603.459999999</v>
      </c>
      <c r="Q18" s="58">
        <v>1612601.81</v>
      </c>
      <c r="R18" s="58">
        <v>307304.95</v>
      </c>
      <c r="S18" s="58">
        <v>275440.23</v>
      </c>
      <c r="T18" s="58">
        <v>886624.18999999983</v>
      </c>
      <c r="U18" s="58">
        <v>616922.78</v>
      </c>
      <c r="V18" s="58">
        <v>195696.52999999997</v>
      </c>
      <c r="W18" s="58">
        <v>3763302.28</v>
      </c>
      <c r="X18" s="58">
        <v>306908.2</v>
      </c>
      <c r="Y18" s="58">
        <v>3048247.8200000003</v>
      </c>
      <c r="Z18" s="58">
        <v>1666610.22</v>
      </c>
      <c r="AA18" s="58">
        <v>642551</v>
      </c>
      <c r="AB18" s="58">
        <v>109685.37</v>
      </c>
      <c r="AC18" s="58">
        <v>15431149.349999998</v>
      </c>
      <c r="AD18" s="58">
        <v>6820.84</v>
      </c>
      <c r="AE18" s="58">
        <v>71031.240000000005</v>
      </c>
      <c r="AF18" s="58">
        <v>4568832.76</v>
      </c>
      <c r="AG18" s="58">
        <v>9967838.2500000019</v>
      </c>
      <c r="AH18" s="58">
        <v>947442.43</v>
      </c>
      <c r="AI18" s="58">
        <v>139966.28999999998</v>
      </c>
      <c r="AJ18" s="58">
        <v>2605492</v>
      </c>
      <c r="AK18" s="58">
        <v>3258635.34</v>
      </c>
      <c r="AL18" s="58">
        <v>606862.40999999992</v>
      </c>
      <c r="AM18" s="58">
        <v>156712.03</v>
      </c>
      <c r="AN18" s="58">
        <v>7803827.7300000004</v>
      </c>
      <c r="AO18" s="58">
        <v>228797.56</v>
      </c>
      <c r="AP18" s="58">
        <v>794422</v>
      </c>
      <c r="AQ18" s="58">
        <v>690691.62000000011</v>
      </c>
      <c r="AR18" s="58">
        <v>4071986.8200000003</v>
      </c>
      <c r="AS18" s="58">
        <v>424014.43</v>
      </c>
      <c r="AT18" s="58">
        <v>1118833.1599999999</v>
      </c>
      <c r="AU18" s="58">
        <v>809654.93</v>
      </c>
      <c r="AV18" s="58">
        <v>437598.36000000004</v>
      </c>
      <c r="AW18" s="58">
        <v>4953374.6400000006</v>
      </c>
      <c r="AX18" s="58">
        <v>433555.19</v>
      </c>
      <c r="AY18" s="58">
        <v>1112291.6800000002</v>
      </c>
      <c r="AZ18" s="58">
        <v>749242.58000000007</v>
      </c>
      <c r="BA18" s="58">
        <v>587402.72000000009</v>
      </c>
      <c r="BB18" s="58">
        <v>1748638.8599999999</v>
      </c>
      <c r="BC18" s="58">
        <v>12292493.470000003</v>
      </c>
      <c r="BD18" s="58">
        <v>2870949</v>
      </c>
      <c r="BE18" s="58">
        <v>101250.56000000001</v>
      </c>
      <c r="BF18" s="58">
        <v>213907.68</v>
      </c>
      <c r="BG18" s="58">
        <v>183317.8</v>
      </c>
      <c r="BH18" s="58">
        <v>479052.46</v>
      </c>
      <c r="BI18" s="58">
        <v>558750.02</v>
      </c>
      <c r="BJ18" s="58">
        <v>3408528.7100000009</v>
      </c>
      <c r="BK18" s="58">
        <v>744387.46</v>
      </c>
      <c r="BL18" s="58">
        <v>59676337.49000001</v>
      </c>
      <c r="BM18" s="58">
        <v>4502386</v>
      </c>
      <c r="BN18" s="58">
        <v>44494.94</v>
      </c>
      <c r="BO18" s="58">
        <v>3567713</v>
      </c>
      <c r="BP18" s="58">
        <v>1161144.5</v>
      </c>
      <c r="BQ18" s="58">
        <v>307368.11</v>
      </c>
      <c r="BR18" s="58">
        <v>227432</v>
      </c>
      <c r="BS18" s="58">
        <v>265336</v>
      </c>
      <c r="BT18" s="58">
        <v>2034669.6100000003</v>
      </c>
      <c r="BU18" s="58">
        <v>766170.36</v>
      </c>
      <c r="BV18" s="9"/>
      <c r="BW18" s="9"/>
      <c r="BX18" s="9"/>
      <c r="BY18" s="9"/>
      <c r="BZ18" s="9"/>
      <c r="CA18" s="9"/>
      <c r="CB18" s="9"/>
    </row>
    <row r="19" spans="1:89" s="3" customFormat="1">
      <c r="A19" s="57" t="s">
        <v>74</v>
      </c>
      <c r="B19" s="58">
        <v>4500204.8899999997</v>
      </c>
      <c r="C19" s="58">
        <v>53367.270000000004</v>
      </c>
      <c r="D19" s="58">
        <v>157217</v>
      </c>
      <c r="E19" s="58">
        <v>549081.48</v>
      </c>
      <c r="F19" s="58">
        <v>1456583.47</v>
      </c>
      <c r="G19" s="58">
        <v>2544529.69</v>
      </c>
      <c r="H19" s="58">
        <v>929059</v>
      </c>
      <c r="I19" s="58">
        <v>1287100.6700000004</v>
      </c>
      <c r="J19" s="58">
        <v>317900.26000000007</v>
      </c>
      <c r="K19" s="58">
        <v>0</v>
      </c>
      <c r="L19" s="58">
        <v>1052368.26</v>
      </c>
      <c r="M19" s="58">
        <v>1818120</v>
      </c>
      <c r="N19" s="58">
        <v>39318.880000000005</v>
      </c>
      <c r="O19" s="58">
        <v>524267.46</v>
      </c>
      <c r="P19" s="58">
        <v>3797641.69</v>
      </c>
      <c r="Q19" s="58">
        <v>2096927.4100000001</v>
      </c>
      <c r="R19" s="58">
        <v>868332.29999999993</v>
      </c>
      <c r="S19" s="58">
        <v>189085.54000000004</v>
      </c>
      <c r="T19" s="58">
        <v>1425358.7300000002</v>
      </c>
      <c r="U19" s="58">
        <v>922897.20000000007</v>
      </c>
      <c r="V19" s="58">
        <v>169076.30000000002</v>
      </c>
      <c r="W19" s="58">
        <v>1497531.44</v>
      </c>
      <c r="X19" s="58">
        <v>379841.57999999996</v>
      </c>
      <c r="Y19" s="58">
        <v>1857790.6199999999</v>
      </c>
      <c r="Z19" s="58">
        <v>2461988.1600000006</v>
      </c>
      <c r="AA19" s="58">
        <v>572605</v>
      </c>
      <c r="AB19" s="58">
        <v>310761.93</v>
      </c>
      <c r="AC19" s="58">
        <v>4222625.88</v>
      </c>
      <c r="AD19" s="58">
        <v>3642.4900000000002</v>
      </c>
      <c r="AE19" s="58">
        <v>147633.64000000001</v>
      </c>
      <c r="AF19" s="58">
        <v>3591755.66</v>
      </c>
      <c r="AG19" s="58">
        <v>9078462.2899999991</v>
      </c>
      <c r="AH19" s="58">
        <v>528871.76</v>
      </c>
      <c r="AI19" s="58">
        <v>527609.14</v>
      </c>
      <c r="AJ19" s="58">
        <v>810263</v>
      </c>
      <c r="AK19" s="58">
        <v>4856218.55</v>
      </c>
      <c r="AL19" s="58">
        <v>143890.88</v>
      </c>
      <c r="AM19" s="58">
        <v>808994.51000000013</v>
      </c>
      <c r="AN19" s="58">
        <v>6755888.8499999996</v>
      </c>
      <c r="AO19" s="58">
        <v>440147.83000000007</v>
      </c>
      <c r="AP19" s="58">
        <v>1260827</v>
      </c>
      <c r="AQ19" s="58">
        <v>1441557.5499999998</v>
      </c>
      <c r="AR19" s="58">
        <v>2209780.92</v>
      </c>
      <c r="AS19" s="58">
        <v>392883.88999999996</v>
      </c>
      <c r="AT19" s="58">
        <v>1073060.9000000001</v>
      </c>
      <c r="AU19" s="58">
        <v>1126684.95</v>
      </c>
      <c r="AV19" s="58">
        <v>403709.24</v>
      </c>
      <c r="AW19" s="58">
        <v>1982893.92</v>
      </c>
      <c r="AX19" s="58">
        <v>534881.31000000006</v>
      </c>
      <c r="AY19" s="58">
        <v>806617.02999999991</v>
      </c>
      <c r="AZ19" s="58">
        <v>1048680.1800000002</v>
      </c>
      <c r="BA19" s="58">
        <v>682118.95000000007</v>
      </c>
      <c r="BB19" s="58">
        <v>1775875.62</v>
      </c>
      <c r="BC19" s="58">
        <v>9238267.1700000018</v>
      </c>
      <c r="BD19" s="58">
        <v>2288395</v>
      </c>
      <c r="BE19" s="58">
        <v>268693.28000000003</v>
      </c>
      <c r="BF19" s="58">
        <v>156077.30000000002</v>
      </c>
      <c r="BG19" s="58">
        <v>314339.40000000002</v>
      </c>
      <c r="BH19" s="58">
        <v>106052.43000000001</v>
      </c>
      <c r="BI19" s="58">
        <v>364539.24999999994</v>
      </c>
      <c r="BJ19" s="58">
        <v>2885229.1700000004</v>
      </c>
      <c r="BK19" s="58">
        <v>205656.51</v>
      </c>
      <c r="BL19" s="58">
        <v>56132724.600000001</v>
      </c>
      <c r="BM19" s="58">
        <v>2582705</v>
      </c>
      <c r="BN19" s="58">
        <v>582372.21</v>
      </c>
      <c r="BO19" s="58">
        <v>1287857</v>
      </c>
      <c r="BP19" s="58">
        <v>1232248.23</v>
      </c>
      <c r="BQ19" s="58">
        <v>223087.85</v>
      </c>
      <c r="BR19" s="58">
        <v>121343</v>
      </c>
      <c r="BS19" s="58">
        <v>1217086</v>
      </c>
      <c r="BT19" s="58">
        <v>1605354.38</v>
      </c>
      <c r="BU19" s="58">
        <v>715981.63</v>
      </c>
      <c r="BV19" s="9"/>
      <c r="BW19" s="9"/>
      <c r="BX19" s="9"/>
      <c r="BY19" s="9"/>
      <c r="BZ19" s="9"/>
      <c r="CA19" s="9"/>
      <c r="CB19" s="9"/>
    </row>
    <row r="20" spans="1:89" s="3" customFormat="1">
      <c r="A20" s="57" t="s">
        <v>75</v>
      </c>
      <c r="B20" s="58">
        <v>4412226.8200000012</v>
      </c>
      <c r="C20" s="58">
        <v>694283.44</v>
      </c>
      <c r="D20" s="58">
        <v>7728906</v>
      </c>
      <c r="E20" s="58">
        <v>3682347.7600000002</v>
      </c>
      <c r="F20" s="58">
        <v>4164045.7</v>
      </c>
      <c r="G20" s="58">
        <v>7301917.2199999988</v>
      </c>
      <c r="H20" s="58">
        <v>6993448</v>
      </c>
      <c r="I20" s="58">
        <v>3105309.8899999987</v>
      </c>
      <c r="J20" s="58">
        <v>1242495.6900000002</v>
      </c>
      <c r="K20" s="58">
        <v>343213.37</v>
      </c>
      <c r="L20" s="58">
        <v>4958275.8899999997</v>
      </c>
      <c r="M20" s="58">
        <v>1919440.16</v>
      </c>
      <c r="N20" s="58">
        <v>476053.82000000007</v>
      </c>
      <c r="O20" s="58">
        <v>1648311.1400000001</v>
      </c>
      <c r="P20" s="58">
        <v>27383302.859999999</v>
      </c>
      <c r="Q20" s="58">
        <v>19069986.209999997</v>
      </c>
      <c r="R20" s="58">
        <v>4530786.33</v>
      </c>
      <c r="S20" s="58">
        <v>609421.73499999999</v>
      </c>
      <c r="T20" s="58">
        <v>3234946.24</v>
      </c>
      <c r="U20" s="58">
        <v>2427410.4700000002</v>
      </c>
      <c r="V20" s="58">
        <v>937219.14999999979</v>
      </c>
      <c r="W20" s="58">
        <v>7829443.120000002</v>
      </c>
      <c r="X20" s="58">
        <v>1396268.1800000002</v>
      </c>
      <c r="Y20" s="58">
        <v>7846711.0600000005</v>
      </c>
      <c r="Z20" s="58">
        <v>3165562.0600000005</v>
      </c>
      <c r="AA20" s="58">
        <v>3600711</v>
      </c>
      <c r="AB20" s="58">
        <v>446813.10000000009</v>
      </c>
      <c r="AC20" s="58">
        <v>21456473.459999997</v>
      </c>
      <c r="AD20" s="58">
        <v>308433.88</v>
      </c>
      <c r="AE20" s="58">
        <v>690826.24999999988</v>
      </c>
      <c r="AF20" s="58">
        <v>12287580.07</v>
      </c>
      <c r="AG20" s="58">
        <v>39404799.289999999</v>
      </c>
      <c r="AH20" s="58">
        <v>2686955.95</v>
      </c>
      <c r="AI20" s="58">
        <v>1333391.3700000003</v>
      </c>
      <c r="AJ20" s="58">
        <v>2595986</v>
      </c>
      <c r="AK20" s="58">
        <v>5492367.3999999994</v>
      </c>
      <c r="AL20" s="58">
        <v>1415158.18</v>
      </c>
      <c r="AM20" s="58">
        <v>1847151.26</v>
      </c>
      <c r="AN20" s="58">
        <v>16377065.489999996</v>
      </c>
      <c r="AO20" s="58">
        <v>1122857.99</v>
      </c>
      <c r="AP20" s="58">
        <v>4341515</v>
      </c>
      <c r="AQ20" s="58">
        <v>4475753.7600000007</v>
      </c>
      <c r="AR20" s="58">
        <v>7786618.540000001</v>
      </c>
      <c r="AS20" s="58">
        <v>1084289.1399999999</v>
      </c>
      <c r="AT20" s="58">
        <v>2590494.0699999994</v>
      </c>
      <c r="AU20" s="58">
        <v>3397226.38</v>
      </c>
      <c r="AV20" s="58">
        <v>1294685.56</v>
      </c>
      <c r="AW20" s="58">
        <v>6196842.6899999995</v>
      </c>
      <c r="AX20" s="58">
        <v>1987534.6100000006</v>
      </c>
      <c r="AY20" s="58">
        <v>2574905.2400000007</v>
      </c>
      <c r="AZ20" s="58">
        <v>8348066.9600000009</v>
      </c>
      <c r="BA20" s="58">
        <v>1399097.06</v>
      </c>
      <c r="BB20" s="58">
        <v>3479194.3400000008</v>
      </c>
      <c r="BC20" s="58">
        <v>39695245.170000002</v>
      </c>
      <c r="BD20" s="58">
        <v>3411950</v>
      </c>
      <c r="BE20" s="58">
        <v>948354.44000000006</v>
      </c>
      <c r="BF20" s="58">
        <v>756774.2699999999</v>
      </c>
      <c r="BG20" s="58">
        <v>1107893.1200000001</v>
      </c>
      <c r="BH20" s="58">
        <v>585101.97000000009</v>
      </c>
      <c r="BI20" s="58">
        <v>2767660.67</v>
      </c>
      <c r="BJ20" s="58">
        <v>5566278.5800000001</v>
      </c>
      <c r="BK20" s="58">
        <v>1273993.71</v>
      </c>
      <c r="BL20" s="58">
        <v>116854165.2</v>
      </c>
      <c r="BM20" s="58">
        <v>13460816</v>
      </c>
      <c r="BN20" s="58">
        <v>1594110.7199999997</v>
      </c>
      <c r="BO20" s="58">
        <v>4699216</v>
      </c>
      <c r="BP20" s="58">
        <v>2884345.6</v>
      </c>
      <c r="BQ20" s="58">
        <v>1035356.6100000001</v>
      </c>
      <c r="BR20" s="58">
        <v>1030431</v>
      </c>
      <c r="BS20" s="58">
        <v>3114097</v>
      </c>
      <c r="BT20" s="58">
        <v>4972114.3400000008</v>
      </c>
      <c r="BU20" s="58">
        <v>2324942.59</v>
      </c>
      <c r="BV20" s="9"/>
      <c r="BW20" s="9"/>
      <c r="BX20" s="9"/>
      <c r="BY20" s="9"/>
      <c r="BZ20" s="9"/>
      <c r="CA20" s="9"/>
      <c r="CB20" s="9"/>
    </row>
    <row r="21" spans="1:89" s="13" customFormat="1" ht="13.8">
      <c r="A21" s="54" t="s">
        <v>76</v>
      </c>
      <c r="B21" s="59">
        <v>11581</v>
      </c>
      <c r="C21" s="59">
        <v>1661</v>
      </c>
      <c r="D21" s="59">
        <v>35772</v>
      </c>
      <c r="E21" s="59">
        <v>9741</v>
      </c>
      <c r="F21" s="59">
        <v>37964</v>
      </c>
      <c r="G21" s="59">
        <v>64329</v>
      </c>
      <c r="H21" s="59">
        <v>51584</v>
      </c>
      <c r="I21" s="60">
        <v>15708</v>
      </c>
      <c r="J21" s="60">
        <v>6496</v>
      </c>
      <c r="K21" s="60">
        <v>1293</v>
      </c>
      <c r="L21" s="60">
        <v>32132</v>
      </c>
      <c r="M21" s="60">
        <v>15723</v>
      </c>
      <c r="N21" s="60">
        <v>1954</v>
      </c>
      <c r="O21" s="60">
        <v>11276</v>
      </c>
      <c r="P21" s="59">
        <v>195381</v>
      </c>
      <c r="Q21" s="59">
        <v>85083</v>
      </c>
      <c r="R21" s="59">
        <v>18090</v>
      </c>
      <c r="S21" s="59">
        <v>3299</v>
      </c>
      <c r="T21" s="59">
        <v>28094</v>
      </c>
      <c r="U21" s="59">
        <v>19885</v>
      </c>
      <c r="V21" s="59">
        <v>3775</v>
      </c>
      <c r="W21" s="59">
        <v>46748</v>
      </c>
      <c r="X21" s="59">
        <v>10307</v>
      </c>
      <c r="Y21" s="59">
        <v>50859</v>
      </c>
      <c r="Z21" s="59">
        <v>21070</v>
      </c>
      <c r="AA21" s="59">
        <v>21232</v>
      </c>
      <c r="AB21" s="59">
        <v>2817</v>
      </c>
      <c r="AC21" s="59">
        <v>235327</v>
      </c>
      <c r="AD21" s="59">
        <v>1208</v>
      </c>
      <c r="AE21" s="59">
        <v>5521</v>
      </c>
      <c r="AF21" s="59">
        <v>137856</v>
      </c>
      <c r="AG21" s="59">
        <v>305266</v>
      </c>
      <c r="AH21" s="59">
        <v>14826</v>
      </c>
      <c r="AI21" s="59">
        <v>5572</v>
      </c>
      <c r="AJ21" s="59">
        <v>26844</v>
      </c>
      <c r="AK21" s="59">
        <v>87964</v>
      </c>
      <c r="AL21" s="59">
        <v>9976</v>
      </c>
      <c r="AM21" s="59">
        <v>9598</v>
      </c>
      <c r="AN21" s="59">
        <v>148331</v>
      </c>
      <c r="AO21" s="59">
        <v>6951</v>
      </c>
      <c r="AP21" s="59">
        <v>30485</v>
      </c>
      <c r="AQ21" s="59">
        <v>33338</v>
      </c>
      <c r="AR21" s="59">
        <v>51162</v>
      </c>
      <c r="AS21" s="59">
        <v>8000</v>
      </c>
      <c r="AT21" s="59">
        <v>19032</v>
      </c>
      <c r="AU21" s="59">
        <v>23850</v>
      </c>
      <c r="AV21" s="59">
        <v>6059</v>
      </c>
      <c r="AW21" s="59">
        <v>63614</v>
      </c>
      <c r="AX21" s="59">
        <v>11248</v>
      </c>
      <c r="AY21" s="59">
        <v>13035</v>
      </c>
      <c r="AZ21" s="59">
        <v>53083</v>
      </c>
      <c r="BA21" s="59">
        <v>10555</v>
      </c>
      <c r="BB21" s="59">
        <v>35270</v>
      </c>
      <c r="BC21" s="59">
        <v>332993</v>
      </c>
      <c r="BD21" s="59">
        <v>32998</v>
      </c>
      <c r="BE21" s="59">
        <v>3441</v>
      </c>
      <c r="BF21" s="59">
        <v>4183</v>
      </c>
      <c r="BG21" s="59">
        <v>5839</v>
      </c>
      <c r="BH21" s="59">
        <v>2755</v>
      </c>
      <c r="BI21" s="59">
        <v>16436</v>
      </c>
      <c r="BJ21" s="59">
        <v>49765</v>
      </c>
      <c r="BK21" s="59">
        <v>6745</v>
      </c>
      <c r="BL21" s="59">
        <v>709323</v>
      </c>
      <c r="BM21" s="59">
        <v>113709</v>
      </c>
      <c r="BN21" s="59">
        <v>12324</v>
      </c>
      <c r="BO21" s="59">
        <v>52611</v>
      </c>
      <c r="BP21" s="59">
        <v>21768</v>
      </c>
      <c r="BQ21" s="59">
        <v>3626</v>
      </c>
      <c r="BR21" s="59">
        <v>3697</v>
      </c>
      <c r="BS21" s="59">
        <v>22257</v>
      </c>
      <c r="BT21" s="59">
        <v>40337</v>
      </c>
      <c r="BU21" s="59">
        <v>15181</v>
      </c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</row>
    <row r="22" spans="1:89" s="3" customFormat="1">
      <c r="A22" s="46" t="s">
        <v>77</v>
      </c>
      <c r="B22" s="51">
        <v>839.48700198601159</v>
      </c>
      <c r="C22" s="51">
        <v>564.38575556893443</v>
      </c>
      <c r="D22" s="51">
        <v>309.2787655149279</v>
      </c>
      <c r="E22" s="51">
        <v>490.25795195565144</v>
      </c>
      <c r="F22" s="51">
        <v>176.40321857549256</v>
      </c>
      <c r="G22" s="51">
        <v>225.24096395093969</v>
      </c>
      <c r="H22" s="51">
        <v>208.63878334367246</v>
      </c>
      <c r="I22" s="51">
        <v>341.64465113318045</v>
      </c>
      <c r="J22" s="51">
        <v>298.8898014162562</v>
      </c>
      <c r="K22" s="51">
        <v>415.83800464037125</v>
      </c>
      <c r="L22" s="51">
        <v>208.95300292543257</v>
      </c>
      <c r="M22" s="51">
        <v>259.26902499522993</v>
      </c>
      <c r="N22" s="51">
        <v>274.48190890481067</v>
      </c>
      <c r="O22" s="51">
        <v>214.56205037247253</v>
      </c>
      <c r="P22" s="51">
        <v>237.84578853624456</v>
      </c>
      <c r="Q22" s="51">
        <v>267.73286590740804</v>
      </c>
      <c r="R22" s="51">
        <v>315.44630071862906</v>
      </c>
      <c r="S22" s="51">
        <v>325.537285541073</v>
      </c>
      <c r="T22" s="51">
        <v>197.44177262048836</v>
      </c>
      <c r="U22" s="51">
        <v>199.50869751068646</v>
      </c>
      <c r="V22" s="51">
        <v>344.89853774834432</v>
      </c>
      <c r="W22" s="51">
        <v>280.01790108667757</v>
      </c>
      <c r="X22" s="51">
        <v>202.09740564664793</v>
      </c>
      <c r="Y22" s="51">
        <v>250.74715389606558</v>
      </c>
      <c r="Z22" s="51">
        <v>346.18701661129575</v>
      </c>
      <c r="AA22" s="51">
        <v>226.82116616428033</v>
      </c>
      <c r="AB22" s="51">
        <v>307.86666666666673</v>
      </c>
      <c r="AC22" s="51">
        <v>174.69414342595621</v>
      </c>
      <c r="AD22" s="51">
        <v>263.9877566225166</v>
      </c>
      <c r="AE22" s="51">
        <v>164.73304292700595</v>
      </c>
      <c r="AF22" s="51">
        <v>148.3299130251857</v>
      </c>
      <c r="AG22" s="51">
        <v>191.47595811521754</v>
      </c>
      <c r="AH22" s="51">
        <v>280.80872386348307</v>
      </c>
      <c r="AI22" s="51">
        <v>359.11105527638193</v>
      </c>
      <c r="AJ22" s="51">
        <v>223.95101326180898</v>
      </c>
      <c r="AK22" s="51">
        <v>154.69079725796917</v>
      </c>
      <c r="AL22" s="51">
        <v>217.11221631916598</v>
      </c>
      <c r="AM22" s="51">
        <v>293.06707647426549</v>
      </c>
      <c r="AN22" s="51">
        <v>208.56585656403581</v>
      </c>
      <c r="AO22" s="51">
        <v>257.77634584951807</v>
      </c>
      <c r="AP22" s="51">
        <v>209.83316385107429</v>
      </c>
      <c r="AQ22" s="51">
        <v>198.21233817265585</v>
      </c>
      <c r="AR22" s="51">
        <v>274.97725421211055</v>
      </c>
      <c r="AS22" s="51">
        <v>237.64843249999998</v>
      </c>
      <c r="AT22" s="51">
        <v>251.28142759562837</v>
      </c>
      <c r="AU22" s="51">
        <v>223.62961257861633</v>
      </c>
      <c r="AV22" s="51">
        <v>352.53229245750128</v>
      </c>
      <c r="AW22" s="51">
        <v>206.4500149338196</v>
      </c>
      <c r="AX22" s="51">
        <v>262.79970750355619</v>
      </c>
      <c r="AY22" s="51">
        <v>344.74982355197551</v>
      </c>
      <c r="AZ22" s="51">
        <v>191.13444454910237</v>
      </c>
      <c r="BA22" s="51">
        <v>252.82981809568929</v>
      </c>
      <c r="BB22" s="51">
        <v>198.57410887439752</v>
      </c>
      <c r="BC22" s="51">
        <v>183.86574435498645</v>
      </c>
      <c r="BD22" s="51">
        <v>259.75192435905205</v>
      </c>
      <c r="BE22" s="51">
        <v>383.1148735832607</v>
      </c>
      <c r="BF22" s="51">
        <v>269.36630408797515</v>
      </c>
      <c r="BG22" s="51">
        <v>274.97008391847919</v>
      </c>
      <c r="BH22" s="51">
        <v>424.7574809437387</v>
      </c>
      <c r="BI22" s="51">
        <v>224.56497566317839</v>
      </c>
      <c r="BJ22" s="51">
        <v>238.32083713453233</v>
      </c>
      <c r="BK22" s="51">
        <v>329.73130911786507</v>
      </c>
      <c r="BL22" s="51">
        <v>328.00744835568565</v>
      </c>
      <c r="BM22" s="51">
        <v>180.68848552005559</v>
      </c>
      <c r="BN22" s="51">
        <v>180.21566617981173</v>
      </c>
      <c r="BO22" s="51">
        <v>181.61194427020965</v>
      </c>
      <c r="BP22" s="51">
        <v>242.4539842888644</v>
      </c>
      <c r="BQ22" s="51">
        <v>431.82916988416991</v>
      </c>
      <c r="BR22" s="51">
        <v>373.06086015688396</v>
      </c>
      <c r="BS22" s="51">
        <v>206.52015096374174</v>
      </c>
      <c r="BT22" s="51">
        <v>213.50468130996362</v>
      </c>
      <c r="BU22" s="51">
        <v>250.78022396416574</v>
      </c>
      <c r="BV22" s="53">
        <f>AVERAGE(B22:BU22)</f>
        <v>272.91044347018271</v>
      </c>
    </row>
    <row r="23" spans="1:89" s="3" customFormat="1">
      <c r="A23" s="46" t="s">
        <v>78</v>
      </c>
      <c r="B23" s="52">
        <v>458.49858820481819</v>
      </c>
      <c r="C23" s="52">
        <v>146.39452137266707</v>
      </c>
      <c r="D23" s="52">
        <v>93.218550821871858</v>
      </c>
      <c r="E23" s="52">
        <v>112.23231187763065</v>
      </c>
      <c r="F23" s="52">
        <v>66.719157359603827</v>
      </c>
      <c r="G23" s="52">
        <v>111.73201433257162</v>
      </c>
      <c r="H23" s="52">
        <v>73.064806916873451</v>
      </c>
      <c r="I23" s="52">
        <v>143.95494588744589</v>
      </c>
      <c r="J23" s="52">
        <v>107.61891317733992</v>
      </c>
      <c r="K23" s="52">
        <v>150.39843000773394</v>
      </c>
      <c r="L23" s="52">
        <v>54.643408440184238</v>
      </c>
      <c r="M23" s="52">
        <v>137.19053106913441</v>
      </c>
      <c r="N23" s="52">
        <v>30.851499488229273</v>
      </c>
      <c r="O23" s="52">
        <v>68.383339836821577</v>
      </c>
      <c r="P23" s="52">
        <v>97.692432478081287</v>
      </c>
      <c r="Q23" s="52">
        <v>43.598947145728289</v>
      </c>
      <c r="R23" s="52">
        <v>64.988239358761746</v>
      </c>
      <c r="S23" s="52">
        <v>140.80805395574416</v>
      </c>
      <c r="T23" s="52">
        <v>82.294544030753897</v>
      </c>
      <c r="U23" s="52">
        <v>77.43625748051295</v>
      </c>
      <c r="V23" s="52">
        <v>96.62856423841059</v>
      </c>
      <c r="W23" s="52">
        <v>112.53601694190125</v>
      </c>
      <c r="X23" s="52">
        <v>66.629453769283018</v>
      </c>
      <c r="Y23" s="52">
        <v>96.463525433060042</v>
      </c>
      <c r="Z23" s="52">
        <v>195.94676696725205</v>
      </c>
      <c r="AA23" s="52">
        <v>57.232290881688016</v>
      </c>
      <c r="AB23" s="52">
        <v>149.25356762513312</v>
      </c>
      <c r="AC23" s="52">
        <v>83.516873244464065</v>
      </c>
      <c r="AD23" s="52">
        <v>8.6616970198675496</v>
      </c>
      <c r="AE23" s="52">
        <v>39.606027893497554</v>
      </c>
      <c r="AF23" s="52">
        <v>59.19646892409471</v>
      </c>
      <c r="AG23" s="52">
        <v>62.392472597668913</v>
      </c>
      <c r="AH23" s="52">
        <v>99.576027923917437</v>
      </c>
      <c r="AI23" s="52">
        <v>119.80894292893035</v>
      </c>
      <c r="AJ23" s="52">
        <v>127.24463567277604</v>
      </c>
      <c r="AK23" s="52">
        <v>92.251988199718056</v>
      </c>
      <c r="AL23" s="52">
        <v>75.255943263833188</v>
      </c>
      <c r="AM23" s="52">
        <v>100.61539279016463</v>
      </c>
      <c r="AN23" s="52">
        <v>98.15693671585845</v>
      </c>
      <c r="AO23" s="52">
        <v>96.237288159976998</v>
      </c>
      <c r="AP23" s="52">
        <v>67.418369690011474</v>
      </c>
      <c r="AQ23" s="52">
        <v>63.958520907073009</v>
      </c>
      <c r="AR23" s="52">
        <v>122.7819033657793</v>
      </c>
      <c r="AS23" s="52">
        <v>102.11228999999999</v>
      </c>
      <c r="AT23" s="52">
        <v>115.16887662883565</v>
      </c>
      <c r="AU23" s="52">
        <v>81.188254926624737</v>
      </c>
      <c r="AV23" s="52">
        <v>138.85254992573033</v>
      </c>
      <c r="AW23" s="52">
        <v>109.03682459835886</v>
      </c>
      <c r="AX23" s="52">
        <v>86.098550853485065</v>
      </c>
      <c r="AY23" s="52">
        <v>147.21202224779441</v>
      </c>
      <c r="AZ23" s="52">
        <v>33.870029199555418</v>
      </c>
      <c r="BA23" s="52">
        <v>120.27680435812412</v>
      </c>
      <c r="BB23" s="52">
        <v>99.9295287779983</v>
      </c>
      <c r="BC23" s="52">
        <v>64.658298042301197</v>
      </c>
      <c r="BD23" s="52">
        <v>156.35323352930482</v>
      </c>
      <c r="BE23" s="52">
        <v>107.51056088346412</v>
      </c>
      <c r="BF23" s="52">
        <v>88.449672483863253</v>
      </c>
      <c r="BG23" s="52">
        <v>85.22986812810413</v>
      </c>
      <c r="BH23" s="52">
        <v>212.37927041742287</v>
      </c>
      <c r="BI23" s="52">
        <v>56.174815648576299</v>
      </c>
      <c r="BJ23" s="52">
        <v>126.469564553401</v>
      </c>
      <c r="BK23" s="52">
        <v>140.85158932542623</v>
      </c>
      <c r="BL23" s="52">
        <v>163.26703362220033</v>
      </c>
      <c r="BM23" s="52">
        <v>62.308972904519429</v>
      </c>
      <c r="BN23" s="52">
        <v>50.865559071729948</v>
      </c>
      <c r="BO23" s="52">
        <v>92.291916139210429</v>
      </c>
      <c r="BP23" s="52">
        <v>109.9500519110621</v>
      </c>
      <c r="BQ23" s="52">
        <v>146.2923221180364</v>
      </c>
      <c r="BR23" s="52">
        <v>94.340005409791729</v>
      </c>
      <c r="BS23" s="52">
        <v>66.604753560677537</v>
      </c>
      <c r="BT23" s="52">
        <v>90.240325011775795</v>
      </c>
      <c r="BU23" s="52">
        <v>97.632039391344449</v>
      </c>
    </row>
    <row r="24" spans="1:89" s="3" customFormat="1">
      <c r="A24" s="46" t="s">
        <v>79</v>
      </c>
      <c r="B24" s="52">
        <v>380.98841378119346</v>
      </c>
      <c r="C24" s="52">
        <v>417.99123419626727</v>
      </c>
      <c r="D24" s="52">
        <v>216.06021469305603</v>
      </c>
      <c r="E24" s="52">
        <v>378.02564007802079</v>
      </c>
      <c r="F24" s="52">
        <v>109.68406121588875</v>
      </c>
      <c r="G24" s="52">
        <v>113.50894961836806</v>
      </c>
      <c r="H24" s="52">
        <v>135.57397642679902</v>
      </c>
      <c r="I24" s="52">
        <v>197.68970524573459</v>
      </c>
      <c r="J24" s="52">
        <v>191.27088823891629</v>
      </c>
      <c r="K24" s="52">
        <v>265.43957463263729</v>
      </c>
      <c r="L24" s="52">
        <v>154.30959448524834</v>
      </c>
      <c r="M24" s="52">
        <v>122.07849392609552</v>
      </c>
      <c r="N24" s="52">
        <v>243.63040941658141</v>
      </c>
      <c r="O24" s="52">
        <v>146.17871053565096</v>
      </c>
      <c r="P24" s="52">
        <v>140.15335605816327</v>
      </c>
      <c r="Q24" s="52">
        <v>224.13391876167975</v>
      </c>
      <c r="R24" s="52">
        <v>250.45806135986734</v>
      </c>
      <c r="S24" s="52">
        <v>184.72923158532888</v>
      </c>
      <c r="T24" s="52">
        <v>115.14722858973447</v>
      </c>
      <c r="U24" s="52">
        <v>122.07244003017351</v>
      </c>
      <c r="V24" s="52">
        <v>248.26997350993372</v>
      </c>
      <c r="W24" s="52">
        <v>167.4818841447763</v>
      </c>
      <c r="X24" s="52">
        <v>135.46795187736492</v>
      </c>
      <c r="Y24" s="52">
        <v>154.28362846300558</v>
      </c>
      <c r="Z24" s="52">
        <v>150.2402496440437</v>
      </c>
      <c r="AA24" s="52">
        <v>169.58887528259231</v>
      </c>
      <c r="AB24" s="52">
        <v>158.61309904153359</v>
      </c>
      <c r="AC24" s="52">
        <v>91.177270181492119</v>
      </c>
      <c r="AD24" s="52">
        <v>255.326059602649</v>
      </c>
      <c r="AE24" s="52">
        <v>125.1270150335084</v>
      </c>
      <c r="AF24" s="52">
        <v>89.133444101091001</v>
      </c>
      <c r="AG24" s="52">
        <v>129.08348551754864</v>
      </c>
      <c r="AH24" s="52">
        <v>181.23269593956564</v>
      </c>
      <c r="AI24" s="52">
        <v>239.30211234745161</v>
      </c>
      <c r="AJ24" s="52">
        <v>96.706377589032925</v>
      </c>
      <c r="AK24" s="52">
        <v>62.438809058251096</v>
      </c>
      <c r="AL24" s="52">
        <v>141.85627305533279</v>
      </c>
      <c r="AM24" s="52">
        <v>192.45168368410086</v>
      </c>
      <c r="AN24" s="52">
        <v>110.40891984817736</v>
      </c>
      <c r="AO24" s="52">
        <v>161.53905768954107</v>
      </c>
      <c r="AP24" s="52">
        <v>142.41479416106282</v>
      </c>
      <c r="AQ24" s="52">
        <v>134.25381726558285</v>
      </c>
      <c r="AR24" s="52">
        <v>152.19535084633128</v>
      </c>
      <c r="AS24" s="52">
        <v>135.53614249999998</v>
      </c>
      <c r="AT24" s="52">
        <v>136.11255096679272</v>
      </c>
      <c r="AU24" s="52">
        <v>142.44135765199161</v>
      </c>
      <c r="AV24" s="52">
        <v>213.67974253177093</v>
      </c>
      <c r="AW24" s="52">
        <v>97.41319033546074</v>
      </c>
      <c r="AX24" s="52">
        <v>176.70115665007117</v>
      </c>
      <c r="AY24" s="52">
        <v>197.5378013041811</v>
      </c>
      <c r="AZ24" s="52">
        <v>157.26441534954697</v>
      </c>
      <c r="BA24" s="52">
        <v>132.55301373756515</v>
      </c>
      <c r="BB24" s="52">
        <v>98.644580096399224</v>
      </c>
      <c r="BC24" s="52">
        <v>119.20744631268526</v>
      </c>
      <c r="BD24" s="52">
        <v>103.39869082974725</v>
      </c>
      <c r="BE24" s="52">
        <v>275.60431269979659</v>
      </c>
      <c r="BF24" s="52">
        <v>180.91663160411187</v>
      </c>
      <c r="BG24" s="52">
        <v>189.74021579037509</v>
      </c>
      <c r="BH24" s="52">
        <v>212.37821052631583</v>
      </c>
      <c r="BI24" s="52">
        <v>168.39016001460209</v>
      </c>
      <c r="BJ24" s="52">
        <v>111.85127258113131</v>
      </c>
      <c r="BK24" s="52">
        <v>188.87971979243883</v>
      </c>
      <c r="BL24" s="52">
        <v>164.74041473348532</v>
      </c>
      <c r="BM24" s="52">
        <v>118.37951261553614</v>
      </c>
      <c r="BN24" s="52">
        <v>129.35010710808177</v>
      </c>
      <c r="BO24" s="52">
        <v>89.320028130999219</v>
      </c>
      <c r="BP24" s="52">
        <v>132.50393237780227</v>
      </c>
      <c r="BQ24" s="52">
        <v>285.53684776613352</v>
      </c>
      <c r="BR24" s="52">
        <v>278.72085474709223</v>
      </c>
      <c r="BS24" s="52">
        <v>139.91539740306419</v>
      </c>
      <c r="BT24" s="52">
        <v>123.26435629818779</v>
      </c>
      <c r="BU24" s="52">
        <v>153.14818457282129</v>
      </c>
    </row>
    <row r="25" spans="1:89" s="22" customFormat="1" ht="13.8">
      <c r="A25" s="49" t="s">
        <v>80</v>
      </c>
      <c r="B25" s="50">
        <v>9.6092535809915822E-2</v>
      </c>
      <c r="C25" s="50">
        <v>-0.22282739348138011</v>
      </c>
      <c r="D25" s="50">
        <v>9.9899750007751517E-2</v>
      </c>
      <c r="E25" s="50">
        <v>5.2303216640143597E-2</v>
      </c>
      <c r="F25" s="50">
        <v>6.6795086201866249E-2</v>
      </c>
      <c r="G25" s="50">
        <v>8.4241134171008633E-2</v>
      </c>
      <c r="H25" s="50">
        <v>7.0182004658237693E-2</v>
      </c>
      <c r="I25" s="50">
        <v>0.13720382394239508</v>
      </c>
      <c r="J25" s="50">
        <v>1.7869227973823787E-2</v>
      </c>
      <c r="K25" s="50">
        <v>4.1333441954977686E-2</v>
      </c>
      <c r="L25" s="50">
        <v>4.2362459636682094E-2</v>
      </c>
      <c r="M25" s="50">
        <v>4.1635144044426704E-2</v>
      </c>
      <c r="N25" s="50">
        <v>3.3470119171937311E-2</v>
      </c>
      <c r="O25" s="50">
        <v>4.6616163450484624E-2</v>
      </c>
      <c r="P25" s="50">
        <v>9.2808816593278262E-2</v>
      </c>
      <c r="Q25" s="50">
        <v>0.10611612069948731</v>
      </c>
      <c r="R25" s="50">
        <v>4.9455963216628873E-2</v>
      </c>
      <c r="S25" s="50">
        <v>1.1430591149897589E-3</v>
      </c>
      <c r="T25" s="50">
        <v>0.14085182624834572</v>
      </c>
      <c r="U25" s="50">
        <v>0.10319670402142486</v>
      </c>
      <c r="V25" s="50">
        <v>-9.6928397049049746E-4</v>
      </c>
      <c r="W25" s="50">
        <v>-6.2389723445383703E-2</v>
      </c>
      <c r="X25" s="50">
        <v>2.6713182228892351E-2</v>
      </c>
      <c r="Y25" s="50">
        <v>7.5281997827562425E-2</v>
      </c>
      <c r="Z25" s="50">
        <v>6.9350485249152646E-2</v>
      </c>
      <c r="AA25" s="50">
        <v>8.5297165642724826E-2</v>
      </c>
      <c r="AB25" s="50">
        <v>1.268413533010817E-3</v>
      </c>
      <c r="AC25" s="50">
        <v>7.9068970087921811E-2</v>
      </c>
      <c r="AD25" s="50">
        <v>-4.8015742842150502E-2</v>
      </c>
      <c r="AE25" s="50">
        <v>0.12060881645694807</v>
      </c>
      <c r="AF25" s="50">
        <v>0.13296056648278121</v>
      </c>
      <c r="AG25" s="50">
        <v>9.019508502738656E-2</v>
      </c>
      <c r="AH25" s="50">
        <v>6.8758474781186629E-2</v>
      </c>
      <c r="AI25" s="50">
        <v>1.278956480255012E-2</v>
      </c>
      <c r="AJ25" s="50">
        <v>5.1565273761028915E-2</v>
      </c>
      <c r="AK25" s="50">
        <v>7.4068903368938788E-2</v>
      </c>
      <c r="AL25" s="50">
        <v>5.9829449215939433E-2</v>
      </c>
      <c r="AM25" s="50">
        <v>5.468047282501131E-2</v>
      </c>
      <c r="AN25" s="50">
        <v>6.3319438574177711E-2</v>
      </c>
      <c r="AO25" s="50">
        <v>7.1189489315619053E-2</v>
      </c>
      <c r="AP25" s="50">
        <v>7.4600035362510531E-2</v>
      </c>
      <c r="AQ25" s="50">
        <v>6.6832433465175256E-2</v>
      </c>
      <c r="AR25" s="50">
        <v>5.2758643251458889E-2</v>
      </c>
      <c r="AS25" s="50">
        <v>8.4508199285761323E-2</v>
      </c>
      <c r="AT25" s="50">
        <v>7.9211057026876835E-2</v>
      </c>
      <c r="AU25" s="50">
        <v>0.11896755606289899</v>
      </c>
      <c r="AV25" s="50">
        <v>0.12926580829006779</v>
      </c>
      <c r="AW25" s="50">
        <v>7.4185903391621524E-2</v>
      </c>
      <c r="AX25" s="50">
        <v>6.8570897202203315E-2</v>
      </c>
      <c r="AY25" s="50">
        <v>7.525543113105844E-2</v>
      </c>
      <c r="AZ25" s="50">
        <v>0.12292669012076725</v>
      </c>
      <c r="BA25" s="50">
        <v>6.0932866392686996E-2</v>
      </c>
      <c r="BB25" s="50">
        <v>6.4287438935598407E-2</v>
      </c>
      <c r="BC25" s="50">
        <v>9.9226533113697307E-2</v>
      </c>
      <c r="BD25" s="50">
        <v>9.0826453401170945E-2</v>
      </c>
      <c r="BE25" s="50">
        <v>7.0250318923997315E-2</v>
      </c>
      <c r="BF25" s="50">
        <v>5.2292522260696292E-2</v>
      </c>
      <c r="BG25" s="50">
        <v>3.3637947833139011E-2</v>
      </c>
      <c r="BH25" s="50">
        <v>0.10204276220448893</v>
      </c>
      <c r="BI25" s="50">
        <v>5.4241888832170689E-2</v>
      </c>
      <c r="BJ25" s="50">
        <v>4.2853403485289765E-2</v>
      </c>
      <c r="BK25" s="50">
        <v>2.660598392793475E-2</v>
      </c>
      <c r="BL25" s="50">
        <v>9.6078943832838895E-2</v>
      </c>
      <c r="BM25" s="50">
        <v>9.6359251129944895E-2</v>
      </c>
      <c r="BN25" s="50">
        <v>9.8475471867561906E-2</v>
      </c>
      <c r="BO25" s="50">
        <v>0.1007391958032111</v>
      </c>
      <c r="BP25" s="50">
        <v>6.0008981471259805E-2</v>
      </c>
      <c r="BQ25" s="50">
        <v>-3.5293548091675966E-2</v>
      </c>
      <c r="BR25" s="50">
        <v>0.10171928183912229</v>
      </c>
      <c r="BS25" s="50">
        <v>3.6761103499446307E-2</v>
      </c>
      <c r="BT25" s="50">
        <v>9.2177071227166132E-2</v>
      </c>
      <c r="BU25" s="50">
        <v>-1.5815678334415644E-2</v>
      </c>
      <c r="BV25" s="104">
        <f>AVERAGE(B25:BU25)</f>
        <v>6.1136264599235601E-2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</row>
    <row r="26" spans="1:89" s="28" customFormat="1" ht="13.8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41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7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</row>
    <row r="27" spans="1:89" s="28" customFormat="1" ht="13.8">
      <c r="A27" s="23"/>
      <c r="B27" s="2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1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7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</row>
    <row r="28" spans="1:89" s="3" customFormat="1">
      <c r="A28" s="3">
        <v>2010</v>
      </c>
    </row>
    <row r="29" spans="1:89" s="3" customFormat="1" ht="39.6">
      <c r="A29" s="43"/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6</v>
      </c>
      <c r="H29" s="48" t="s">
        <v>8</v>
      </c>
      <c r="I29" s="6" t="s">
        <v>9</v>
      </c>
      <c r="J29" s="5" t="s">
        <v>10</v>
      </c>
      <c r="K29" s="5" t="s">
        <v>11</v>
      </c>
      <c r="L29" s="5" t="s">
        <v>12</v>
      </c>
      <c r="M29" s="5" t="s">
        <v>7</v>
      </c>
      <c r="N29" s="5" t="s">
        <v>13</v>
      </c>
      <c r="O29" s="5" t="s">
        <v>14</v>
      </c>
      <c r="P29" s="5" t="s">
        <v>16</v>
      </c>
      <c r="Q29" s="5" t="s">
        <v>15</v>
      </c>
      <c r="R29" s="5" t="s">
        <v>17</v>
      </c>
      <c r="S29" s="5" t="s">
        <v>18</v>
      </c>
      <c r="T29" s="5" t="s">
        <v>19</v>
      </c>
      <c r="U29" s="5" t="s">
        <v>20</v>
      </c>
      <c r="V29" s="5" t="s">
        <v>21</v>
      </c>
      <c r="W29" s="48" t="s">
        <v>22</v>
      </c>
      <c r="X29" s="5" t="s">
        <v>23</v>
      </c>
      <c r="Y29" s="5" t="s">
        <v>24</v>
      </c>
      <c r="Z29" s="5" t="s">
        <v>25</v>
      </c>
      <c r="AA29" s="5" t="s">
        <v>26</v>
      </c>
      <c r="AB29" s="5" t="s">
        <v>27</v>
      </c>
      <c r="AC29" s="5" t="s">
        <v>28</v>
      </c>
      <c r="AD29" s="5" t="s">
        <v>29</v>
      </c>
      <c r="AE29" s="5" t="s">
        <v>30</v>
      </c>
      <c r="AF29" s="5" t="s">
        <v>31</v>
      </c>
      <c r="AG29" s="5" t="s">
        <v>32</v>
      </c>
      <c r="AH29" s="5" t="s">
        <v>33</v>
      </c>
      <c r="AI29" s="5" t="s">
        <v>34</v>
      </c>
      <c r="AJ29" s="48" t="s">
        <v>35</v>
      </c>
      <c r="AK29" s="5" t="s">
        <v>36</v>
      </c>
      <c r="AL29" s="5" t="s">
        <v>37</v>
      </c>
      <c r="AM29" s="5" t="s">
        <v>38</v>
      </c>
      <c r="AN29" s="5" t="s">
        <v>39</v>
      </c>
      <c r="AO29" s="5" t="s">
        <v>40</v>
      </c>
      <c r="AP29" s="5" t="s">
        <v>41</v>
      </c>
      <c r="AQ29" s="5" t="s">
        <v>42</v>
      </c>
      <c r="AR29" s="5" t="s">
        <v>43</v>
      </c>
      <c r="AS29" s="5" t="s">
        <v>44</v>
      </c>
      <c r="AT29" s="5" t="s">
        <v>45</v>
      </c>
      <c r="AU29" s="5" t="s">
        <v>46</v>
      </c>
      <c r="AV29" s="5" t="s">
        <v>47</v>
      </c>
      <c r="AW29" s="5" t="s">
        <v>48</v>
      </c>
      <c r="AX29" s="5" t="s">
        <v>49</v>
      </c>
      <c r="AY29" s="5" t="s">
        <v>50</v>
      </c>
      <c r="AZ29" s="5" t="s">
        <v>51</v>
      </c>
      <c r="BA29" s="5" t="s">
        <v>52</v>
      </c>
      <c r="BB29" s="5" t="s">
        <v>55</v>
      </c>
      <c r="BC29" s="6" t="s">
        <v>56</v>
      </c>
      <c r="BD29" s="48" t="s">
        <v>53</v>
      </c>
      <c r="BE29" s="5" t="s">
        <v>54</v>
      </c>
      <c r="BF29" s="5" t="s">
        <v>57</v>
      </c>
      <c r="BG29" s="5" t="s">
        <v>58</v>
      </c>
      <c r="BH29" s="5" t="s">
        <v>59</v>
      </c>
      <c r="BI29" s="5" t="s">
        <v>60</v>
      </c>
      <c r="BJ29" s="5" t="s">
        <v>61</v>
      </c>
      <c r="BK29" s="5" t="s">
        <v>62</v>
      </c>
      <c r="BL29" s="5" t="s">
        <v>63</v>
      </c>
      <c r="BM29" s="5" t="s">
        <v>64</v>
      </c>
      <c r="BN29" s="5" t="s">
        <v>65</v>
      </c>
      <c r="BO29" s="5" t="s">
        <v>66</v>
      </c>
      <c r="BP29" s="5" t="s">
        <v>67</v>
      </c>
      <c r="BQ29" s="5" t="s">
        <v>68</v>
      </c>
      <c r="BR29" s="5" t="s">
        <v>69</v>
      </c>
      <c r="BS29" s="5" t="s">
        <v>70</v>
      </c>
      <c r="BT29" s="5" t="s">
        <v>71</v>
      </c>
      <c r="BU29" s="48" t="s">
        <v>72</v>
      </c>
      <c r="BV29" s="103" t="s">
        <v>83</v>
      </c>
    </row>
    <row r="30" spans="1:89" s="31" customFormat="1">
      <c r="A30" s="57" t="s">
        <v>73</v>
      </c>
      <c r="B30" s="8">
        <v>1097533.8799999999</v>
      </c>
      <c r="C30" s="8">
        <v>332111.14</v>
      </c>
      <c r="D30" s="8">
        <v>3135697</v>
      </c>
      <c r="E30" s="8">
        <v>517339.28</v>
      </c>
      <c r="F30" s="8">
        <v>1008391.28</v>
      </c>
      <c r="G30" s="8">
        <v>4047491.39</v>
      </c>
      <c r="H30" s="8">
        <v>2516620</v>
      </c>
      <c r="I30" s="8">
        <v>930664.68</v>
      </c>
      <c r="J30" s="8">
        <v>356562.33</v>
      </c>
      <c r="K30" s="8">
        <v>203961.18</v>
      </c>
      <c r="L30" s="8">
        <v>960958.12</v>
      </c>
      <c r="M30" s="8">
        <v>303574.7</v>
      </c>
      <c r="N30" s="8">
        <v>20826.84</v>
      </c>
      <c r="O30" s="8">
        <v>236550.08</v>
      </c>
      <c r="P30" s="8">
        <v>13852702</v>
      </c>
      <c r="Q30" s="8">
        <v>1683511</v>
      </c>
      <c r="R30" s="8">
        <v>209691.05</v>
      </c>
      <c r="S30" s="8">
        <v>195033.61</v>
      </c>
      <c r="T30" s="8">
        <v>740909.58</v>
      </c>
      <c r="U30" s="8">
        <v>574449.61</v>
      </c>
      <c r="V30" s="8">
        <v>192398.71</v>
      </c>
      <c r="W30" s="8">
        <v>3432872</v>
      </c>
      <c r="X30" s="8">
        <v>179323.66</v>
      </c>
      <c r="Y30" s="8">
        <v>928997.02</v>
      </c>
      <c r="Z30" s="8">
        <v>1450067.25</v>
      </c>
      <c r="AA30" s="8">
        <v>892153</v>
      </c>
      <c r="AB30" s="8">
        <v>91992.1</v>
      </c>
      <c r="AC30" s="8">
        <v>14209111.189999998</v>
      </c>
      <c r="AD30" s="8">
        <v>0</v>
      </c>
      <c r="AE30" s="8">
        <v>75104.179999999993</v>
      </c>
      <c r="AF30" s="8">
        <v>3572498.92</v>
      </c>
      <c r="AG30" s="8">
        <v>11971415.700000001</v>
      </c>
      <c r="AH30" s="8">
        <v>870152.62</v>
      </c>
      <c r="AI30" s="8">
        <v>115598.29</v>
      </c>
      <c r="AJ30" s="8">
        <v>2404496</v>
      </c>
      <c r="AK30" s="8">
        <v>2824719.74</v>
      </c>
      <c r="AL30" s="8">
        <v>415820.95</v>
      </c>
      <c r="AM30" s="8">
        <v>164973.79</v>
      </c>
      <c r="AN30" s="8">
        <v>7101230.3900000006</v>
      </c>
      <c r="AO30" s="8">
        <v>191621.04</v>
      </c>
      <c r="AP30" s="8">
        <v>721853.52</v>
      </c>
      <c r="AQ30" s="8">
        <v>864405.55</v>
      </c>
      <c r="AR30" s="8">
        <v>3305582.11</v>
      </c>
      <c r="AS30" s="8">
        <v>350387.72</v>
      </c>
      <c r="AT30" s="8">
        <v>1106740.81</v>
      </c>
      <c r="AU30" s="8">
        <v>660620.79</v>
      </c>
      <c r="AV30" s="8">
        <v>401966.99</v>
      </c>
      <c r="AW30" s="8">
        <v>4510205.8600000003</v>
      </c>
      <c r="AX30" s="8">
        <v>392745.87</v>
      </c>
      <c r="AY30" s="8">
        <v>1075706.5</v>
      </c>
      <c r="AZ30" s="8">
        <v>548160</v>
      </c>
      <c r="BA30" s="8">
        <v>388094.81</v>
      </c>
      <c r="BB30" s="8">
        <v>1688111.8</v>
      </c>
      <c r="BC30" s="8">
        <v>10831470.9</v>
      </c>
      <c r="BD30" s="8">
        <v>2952708.67</v>
      </c>
      <c r="BE30" s="8">
        <v>70690.28</v>
      </c>
      <c r="BF30" s="8">
        <v>198936.61</v>
      </c>
      <c r="BG30" s="8">
        <v>178302.21</v>
      </c>
      <c r="BH30" s="8">
        <v>493190.68</v>
      </c>
      <c r="BI30" s="8">
        <v>677862.02</v>
      </c>
      <c r="BJ30" s="8">
        <v>3069580.28</v>
      </c>
      <c r="BK30" s="8">
        <v>907140.27</v>
      </c>
      <c r="BL30" s="8">
        <v>50904671.200000003</v>
      </c>
      <c r="BM30" s="8">
        <v>4154019</v>
      </c>
      <c r="BN30" s="8">
        <v>23216.76</v>
      </c>
      <c r="BO30" s="8">
        <v>3599586.39</v>
      </c>
      <c r="BP30" s="8">
        <v>1297663</v>
      </c>
      <c r="BQ30" s="8">
        <v>239492.45</v>
      </c>
      <c r="BR30" s="8">
        <v>217126</v>
      </c>
      <c r="BS30" s="8">
        <v>213162.7</v>
      </c>
      <c r="BT30" s="8">
        <v>1973078.91</v>
      </c>
      <c r="BU30" s="8">
        <v>763740.72</v>
      </c>
    </row>
    <row r="31" spans="1:89" s="31" customFormat="1">
      <c r="A31" s="57" t="s">
        <v>74</v>
      </c>
      <c r="B31" s="8">
        <v>3426509.39</v>
      </c>
      <c r="C31" s="8">
        <v>51664.82</v>
      </c>
      <c r="D31" s="8">
        <v>175850</v>
      </c>
      <c r="E31" s="8">
        <v>645507.52</v>
      </c>
      <c r="F31" s="8">
        <v>1681173.13</v>
      </c>
      <c r="G31" s="8">
        <v>2275551.9</v>
      </c>
      <c r="H31" s="8">
        <v>931863</v>
      </c>
      <c r="I31" s="8">
        <v>1119821.04</v>
      </c>
      <c r="J31" s="8">
        <v>275058.71999999997</v>
      </c>
      <c r="K31" s="8">
        <v>0</v>
      </c>
      <c r="L31" s="8">
        <v>1036845.69</v>
      </c>
      <c r="M31" s="8">
        <v>1580092.11</v>
      </c>
      <c r="N31" s="8">
        <v>36633.339999999997</v>
      </c>
      <c r="O31" s="8">
        <v>310300.28999999998</v>
      </c>
      <c r="P31" s="8">
        <v>3264482</v>
      </c>
      <c r="Q31" s="8">
        <v>2582606</v>
      </c>
      <c r="R31" s="8">
        <v>675781.86</v>
      </c>
      <c r="S31" s="8">
        <v>282982.42</v>
      </c>
      <c r="T31" s="8">
        <v>1444595.5</v>
      </c>
      <c r="U31" s="8">
        <v>872067.62</v>
      </c>
      <c r="V31" s="8">
        <v>183393.71</v>
      </c>
      <c r="W31" s="8">
        <v>1681643</v>
      </c>
      <c r="X31" s="8">
        <v>397851.83</v>
      </c>
      <c r="Y31" s="8">
        <v>1654808.67</v>
      </c>
      <c r="Z31" s="8">
        <v>2192433.2000000002</v>
      </c>
      <c r="AA31" s="8">
        <v>275320</v>
      </c>
      <c r="AB31" s="8">
        <v>292584.84999999998</v>
      </c>
      <c r="AC31" s="8">
        <v>4210648.09</v>
      </c>
      <c r="AD31" s="8">
        <v>4445.7700000000004</v>
      </c>
      <c r="AE31" s="8">
        <v>131509.28</v>
      </c>
      <c r="AF31" s="8">
        <v>3014673.51</v>
      </c>
      <c r="AG31" s="8">
        <v>5663032.6099999994</v>
      </c>
      <c r="AH31" s="8">
        <v>436209.61</v>
      </c>
      <c r="AI31" s="8">
        <v>339740.23</v>
      </c>
      <c r="AJ31" s="8">
        <v>940362</v>
      </c>
      <c r="AK31" s="8">
        <v>4069610.73</v>
      </c>
      <c r="AL31" s="8">
        <v>225311.69</v>
      </c>
      <c r="AM31" s="8">
        <v>764547.43</v>
      </c>
      <c r="AN31" s="8">
        <v>6304713.0599999996</v>
      </c>
      <c r="AO31" s="8">
        <v>436383.35</v>
      </c>
      <c r="AP31" s="8">
        <v>976540.31</v>
      </c>
      <c r="AQ31" s="8">
        <v>1295024.3400000001</v>
      </c>
      <c r="AR31" s="8">
        <v>2385167.41</v>
      </c>
      <c r="AS31" s="8">
        <v>394911.57</v>
      </c>
      <c r="AT31" s="8">
        <v>1115511.4099999999</v>
      </c>
      <c r="AU31" s="8">
        <v>1146781.08</v>
      </c>
      <c r="AV31" s="8">
        <v>343734.95</v>
      </c>
      <c r="AW31" s="8">
        <v>1922775.73</v>
      </c>
      <c r="AX31" s="8">
        <v>425048.66</v>
      </c>
      <c r="AY31" s="8">
        <v>681933.07</v>
      </c>
      <c r="AZ31" s="8">
        <v>1028033</v>
      </c>
      <c r="BA31" s="8">
        <v>491364.3</v>
      </c>
      <c r="BB31" s="8">
        <v>1211447.57</v>
      </c>
      <c r="BC31" s="8">
        <v>8489558.3499999996</v>
      </c>
      <c r="BD31" s="8">
        <v>2141266.5299999998</v>
      </c>
      <c r="BE31" s="8">
        <v>219988.35</v>
      </c>
      <c r="BF31" s="8">
        <v>163007.85</v>
      </c>
      <c r="BG31" s="8">
        <v>346408.46</v>
      </c>
      <c r="BH31" s="8">
        <v>116677.77</v>
      </c>
      <c r="BI31" s="8">
        <v>408346.74</v>
      </c>
      <c r="BJ31" s="8">
        <v>3413043.58</v>
      </c>
      <c r="BK31" s="8">
        <v>170839.15</v>
      </c>
      <c r="BL31" s="8">
        <v>48919166.360000007</v>
      </c>
      <c r="BM31" s="8">
        <v>2435342</v>
      </c>
      <c r="BN31" s="8">
        <v>487144.91</v>
      </c>
      <c r="BO31" s="8">
        <v>1422561.23</v>
      </c>
      <c r="BP31" s="8">
        <v>932588</v>
      </c>
      <c r="BQ31" s="8">
        <v>182571.18</v>
      </c>
      <c r="BR31" s="8">
        <v>108554</v>
      </c>
      <c r="BS31" s="8">
        <v>1236423.3</v>
      </c>
      <c r="BT31" s="8">
        <v>1652115.19</v>
      </c>
      <c r="BU31" s="8">
        <v>602880.78</v>
      </c>
    </row>
    <row r="32" spans="1:89" s="31" customFormat="1">
      <c r="A32" s="57" t="s">
        <v>75</v>
      </c>
      <c r="B32" s="8">
        <v>4123259.74</v>
      </c>
      <c r="C32" s="8">
        <v>615873.87</v>
      </c>
      <c r="D32" s="8">
        <v>6943273</v>
      </c>
      <c r="E32" s="8">
        <v>2329571.92</v>
      </c>
      <c r="F32" s="8">
        <v>4895374.53</v>
      </c>
      <c r="G32" s="8">
        <v>7678010.0299999984</v>
      </c>
      <c r="H32" s="8">
        <v>6132074</v>
      </c>
      <c r="I32" s="8">
        <v>3353484.64</v>
      </c>
      <c r="J32" s="8">
        <v>1098758.83</v>
      </c>
      <c r="K32" s="8">
        <v>335033.53000000003</v>
      </c>
      <c r="L32" s="8">
        <v>4471543.88</v>
      </c>
      <c r="M32" s="8">
        <v>2110582.37</v>
      </c>
      <c r="N32" s="8">
        <v>415398.62</v>
      </c>
      <c r="O32" s="8">
        <v>1536447.22</v>
      </c>
      <c r="P32" s="8">
        <v>29699967</v>
      </c>
      <c r="Q32" s="8">
        <v>17196932</v>
      </c>
      <c r="R32" s="8">
        <v>3551534.89</v>
      </c>
      <c r="S32" s="8">
        <v>550700.26</v>
      </c>
      <c r="T32" s="8">
        <v>3294849.32</v>
      </c>
      <c r="U32" s="8">
        <v>2543298.1800000002</v>
      </c>
      <c r="V32" s="8">
        <v>949892.02</v>
      </c>
      <c r="W32" s="8">
        <v>3025365.6</v>
      </c>
      <c r="X32" s="8">
        <v>1203410.68</v>
      </c>
      <c r="Y32" s="8">
        <v>7205801.6700000009</v>
      </c>
      <c r="Z32" s="8">
        <v>3180882.78</v>
      </c>
      <c r="AA32" s="8">
        <v>3212405</v>
      </c>
      <c r="AB32" s="8">
        <v>434979.4</v>
      </c>
      <c r="AC32" s="8">
        <v>20322639.93</v>
      </c>
      <c r="AD32" s="8">
        <v>291901.92</v>
      </c>
      <c r="AE32" s="8">
        <v>661075.14</v>
      </c>
      <c r="AF32" s="8">
        <v>13596028.700000001</v>
      </c>
      <c r="AG32" s="8">
        <v>37587966.899999999</v>
      </c>
      <c r="AH32" s="8">
        <v>2602029.42</v>
      </c>
      <c r="AI32" s="8">
        <v>1262149.26</v>
      </c>
      <c r="AJ32" s="8">
        <v>2657828</v>
      </c>
      <c r="AK32" s="8">
        <v>5376626.8099999996</v>
      </c>
      <c r="AL32" s="8">
        <v>1458558.03</v>
      </c>
      <c r="AM32" s="8">
        <v>2010386.33</v>
      </c>
      <c r="AN32" s="8">
        <v>16572387.32</v>
      </c>
      <c r="AO32" s="8">
        <v>1219852.21</v>
      </c>
      <c r="AP32" s="8">
        <v>3894123.35</v>
      </c>
      <c r="AQ32" s="8">
        <v>4516216.95</v>
      </c>
      <c r="AR32" s="8">
        <v>7684626.4299999997</v>
      </c>
      <c r="AS32" s="8">
        <v>1024248.53</v>
      </c>
      <c r="AT32" s="8">
        <v>2696757.52</v>
      </c>
      <c r="AU32" s="8">
        <v>3068681.77</v>
      </c>
      <c r="AV32" s="8">
        <v>1307987.1299999999</v>
      </c>
      <c r="AW32" s="8">
        <v>4584761.1500000004</v>
      </c>
      <c r="AX32" s="8">
        <v>1821924.77</v>
      </c>
      <c r="AY32" s="8">
        <v>2425611.25</v>
      </c>
      <c r="AZ32" s="8">
        <v>7258314</v>
      </c>
      <c r="BA32" s="8">
        <v>1442855.61</v>
      </c>
      <c r="BB32" s="8">
        <v>3466199.39</v>
      </c>
      <c r="BC32" s="8">
        <v>36673098.000000007</v>
      </c>
      <c r="BD32" s="8">
        <v>3593608.26</v>
      </c>
      <c r="BE32" s="8">
        <v>922570.05</v>
      </c>
      <c r="BF32" s="8">
        <v>679154.38</v>
      </c>
      <c r="BG32" s="8">
        <v>1120110.58</v>
      </c>
      <c r="BH32" s="8">
        <v>563578.28</v>
      </c>
      <c r="BI32" s="8">
        <v>2250550.1</v>
      </c>
      <c r="BJ32" s="8">
        <v>5829733.4399999985</v>
      </c>
      <c r="BK32" s="8">
        <v>1134493.3799999999</v>
      </c>
      <c r="BL32" s="8">
        <v>110514031.91000001</v>
      </c>
      <c r="BM32" s="8">
        <v>13956151</v>
      </c>
      <c r="BN32" s="8">
        <v>1667677.43</v>
      </c>
      <c r="BO32" s="8">
        <v>4877937.26</v>
      </c>
      <c r="BP32" s="8">
        <v>2503075</v>
      </c>
      <c r="BQ32" s="8">
        <v>838810.83</v>
      </c>
      <c r="BR32" s="8">
        <v>999395</v>
      </c>
      <c r="BS32" s="8">
        <v>2844733.78</v>
      </c>
      <c r="BT32" s="8">
        <v>5240406.1500000004</v>
      </c>
      <c r="BU32" s="8">
        <v>2170969.48</v>
      </c>
    </row>
    <row r="33" spans="1:75" s="3" customFormat="1">
      <c r="A33" s="54" t="s">
        <v>76</v>
      </c>
      <c r="B33" s="1">
        <v>11612</v>
      </c>
      <c r="C33" s="1">
        <v>1663</v>
      </c>
      <c r="D33" s="1">
        <v>35688</v>
      </c>
      <c r="E33" s="1">
        <v>9667</v>
      </c>
      <c r="F33" s="1">
        <v>37654</v>
      </c>
      <c r="G33" s="1">
        <v>64329</v>
      </c>
      <c r="H33" s="1">
        <v>50890</v>
      </c>
      <c r="I33" s="1">
        <v>15635</v>
      </c>
      <c r="J33" s="1">
        <v>6463</v>
      </c>
      <c r="K33" s="1">
        <v>1306</v>
      </c>
      <c r="L33" s="1">
        <v>32033</v>
      </c>
      <c r="M33" s="1">
        <v>15533</v>
      </c>
      <c r="N33" s="1">
        <v>1958</v>
      </c>
      <c r="O33" s="1">
        <v>11205</v>
      </c>
      <c r="P33" s="1">
        <v>192960</v>
      </c>
      <c r="Q33" s="1">
        <v>84866</v>
      </c>
      <c r="R33" s="1">
        <v>14373</v>
      </c>
      <c r="S33" s="1">
        <v>3300</v>
      </c>
      <c r="T33" s="1">
        <v>28183</v>
      </c>
      <c r="U33" s="1">
        <v>19579</v>
      </c>
      <c r="V33" s="1">
        <v>3777</v>
      </c>
      <c r="W33" s="1">
        <v>46710</v>
      </c>
      <c r="X33" s="1">
        <v>10151</v>
      </c>
      <c r="Y33" s="1">
        <v>50250</v>
      </c>
      <c r="Z33" s="1">
        <v>20971</v>
      </c>
      <c r="AA33" s="1">
        <v>20790</v>
      </c>
      <c r="AB33" s="1">
        <v>2734</v>
      </c>
      <c r="AC33" s="1">
        <v>234464</v>
      </c>
      <c r="AD33" s="1">
        <v>1196</v>
      </c>
      <c r="AE33" s="1">
        <v>5496</v>
      </c>
      <c r="AF33" s="1">
        <v>134228</v>
      </c>
      <c r="AG33" s="1">
        <v>300664</v>
      </c>
      <c r="AH33" s="1">
        <v>14707</v>
      </c>
      <c r="AI33" s="1">
        <v>5580</v>
      </c>
      <c r="AJ33" s="1">
        <v>26944</v>
      </c>
      <c r="AK33" s="1">
        <v>86611</v>
      </c>
      <c r="AL33" s="1">
        <v>9571</v>
      </c>
      <c r="AM33" s="1">
        <v>9439</v>
      </c>
      <c r="AN33" s="1">
        <v>146974</v>
      </c>
      <c r="AO33" s="1">
        <v>6914</v>
      </c>
      <c r="AP33" s="1">
        <v>29142</v>
      </c>
      <c r="AQ33" s="1">
        <v>32911</v>
      </c>
      <c r="AR33" s="1">
        <v>51048</v>
      </c>
      <c r="AS33" s="1">
        <v>7882</v>
      </c>
      <c r="AT33" s="1">
        <v>18940</v>
      </c>
      <c r="AU33" s="1">
        <v>23754</v>
      </c>
      <c r="AV33" s="1">
        <v>6026</v>
      </c>
      <c r="AW33" s="1">
        <v>62674</v>
      </c>
      <c r="AX33" s="1">
        <v>11256</v>
      </c>
      <c r="AY33" s="1">
        <v>12862</v>
      </c>
      <c r="AZ33" s="1">
        <v>52710</v>
      </c>
      <c r="BA33" s="1">
        <v>10475</v>
      </c>
      <c r="BB33" s="1">
        <v>35012</v>
      </c>
      <c r="BC33" s="1">
        <v>325540</v>
      </c>
      <c r="BD33" s="1">
        <v>32870</v>
      </c>
      <c r="BE33" s="1">
        <v>3377</v>
      </c>
      <c r="BF33" s="1">
        <v>4155</v>
      </c>
      <c r="BG33" s="1">
        <v>5818</v>
      </c>
      <c r="BH33" s="1">
        <v>2754</v>
      </c>
      <c r="BI33" s="1">
        <v>16419</v>
      </c>
      <c r="BJ33" s="1">
        <v>49508</v>
      </c>
      <c r="BK33" s="1">
        <v>6700</v>
      </c>
      <c r="BL33" s="1">
        <v>700386</v>
      </c>
      <c r="BM33" s="1">
        <v>112569</v>
      </c>
      <c r="BN33" s="1">
        <v>12046</v>
      </c>
      <c r="BO33" s="1">
        <v>51914</v>
      </c>
      <c r="BP33" s="1">
        <v>21411</v>
      </c>
      <c r="BQ33" s="1">
        <v>3613</v>
      </c>
      <c r="BR33" s="1">
        <v>3770</v>
      </c>
      <c r="BS33" s="1">
        <v>22007</v>
      </c>
      <c r="BT33" s="1">
        <v>39669</v>
      </c>
      <c r="BU33" s="1">
        <v>15074</v>
      </c>
    </row>
    <row r="34" spans="1:75" s="3" customFormat="1">
      <c r="A34" s="46" t="s">
        <v>77</v>
      </c>
      <c r="B34" s="15">
        <v>744.68679038925245</v>
      </c>
      <c r="C34" s="15">
        <v>601.11234515935064</v>
      </c>
      <c r="D34" s="15">
        <v>287.34644698498096</v>
      </c>
      <c r="E34" s="15">
        <v>361.27223750905137</v>
      </c>
      <c r="F34" s="15">
        <v>201.43780049928296</v>
      </c>
      <c r="G34" s="15">
        <v>217.64761336255808</v>
      </c>
      <c r="H34" s="15">
        <v>188.26011004126548</v>
      </c>
      <c r="I34" s="15">
        <v>345.63289798528945</v>
      </c>
      <c r="J34" s="15">
        <v>267.73632678322764</v>
      </c>
      <c r="K34" s="15">
        <v>412.70651607963242</v>
      </c>
      <c r="L34" s="15">
        <v>201.9588452533325</v>
      </c>
      <c r="M34" s="15">
        <v>257.14602330522115</v>
      </c>
      <c r="N34" s="15">
        <v>241.50091930541367</v>
      </c>
      <c r="O34" s="15">
        <v>185.92571084337348</v>
      </c>
      <c r="P34" s="15">
        <v>242.62619713930349</v>
      </c>
      <c r="Q34" s="15">
        <v>252.90515636415054</v>
      </c>
      <c r="R34" s="15">
        <v>308.70436234606552</v>
      </c>
      <c r="S34" s="15">
        <v>311.73220909090912</v>
      </c>
      <c r="T34" s="15">
        <v>194.45603377922862</v>
      </c>
      <c r="U34" s="15">
        <v>203.78034680014301</v>
      </c>
      <c r="V34" s="15">
        <v>350.98873179772306</v>
      </c>
      <c r="W34" s="15">
        <v>174.26419610361805</v>
      </c>
      <c r="X34" s="15">
        <v>175.40992710077825</v>
      </c>
      <c r="Y34" s="15">
        <v>194.81805691542291</v>
      </c>
      <c r="Z34" s="15">
        <v>325.37233465261556</v>
      </c>
      <c r="AA34" s="15">
        <v>210.67234247234248</v>
      </c>
      <c r="AB34" s="15">
        <v>299.76457571324067</v>
      </c>
      <c r="AC34" s="15">
        <v>165.23815685990169</v>
      </c>
      <c r="AD34" s="15">
        <v>247.78234949832776</v>
      </c>
      <c r="AE34" s="15">
        <v>157.87638282387189</v>
      </c>
      <c r="AF34" s="15">
        <v>150.36505892958252</v>
      </c>
      <c r="AG34" s="15">
        <v>183.66819842082856</v>
      </c>
      <c r="AH34" s="15">
        <v>265.75043516692733</v>
      </c>
      <c r="AI34" s="15">
        <v>307.79350896057349</v>
      </c>
      <c r="AJ34" s="15">
        <v>222.78377375296913</v>
      </c>
      <c r="AK34" s="15">
        <v>141.67897010772305</v>
      </c>
      <c r="AL34" s="15">
        <v>219.38049002194128</v>
      </c>
      <c r="AM34" s="15">
        <v>311.46387858883361</v>
      </c>
      <c r="AN34" s="15">
        <v>203.9702993046389</v>
      </c>
      <c r="AO34" s="15">
        <v>267.26303153022855</v>
      </c>
      <c r="AP34" s="15">
        <v>191.90574360030195</v>
      </c>
      <c r="AQ34" s="15">
        <v>202.8393801464556</v>
      </c>
      <c r="AR34" s="15">
        <v>262.01567054536906</v>
      </c>
      <c r="AS34" s="15">
        <v>224.50492514590206</v>
      </c>
      <c r="AT34" s="15">
        <v>259.71540337909187</v>
      </c>
      <c r="AU34" s="15">
        <v>205.27421234318433</v>
      </c>
      <c r="AV34" s="15">
        <v>340.80469133753729</v>
      </c>
      <c r="AW34" s="15">
        <v>175.79447202986884</v>
      </c>
      <c r="AX34" s="15">
        <v>234.51664001421463</v>
      </c>
      <c r="AY34" s="15">
        <v>325.24108381278182</v>
      </c>
      <c r="AZ34" s="15">
        <v>167.60590020868906</v>
      </c>
      <c r="BA34" s="15">
        <v>221.70068926014321</v>
      </c>
      <c r="BB34" s="15">
        <v>181.81648463383982</v>
      </c>
      <c r="BC34" s="15">
        <v>172.00383132641153</v>
      </c>
      <c r="BD34" s="15">
        <v>264.30129175540003</v>
      </c>
      <c r="BE34" s="15">
        <v>359.26819070180636</v>
      </c>
      <c r="BF34" s="15">
        <v>250.5653044524669</v>
      </c>
      <c r="BG34" s="15">
        <v>282.71248710897214</v>
      </c>
      <c r="BH34" s="15">
        <v>426.08813725490194</v>
      </c>
      <c r="BI34" s="15">
        <v>203.22546196479689</v>
      </c>
      <c r="BJ34" s="15">
        <v>248.69429789124985</v>
      </c>
      <c r="BK34" s="15">
        <v>330.21982089552233</v>
      </c>
      <c r="BL34" s="15">
        <v>300.31706726005376</v>
      </c>
      <c r="BM34" s="15">
        <v>182.51483090371238</v>
      </c>
      <c r="BN34" s="15">
        <v>180.81015274780012</v>
      </c>
      <c r="BO34" s="15">
        <v>190.70163886427551</v>
      </c>
      <c r="BP34" s="15">
        <v>221.06982392228295</v>
      </c>
      <c r="BQ34" s="15">
        <v>348.98269028508162</v>
      </c>
      <c r="BR34" s="15">
        <v>351.4787798408488</v>
      </c>
      <c r="BS34" s="15">
        <v>195.13426546098967</v>
      </c>
      <c r="BT34" s="15">
        <v>223.48938087675515</v>
      </c>
      <c r="BU34" s="15">
        <v>234.68163592941488</v>
      </c>
      <c r="BV34" s="53">
        <f>AVERAGE(B34:BU34)</f>
        <v>257.84547185615622</v>
      </c>
      <c r="BW34" s="95"/>
    </row>
    <row r="35" spans="1:75" s="3" customFormat="1">
      <c r="A35" s="46" t="s">
        <v>78</v>
      </c>
      <c r="B35" s="16">
        <v>389.60069497071993</v>
      </c>
      <c r="C35" s="16">
        <v>230.7732772098617</v>
      </c>
      <c r="D35" s="16">
        <v>92.791610625420304</v>
      </c>
      <c r="E35" s="16">
        <v>120.29034860866867</v>
      </c>
      <c r="F35" s="16">
        <v>71.428385032134699</v>
      </c>
      <c r="G35" s="16">
        <v>98.292267717514648</v>
      </c>
      <c r="H35" s="16">
        <v>67.763470229907639</v>
      </c>
      <c r="I35" s="16">
        <v>131.14715190278224</v>
      </c>
      <c r="J35" s="16">
        <v>97.72877146835836</v>
      </c>
      <c r="K35" s="16">
        <v>156.17241960183767</v>
      </c>
      <c r="L35" s="16">
        <v>62.367053039053481</v>
      </c>
      <c r="M35" s="16">
        <v>121.26870598081504</v>
      </c>
      <c r="N35" s="16">
        <v>29.346363636363634</v>
      </c>
      <c r="O35" s="16">
        <v>48.804138331102187</v>
      </c>
      <c r="P35" s="16">
        <v>88.70845771144279</v>
      </c>
      <c r="Q35" s="16">
        <v>50.268859142648409</v>
      </c>
      <c r="R35" s="16">
        <v>61.606686843386903</v>
      </c>
      <c r="S35" s="16">
        <v>144.85334242424241</v>
      </c>
      <c r="T35" s="16">
        <v>77.546928290103963</v>
      </c>
      <c r="U35" s="16">
        <v>73.88105776597375</v>
      </c>
      <c r="V35" s="16">
        <v>99.494948371723581</v>
      </c>
      <c r="W35" s="16">
        <v>109.49507600085634</v>
      </c>
      <c r="X35" s="16">
        <v>56.858978425770857</v>
      </c>
      <c r="Y35" s="16">
        <v>51.419018706467661</v>
      </c>
      <c r="Z35" s="16">
        <v>173.69226312526823</v>
      </c>
      <c r="AA35" s="16">
        <v>56.155507455507454</v>
      </c>
      <c r="AB35" s="16">
        <v>140.66457571324065</v>
      </c>
      <c r="AC35" s="16">
        <v>78.561140644192704</v>
      </c>
      <c r="AD35" s="16">
        <v>3.7171989966555188</v>
      </c>
      <c r="AE35" s="16">
        <v>37.593424308588062</v>
      </c>
      <c r="AF35" s="16">
        <v>49.074503307804626</v>
      </c>
      <c r="AG35" s="16">
        <v>58.651678651251906</v>
      </c>
      <c r="AH35" s="16">
        <v>88.825880873053649</v>
      </c>
      <c r="AI35" s="16">
        <v>81.60188530465949</v>
      </c>
      <c r="AJ35" s="16">
        <v>124.14110748218528</v>
      </c>
      <c r="AK35" s="16">
        <v>79.601095357402642</v>
      </c>
      <c r="AL35" s="16">
        <v>66.987006582384282</v>
      </c>
      <c r="AM35" s="16">
        <v>98.476662782074385</v>
      </c>
      <c r="AN35" s="16">
        <v>91.213027134050918</v>
      </c>
      <c r="AO35" s="16">
        <v>90.830834538617296</v>
      </c>
      <c r="AP35" s="16">
        <v>58.27993377256194</v>
      </c>
      <c r="AQ35" s="16">
        <v>65.614228981191701</v>
      </c>
      <c r="AR35" s="16">
        <v>111.47840307161886</v>
      </c>
      <c r="AS35" s="16">
        <v>94.557128901294092</v>
      </c>
      <c r="AT35" s="16">
        <v>117.33116261879618</v>
      </c>
      <c r="AU35" s="16">
        <v>76.088316494064159</v>
      </c>
      <c r="AV35" s="16">
        <v>123.74741785595751</v>
      </c>
      <c r="AW35" s="16">
        <v>102.6419502505026</v>
      </c>
      <c r="AX35" s="16">
        <v>72.654098258706469</v>
      </c>
      <c r="AY35" s="16">
        <v>136.65367516715907</v>
      </c>
      <c r="AZ35" s="16">
        <v>29.903111364067538</v>
      </c>
      <c r="BA35" s="16">
        <v>83.957910262529836</v>
      </c>
      <c r="BB35" s="16">
        <v>82.816159316805667</v>
      </c>
      <c r="BC35" s="16">
        <v>59.350707286354982</v>
      </c>
      <c r="BD35" s="16">
        <v>154.97338606632186</v>
      </c>
      <c r="BE35" s="16">
        <v>86.075993485342025</v>
      </c>
      <c r="BF35" s="16">
        <v>87.110580024067374</v>
      </c>
      <c r="BG35" s="16">
        <v>90.187464764523895</v>
      </c>
      <c r="BH35" s="16">
        <v>221.44823892519969</v>
      </c>
      <c r="BI35" s="16">
        <v>66.155597783056223</v>
      </c>
      <c r="BJ35" s="16">
        <v>130.94093601034174</v>
      </c>
      <c r="BK35" s="16">
        <v>160.89245074626865</v>
      </c>
      <c r="BL35" s="16">
        <v>142.52688882987383</v>
      </c>
      <c r="BM35" s="16">
        <v>58.536195577823378</v>
      </c>
      <c r="BN35" s="16">
        <v>42.367729536775691</v>
      </c>
      <c r="BO35" s="16">
        <v>96.739754594136457</v>
      </c>
      <c r="BP35" s="16">
        <v>104.16379431133529</v>
      </c>
      <c r="BQ35" s="16">
        <v>116.81805424854691</v>
      </c>
      <c r="BR35" s="16">
        <v>86.387267904509287</v>
      </c>
      <c r="BS35" s="16">
        <v>65.869314309083478</v>
      </c>
      <c r="BT35" s="16">
        <v>91.386072247850962</v>
      </c>
      <c r="BU35" s="61">
        <v>90.660839856706914</v>
      </c>
    </row>
    <row r="36" spans="1:75" s="3" customFormat="1">
      <c r="A36" s="46" t="s">
        <v>79</v>
      </c>
      <c r="B36" s="17">
        <v>355.08609541853258</v>
      </c>
      <c r="C36" s="17">
        <v>370.33906794948888</v>
      </c>
      <c r="D36" s="17">
        <v>194.55483635956062</v>
      </c>
      <c r="E36" s="17">
        <v>240.98188890038273</v>
      </c>
      <c r="F36" s="17">
        <v>130.00941546714824</v>
      </c>
      <c r="G36" s="17">
        <v>119.35534564504343</v>
      </c>
      <c r="H36" s="17">
        <v>120.49663981135782</v>
      </c>
      <c r="I36" s="17">
        <v>214.48574608250721</v>
      </c>
      <c r="J36" s="17">
        <v>170.00755531486928</v>
      </c>
      <c r="K36" s="17">
        <v>256.53409647779483</v>
      </c>
      <c r="L36" s="17">
        <v>139.59179221427902</v>
      </c>
      <c r="M36" s="17">
        <v>135.87731732440611</v>
      </c>
      <c r="N36" s="17">
        <v>212.15455566905004</v>
      </c>
      <c r="O36" s="17">
        <v>137.12157251227131</v>
      </c>
      <c r="P36" s="17">
        <v>153.91773942786071</v>
      </c>
      <c r="Q36" s="17">
        <v>202.63629722150213</v>
      </c>
      <c r="R36" s="17">
        <v>247.09767550267864</v>
      </c>
      <c r="S36" s="17">
        <v>166.87886666666668</v>
      </c>
      <c r="T36" s="17">
        <v>116.90910548912464</v>
      </c>
      <c r="U36" s="17">
        <v>129.89928903416927</v>
      </c>
      <c r="V36" s="17">
        <v>251.49378342599948</v>
      </c>
      <c r="W36" s="17">
        <v>64.769120102761718</v>
      </c>
      <c r="X36" s="17">
        <v>118.55094867500738</v>
      </c>
      <c r="Y36" s="17">
        <v>143.39903820895523</v>
      </c>
      <c r="Z36" s="17">
        <v>151.68007152734728</v>
      </c>
      <c r="AA36" s="17">
        <v>154.51683501683502</v>
      </c>
      <c r="AB36" s="17">
        <v>159.1</v>
      </c>
      <c r="AC36" s="17">
        <v>86.677016215709017</v>
      </c>
      <c r="AD36" s="17">
        <v>244.06515050167224</v>
      </c>
      <c r="AE36" s="17">
        <v>120.28295851528385</v>
      </c>
      <c r="AF36" s="17">
        <v>101.29055562177788</v>
      </c>
      <c r="AG36" s="17">
        <v>125.01651976957666</v>
      </c>
      <c r="AH36" s="17">
        <v>176.92455429387365</v>
      </c>
      <c r="AI36" s="17">
        <v>226.19162365591399</v>
      </c>
      <c r="AJ36" s="17">
        <v>98.642666270783849</v>
      </c>
      <c r="AK36" s="17">
        <v>62.07787475032039</v>
      </c>
      <c r="AL36" s="17">
        <v>152.393483439557</v>
      </c>
      <c r="AM36" s="17">
        <v>212.9872158067592</v>
      </c>
      <c r="AN36" s="17">
        <v>112.757272170588</v>
      </c>
      <c r="AO36" s="17">
        <v>176.43219699161122</v>
      </c>
      <c r="AP36" s="17">
        <v>133.62580982774003</v>
      </c>
      <c r="AQ36" s="17">
        <v>137.2251511652639</v>
      </c>
      <c r="AR36" s="17">
        <v>150.53726747375018</v>
      </c>
      <c r="AS36" s="17">
        <v>129.94779624460796</v>
      </c>
      <c r="AT36" s="17">
        <v>142.38424076029568</v>
      </c>
      <c r="AU36" s="17">
        <v>129.18589584912016</v>
      </c>
      <c r="AV36" s="17">
        <v>217.05727348157981</v>
      </c>
      <c r="AW36" s="17">
        <v>73.152521779366253</v>
      </c>
      <c r="AX36" s="17">
        <v>161.86254175550818</v>
      </c>
      <c r="AY36" s="17">
        <v>188.58740864562276</v>
      </c>
      <c r="AZ36" s="17">
        <v>137.70278884462152</v>
      </c>
      <c r="BA36" s="17">
        <v>137.74277899761339</v>
      </c>
      <c r="BB36" s="17">
        <v>99.000325317034168</v>
      </c>
      <c r="BC36" s="17">
        <v>112.65312404005654</v>
      </c>
      <c r="BD36" s="17">
        <v>109.32790568907818</v>
      </c>
      <c r="BE36" s="17">
        <v>273.19219721646431</v>
      </c>
      <c r="BF36" s="17">
        <v>163.45472442839952</v>
      </c>
      <c r="BG36" s="17">
        <v>192.52502234444827</v>
      </c>
      <c r="BH36" s="17">
        <v>204.63989832970225</v>
      </c>
      <c r="BI36" s="17">
        <v>137.06986418174068</v>
      </c>
      <c r="BJ36" s="17">
        <v>117.7533618809081</v>
      </c>
      <c r="BK36" s="17">
        <v>169.32737014925371</v>
      </c>
      <c r="BL36" s="17">
        <v>157.79017843017994</v>
      </c>
      <c r="BM36" s="17">
        <v>123.97863532588902</v>
      </c>
      <c r="BN36" s="17">
        <v>138.44242321102439</v>
      </c>
      <c r="BO36" s="17">
        <v>93.961884270139066</v>
      </c>
      <c r="BP36" s="17">
        <v>116.90602961094764</v>
      </c>
      <c r="BQ36" s="17">
        <v>232.16463603653472</v>
      </c>
      <c r="BR36" s="17">
        <v>265.09151193633954</v>
      </c>
      <c r="BS36" s="17">
        <v>129.26495115190619</v>
      </c>
      <c r="BT36" s="17">
        <v>132.10330862890419</v>
      </c>
      <c r="BU36" s="52">
        <v>144.02079607270798</v>
      </c>
    </row>
    <row r="37" spans="1:75" s="3" customFormat="1">
      <c r="A37" s="49" t="s">
        <v>80</v>
      </c>
      <c r="B37" s="19">
        <v>4.1678584718201198E-2</v>
      </c>
      <c r="C37" s="19">
        <v>6.6288817852628287E-2</v>
      </c>
      <c r="D37" s="19">
        <v>0.14970680338974274</v>
      </c>
      <c r="E37" s="19">
        <v>5.5496740076316275E-2</v>
      </c>
      <c r="F37" s="19">
        <v>5.5787293274229877E-2</v>
      </c>
      <c r="G37" s="19">
        <v>7.9499183934825024E-2</v>
      </c>
      <c r="H37" s="19">
        <v>8.0550250896048337E-2</v>
      </c>
      <c r="I37" s="19">
        <v>0.10918376703772144</v>
      </c>
      <c r="J37" s="19">
        <v>4.8559765738609512E-2</v>
      </c>
      <c r="K37" s="19">
        <v>3.6705223217454633E-2</v>
      </c>
      <c r="L37" s="19">
        <v>9.6039716022117652E-2</v>
      </c>
      <c r="M37" s="19">
        <v>3.6981882980744167E-2</v>
      </c>
      <c r="N37" s="19">
        <v>3.1110219071671472E-2</v>
      </c>
      <c r="O37" s="19">
        <v>0.15950378346294775</v>
      </c>
      <c r="P37" s="19">
        <v>6.1347159075218684E-2</v>
      </c>
      <c r="Q37" s="19">
        <v>0.13305757969484575</v>
      </c>
      <c r="R37" s="19">
        <v>6.2396607648267585E-2</v>
      </c>
      <c r="S37" s="19">
        <v>1.4551234099319724E-2</v>
      </c>
      <c r="T37" s="19">
        <v>0.11609173719202522</v>
      </c>
      <c r="U37" s="19">
        <v>8.5041086698591339E-2</v>
      </c>
      <c r="V37" s="19">
        <v>3.0378397523495378E-3</v>
      </c>
      <c r="W37" s="19">
        <v>0.34115910543877553</v>
      </c>
      <c r="X37" s="19">
        <v>4.4048560745806611E-2</v>
      </c>
      <c r="Y37" s="19">
        <v>8.714836234511536E-2</v>
      </c>
      <c r="Z37" s="19">
        <v>8.5435750099607674E-2</v>
      </c>
      <c r="AA37" s="19">
        <v>6.1819645948935853E-2</v>
      </c>
      <c r="AB37" s="19">
        <v>2.1548499002107409E-3</v>
      </c>
      <c r="AC37" s="19">
        <v>6.631357368176892E-2</v>
      </c>
      <c r="AD37" s="19">
        <v>-3.8513081151820588E-2</v>
      </c>
      <c r="AE37" s="19">
        <v>5.4139946003711525E-2</v>
      </c>
      <c r="AF37" s="19">
        <v>0.11888555520498442</v>
      </c>
      <c r="AG37" s="19">
        <v>0.10331100656993157</v>
      </c>
      <c r="AH37" s="20">
        <v>5.873686460538622E-2</v>
      </c>
      <c r="AI37" s="19">
        <v>9.2098542795917612E-3</v>
      </c>
      <c r="AJ37" s="19">
        <v>2.7098992439518393E-2</v>
      </c>
      <c r="AK37" s="19">
        <v>7.6663666841065403E-2</v>
      </c>
      <c r="AL37" s="19">
        <v>7.584731133458511E-2</v>
      </c>
      <c r="AM37" s="19">
        <v>6.6405335327268847E-2</v>
      </c>
      <c r="AN37" s="19">
        <v>7.5911134147086515E-2</v>
      </c>
      <c r="AO37" s="19">
        <v>8.6741485491524564E-2</v>
      </c>
      <c r="AP37" s="19">
        <v>0.12153689352978092</v>
      </c>
      <c r="AQ37" s="19">
        <v>5.299740834913777E-2</v>
      </c>
      <c r="AR37" s="19">
        <v>3.1802856435116655E-2</v>
      </c>
      <c r="AS37" s="19">
        <v>5.9616036159224201E-2</v>
      </c>
      <c r="AT37" s="19">
        <v>7.2316011493087015E-2</v>
      </c>
      <c r="AU37" s="19">
        <v>8.5435697524061188E-2</v>
      </c>
      <c r="AV37" s="19">
        <v>6.0546257689553115E-2</v>
      </c>
      <c r="AW37" s="19">
        <v>0.11696599927188832</v>
      </c>
      <c r="AX37" s="19">
        <v>8.3387227360922467E-2</v>
      </c>
      <c r="AY37" s="19">
        <v>5.8255346324963292E-2</v>
      </c>
      <c r="AZ37" s="19">
        <v>9.4619423396177099E-2</v>
      </c>
      <c r="BA37" s="19">
        <v>4.261359140905676E-2</v>
      </c>
      <c r="BB37" s="19">
        <v>8.8573456292751346E-2</v>
      </c>
      <c r="BC37" s="19">
        <v>9.2342592000594928E-2</v>
      </c>
      <c r="BD37" s="19">
        <v>8.5709976390228773E-2</v>
      </c>
      <c r="BE37" s="19">
        <v>4.0893406831895941E-2</v>
      </c>
      <c r="BF37" s="19">
        <v>1.1770813086498419E-2</v>
      </c>
      <c r="BG37" s="19">
        <v>5.6803715884569957E-2</v>
      </c>
      <c r="BH37" s="19">
        <v>0.10024237620686928</v>
      </c>
      <c r="BI37" s="19">
        <v>4.3389959620875898E-2</v>
      </c>
      <c r="BJ37" s="19">
        <v>1.0415621604319768E-2</v>
      </c>
      <c r="BK37" s="19">
        <v>5.1507367408062527E-2</v>
      </c>
      <c r="BL37" s="19">
        <v>7.2583524910669633E-2</v>
      </c>
      <c r="BM37" s="19">
        <v>0.11008759755882228</v>
      </c>
      <c r="BN37" s="20">
        <v>8.3449521508984173E-2</v>
      </c>
      <c r="BO37" s="19">
        <v>7.9595917443676278E-2</v>
      </c>
      <c r="BP37" s="19">
        <v>7.1945584676106705E-2</v>
      </c>
      <c r="BQ37" s="19">
        <v>7.620573867475712E-2</v>
      </c>
      <c r="BR37" s="19">
        <v>0.11960499061881405</v>
      </c>
      <c r="BS37" s="19">
        <v>7.2752104273994547E-2</v>
      </c>
      <c r="BT37" s="19">
        <v>5.7562728078678876E-2</v>
      </c>
      <c r="BU37" s="19">
        <v>1.6998113463625175E-2</v>
      </c>
      <c r="BV37" s="94">
        <f>AVERAGE(B37:BU37)</f>
        <v>7.1495292368954078E-2</v>
      </c>
      <c r="BW37" s="96"/>
    </row>
    <row r="38" spans="1:75" s="3" customFormat="1" ht="13.8" thickBot="1">
      <c r="A38" s="42"/>
      <c r="B38" s="53"/>
      <c r="AE38" s="42"/>
    </row>
    <row r="39" spans="1:75">
      <c r="BV39" s="105" t="s">
        <v>83</v>
      </c>
    </row>
    <row r="40" spans="1:75">
      <c r="A40" s="90" t="s">
        <v>95</v>
      </c>
      <c r="B40" s="35">
        <f t="shared" ref="B40:AG40" si="6">AVERAGE(B10,B34,B22)</f>
        <v>801.70179905488385</v>
      </c>
      <c r="C40" s="35">
        <f t="shared" si="6"/>
        <v>647.57868417850466</v>
      </c>
      <c r="D40" s="35">
        <f t="shared" si="6"/>
        <v>306.32112517910605</v>
      </c>
      <c r="E40" s="35">
        <f t="shared" si="6"/>
        <v>464.29693834655995</v>
      </c>
      <c r="F40" s="35">
        <f t="shared" si="6"/>
        <v>192.26479691410449</v>
      </c>
      <c r="G40" s="35">
        <f t="shared" si="6"/>
        <v>231.79372215011674</v>
      </c>
      <c r="H40" s="35">
        <f t="shared" si="6"/>
        <v>221.03652588236687</v>
      </c>
      <c r="I40" s="35">
        <f t="shared" si="6"/>
        <v>324.9348093992345</v>
      </c>
      <c r="J40" s="35">
        <f t="shared" si="6"/>
        <v>300.43883828002453</v>
      </c>
      <c r="K40" s="35">
        <f t="shared" si="6"/>
        <v>454.08765069751757</v>
      </c>
      <c r="L40" s="35">
        <f t="shared" si="6"/>
        <v>210.57322923649562</v>
      </c>
      <c r="M40" s="35">
        <f t="shared" si="6"/>
        <v>274.86393694514908</v>
      </c>
      <c r="N40" s="35">
        <f t="shared" si="6"/>
        <v>262.65191069856832</v>
      </c>
      <c r="O40" s="35">
        <f t="shared" si="6"/>
        <v>202.47663157111322</v>
      </c>
      <c r="P40" s="35">
        <f t="shared" si="6"/>
        <v>249.29758592571099</v>
      </c>
      <c r="Q40" s="35">
        <f t="shared" si="6"/>
        <v>275.80670975196932</v>
      </c>
      <c r="R40" s="35">
        <f t="shared" si="6"/>
        <v>297.31127521285163</v>
      </c>
      <c r="S40" s="35">
        <f t="shared" si="6"/>
        <v>349.77335668027513</v>
      </c>
      <c r="T40" s="35">
        <f t="shared" si="6"/>
        <v>202.12044429463253</v>
      </c>
      <c r="U40" s="35">
        <f t="shared" si="6"/>
        <v>214.70125744531927</v>
      </c>
      <c r="V40" s="35">
        <f t="shared" si="6"/>
        <v>374.83094170054096</v>
      </c>
      <c r="W40" s="35">
        <f t="shared" si="6"/>
        <v>251.00747622733607</v>
      </c>
      <c r="X40" s="35">
        <f t="shared" si="6"/>
        <v>220.98966774265844</v>
      </c>
      <c r="Y40" s="35">
        <f t="shared" si="6"/>
        <v>237.47590707921731</v>
      </c>
      <c r="Z40" s="35">
        <f t="shared" si="6"/>
        <v>375.43938863222479</v>
      </c>
      <c r="AA40" s="35">
        <f t="shared" si="6"/>
        <v>240.23262776918841</v>
      </c>
      <c r="AB40" s="35">
        <f t="shared" si="6"/>
        <v>300.56635241152998</v>
      </c>
      <c r="AC40" s="35">
        <f t="shared" si="6"/>
        <v>185.65705763194865</v>
      </c>
      <c r="AD40" s="35">
        <f t="shared" si="6"/>
        <v>287.20955291747447</v>
      </c>
      <c r="AE40" s="35">
        <f t="shared" si="6"/>
        <v>168.55039650260787</v>
      </c>
      <c r="AF40" s="35">
        <f t="shared" si="6"/>
        <v>147.64582095825278</v>
      </c>
      <c r="AG40" s="35">
        <f t="shared" si="6"/>
        <v>203.26038749564236</v>
      </c>
      <c r="AH40" s="35">
        <f t="shared" ref="AH40:BM40" si="7">AVERAGE(AH10,AH34,AH22)</f>
        <v>289.86132991006156</v>
      </c>
      <c r="AI40" s="35">
        <f t="shared" si="7"/>
        <v>346.47872447745254</v>
      </c>
      <c r="AJ40" s="35">
        <f t="shared" si="7"/>
        <v>227.23747179982175</v>
      </c>
      <c r="AK40" s="35">
        <f t="shared" si="7"/>
        <v>161.79543027138723</v>
      </c>
      <c r="AL40" s="35">
        <f t="shared" si="7"/>
        <v>223.80293390196258</v>
      </c>
      <c r="AM40" s="35">
        <f t="shared" si="7"/>
        <v>310.76621234851535</v>
      </c>
      <c r="AN40" s="35">
        <f t="shared" si="7"/>
        <v>207.05790860744278</v>
      </c>
      <c r="AO40" s="35">
        <f t="shared" si="7"/>
        <v>290.77455948500511</v>
      </c>
      <c r="AP40" s="35">
        <f t="shared" si="7"/>
        <v>203.64439677905253</v>
      </c>
      <c r="AQ40" s="35">
        <f t="shared" si="7"/>
        <v>213.76942588521729</v>
      </c>
      <c r="AR40" s="35">
        <f t="shared" si="7"/>
        <v>275.55284628254066</v>
      </c>
      <c r="AS40" s="35">
        <f t="shared" si="7"/>
        <v>239.91264765469646</v>
      </c>
      <c r="AT40" s="35">
        <f t="shared" si="7"/>
        <v>281.4748569601104</v>
      </c>
      <c r="AU40" s="35">
        <f t="shared" si="7"/>
        <v>218.64671965939996</v>
      </c>
      <c r="AV40" s="35">
        <f t="shared" si="7"/>
        <v>365.23647647046226</v>
      </c>
      <c r="AW40" s="35">
        <f t="shared" si="7"/>
        <v>201.81799977794182</v>
      </c>
      <c r="AX40" s="35">
        <f t="shared" si="7"/>
        <v>256.60503952839548</v>
      </c>
      <c r="AY40" s="35">
        <f t="shared" si="7"/>
        <v>346.77601471213302</v>
      </c>
      <c r="AZ40" s="35">
        <f t="shared" si="7"/>
        <v>189.79650891487859</v>
      </c>
      <c r="BA40" s="35">
        <f t="shared" si="7"/>
        <v>241.98479214754593</v>
      </c>
      <c r="BB40" s="35">
        <f t="shared" si="7"/>
        <v>201.36618195768801</v>
      </c>
      <c r="BC40" s="35">
        <f t="shared" si="7"/>
        <v>200.11474698185262</v>
      </c>
      <c r="BD40" s="35">
        <f t="shared" si="7"/>
        <v>278.48125736898334</v>
      </c>
      <c r="BE40" s="35">
        <f t="shared" si="7"/>
        <v>378.66523598774262</v>
      </c>
      <c r="BF40" s="35">
        <f t="shared" si="7"/>
        <v>268.37095531814657</v>
      </c>
      <c r="BG40" s="35">
        <f t="shared" si="7"/>
        <v>291.36109583548961</v>
      </c>
      <c r="BH40" s="35">
        <f t="shared" si="7"/>
        <v>461.08332463850638</v>
      </c>
      <c r="BI40" s="35">
        <f t="shared" si="7"/>
        <v>244.1452236598071</v>
      </c>
      <c r="BJ40" s="35">
        <f t="shared" si="7"/>
        <v>249.86253930836605</v>
      </c>
      <c r="BK40" s="35">
        <f t="shared" si="7"/>
        <v>333.99870066601756</v>
      </c>
      <c r="BL40" s="35">
        <f t="shared" si="7"/>
        <v>322.34605825598948</v>
      </c>
      <c r="BM40" s="35">
        <f t="shared" si="7"/>
        <v>200.48031551391387</v>
      </c>
      <c r="BN40" s="35">
        <f t="shared" ref="BN40:BU40" si="8">AVERAGE(BN10,BN34,BN22)</f>
        <v>195.28039340975161</v>
      </c>
      <c r="BO40" s="35">
        <f t="shared" si="8"/>
        <v>197.42318830926854</v>
      </c>
      <c r="BP40" s="35">
        <f t="shared" si="8"/>
        <v>249.54762832691594</v>
      </c>
      <c r="BQ40" s="35">
        <f t="shared" si="8"/>
        <v>408.46108319700369</v>
      </c>
      <c r="BR40" s="35">
        <f t="shared" si="8"/>
        <v>390.23299306434774</v>
      </c>
      <c r="BS40" s="35">
        <f t="shared" si="8"/>
        <v>202.61286283781047</v>
      </c>
      <c r="BT40" s="35">
        <f t="shared" si="8"/>
        <v>218.82828672752126</v>
      </c>
      <c r="BU40" s="35">
        <f t="shared" si="8"/>
        <v>247.66487193986768</v>
      </c>
      <c r="BV40" s="37">
        <f>AVERAGE(B40:BU40)</f>
        <v>279.30855616377971</v>
      </c>
    </row>
    <row r="41" spans="1:75" ht="13.8" thickBot="1">
      <c r="A41" s="90" t="s">
        <v>96</v>
      </c>
      <c r="B41" s="36">
        <f t="shared" ref="B41:AG41" si="9">AVERAGE(B13,B37,B25)</f>
        <v>7.8557040176038997E-2</v>
      </c>
      <c r="C41" s="36">
        <f t="shared" si="9"/>
        <v>-0.35984619187625061</v>
      </c>
      <c r="D41" s="36">
        <f t="shared" si="9"/>
        <v>0.12186885113249808</v>
      </c>
      <c r="E41" s="36">
        <f t="shared" si="9"/>
        <v>1.6533318905486625E-2</v>
      </c>
      <c r="F41" s="36">
        <f t="shared" si="9"/>
        <v>5.3627459825365376E-2</v>
      </c>
      <c r="G41" s="36">
        <f t="shared" si="9"/>
        <v>8.6680106035277885E-2</v>
      </c>
      <c r="H41" s="36">
        <f t="shared" si="9"/>
        <v>7.5110751851428681E-2</v>
      </c>
      <c r="I41" s="36">
        <f t="shared" si="9"/>
        <v>0.14272919699337216</v>
      </c>
      <c r="J41" s="36">
        <f t="shared" si="9"/>
        <v>2.8976331237477768E-2</v>
      </c>
      <c r="K41" s="36">
        <f t="shared" si="9"/>
        <v>9.0462217241441059E-3</v>
      </c>
      <c r="L41" s="36">
        <f t="shared" si="9"/>
        <v>7.246739188626658E-2</v>
      </c>
      <c r="M41" s="36">
        <f t="shared" si="9"/>
        <v>3.3139009008390292E-2</v>
      </c>
      <c r="N41" s="36">
        <f t="shared" si="9"/>
        <v>3.6160112747869594E-2</v>
      </c>
      <c r="O41" s="36">
        <f t="shared" si="9"/>
        <v>9.7439982304477465E-2</v>
      </c>
      <c r="P41" s="36">
        <f t="shared" si="9"/>
        <v>7.6585325222832304E-2</v>
      </c>
      <c r="Q41" s="36">
        <f t="shared" si="9"/>
        <v>0.10185790013144436</v>
      </c>
      <c r="R41" s="36">
        <f t="shared" si="9"/>
        <v>6.6017523621632157E-2</v>
      </c>
      <c r="S41" s="36">
        <f t="shared" si="9"/>
        <v>-3.9468568928563506E-2</v>
      </c>
      <c r="T41" s="36">
        <f t="shared" si="9"/>
        <v>0.12748118781345696</v>
      </c>
      <c r="U41" s="36">
        <f t="shared" si="9"/>
        <v>9.6145930240005395E-2</v>
      </c>
      <c r="V41" s="36">
        <f t="shared" si="9"/>
        <v>-1.9077148072713653E-2</v>
      </c>
      <c r="W41" s="36">
        <f t="shared" si="9"/>
        <v>0.13468979399779729</v>
      </c>
      <c r="X41" s="36">
        <f t="shared" si="9"/>
        <v>6.445391432489965E-2</v>
      </c>
      <c r="Y41" s="36">
        <f t="shared" si="9"/>
        <v>8.4910120057559269E-2</v>
      </c>
      <c r="Z41" s="36">
        <f t="shared" si="9"/>
        <v>5.916207844958677E-2</v>
      </c>
      <c r="AA41" s="36">
        <f t="shared" si="9"/>
        <v>8.2805603863886898E-2</v>
      </c>
      <c r="AB41" s="36">
        <f t="shared" si="9"/>
        <v>2.0174421144407186E-2</v>
      </c>
      <c r="AC41" s="36">
        <f t="shared" si="9"/>
        <v>8.5494181256563564E-2</v>
      </c>
      <c r="AD41" s="36">
        <f t="shared" si="9"/>
        <v>-5.20429413313237E-2</v>
      </c>
      <c r="AE41" s="36">
        <f t="shared" si="9"/>
        <v>9.5049587486886522E-2</v>
      </c>
      <c r="AF41" s="36">
        <f t="shared" si="9"/>
        <v>0.12958204056258854</v>
      </c>
      <c r="AG41" s="36">
        <f t="shared" si="9"/>
        <v>9.9202030532439367E-2</v>
      </c>
      <c r="AH41" s="36">
        <f t="shared" ref="AH41:BM41" si="10">AVERAGE(AH13,AH37,AH25)</f>
        <v>5.7131779795524286E-2</v>
      </c>
      <c r="AI41" s="36">
        <f t="shared" si="10"/>
        <v>2.6133139694047292E-2</v>
      </c>
      <c r="AJ41" s="36">
        <f t="shared" si="10"/>
        <v>5.3021422066849101E-2</v>
      </c>
      <c r="AK41" s="36">
        <f t="shared" si="10"/>
        <v>7.5310856736668055E-2</v>
      </c>
      <c r="AL41" s="36">
        <f t="shared" si="10"/>
        <v>9.8525586850174832E-2</v>
      </c>
      <c r="AM41" s="36">
        <f t="shared" si="10"/>
        <v>6.4861936050760058E-2</v>
      </c>
      <c r="AN41" s="36">
        <f t="shared" si="10"/>
        <v>6.8443524240421411E-2</v>
      </c>
      <c r="AO41" s="36">
        <f t="shared" si="10"/>
        <v>6.9576991602381205E-2</v>
      </c>
      <c r="AP41" s="36">
        <f t="shared" si="10"/>
        <v>8.8578976297430487E-2</v>
      </c>
      <c r="AQ41" s="36">
        <f t="shared" si="10"/>
        <v>6.2409947271437671E-2</v>
      </c>
      <c r="AR41" s="36">
        <f t="shared" si="10"/>
        <v>4.7520499895525183E-2</v>
      </c>
      <c r="AS41" s="36">
        <f t="shared" si="10"/>
        <v>6.0774745148328507E-2</v>
      </c>
      <c r="AT41" s="36">
        <f t="shared" si="10"/>
        <v>6.7175689506654618E-2</v>
      </c>
      <c r="AU41" s="36">
        <f t="shared" si="10"/>
        <v>9.3567751195653401E-2</v>
      </c>
      <c r="AV41" s="36">
        <f t="shared" si="10"/>
        <v>7.6504021993206967E-2</v>
      </c>
      <c r="AW41" s="36">
        <f t="shared" si="10"/>
        <v>8.445063422116994E-2</v>
      </c>
      <c r="AX41" s="36">
        <f t="shared" si="10"/>
        <v>0.1000527081877086</v>
      </c>
      <c r="AY41" s="36">
        <f t="shared" si="10"/>
        <v>7.7303592485340578E-2</v>
      </c>
      <c r="AZ41" s="36">
        <f t="shared" si="10"/>
        <v>0.10354870450564811</v>
      </c>
      <c r="BA41" s="36">
        <f t="shared" si="10"/>
        <v>5.7315485933914584E-2</v>
      </c>
      <c r="BB41" s="36">
        <f t="shared" si="10"/>
        <v>6.882029840944992E-2</v>
      </c>
      <c r="BC41" s="36">
        <f t="shared" si="10"/>
        <v>9.1489708371430736E-2</v>
      </c>
      <c r="BD41" s="36">
        <f t="shared" si="10"/>
        <v>8.22121432637999E-2</v>
      </c>
      <c r="BE41" s="36">
        <f t="shared" si="10"/>
        <v>8.2347908585297738E-2</v>
      </c>
      <c r="BF41" s="36">
        <f t="shared" si="10"/>
        <v>3.2187778449064904E-2</v>
      </c>
      <c r="BG41" s="36">
        <f t="shared" si="10"/>
        <v>4.4847221239236318E-2</v>
      </c>
      <c r="BH41" s="36">
        <f t="shared" si="10"/>
        <v>9.3761712803786076E-2</v>
      </c>
      <c r="BI41" s="36">
        <f t="shared" si="10"/>
        <v>3.3843949484348858E-2</v>
      </c>
      <c r="BJ41" s="36">
        <f t="shared" si="10"/>
        <v>3.3323008363203177E-2</v>
      </c>
      <c r="BK41" s="36">
        <f t="shared" si="10"/>
        <v>3.8937783778665754E-2</v>
      </c>
      <c r="BL41" s="36">
        <f t="shared" si="10"/>
        <v>8.2287489581169507E-2</v>
      </c>
      <c r="BM41" s="36">
        <f t="shared" si="10"/>
        <v>0.10161561622958908</v>
      </c>
      <c r="BN41" s="36">
        <f t="shared" ref="BN41:BU41" si="11">AVERAGE(BN13,BN37,BN25)</f>
        <v>8.2874997792182034E-2</v>
      </c>
      <c r="BO41" s="36">
        <f t="shared" si="11"/>
        <v>8.8978371082295796E-2</v>
      </c>
      <c r="BP41" s="36">
        <f t="shared" si="11"/>
        <v>6.8951522049122166E-2</v>
      </c>
      <c r="BQ41" s="36">
        <f t="shared" si="11"/>
        <v>1.6270730194360386E-2</v>
      </c>
      <c r="BR41" s="36">
        <f t="shared" si="11"/>
        <v>9.4808090819312116E-2</v>
      </c>
      <c r="BS41" s="36">
        <f t="shared" si="11"/>
        <v>5.8204402591146953E-2</v>
      </c>
      <c r="BT41" s="36">
        <f t="shared" si="11"/>
        <v>7.5479933101948338E-2</v>
      </c>
      <c r="BU41" s="36">
        <f t="shared" si="11"/>
        <v>4.1727478376403178E-2</v>
      </c>
      <c r="BV41" s="38">
        <f>AVERAGE(B41:BU41)</f>
        <v>6.1815148619026185E-2</v>
      </c>
    </row>
    <row r="44" spans="1:75" s="34" customFormat="1" ht="13.8" thickBot="1"/>
    <row r="45" spans="1:75" s="69" customFormat="1"/>
    <row r="47" spans="1:75" ht="17.399999999999999">
      <c r="A47" s="100" t="s">
        <v>99</v>
      </c>
    </row>
    <row r="48" spans="1:75">
      <c r="A48" s="39"/>
    </row>
    <row r="49" spans="1:12">
      <c r="A49" s="39"/>
    </row>
    <row r="50" spans="1:12">
      <c r="A50" s="90">
        <v>2012</v>
      </c>
    </row>
    <row r="51" spans="1:12" ht="39.6">
      <c r="A51" s="43" t="s">
        <v>0</v>
      </c>
      <c r="B51" s="47" t="s">
        <v>15</v>
      </c>
      <c r="C51" s="47" t="s">
        <v>36</v>
      </c>
      <c r="D51" s="47" t="s">
        <v>64</v>
      </c>
      <c r="E51" s="47" t="s">
        <v>31</v>
      </c>
      <c r="F51" s="47" t="s">
        <v>39</v>
      </c>
      <c r="G51" s="47" t="s">
        <v>16</v>
      </c>
      <c r="H51" s="47" t="s">
        <v>28</v>
      </c>
      <c r="I51" s="47" t="s">
        <v>32</v>
      </c>
      <c r="J51" s="47" t="s">
        <v>82</v>
      </c>
      <c r="K51" s="47" t="s">
        <v>63</v>
      </c>
      <c r="L51" s="103" t="s">
        <v>83</v>
      </c>
    </row>
    <row r="52" spans="1:12">
      <c r="A52" s="7" t="s">
        <v>73</v>
      </c>
      <c r="B52" s="63">
        <f t="shared" ref="B52:K59" si="12">INDEX($A$5:$BU$13,MATCH($A52,$A$5:$A$13,0),MATCH(B$51,$A$5:$BU$5,0))</f>
        <v>1980284</v>
      </c>
      <c r="C52" s="63">
        <f t="shared" si="12"/>
        <v>4821308</v>
      </c>
      <c r="D52" s="63">
        <f t="shared" si="12"/>
        <v>5407951</v>
      </c>
      <c r="E52" s="63">
        <f t="shared" si="12"/>
        <v>3833812</v>
      </c>
      <c r="F52" s="63">
        <f t="shared" si="12"/>
        <v>7661593</v>
      </c>
      <c r="G52" s="63">
        <f t="shared" si="12"/>
        <v>11615122</v>
      </c>
      <c r="H52" s="63">
        <f t="shared" si="12"/>
        <v>24353827</v>
      </c>
      <c r="I52" s="63">
        <f t="shared" si="12"/>
        <v>14993742</v>
      </c>
      <c r="J52" s="63">
        <f t="shared" si="12"/>
        <v>21936069</v>
      </c>
      <c r="K52" s="63">
        <f t="shared" si="12"/>
        <v>55940562</v>
      </c>
    </row>
    <row r="53" spans="1:12">
      <c r="A53" s="10" t="s">
        <v>74</v>
      </c>
      <c r="B53" s="63">
        <f t="shared" si="12"/>
        <v>1943930</v>
      </c>
      <c r="C53" s="63">
        <f t="shared" si="12"/>
        <v>5226753</v>
      </c>
      <c r="D53" s="63">
        <f t="shared" si="12"/>
        <v>3065986</v>
      </c>
      <c r="E53" s="63">
        <f t="shared" si="12"/>
        <v>3791181</v>
      </c>
      <c r="F53" s="63">
        <f t="shared" si="12"/>
        <v>7015886</v>
      </c>
      <c r="G53" s="63">
        <f t="shared" si="12"/>
        <v>9367023</v>
      </c>
      <c r="H53" s="63">
        <f t="shared" si="12"/>
        <v>3400949</v>
      </c>
      <c r="I53" s="63">
        <f t="shared" si="12"/>
        <v>9883523</v>
      </c>
      <c r="J53" s="63">
        <f t="shared" si="12"/>
        <v>7981705</v>
      </c>
      <c r="K53" s="63">
        <f t="shared" si="12"/>
        <v>54766415</v>
      </c>
    </row>
    <row r="54" spans="1:12">
      <c r="A54" s="10" t="s">
        <v>75</v>
      </c>
      <c r="B54" s="63">
        <f t="shared" si="12"/>
        <v>22342470</v>
      </c>
      <c r="C54" s="63">
        <f t="shared" si="12"/>
        <v>6779135</v>
      </c>
      <c r="D54" s="63">
        <f t="shared" si="12"/>
        <v>18990097</v>
      </c>
      <c r="E54" s="63">
        <f t="shared" si="12"/>
        <v>12827871</v>
      </c>
      <c r="F54" s="63">
        <f t="shared" si="12"/>
        <v>16564328</v>
      </c>
      <c r="G54" s="63">
        <f t="shared" si="12"/>
        <v>31899243</v>
      </c>
      <c r="H54" s="63">
        <f t="shared" si="12"/>
        <v>23723589</v>
      </c>
      <c r="I54" s="63">
        <f t="shared" si="12"/>
        <v>47750866</v>
      </c>
      <c r="J54" s="63">
        <f t="shared" si="12"/>
        <v>53287467</v>
      </c>
      <c r="K54" s="63">
        <f t="shared" si="12"/>
        <v>132713320</v>
      </c>
    </row>
    <row r="55" spans="1:12">
      <c r="A55" s="11" t="s">
        <v>76</v>
      </c>
      <c r="B55" s="63">
        <f t="shared" si="12"/>
        <v>85620</v>
      </c>
      <c r="C55" s="63">
        <f t="shared" si="12"/>
        <v>89025</v>
      </c>
      <c r="D55" s="63">
        <f t="shared" si="12"/>
        <v>115280</v>
      </c>
      <c r="E55" s="63">
        <f t="shared" si="12"/>
        <v>141795</v>
      </c>
      <c r="F55" s="63">
        <f t="shared" si="12"/>
        <v>149742</v>
      </c>
      <c r="G55" s="63">
        <f t="shared" si="12"/>
        <v>197746</v>
      </c>
      <c r="H55" s="63">
        <f t="shared" si="12"/>
        <v>237185</v>
      </c>
      <c r="I55" s="63">
        <f t="shared" si="12"/>
        <v>309534</v>
      </c>
      <c r="J55" s="63">
        <f t="shared" si="12"/>
        <v>340343</v>
      </c>
      <c r="K55" s="63">
        <f t="shared" si="12"/>
        <v>718661</v>
      </c>
    </row>
    <row r="56" spans="1:12">
      <c r="A56" s="14" t="s">
        <v>77</v>
      </c>
      <c r="B56" s="64">
        <f t="shared" si="12"/>
        <v>306.78210698434947</v>
      </c>
      <c r="C56" s="64">
        <f t="shared" si="12"/>
        <v>189.01652344846954</v>
      </c>
      <c r="D56" s="64">
        <f t="shared" si="12"/>
        <v>238.23763011797362</v>
      </c>
      <c r="E56" s="64">
        <f t="shared" si="12"/>
        <v>144.24249091999013</v>
      </c>
      <c r="F56" s="64">
        <f t="shared" si="12"/>
        <v>208.63756995365361</v>
      </c>
      <c r="G56" s="64">
        <f t="shared" si="12"/>
        <v>267.42077210158487</v>
      </c>
      <c r="H56" s="64">
        <f t="shared" si="12"/>
        <v>217.03887260998798</v>
      </c>
      <c r="I56" s="64">
        <f t="shared" si="12"/>
        <v>234.63700595088099</v>
      </c>
      <c r="J56" s="64">
        <f t="shared" si="12"/>
        <v>244.47466526415997</v>
      </c>
      <c r="K56" s="64">
        <f t="shared" si="12"/>
        <v>338.71365915222896</v>
      </c>
      <c r="L56" s="97">
        <f>AVERAGE(B56:K56)</f>
        <v>238.92012965032791</v>
      </c>
    </row>
    <row r="57" spans="1:12">
      <c r="A57" s="14" t="s">
        <v>78</v>
      </c>
      <c r="B57" s="64">
        <f t="shared" si="12"/>
        <v>45.832912870824572</v>
      </c>
      <c r="C57" s="64">
        <f t="shared" si="12"/>
        <v>112.86785734344285</v>
      </c>
      <c r="D57" s="64">
        <f t="shared" si="12"/>
        <v>73.507434073560034</v>
      </c>
      <c r="E57" s="64">
        <f t="shared" si="12"/>
        <v>53.774766388095493</v>
      </c>
      <c r="F57" s="64">
        <f t="shared" si="12"/>
        <v>98.018451736987615</v>
      </c>
      <c r="G57" s="64">
        <f t="shared" si="12"/>
        <v>106.10654577083734</v>
      </c>
      <c r="H57" s="64">
        <f t="shared" si="12"/>
        <v>117.01741678436663</v>
      </c>
      <c r="I57" s="64">
        <f t="shared" si="12"/>
        <v>80.370056278147146</v>
      </c>
      <c r="J57" s="64">
        <f t="shared" si="12"/>
        <v>87.904772538292249</v>
      </c>
      <c r="K57" s="64">
        <f t="shared" si="12"/>
        <v>154.04617336964159</v>
      </c>
    </row>
    <row r="58" spans="1:12">
      <c r="A58" s="14" t="s">
        <v>79</v>
      </c>
      <c r="B58" s="64">
        <f t="shared" si="12"/>
        <v>260.94919411352487</v>
      </c>
      <c r="C58" s="64">
        <f t="shared" si="12"/>
        <v>76.148666105026678</v>
      </c>
      <c r="D58" s="64">
        <f t="shared" si="12"/>
        <v>164.73019604441359</v>
      </c>
      <c r="E58" s="64">
        <f t="shared" si="12"/>
        <v>90.467724531894632</v>
      </c>
      <c r="F58" s="64">
        <f t="shared" si="12"/>
        <v>110.619118216666</v>
      </c>
      <c r="G58" s="64">
        <f t="shared" si="12"/>
        <v>161.31422633074752</v>
      </c>
      <c r="H58" s="64">
        <f t="shared" si="12"/>
        <v>100.02145582562135</v>
      </c>
      <c r="I58" s="64">
        <f t="shared" si="12"/>
        <v>154.26694967273386</v>
      </c>
      <c r="J58" s="64">
        <f t="shared" si="12"/>
        <v>156.56989272586773</v>
      </c>
      <c r="K58" s="64">
        <f t="shared" si="12"/>
        <v>184.66748578258733</v>
      </c>
    </row>
    <row r="59" spans="1:12">
      <c r="A59" s="18" t="s">
        <v>80</v>
      </c>
      <c r="B59" s="2">
        <f t="shared" si="12"/>
        <v>6.6400000000000001E-2</v>
      </c>
      <c r="C59" s="2">
        <f t="shared" si="12"/>
        <v>7.5200000000000003E-2</v>
      </c>
      <c r="D59" s="2">
        <f t="shared" si="12"/>
        <v>9.8400000000000001E-2</v>
      </c>
      <c r="E59" s="2">
        <f t="shared" si="12"/>
        <v>0.13689999999999999</v>
      </c>
      <c r="F59" s="2">
        <f t="shared" si="12"/>
        <v>6.6100000000000006E-2</v>
      </c>
      <c r="G59" s="2">
        <f t="shared" si="12"/>
        <v>7.5600000000000001E-2</v>
      </c>
      <c r="H59" s="2">
        <f t="shared" si="12"/>
        <v>0.1111</v>
      </c>
      <c r="I59" s="2">
        <f t="shared" si="12"/>
        <v>0.1041</v>
      </c>
      <c r="J59" s="2">
        <f t="shared" si="12"/>
        <v>8.2900000000000001E-2</v>
      </c>
      <c r="K59" s="2">
        <f t="shared" si="12"/>
        <v>7.8200000000000006E-2</v>
      </c>
      <c r="L59" s="36">
        <f>AVERAGE(B59:K59)</f>
        <v>8.9489999999999986E-2</v>
      </c>
    </row>
    <row r="60" spans="1:12">
      <c r="A60" s="39"/>
    </row>
    <row r="61" spans="1:12">
      <c r="A61" s="3">
        <v>2011</v>
      </c>
    </row>
    <row r="62" spans="1:12" ht="39.6">
      <c r="A62" s="4" t="s">
        <v>0</v>
      </c>
      <c r="B62" s="55" t="s">
        <v>15</v>
      </c>
      <c r="C62" s="55" t="s">
        <v>36</v>
      </c>
      <c r="D62" s="55" t="s">
        <v>64</v>
      </c>
      <c r="E62" s="55" t="s">
        <v>31</v>
      </c>
      <c r="F62" s="55" t="s">
        <v>39</v>
      </c>
      <c r="G62" s="55" t="s">
        <v>16</v>
      </c>
      <c r="H62" s="55" t="s">
        <v>28</v>
      </c>
      <c r="I62" s="55" t="s">
        <v>32</v>
      </c>
      <c r="J62" s="55" t="s">
        <v>82</v>
      </c>
      <c r="K62" s="55" t="s">
        <v>63</v>
      </c>
      <c r="L62" s="103" t="s">
        <v>83</v>
      </c>
    </row>
    <row r="63" spans="1:12">
      <c r="A63" s="7" t="s">
        <v>73</v>
      </c>
      <c r="B63" s="63">
        <f t="shared" ref="B63:K70" si="13">INDEX($A$17:$BU$25,MATCH($A63,$A$17:$A$25,0),MATCH(B$51,$A$17:$BU$17,0))</f>
        <v>1612601.81</v>
      </c>
      <c r="C63" s="63">
        <f t="shared" si="13"/>
        <v>3258635.34</v>
      </c>
      <c r="D63" s="58">
        <f t="shared" si="13"/>
        <v>4502386</v>
      </c>
      <c r="E63" s="58">
        <f t="shared" si="13"/>
        <v>4568832.76</v>
      </c>
      <c r="F63" s="58">
        <f t="shared" si="13"/>
        <v>7803827.7300000004</v>
      </c>
      <c r="G63" s="58">
        <f t="shared" si="13"/>
        <v>15289603.459999999</v>
      </c>
      <c r="H63" s="58">
        <f t="shared" si="13"/>
        <v>15431149.349999998</v>
      </c>
      <c r="I63" s="58">
        <f t="shared" si="13"/>
        <v>9967838.2500000019</v>
      </c>
      <c r="J63" s="58">
        <f t="shared" si="13"/>
        <v>12292493.470000003</v>
      </c>
      <c r="K63" s="58">
        <f t="shared" si="13"/>
        <v>59676337.49000001</v>
      </c>
    </row>
    <row r="64" spans="1:12">
      <c r="A64" s="10" t="s">
        <v>74</v>
      </c>
      <c r="B64" s="63">
        <f t="shared" si="13"/>
        <v>2096927.4100000001</v>
      </c>
      <c r="C64" s="63">
        <f t="shared" si="13"/>
        <v>4856218.55</v>
      </c>
      <c r="D64" s="58">
        <f t="shared" si="13"/>
        <v>2582705</v>
      </c>
      <c r="E64" s="58">
        <f t="shared" si="13"/>
        <v>3591755.66</v>
      </c>
      <c r="F64" s="58">
        <f t="shared" si="13"/>
        <v>6755888.8499999996</v>
      </c>
      <c r="G64" s="58">
        <f t="shared" si="13"/>
        <v>3797641.69</v>
      </c>
      <c r="H64" s="58">
        <f t="shared" si="13"/>
        <v>4222625.88</v>
      </c>
      <c r="I64" s="58">
        <f t="shared" si="13"/>
        <v>9078462.2899999991</v>
      </c>
      <c r="J64" s="58">
        <f t="shared" si="13"/>
        <v>9238267.1700000018</v>
      </c>
      <c r="K64" s="58">
        <f t="shared" si="13"/>
        <v>56132724.600000001</v>
      </c>
    </row>
    <row r="65" spans="1:13">
      <c r="A65" s="10" t="s">
        <v>75</v>
      </c>
      <c r="B65" s="58">
        <f t="shared" si="13"/>
        <v>19069986.209999997</v>
      </c>
      <c r="C65" s="58">
        <f t="shared" si="13"/>
        <v>5492367.3999999994</v>
      </c>
      <c r="D65" s="58">
        <f t="shared" si="13"/>
        <v>13460816</v>
      </c>
      <c r="E65" s="58">
        <f t="shared" si="13"/>
        <v>12287580.07</v>
      </c>
      <c r="F65" s="58">
        <f t="shared" si="13"/>
        <v>16377065.489999996</v>
      </c>
      <c r="G65" s="58">
        <f t="shared" si="13"/>
        <v>27383302.859999999</v>
      </c>
      <c r="H65" s="58">
        <f t="shared" si="13"/>
        <v>21456473.459999997</v>
      </c>
      <c r="I65" s="58">
        <f t="shared" si="13"/>
        <v>39404799.289999999</v>
      </c>
      <c r="J65" s="58">
        <f t="shared" si="13"/>
        <v>39695245.170000002</v>
      </c>
      <c r="K65" s="58">
        <f t="shared" si="13"/>
        <v>116854165.2</v>
      </c>
    </row>
    <row r="66" spans="1:13">
      <c r="A66" s="11" t="s">
        <v>76</v>
      </c>
      <c r="B66" s="59">
        <f t="shared" si="13"/>
        <v>85083</v>
      </c>
      <c r="C66" s="59">
        <f t="shared" si="13"/>
        <v>87964</v>
      </c>
      <c r="D66" s="59">
        <f t="shared" si="13"/>
        <v>113709</v>
      </c>
      <c r="E66" s="59">
        <f t="shared" si="13"/>
        <v>137856</v>
      </c>
      <c r="F66" s="59">
        <f t="shared" si="13"/>
        <v>148331</v>
      </c>
      <c r="G66" s="59">
        <f t="shared" si="13"/>
        <v>195381</v>
      </c>
      <c r="H66" s="59">
        <f t="shared" si="13"/>
        <v>235327</v>
      </c>
      <c r="I66" s="59">
        <f t="shared" si="13"/>
        <v>305266</v>
      </c>
      <c r="J66" s="59">
        <f t="shared" si="13"/>
        <v>332993</v>
      </c>
      <c r="K66" s="59">
        <f t="shared" si="13"/>
        <v>709323</v>
      </c>
    </row>
    <row r="67" spans="1:13">
      <c r="A67" s="14" t="s">
        <v>77</v>
      </c>
      <c r="B67" s="51">
        <f t="shared" si="13"/>
        <v>267.73286590740804</v>
      </c>
      <c r="C67" s="51">
        <f t="shared" si="13"/>
        <v>154.69079725796917</v>
      </c>
      <c r="D67" s="51">
        <f t="shared" si="13"/>
        <v>180.68848552005559</v>
      </c>
      <c r="E67" s="51">
        <f t="shared" si="13"/>
        <v>148.3299130251857</v>
      </c>
      <c r="F67" s="51">
        <f t="shared" si="13"/>
        <v>208.56585656403581</v>
      </c>
      <c r="G67" s="51">
        <f t="shared" si="13"/>
        <v>237.84578853624456</v>
      </c>
      <c r="H67" s="51">
        <f t="shared" si="13"/>
        <v>174.69414342595621</v>
      </c>
      <c r="I67" s="51">
        <f t="shared" si="13"/>
        <v>191.47595811521754</v>
      </c>
      <c r="J67" s="51">
        <f t="shared" si="13"/>
        <v>183.86574435498645</v>
      </c>
      <c r="K67" s="51">
        <f t="shared" si="13"/>
        <v>328.00744835568565</v>
      </c>
      <c r="L67" s="98">
        <f>AVERAGE(B67:K67)</f>
        <v>207.58970010627445</v>
      </c>
    </row>
    <row r="68" spans="1:13">
      <c r="A68" s="14" t="s">
        <v>78</v>
      </c>
      <c r="B68" s="52">
        <f t="shared" si="13"/>
        <v>43.598947145728289</v>
      </c>
      <c r="C68" s="52">
        <f t="shared" si="13"/>
        <v>92.251988199718056</v>
      </c>
      <c r="D68" s="52">
        <f t="shared" si="13"/>
        <v>62.308972904519429</v>
      </c>
      <c r="E68" s="52">
        <f t="shared" si="13"/>
        <v>59.19646892409471</v>
      </c>
      <c r="F68" s="52">
        <f t="shared" si="13"/>
        <v>98.15693671585845</v>
      </c>
      <c r="G68" s="52">
        <f t="shared" si="13"/>
        <v>97.692432478081287</v>
      </c>
      <c r="H68" s="52">
        <f t="shared" si="13"/>
        <v>83.516873244464065</v>
      </c>
      <c r="I68" s="52">
        <f t="shared" si="13"/>
        <v>62.392472597668913</v>
      </c>
      <c r="J68" s="52">
        <f t="shared" si="13"/>
        <v>64.658298042301197</v>
      </c>
      <c r="K68" s="52">
        <f t="shared" si="13"/>
        <v>163.26703362220033</v>
      </c>
    </row>
    <row r="69" spans="1:13">
      <c r="A69" s="14" t="s">
        <v>79</v>
      </c>
      <c r="B69" s="52">
        <f t="shared" si="13"/>
        <v>224.13391876167975</v>
      </c>
      <c r="C69" s="52">
        <f t="shared" si="13"/>
        <v>62.438809058251096</v>
      </c>
      <c r="D69" s="52">
        <f t="shared" si="13"/>
        <v>118.37951261553614</v>
      </c>
      <c r="E69" s="52">
        <f t="shared" si="13"/>
        <v>89.133444101091001</v>
      </c>
      <c r="F69" s="52">
        <f t="shared" si="13"/>
        <v>110.40891984817736</v>
      </c>
      <c r="G69" s="52">
        <f t="shared" si="13"/>
        <v>140.15335605816327</v>
      </c>
      <c r="H69" s="52">
        <f t="shared" si="13"/>
        <v>91.177270181492119</v>
      </c>
      <c r="I69" s="52">
        <f t="shared" si="13"/>
        <v>129.08348551754864</v>
      </c>
      <c r="J69" s="52">
        <f t="shared" si="13"/>
        <v>119.20744631268526</v>
      </c>
      <c r="K69" s="52">
        <f t="shared" si="13"/>
        <v>164.74041473348532</v>
      </c>
    </row>
    <row r="70" spans="1:13">
      <c r="A70" s="18" t="s">
        <v>80</v>
      </c>
      <c r="B70" s="50">
        <f t="shared" si="13"/>
        <v>0.10611612069948731</v>
      </c>
      <c r="C70" s="50">
        <f t="shared" si="13"/>
        <v>7.4068903368938788E-2</v>
      </c>
      <c r="D70" s="50">
        <f t="shared" si="13"/>
        <v>9.6359251129944895E-2</v>
      </c>
      <c r="E70" s="50">
        <f t="shared" si="13"/>
        <v>0.13296056648278121</v>
      </c>
      <c r="F70" s="50">
        <f t="shared" si="13"/>
        <v>6.3319438574177711E-2</v>
      </c>
      <c r="G70" s="50">
        <f t="shared" si="13"/>
        <v>9.2808816593278262E-2</v>
      </c>
      <c r="H70" s="50">
        <f t="shared" si="13"/>
        <v>7.9068970087921811E-2</v>
      </c>
      <c r="I70" s="50">
        <f t="shared" si="13"/>
        <v>9.019508502738656E-2</v>
      </c>
      <c r="J70" s="50">
        <f t="shared" si="13"/>
        <v>9.9226533113697307E-2</v>
      </c>
      <c r="K70" s="50">
        <f t="shared" si="13"/>
        <v>9.6078943832838895E-2</v>
      </c>
      <c r="L70" s="36">
        <f>AVERAGE(B70:K70)</f>
        <v>9.3020262891045286E-2</v>
      </c>
    </row>
    <row r="71" spans="1:13" ht="13.8">
      <c r="A71" s="23"/>
      <c r="B71" s="41"/>
      <c r="C71" s="25"/>
      <c r="D71" s="25"/>
      <c r="E71" s="25"/>
      <c r="F71" s="25"/>
      <c r="G71" s="25"/>
      <c r="H71" s="25"/>
      <c r="I71" s="25"/>
      <c r="J71" s="27"/>
      <c r="K71" s="25"/>
    </row>
    <row r="72" spans="1:13" ht="13.8">
      <c r="A72" s="23"/>
      <c r="B72" s="41"/>
      <c r="C72" s="25"/>
      <c r="D72" s="25"/>
      <c r="E72" s="25"/>
      <c r="F72" s="25"/>
      <c r="G72" s="25"/>
      <c r="H72" s="25"/>
      <c r="I72" s="25"/>
      <c r="J72" s="27"/>
      <c r="K72" s="25"/>
    </row>
    <row r="73" spans="1:13">
      <c r="A73" s="3">
        <v>2010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3" ht="39.6">
      <c r="A74" s="4" t="s">
        <v>0</v>
      </c>
      <c r="B74" s="48" t="s">
        <v>15</v>
      </c>
      <c r="C74" s="48" t="s">
        <v>36</v>
      </c>
      <c r="D74" s="48" t="s">
        <v>64</v>
      </c>
      <c r="E74" s="48" t="s">
        <v>31</v>
      </c>
      <c r="F74" s="48" t="s">
        <v>39</v>
      </c>
      <c r="G74" s="48" t="s">
        <v>16</v>
      </c>
      <c r="H74" s="48" t="s">
        <v>28</v>
      </c>
      <c r="I74" s="48" t="s">
        <v>32</v>
      </c>
      <c r="J74" s="48" t="s">
        <v>53</v>
      </c>
      <c r="K74" s="48" t="s">
        <v>63</v>
      </c>
      <c r="L74" s="103" t="s">
        <v>83</v>
      </c>
    </row>
    <row r="75" spans="1:13">
      <c r="A75" s="87" t="s">
        <v>73</v>
      </c>
      <c r="B75" s="8">
        <f t="shared" ref="B75:B82" si="14">INDEX($A$29:$BU$37,MATCH($A75,$A$29:$A$37,0),MATCH(B$51,$A$29:$BU$29,0))</f>
        <v>1683511</v>
      </c>
      <c r="C75" s="8">
        <v>2824719.74</v>
      </c>
      <c r="D75" s="8">
        <v>4154019</v>
      </c>
      <c r="E75" s="8">
        <v>3572498.92</v>
      </c>
      <c r="F75" s="8">
        <v>7101230.3900000006</v>
      </c>
      <c r="G75" s="8">
        <v>13852702</v>
      </c>
      <c r="H75" s="8">
        <v>14209111.189999998</v>
      </c>
      <c r="I75" s="8">
        <v>11971415.700000001</v>
      </c>
      <c r="J75" s="8">
        <v>2952708.67</v>
      </c>
      <c r="K75" s="8">
        <v>50904671.200000003</v>
      </c>
    </row>
    <row r="76" spans="1:13">
      <c r="A76" s="30" t="s">
        <v>74</v>
      </c>
      <c r="B76" s="8">
        <f t="shared" si="14"/>
        <v>2582606</v>
      </c>
      <c r="C76" s="8">
        <v>4069610.73</v>
      </c>
      <c r="D76" s="8">
        <v>2435342</v>
      </c>
      <c r="E76" s="8">
        <v>3014673.51</v>
      </c>
      <c r="F76" s="8">
        <v>6304713.0599999996</v>
      </c>
      <c r="G76" s="8">
        <v>3264482</v>
      </c>
      <c r="H76" s="8">
        <v>4210648.09</v>
      </c>
      <c r="I76" s="8">
        <v>5663032.6099999994</v>
      </c>
      <c r="J76" s="8">
        <v>2141266.5299999998</v>
      </c>
      <c r="K76" s="8">
        <v>48919166.360000007</v>
      </c>
    </row>
    <row r="77" spans="1:13">
      <c r="A77" s="32" t="s">
        <v>75</v>
      </c>
      <c r="B77" s="8">
        <f t="shared" si="14"/>
        <v>17196932</v>
      </c>
      <c r="C77" s="8">
        <v>5376626.8099999996</v>
      </c>
      <c r="D77" s="8">
        <v>13956151</v>
      </c>
      <c r="E77" s="8">
        <v>13596028.700000001</v>
      </c>
      <c r="F77" s="8">
        <v>16572387.32</v>
      </c>
      <c r="G77" s="8">
        <v>29699967</v>
      </c>
      <c r="H77" s="8">
        <v>20322639.93</v>
      </c>
      <c r="I77" s="8">
        <v>37587966.899999999</v>
      </c>
      <c r="J77" s="8">
        <v>3593608.26</v>
      </c>
      <c r="K77" s="8">
        <v>110514031.91000001</v>
      </c>
    </row>
    <row r="78" spans="1:13">
      <c r="A78" s="33" t="s">
        <v>76</v>
      </c>
      <c r="B78" s="1">
        <f t="shared" si="14"/>
        <v>84866</v>
      </c>
      <c r="C78" s="1">
        <v>86611</v>
      </c>
      <c r="D78" s="1">
        <v>112569</v>
      </c>
      <c r="E78" s="1">
        <v>134228</v>
      </c>
      <c r="F78" s="1">
        <v>146974</v>
      </c>
      <c r="G78" s="1">
        <v>192960</v>
      </c>
      <c r="H78" s="1">
        <v>234464</v>
      </c>
      <c r="I78" s="1">
        <v>300664</v>
      </c>
      <c r="J78" s="1">
        <v>32870</v>
      </c>
      <c r="K78" s="1">
        <v>700386</v>
      </c>
    </row>
    <row r="79" spans="1:13">
      <c r="A79" s="14" t="s">
        <v>77</v>
      </c>
      <c r="B79" s="15">
        <f t="shared" si="14"/>
        <v>252.90515636415054</v>
      </c>
      <c r="C79" s="15">
        <v>141.67897010772305</v>
      </c>
      <c r="D79" s="15">
        <v>182.51483090371238</v>
      </c>
      <c r="E79" s="15">
        <v>150.36505892958252</v>
      </c>
      <c r="F79" s="15">
        <v>203.9702993046389</v>
      </c>
      <c r="G79" s="15">
        <v>242.62619713930349</v>
      </c>
      <c r="H79" s="15">
        <v>165.23815685990169</v>
      </c>
      <c r="I79" s="15">
        <v>183.66819842082856</v>
      </c>
      <c r="J79" s="15">
        <v>264.30129175540003</v>
      </c>
      <c r="K79" s="15">
        <v>300.31706726005376</v>
      </c>
      <c r="L79" s="98">
        <f>AVERAGE(B79:K79)</f>
        <v>208.75852270452947</v>
      </c>
      <c r="M79" s="97">
        <f>AVERAGE(L56,L67,L79)</f>
        <v>218.42278415371061</v>
      </c>
    </row>
    <row r="80" spans="1:13">
      <c r="A80" s="14" t="s">
        <v>78</v>
      </c>
      <c r="B80" s="61">
        <f t="shared" si="14"/>
        <v>50.268859142648409</v>
      </c>
      <c r="C80" s="61">
        <v>79.601095357402642</v>
      </c>
      <c r="D80" s="61">
        <v>58.536195577823378</v>
      </c>
      <c r="E80" s="61">
        <v>49.074503307804626</v>
      </c>
      <c r="F80" s="61">
        <v>91.213027134050918</v>
      </c>
      <c r="G80" s="61">
        <v>88.70845771144279</v>
      </c>
      <c r="H80" s="61">
        <v>78.561140644192704</v>
      </c>
      <c r="I80" s="61">
        <v>58.651678651251906</v>
      </c>
      <c r="J80" s="61">
        <v>154.97338606632186</v>
      </c>
      <c r="K80" s="61">
        <v>142.52688882987383</v>
      </c>
    </row>
    <row r="81" spans="1:13">
      <c r="A81" s="14" t="s">
        <v>79</v>
      </c>
      <c r="B81" s="52">
        <f t="shared" si="14"/>
        <v>202.63629722150213</v>
      </c>
      <c r="C81" s="52">
        <v>62.07787475032039</v>
      </c>
      <c r="D81" s="52">
        <v>123.97863532588902</v>
      </c>
      <c r="E81" s="52">
        <v>101.29055562177788</v>
      </c>
      <c r="F81" s="52">
        <v>112.757272170588</v>
      </c>
      <c r="G81" s="52">
        <v>153.91773942786071</v>
      </c>
      <c r="H81" s="52">
        <v>86.677016215709017</v>
      </c>
      <c r="I81" s="52">
        <v>125.01651976957666</v>
      </c>
      <c r="J81" s="52">
        <v>109.32790568907818</v>
      </c>
      <c r="K81" s="52">
        <v>157.79017843017994</v>
      </c>
    </row>
    <row r="82" spans="1:13">
      <c r="A82" s="18" t="s">
        <v>80</v>
      </c>
      <c r="B82" s="19">
        <f t="shared" si="14"/>
        <v>0.13305757969484575</v>
      </c>
      <c r="C82" s="19">
        <v>7.6663666841065403E-2</v>
      </c>
      <c r="D82" s="19">
        <v>0.11008759755882228</v>
      </c>
      <c r="E82" s="19">
        <v>0.11888555520498442</v>
      </c>
      <c r="F82" s="19">
        <v>7.5911134147086515E-2</v>
      </c>
      <c r="G82" s="19">
        <v>6.1347159075218684E-2</v>
      </c>
      <c r="H82" s="19">
        <v>6.631357368176892E-2</v>
      </c>
      <c r="I82" s="19">
        <v>0.10331100656993157</v>
      </c>
      <c r="J82" s="19">
        <v>8.5709976390228773E-2</v>
      </c>
      <c r="K82" s="19">
        <v>7.2583524910669633E-2</v>
      </c>
      <c r="L82" s="36">
        <f>AVERAGE(B82:K82)</f>
        <v>9.0387077407462199E-2</v>
      </c>
      <c r="M82" s="36">
        <f>AVERAGE(L59,L70,L82)</f>
        <v>9.09657800995025E-2</v>
      </c>
    </row>
    <row r="83" spans="1:13">
      <c r="A83" s="3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3">
      <c r="A84" s="3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3">
      <c r="L85" s="69" t="s">
        <v>83</v>
      </c>
    </row>
    <row r="86" spans="1:13">
      <c r="A86" s="90" t="s">
        <v>90</v>
      </c>
      <c r="B86" s="35">
        <f>AVERAGE(B56,B79,B67)</f>
        <v>275.80670975196932</v>
      </c>
      <c r="C86" s="35">
        <f t="shared" ref="C86:K86" si="15">AVERAGE(C56,C79,C67)</f>
        <v>161.79543027138723</v>
      </c>
      <c r="D86" s="35">
        <f t="shared" si="15"/>
        <v>200.48031551391387</v>
      </c>
      <c r="E86" s="35">
        <f t="shared" si="15"/>
        <v>147.64582095825278</v>
      </c>
      <c r="F86" s="35">
        <f t="shared" si="15"/>
        <v>207.05790860744278</v>
      </c>
      <c r="G86" s="35">
        <f t="shared" si="15"/>
        <v>249.29758592571099</v>
      </c>
      <c r="H86" s="35">
        <f t="shared" si="15"/>
        <v>185.65705763194865</v>
      </c>
      <c r="I86" s="35">
        <f t="shared" si="15"/>
        <v>203.26038749564236</v>
      </c>
      <c r="J86" s="35">
        <f t="shared" si="15"/>
        <v>230.8805671248488</v>
      </c>
      <c r="K86" s="35">
        <f t="shared" si="15"/>
        <v>322.34605825598948</v>
      </c>
      <c r="L86" s="77">
        <f>AVERAGE(B86:K86)</f>
        <v>218.42278415371061</v>
      </c>
    </row>
    <row r="87" spans="1:13">
      <c r="A87" s="90" t="s">
        <v>91</v>
      </c>
      <c r="B87" s="36">
        <f>AVERAGE(B59,B82,B70)</f>
        <v>0.10185790013144436</v>
      </c>
      <c r="C87" s="36">
        <f t="shared" ref="C87:K87" si="16">AVERAGE(C59,C82,C70)</f>
        <v>7.5310856736668055E-2</v>
      </c>
      <c r="D87" s="36">
        <f t="shared" si="16"/>
        <v>0.10161561622958908</v>
      </c>
      <c r="E87" s="36">
        <f t="shared" si="16"/>
        <v>0.12958204056258854</v>
      </c>
      <c r="F87" s="36">
        <f t="shared" si="16"/>
        <v>6.8443524240421411E-2</v>
      </c>
      <c r="G87" s="36">
        <f t="shared" si="16"/>
        <v>7.6585325222832304E-2</v>
      </c>
      <c r="H87" s="36">
        <f t="shared" si="16"/>
        <v>8.5494181256563564E-2</v>
      </c>
      <c r="I87" s="36">
        <f t="shared" si="16"/>
        <v>9.9202030532439367E-2</v>
      </c>
      <c r="J87" s="36">
        <f t="shared" si="16"/>
        <v>8.9278836501308703E-2</v>
      </c>
      <c r="K87" s="36">
        <f t="shared" si="16"/>
        <v>8.2287489581169507E-2</v>
      </c>
      <c r="L87" s="75">
        <f>AVERAGE(B87:K87)</f>
        <v>9.09657800995025E-2</v>
      </c>
    </row>
    <row r="88" spans="1:13">
      <c r="A88" s="9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75"/>
    </row>
    <row r="90" spans="1:13" s="34" customFormat="1" ht="13.8" thickBot="1"/>
    <row r="91" spans="1:13" s="69" customFormat="1"/>
    <row r="93" spans="1:13" ht="17.399999999999999">
      <c r="A93" s="100" t="s">
        <v>100</v>
      </c>
    </row>
    <row r="94" spans="1:13" ht="17.399999999999999">
      <c r="A94" s="100"/>
    </row>
    <row r="95" spans="1:13">
      <c r="A95" s="91"/>
    </row>
    <row r="96" spans="1:13">
      <c r="A96" s="90">
        <v>2012</v>
      </c>
    </row>
    <row r="97" spans="1:27" ht="39.6">
      <c r="A97" s="43" t="s">
        <v>0</v>
      </c>
      <c r="B97" s="47" t="s">
        <v>4</v>
      </c>
      <c r="C97" s="47" t="s">
        <v>5</v>
      </c>
      <c r="D97" s="47" t="s">
        <v>6</v>
      </c>
      <c r="E97" s="47" t="s">
        <v>8</v>
      </c>
      <c r="F97" s="47" t="s">
        <v>85</v>
      </c>
      <c r="G97" s="47" t="s">
        <v>10</v>
      </c>
      <c r="H97" s="47" t="s">
        <v>16</v>
      </c>
      <c r="I97" s="47" t="s">
        <v>23</v>
      </c>
      <c r="J97" s="47" t="s">
        <v>24</v>
      </c>
      <c r="K97" s="47" t="s">
        <v>25</v>
      </c>
      <c r="L97" s="47" t="s">
        <v>26</v>
      </c>
      <c r="M97" s="47" t="s">
        <v>31</v>
      </c>
      <c r="N97" s="47" t="s">
        <v>36</v>
      </c>
      <c r="O97" s="47" t="s">
        <v>41</v>
      </c>
      <c r="P97" s="47" t="s">
        <v>43</v>
      </c>
      <c r="Q97" s="47" t="s">
        <v>44</v>
      </c>
      <c r="R97" s="47" t="s">
        <v>45</v>
      </c>
      <c r="S97" s="47" t="s">
        <v>48</v>
      </c>
      <c r="T97" s="47" t="s">
        <v>51</v>
      </c>
      <c r="U97" s="47" t="s">
        <v>82</v>
      </c>
      <c r="V97" s="47" t="s">
        <v>63</v>
      </c>
      <c r="W97" s="47" t="s">
        <v>64</v>
      </c>
      <c r="X97" s="47" t="s">
        <v>66</v>
      </c>
      <c r="Y97" s="47" t="s">
        <v>67</v>
      </c>
      <c r="Z97" s="47" t="s">
        <v>71</v>
      </c>
      <c r="AA97" s="103" t="s">
        <v>83</v>
      </c>
    </row>
    <row r="98" spans="1:27">
      <c r="A98" s="30" t="s">
        <v>73</v>
      </c>
      <c r="B98" s="63">
        <f t="shared" ref="B98:K105" si="17">INDEX($A$5:$BU$13,MATCH($A98,$A$5:$A$13,0),MATCH(B$97,$A$5:$BU$5,0))</f>
        <v>753402</v>
      </c>
      <c r="C98" s="63">
        <f t="shared" si="17"/>
        <v>1322296</v>
      </c>
      <c r="D98" s="63">
        <f t="shared" si="17"/>
        <v>4387013</v>
      </c>
      <c r="E98" s="63">
        <f t="shared" si="17"/>
        <v>3306212</v>
      </c>
      <c r="F98" s="63">
        <f t="shared" si="17"/>
        <v>1441468</v>
      </c>
      <c r="G98" s="63">
        <f t="shared" si="17"/>
        <v>340133</v>
      </c>
      <c r="H98" s="63">
        <f t="shared" si="17"/>
        <v>11615122</v>
      </c>
      <c r="I98" s="63">
        <f t="shared" si="17"/>
        <v>411623</v>
      </c>
      <c r="J98" s="63">
        <f t="shared" si="17"/>
        <v>3916489</v>
      </c>
      <c r="K98" s="63">
        <f t="shared" si="17"/>
        <v>2057729</v>
      </c>
      <c r="L98" s="63">
        <f t="shared" ref="L98:Z105" si="18">INDEX($A$5:$BU$13,MATCH($A98,$A$5:$A$13,0),MATCH(L$97,$A$5:$BU$5,0))</f>
        <v>797619</v>
      </c>
      <c r="M98" s="63">
        <f t="shared" si="18"/>
        <v>3833812</v>
      </c>
      <c r="N98" s="63">
        <f t="shared" si="18"/>
        <v>4821308</v>
      </c>
      <c r="O98" s="63">
        <f t="shared" si="18"/>
        <v>972345</v>
      </c>
      <c r="P98" s="63">
        <f t="shared" si="18"/>
        <v>4326888</v>
      </c>
      <c r="Q98" s="63">
        <f t="shared" si="18"/>
        <v>469005</v>
      </c>
      <c r="R98" s="63">
        <f t="shared" si="18"/>
        <v>1236695</v>
      </c>
      <c r="S98" s="63">
        <f t="shared" si="18"/>
        <v>4755638</v>
      </c>
      <c r="T98" s="63">
        <f t="shared" si="18"/>
        <v>1167906</v>
      </c>
      <c r="U98" s="63">
        <f t="shared" si="18"/>
        <v>21936069</v>
      </c>
      <c r="V98" s="63">
        <f t="shared" si="18"/>
        <v>55940562</v>
      </c>
      <c r="W98" s="63">
        <f t="shared" si="18"/>
        <v>5407951</v>
      </c>
      <c r="X98" s="63">
        <f t="shared" si="18"/>
        <v>4464684</v>
      </c>
      <c r="Y98" s="63">
        <f t="shared" si="18"/>
        <v>1228946</v>
      </c>
      <c r="Z98" s="63">
        <f t="shared" si="18"/>
        <v>2333016</v>
      </c>
    </row>
    <row r="99" spans="1:27">
      <c r="A99" s="30" t="s">
        <v>74</v>
      </c>
      <c r="B99" s="63">
        <f t="shared" si="17"/>
        <v>778960</v>
      </c>
      <c r="C99" s="63">
        <f t="shared" si="17"/>
        <v>1428085</v>
      </c>
      <c r="D99" s="63">
        <f t="shared" si="17"/>
        <v>3149391</v>
      </c>
      <c r="E99" s="63">
        <f t="shared" si="17"/>
        <v>2121992</v>
      </c>
      <c r="F99" s="63">
        <f t="shared" si="17"/>
        <v>1899783</v>
      </c>
      <c r="G99" s="63">
        <f t="shared" si="17"/>
        <v>280611</v>
      </c>
      <c r="H99" s="63">
        <f t="shared" si="17"/>
        <v>9367023</v>
      </c>
      <c r="I99" s="63">
        <f t="shared" si="17"/>
        <v>726934</v>
      </c>
      <c r="J99" s="63">
        <f t="shared" si="17"/>
        <v>1522912</v>
      </c>
      <c r="K99" s="63">
        <f t="shared" si="17"/>
        <v>2315369</v>
      </c>
      <c r="L99" s="63">
        <f t="shared" si="18"/>
        <v>1905957</v>
      </c>
      <c r="M99" s="63">
        <f t="shared" si="18"/>
        <v>3791181</v>
      </c>
      <c r="N99" s="63">
        <f t="shared" si="18"/>
        <v>5226753</v>
      </c>
      <c r="O99" s="63">
        <f t="shared" si="18"/>
        <v>1237775</v>
      </c>
      <c r="P99" s="63">
        <f t="shared" si="18"/>
        <v>2381216</v>
      </c>
      <c r="Q99" s="63">
        <f t="shared" si="18"/>
        <v>479908</v>
      </c>
      <c r="R99" s="63">
        <f t="shared" si="18"/>
        <v>1008995</v>
      </c>
      <c r="S99" s="63">
        <f t="shared" si="18"/>
        <v>2552677</v>
      </c>
      <c r="T99" s="63">
        <f t="shared" si="18"/>
        <v>1094190</v>
      </c>
      <c r="U99" s="63">
        <f t="shared" si="18"/>
        <v>7981705</v>
      </c>
      <c r="V99" s="63">
        <f t="shared" si="18"/>
        <v>54766415</v>
      </c>
      <c r="W99" s="63">
        <f t="shared" si="18"/>
        <v>3065986</v>
      </c>
      <c r="X99" s="63">
        <f t="shared" si="18"/>
        <v>1266289</v>
      </c>
      <c r="Y99" s="63">
        <f t="shared" si="18"/>
        <v>1749664</v>
      </c>
      <c r="Z99" s="63">
        <f t="shared" si="18"/>
        <v>1714691</v>
      </c>
    </row>
    <row r="100" spans="1:27">
      <c r="A100" s="32" t="s">
        <v>75</v>
      </c>
      <c r="B100" s="63">
        <f t="shared" si="17"/>
        <v>3763769</v>
      </c>
      <c r="C100" s="63">
        <f t="shared" si="17"/>
        <v>4861575</v>
      </c>
      <c r="D100" s="63">
        <f t="shared" si="17"/>
        <v>8970804</v>
      </c>
      <c r="E100" s="63">
        <f t="shared" si="17"/>
        <v>8410226</v>
      </c>
      <c r="F100" s="63">
        <f t="shared" si="17"/>
        <v>4852690</v>
      </c>
      <c r="G100" s="63">
        <f t="shared" si="17"/>
        <v>1603943</v>
      </c>
      <c r="H100" s="63">
        <f t="shared" si="17"/>
        <v>31899243</v>
      </c>
      <c r="I100" s="63">
        <f t="shared" si="17"/>
        <v>1855365</v>
      </c>
      <c r="J100" s="63">
        <f t="shared" si="17"/>
        <v>8318162</v>
      </c>
      <c r="K100" s="63">
        <f t="shared" si="17"/>
        <v>5248689</v>
      </c>
      <c r="L100" s="63">
        <f t="shared" si="18"/>
        <v>3213413</v>
      </c>
      <c r="M100" s="63">
        <f t="shared" si="18"/>
        <v>12827871</v>
      </c>
      <c r="N100" s="63">
        <f t="shared" si="18"/>
        <v>6779135</v>
      </c>
      <c r="O100" s="63">
        <f t="shared" si="18"/>
        <v>4551876</v>
      </c>
      <c r="P100" s="63">
        <f t="shared" si="18"/>
        <v>8060787</v>
      </c>
      <c r="Q100" s="63">
        <f t="shared" si="18"/>
        <v>1159932</v>
      </c>
      <c r="R100" s="63">
        <f t="shared" si="18"/>
        <v>4112777</v>
      </c>
      <c r="S100" s="63">
        <f t="shared" si="18"/>
        <v>7000754</v>
      </c>
      <c r="T100" s="63">
        <f t="shared" si="18"/>
        <v>8978355</v>
      </c>
      <c r="U100" s="63">
        <f t="shared" si="18"/>
        <v>53287467</v>
      </c>
      <c r="V100" s="63">
        <f t="shared" si="18"/>
        <v>132713320</v>
      </c>
      <c r="W100" s="63">
        <f t="shared" si="18"/>
        <v>18990097</v>
      </c>
      <c r="X100" s="63">
        <f t="shared" si="18"/>
        <v>6011817</v>
      </c>
      <c r="Y100" s="63">
        <f t="shared" si="18"/>
        <v>3309121</v>
      </c>
      <c r="Z100" s="63">
        <f t="shared" si="18"/>
        <v>4932759</v>
      </c>
    </row>
    <row r="101" spans="1:27">
      <c r="A101" s="45" t="s">
        <v>76</v>
      </c>
      <c r="B101" s="63">
        <f t="shared" si="17"/>
        <v>9783</v>
      </c>
      <c r="C101" s="63">
        <f t="shared" si="17"/>
        <v>38260</v>
      </c>
      <c r="D101" s="63">
        <f t="shared" si="17"/>
        <v>65377</v>
      </c>
      <c r="E101" s="63">
        <f t="shared" si="17"/>
        <v>51983</v>
      </c>
      <c r="F101" s="63">
        <f t="shared" si="17"/>
        <v>28498</v>
      </c>
      <c r="G101" s="63">
        <f t="shared" si="17"/>
        <v>6647</v>
      </c>
      <c r="H101" s="63">
        <f t="shared" si="17"/>
        <v>197746</v>
      </c>
      <c r="I101" s="63">
        <f t="shared" si="17"/>
        <v>10488</v>
      </c>
      <c r="J101" s="63">
        <f t="shared" si="17"/>
        <v>51553</v>
      </c>
      <c r="K101" s="63">
        <f t="shared" si="17"/>
        <v>21158</v>
      </c>
      <c r="L101" s="63">
        <f t="shared" si="18"/>
        <v>20893</v>
      </c>
      <c r="M101" s="63">
        <f t="shared" si="18"/>
        <v>141795</v>
      </c>
      <c r="N101" s="63">
        <f t="shared" si="18"/>
        <v>89025</v>
      </c>
      <c r="O101" s="63">
        <f t="shared" si="18"/>
        <v>32324</v>
      </c>
      <c r="P101" s="63">
        <f t="shared" si="18"/>
        <v>50986</v>
      </c>
      <c r="Q101" s="63">
        <f t="shared" si="18"/>
        <v>8187</v>
      </c>
      <c r="R101" s="63">
        <f t="shared" si="18"/>
        <v>19070</v>
      </c>
      <c r="S101" s="63">
        <f t="shared" si="18"/>
        <v>64106</v>
      </c>
      <c r="T101" s="63">
        <f t="shared" si="18"/>
        <v>53361</v>
      </c>
      <c r="U101" s="63">
        <f t="shared" si="18"/>
        <v>340343</v>
      </c>
      <c r="V101" s="63">
        <f t="shared" si="18"/>
        <v>718661</v>
      </c>
      <c r="W101" s="63">
        <f t="shared" si="18"/>
        <v>115280</v>
      </c>
      <c r="X101" s="63">
        <f t="shared" si="18"/>
        <v>53387</v>
      </c>
      <c r="Y101" s="63">
        <f t="shared" si="18"/>
        <v>22053</v>
      </c>
      <c r="Z101" s="63">
        <f t="shared" si="18"/>
        <v>40915</v>
      </c>
    </row>
    <row r="102" spans="1:27">
      <c r="A102" s="14" t="s">
        <v>77</v>
      </c>
      <c r="B102" s="64">
        <f t="shared" si="17"/>
        <v>541.36062557497701</v>
      </c>
      <c r="C102" s="64">
        <f t="shared" si="17"/>
        <v>198.95337166753791</v>
      </c>
      <c r="D102" s="64">
        <f t="shared" si="17"/>
        <v>252.49258913685242</v>
      </c>
      <c r="E102" s="64">
        <f t="shared" si="17"/>
        <v>266.21068426216266</v>
      </c>
      <c r="F102" s="64">
        <f t="shared" si="17"/>
        <v>287.52687907923365</v>
      </c>
      <c r="G102" s="64">
        <f t="shared" si="17"/>
        <v>334.69038664058974</v>
      </c>
      <c r="H102" s="64">
        <f t="shared" si="17"/>
        <v>267.42077210158487</v>
      </c>
      <c r="I102" s="64">
        <f t="shared" si="17"/>
        <v>285.46167048054917</v>
      </c>
      <c r="J102" s="64">
        <f t="shared" si="17"/>
        <v>266.86251042616334</v>
      </c>
      <c r="K102" s="64">
        <f t="shared" si="17"/>
        <v>454.75881463276301</v>
      </c>
      <c r="L102" s="64">
        <f t="shared" si="18"/>
        <v>283.2043746709424</v>
      </c>
      <c r="M102" s="64">
        <f t="shared" si="18"/>
        <v>144.24249091999013</v>
      </c>
      <c r="N102" s="64">
        <f t="shared" si="18"/>
        <v>189.01652344846954</v>
      </c>
      <c r="O102" s="64">
        <f t="shared" si="18"/>
        <v>209.19428288578146</v>
      </c>
      <c r="P102" s="64">
        <f t="shared" si="18"/>
        <v>289.66561409014241</v>
      </c>
      <c r="Q102" s="64">
        <f t="shared" si="18"/>
        <v>257.58458531818735</v>
      </c>
      <c r="R102" s="64">
        <f t="shared" si="18"/>
        <v>333.42773990561091</v>
      </c>
      <c r="S102" s="64">
        <f t="shared" si="18"/>
        <v>223.20951237013696</v>
      </c>
      <c r="T102" s="64">
        <f t="shared" si="18"/>
        <v>210.64918198684433</v>
      </c>
      <c r="U102" s="64">
        <f t="shared" si="18"/>
        <v>244.47466526415997</v>
      </c>
      <c r="V102" s="64">
        <f t="shared" si="18"/>
        <v>338.71365915222896</v>
      </c>
      <c r="W102" s="64">
        <f t="shared" si="18"/>
        <v>238.23763011797362</v>
      </c>
      <c r="X102" s="64">
        <f t="shared" si="18"/>
        <v>219.95598179332046</v>
      </c>
      <c r="Y102" s="64">
        <f t="shared" si="18"/>
        <v>285.1190767696005</v>
      </c>
      <c r="Z102" s="64">
        <f t="shared" si="18"/>
        <v>219.49079799584504</v>
      </c>
      <c r="AA102" s="97">
        <f>AVERAGE(B102:Z102)</f>
        <v>273.67697682766595</v>
      </c>
    </row>
    <row r="103" spans="1:27">
      <c r="A103" s="14" t="s">
        <v>78</v>
      </c>
      <c r="B103" s="64">
        <f t="shared" si="17"/>
        <v>156.63518348154963</v>
      </c>
      <c r="C103" s="64">
        <f t="shared" si="17"/>
        <v>71.886591740721386</v>
      </c>
      <c r="D103" s="64">
        <f t="shared" si="17"/>
        <v>115.27607568410909</v>
      </c>
      <c r="E103" s="64">
        <f t="shared" si="17"/>
        <v>104.42267664428755</v>
      </c>
      <c r="F103" s="64">
        <f t="shared" si="17"/>
        <v>117.24510491964348</v>
      </c>
      <c r="G103" s="64">
        <f t="shared" si="17"/>
        <v>93.387091921167439</v>
      </c>
      <c r="H103" s="64">
        <f t="shared" si="17"/>
        <v>106.10654577083734</v>
      </c>
      <c r="I103" s="64">
        <f t="shared" si="17"/>
        <v>108.55806636155606</v>
      </c>
      <c r="J103" s="64">
        <f t="shared" si="17"/>
        <v>105.51085290865711</v>
      </c>
      <c r="K103" s="64">
        <f t="shared" si="17"/>
        <v>206.687683145855</v>
      </c>
      <c r="L103" s="64">
        <f t="shared" si="18"/>
        <v>129.40104341166898</v>
      </c>
      <c r="M103" s="64">
        <f t="shared" si="18"/>
        <v>53.774766388095493</v>
      </c>
      <c r="N103" s="64">
        <f t="shared" si="18"/>
        <v>112.86785734344285</v>
      </c>
      <c r="O103" s="64">
        <f t="shared" si="18"/>
        <v>68.373963618364058</v>
      </c>
      <c r="P103" s="64">
        <f t="shared" si="18"/>
        <v>131.56756756756758</v>
      </c>
      <c r="Q103" s="64">
        <f t="shared" si="18"/>
        <v>115.9048491510932</v>
      </c>
      <c r="R103" s="64">
        <f t="shared" si="18"/>
        <v>117.76035658101731</v>
      </c>
      <c r="S103" s="64">
        <f t="shared" si="18"/>
        <v>114.00360340685739</v>
      </c>
      <c r="T103" s="64">
        <f t="shared" si="18"/>
        <v>42.392308989711587</v>
      </c>
      <c r="U103" s="64">
        <f t="shared" si="18"/>
        <v>87.904772538292249</v>
      </c>
      <c r="V103" s="64">
        <f t="shared" si="18"/>
        <v>154.04617336964159</v>
      </c>
      <c r="W103" s="64">
        <f t="shared" si="18"/>
        <v>73.507434073560034</v>
      </c>
      <c r="X103" s="64">
        <f t="shared" si="18"/>
        <v>107.3477251016165</v>
      </c>
      <c r="Y103" s="64">
        <f t="shared" si="18"/>
        <v>135.06597741803836</v>
      </c>
      <c r="Z103" s="64">
        <f t="shared" si="18"/>
        <v>98.929659049248443</v>
      </c>
    </row>
    <row r="104" spans="1:27">
      <c r="A104" s="14" t="s">
        <v>79</v>
      </c>
      <c r="B104" s="64">
        <f t="shared" si="17"/>
        <v>384.72544209342738</v>
      </c>
      <c r="C104" s="64">
        <f t="shared" si="17"/>
        <v>127.06677992681652</v>
      </c>
      <c r="D104" s="64">
        <f t="shared" si="17"/>
        <v>137.21651345274333</v>
      </c>
      <c r="E104" s="64">
        <f t="shared" si="17"/>
        <v>161.78800761787508</v>
      </c>
      <c r="F104" s="64">
        <f t="shared" si="17"/>
        <v>170.28177415959016</v>
      </c>
      <c r="G104" s="64">
        <f t="shared" si="17"/>
        <v>241.3032947194223</v>
      </c>
      <c r="H104" s="64">
        <f t="shared" si="17"/>
        <v>161.31422633074752</v>
      </c>
      <c r="I104" s="64">
        <f t="shared" si="17"/>
        <v>176.90360411899314</v>
      </c>
      <c r="J104" s="64">
        <f t="shared" si="17"/>
        <v>161.35165751750625</v>
      </c>
      <c r="K104" s="64">
        <f t="shared" si="17"/>
        <v>248.07113148690803</v>
      </c>
      <c r="L104" s="64">
        <f t="shared" si="18"/>
        <v>153.80333125927345</v>
      </c>
      <c r="M104" s="64">
        <f t="shared" si="18"/>
        <v>90.467724531894632</v>
      </c>
      <c r="N104" s="64">
        <f t="shared" si="18"/>
        <v>76.148666105026678</v>
      </c>
      <c r="O104" s="64">
        <f t="shared" si="18"/>
        <v>140.8203192674174</v>
      </c>
      <c r="P104" s="64">
        <f t="shared" si="18"/>
        <v>158.09804652257483</v>
      </c>
      <c r="Q104" s="64">
        <f t="shared" si="18"/>
        <v>141.67973616709418</v>
      </c>
      <c r="R104" s="64">
        <f t="shared" si="18"/>
        <v>215.6673833245936</v>
      </c>
      <c r="S104" s="64">
        <f t="shared" si="18"/>
        <v>109.20590896327957</v>
      </c>
      <c r="T104" s="64">
        <f t="shared" si="18"/>
        <v>168.25687299713275</v>
      </c>
      <c r="U104" s="64">
        <f t="shared" si="18"/>
        <v>156.56989272586773</v>
      </c>
      <c r="V104" s="64">
        <f t="shared" si="18"/>
        <v>184.66748578258733</v>
      </c>
      <c r="W104" s="64">
        <f t="shared" si="18"/>
        <v>164.73019604441359</v>
      </c>
      <c r="X104" s="64">
        <f t="shared" si="18"/>
        <v>112.60825669170397</v>
      </c>
      <c r="Y104" s="64">
        <f t="shared" si="18"/>
        <v>150.05309935156214</v>
      </c>
      <c r="Z104" s="64">
        <f t="shared" si="18"/>
        <v>120.5611389465966</v>
      </c>
    </row>
    <row r="105" spans="1:27">
      <c r="A105" s="18" t="s">
        <v>80</v>
      </c>
      <c r="B105" s="2">
        <f t="shared" si="17"/>
        <v>-5.8200000000000002E-2</v>
      </c>
      <c r="C105" s="2">
        <f t="shared" si="17"/>
        <v>3.8300000000000001E-2</v>
      </c>
      <c r="D105" s="2">
        <f t="shared" si="17"/>
        <v>9.6299999999999997E-2</v>
      </c>
      <c r="E105" s="2">
        <f t="shared" si="17"/>
        <v>7.46E-2</v>
      </c>
      <c r="F105" s="2">
        <f t="shared" si="17"/>
        <v>0.18179999999999999</v>
      </c>
      <c r="G105" s="2">
        <f t="shared" si="17"/>
        <v>2.0500000000000001E-2</v>
      </c>
      <c r="H105" s="2">
        <f t="shared" si="17"/>
        <v>7.5600000000000001E-2</v>
      </c>
      <c r="I105" s="2">
        <f t="shared" si="17"/>
        <v>0.1226</v>
      </c>
      <c r="J105" s="2">
        <f t="shared" si="17"/>
        <v>9.2299999999999993E-2</v>
      </c>
      <c r="K105" s="2">
        <f t="shared" si="17"/>
        <v>2.2700000000000001E-2</v>
      </c>
      <c r="L105" s="2">
        <f t="shared" si="18"/>
        <v>0.1013</v>
      </c>
      <c r="M105" s="2">
        <f t="shared" si="18"/>
        <v>0.13689999999999999</v>
      </c>
      <c r="N105" s="2">
        <f t="shared" si="18"/>
        <v>7.5200000000000003E-2</v>
      </c>
      <c r="O105" s="2">
        <f t="shared" si="18"/>
        <v>6.9599999999999995E-2</v>
      </c>
      <c r="P105" s="2">
        <f t="shared" si="18"/>
        <v>5.8000000000000003E-2</v>
      </c>
      <c r="Q105" s="2">
        <f t="shared" si="18"/>
        <v>3.8199999999999998E-2</v>
      </c>
      <c r="R105" s="2">
        <f t="shared" si="18"/>
        <v>0.05</v>
      </c>
      <c r="S105" s="2">
        <f t="shared" si="18"/>
        <v>6.2199999999999998E-2</v>
      </c>
      <c r="T105" s="2">
        <f t="shared" si="18"/>
        <v>9.3100000000000002E-2</v>
      </c>
      <c r="U105" s="2">
        <f t="shared" si="18"/>
        <v>8.2900000000000001E-2</v>
      </c>
      <c r="V105" s="2">
        <f t="shared" si="18"/>
        <v>7.8200000000000006E-2</v>
      </c>
      <c r="W105" s="2">
        <f t="shared" si="18"/>
        <v>9.8400000000000001E-2</v>
      </c>
      <c r="X105" s="2">
        <f t="shared" si="18"/>
        <v>8.6599999999999996E-2</v>
      </c>
      <c r="Y105" s="2">
        <f t="shared" si="18"/>
        <v>7.4899999999999994E-2</v>
      </c>
      <c r="Z105" s="2">
        <f t="shared" si="18"/>
        <v>7.6700000000000004E-2</v>
      </c>
      <c r="AA105" s="36">
        <f>AVERAGE(B105:Z105)</f>
        <v>7.3948000000000014E-2</v>
      </c>
    </row>
    <row r="106" spans="1:27">
      <c r="A106" s="39"/>
    </row>
    <row r="107" spans="1:27">
      <c r="A107" s="3">
        <v>2011</v>
      </c>
    </row>
    <row r="108" spans="1:27" ht="39.6">
      <c r="A108" s="4" t="s">
        <v>0</v>
      </c>
      <c r="B108" s="6" t="s">
        <v>4</v>
      </c>
      <c r="C108" s="6" t="s">
        <v>5</v>
      </c>
      <c r="D108" s="6" t="s">
        <v>6</v>
      </c>
      <c r="E108" s="6" t="s">
        <v>8</v>
      </c>
      <c r="F108" s="6" t="s">
        <v>9</v>
      </c>
      <c r="G108" s="6" t="s">
        <v>10</v>
      </c>
      <c r="H108" s="6" t="s">
        <v>16</v>
      </c>
      <c r="I108" s="6" t="s">
        <v>23</v>
      </c>
      <c r="J108" s="6" t="s">
        <v>24</v>
      </c>
      <c r="K108" s="6" t="s">
        <v>25</v>
      </c>
      <c r="L108" s="6" t="s">
        <v>26</v>
      </c>
      <c r="M108" s="6" t="s">
        <v>31</v>
      </c>
      <c r="N108" s="6" t="s">
        <v>36</v>
      </c>
      <c r="O108" s="6" t="s">
        <v>41</v>
      </c>
      <c r="P108" s="6" t="s">
        <v>43</v>
      </c>
      <c r="Q108" s="6" t="s">
        <v>44</v>
      </c>
      <c r="R108" s="6" t="s">
        <v>45</v>
      </c>
      <c r="S108" s="6" t="s">
        <v>48</v>
      </c>
      <c r="T108" s="6" t="s">
        <v>51</v>
      </c>
      <c r="U108" s="6" t="s">
        <v>82</v>
      </c>
      <c r="V108" s="6" t="s">
        <v>63</v>
      </c>
      <c r="W108" s="6" t="s">
        <v>64</v>
      </c>
      <c r="X108" s="6" t="s">
        <v>66</v>
      </c>
      <c r="Y108" s="6" t="s">
        <v>67</v>
      </c>
      <c r="Z108" s="6" t="s">
        <v>71</v>
      </c>
      <c r="AA108" s="106" t="s">
        <v>83</v>
      </c>
    </row>
    <row r="109" spans="1:27">
      <c r="A109" s="7" t="s">
        <v>73</v>
      </c>
      <c r="B109" s="8">
        <f t="shared" ref="B109:K116" si="19">INDEX($A$17:$BU$25,MATCH($A109,$A$17:$A$25,0),MATCH(B$108,$A$17:$BU$17,0))</f>
        <v>544173.47000000009</v>
      </c>
      <c r="C109" s="8">
        <f t="shared" si="19"/>
        <v>1076342.6199999999</v>
      </c>
      <c r="D109" s="8">
        <f t="shared" si="19"/>
        <v>4643079.0600000005</v>
      </c>
      <c r="E109" s="8">
        <f t="shared" si="19"/>
        <v>2839916</v>
      </c>
      <c r="F109" s="8">
        <f t="shared" si="19"/>
        <v>974143.61999999988</v>
      </c>
      <c r="G109" s="8">
        <f t="shared" si="19"/>
        <v>381192.2</v>
      </c>
      <c r="H109" s="8">
        <f t="shared" si="19"/>
        <v>15289603.459999999</v>
      </c>
      <c r="I109" s="8">
        <f t="shared" si="19"/>
        <v>306908.2</v>
      </c>
      <c r="J109" s="8">
        <f t="shared" si="19"/>
        <v>3048247.8200000003</v>
      </c>
      <c r="K109" s="8">
        <f t="shared" si="19"/>
        <v>1666610.22</v>
      </c>
      <c r="L109" s="8">
        <f t="shared" ref="L109:Z116" si="20">INDEX($A$17:$BU$25,MATCH($A109,$A$17:$A$25,0),MATCH(L$108,$A$17:$BU$17,0))</f>
        <v>642551</v>
      </c>
      <c r="M109" s="8">
        <f t="shared" si="20"/>
        <v>4568832.76</v>
      </c>
      <c r="N109" s="8">
        <f t="shared" si="20"/>
        <v>3258635.34</v>
      </c>
      <c r="O109" s="8">
        <f t="shared" si="20"/>
        <v>794422</v>
      </c>
      <c r="P109" s="8">
        <f t="shared" si="20"/>
        <v>4071986.8200000003</v>
      </c>
      <c r="Q109" s="8">
        <f t="shared" si="20"/>
        <v>424014.43</v>
      </c>
      <c r="R109" s="8">
        <f t="shared" si="20"/>
        <v>1118833.1599999999</v>
      </c>
      <c r="S109" s="8">
        <f t="shared" si="20"/>
        <v>4953374.6400000006</v>
      </c>
      <c r="T109" s="8">
        <f t="shared" si="20"/>
        <v>749242.58000000007</v>
      </c>
      <c r="U109" s="8">
        <f t="shared" si="20"/>
        <v>12292493.470000003</v>
      </c>
      <c r="V109" s="8">
        <f t="shared" si="20"/>
        <v>59676337.49000001</v>
      </c>
      <c r="W109" s="8">
        <f t="shared" si="20"/>
        <v>4502386</v>
      </c>
      <c r="X109" s="8">
        <f t="shared" si="20"/>
        <v>3567713</v>
      </c>
      <c r="Y109" s="8">
        <f t="shared" si="20"/>
        <v>1161144.5</v>
      </c>
      <c r="Z109" s="8">
        <f t="shared" si="20"/>
        <v>2034669.6100000003</v>
      </c>
    </row>
    <row r="110" spans="1:27">
      <c r="A110" s="10" t="s">
        <v>74</v>
      </c>
      <c r="B110" s="8">
        <f t="shared" si="19"/>
        <v>549081.48</v>
      </c>
      <c r="C110" s="8">
        <f t="shared" si="19"/>
        <v>1456583.47</v>
      </c>
      <c r="D110" s="8">
        <f t="shared" si="19"/>
        <v>2544529.69</v>
      </c>
      <c r="E110" s="8">
        <f t="shared" si="19"/>
        <v>929059</v>
      </c>
      <c r="F110" s="8">
        <f t="shared" si="19"/>
        <v>1287100.6700000004</v>
      </c>
      <c r="G110" s="8">
        <f t="shared" si="19"/>
        <v>317900.26000000007</v>
      </c>
      <c r="H110" s="8">
        <f t="shared" si="19"/>
        <v>3797641.69</v>
      </c>
      <c r="I110" s="8">
        <f t="shared" si="19"/>
        <v>379841.57999999996</v>
      </c>
      <c r="J110" s="8">
        <f t="shared" si="19"/>
        <v>1857790.6199999999</v>
      </c>
      <c r="K110" s="8">
        <f t="shared" si="19"/>
        <v>2461988.1600000006</v>
      </c>
      <c r="L110" s="8">
        <f t="shared" si="20"/>
        <v>572605</v>
      </c>
      <c r="M110" s="8">
        <f t="shared" si="20"/>
        <v>3591755.66</v>
      </c>
      <c r="N110" s="8">
        <f t="shared" si="20"/>
        <v>4856218.55</v>
      </c>
      <c r="O110" s="8">
        <f t="shared" si="20"/>
        <v>1260827</v>
      </c>
      <c r="P110" s="8">
        <f t="shared" si="20"/>
        <v>2209780.92</v>
      </c>
      <c r="Q110" s="8">
        <f t="shared" si="20"/>
        <v>392883.88999999996</v>
      </c>
      <c r="R110" s="8">
        <f t="shared" si="20"/>
        <v>1073060.9000000001</v>
      </c>
      <c r="S110" s="8">
        <f t="shared" si="20"/>
        <v>1982893.92</v>
      </c>
      <c r="T110" s="8">
        <f t="shared" si="20"/>
        <v>1048680.1800000002</v>
      </c>
      <c r="U110" s="8">
        <f t="shared" si="20"/>
        <v>9238267.1700000018</v>
      </c>
      <c r="V110" s="8">
        <f t="shared" si="20"/>
        <v>56132724.600000001</v>
      </c>
      <c r="W110" s="8">
        <f t="shared" si="20"/>
        <v>2582705</v>
      </c>
      <c r="X110" s="8">
        <f t="shared" si="20"/>
        <v>1287857</v>
      </c>
      <c r="Y110" s="8">
        <f t="shared" si="20"/>
        <v>1232248.23</v>
      </c>
      <c r="Z110" s="8">
        <f t="shared" si="20"/>
        <v>1605354.38</v>
      </c>
    </row>
    <row r="111" spans="1:27">
      <c r="A111" s="10" t="s">
        <v>75</v>
      </c>
      <c r="B111" s="8">
        <f t="shared" si="19"/>
        <v>3682347.7600000002</v>
      </c>
      <c r="C111" s="8">
        <f t="shared" si="19"/>
        <v>4164045.7</v>
      </c>
      <c r="D111" s="8">
        <f t="shared" si="19"/>
        <v>7301917.2199999988</v>
      </c>
      <c r="E111" s="8">
        <f t="shared" si="19"/>
        <v>6993448</v>
      </c>
      <c r="F111" s="8">
        <f t="shared" si="19"/>
        <v>3105309.8899999987</v>
      </c>
      <c r="G111" s="8">
        <f t="shared" si="19"/>
        <v>1242495.6900000002</v>
      </c>
      <c r="H111" s="8">
        <f t="shared" si="19"/>
        <v>27383302.859999999</v>
      </c>
      <c r="I111" s="8">
        <f t="shared" si="19"/>
        <v>1396268.1800000002</v>
      </c>
      <c r="J111" s="8">
        <f t="shared" si="19"/>
        <v>7846711.0600000005</v>
      </c>
      <c r="K111" s="8">
        <f t="shared" si="19"/>
        <v>3165562.0600000005</v>
      </c>
      <c r="L111" s="8">
        <f t="shared" si="20"/>
        <v>3600711</v>
      </c>
      <c r="M111" s="8">
        <f t="shared" si="20"/>
        <v>12287580.07</v>
      </c>
      <c r="N111" s="8">
        <f t="shared" si="20"/>
        <v>5492367.3999999994</v>
      </c>
      <c r="O111" s="8">
        <f t="shared" si="20"/>
        <v>4341515</v>
      </c>
      <c r="P111" s="8">
        <f t="shared" si="20"/>
        <v>7786618.540000001</v>
      </c>
      <c r="Q111" s="8">
        <f t="shared" si="20"/>
        <v>1084289.1399999999</v>
      </c>
      <c r="R111" s="8">
        <f t="shared" si="20"/>
        <v>2590494.0699999994</v>
      </c>
      <c r="S111" s="8">
        <f t="shared" si="20"/>
        <v>6196842.6899999995</v>
      </c>
      <c r="T111" s="8">
        <f t="shared" si="20"/>
        <v>8348066.9600000009</v>
      </c>
      <c r="U111" s="8">
        <f t="shared" si="20"/>
        <v>39695245.170000002</v>
      </c>
      <c r="V111" s="8">
        <f t="shared" si="20"/>
        <v>116854165.2</v>
      </c>
      <c r="W111" s="8">
        <f t="shared" si="20"/>
        <v>13460816</v>
      </c>
      <c r="X111" s="8">
        <f t="shared" si="20"/>
        <v>4699216</v>
      </c>
      <c r="Y111" s="8">
        <f t="shared" si="20"/>
        <v>2884345.6</v>
      </c>
      <c r="Z111" s="8">
        <f t="shared" si="20"/>
        <v>4972114.3400000008</v>
      </c>
    </row>
    <row r="112" spans="1:27">
      <c r="A112" s="11" t="s">
        <v>76</v>
      </c>
      <c r="B112" s="1">
        <f t="shared" si="19"/>
        <v>9741</v>
      </c>
      <c r="C112" s="1">
        <f t="shared" si="19"/>
        <v>37964</v>
      </c>
      <c r="D112" s="1">
        <f t="shared" si="19"/>
        <v>64329</v>
      </c>
      <c r="E112" s="1">
        <f t="shared" si="19"/>
        <v>51584</v>
      </c>
      <c r="F112" s="1">
        <f t="shared" si="19"/>
        <v>15708</v>
      </c>
      <c r="G112" s="1">
        <f t="shared" si="19"/>
        <v>6496</v>
      </c>
      <c r="H112" s="1">
        <f t="shared" si="19"/>
        <v>195381</v>
      </c>
      <c r="I112" s="1">
        <f t="shared" si="19"/>
        <v>10307</v>
      </c>
      <c r="J112" s="1">
        <f t="shared" si="19"/>
        <v>50859</v>
      </c>
      <c r="K112" s="1">
        <f t="shared" si="19"/>
        <v>21070</v>
      </c>
      <c r="L112" s="1">
        <f t="shared" si="20"/>
        <v>21232</v>
      </c>
      <c r="M112" s="1">
        <f t="shared" si="20"/>
        <v>137856</v>
      </c>
      <c r="N112" s="1">
        <f t="shared" si="20"/>
        <v>87964</v>
      </c>
      <c r="O112" s="1">
        <f t="shared" si="20"/>
        <v>30485</v>
      </c>
      <c r="P112" s="1">
        <f t="shared" si="20"/>
        <v>51162</v>
      </c>
      <c r="Q112" s="1">
        <f t="shared" si="20"/>
        <v>8000</v>
      </c>
      <c r="R112" s="1">
        <f t="shared" si="20"/>
        <v>19032</v>
      </c>
      <c r="S112" s="1">
        <f t="shared" si="20"/>
        <v>63614</v>
      </c>
      <c r="T112" s="1">
        <f t="shared" si="20"/>
        <v>53083</v>
      </c>
      <c r="U112" s="1">
        <f t="shared" si="20"/>
        <v>332993</v>
      </c>
      <c r="V112" s="1">
        <f t="shared" si="20"/>
        <v>709323</v>
      </c>
      <c r="W112" s="1">
        <f t="shared" si="20"/>
        <v>113709</v>
      </c>
      <c r="X112" s="1">
        <f t="shared" si="20"/>
        <v>52611</v>
      </c>
      <c r="Y112" s="1">
        <f t="shared" si="20"/>
        <v>21768</v>
      </c>
      <c r="Z112" s="1">
        <f t="shared" si="20"/>
        <v>40337</v>
      </c>
    </row>
    <row r="113" spans="1:28">
      <c r="A113" s="14" t="s">
        <v>77</v>
      </c>
      <c r="B113" s="15">
        <f t="shared" si="19"/>
        <v>490.25795195565144</v>
      </c>
      <c r="C113" s="15">
        <f t="shared" si="19"/>
        <v>176.40321857549256</v>
      </c>
      <c r="D113" s="15">
        <f t="shared" si="19"/>
        <v>225.24096395093969</v>
      </c>
      <c r="E113" s="15">
        <f t="shared" si="19"/>
        <v>208.63878334367246</v>
      </c>
      <c r="F113" s="15">
        <f t="shared" si="19"/>
        <v>341.64465113318045</v>
      </c>
      <c r="G113" s="15">
        <f t="shared" si="19"/>
        <v>298.8898014162562</v>
      </c>
      <c r="H113" s="15">
        <f t="shared" si="19"/>
        <v>237.84578853624456</v>
      </c>
      <c r="I113" s="15">
        <f t="shared" si="19"/>
        <v>202.09740564664793</v>
      </c>
      <c r="J113" s="15">
        <f t="shared" si="19"/>
        <v>250.74715389606558</v>
      </c>
      <c r="K113" s="15">
        <f t="shared" si="19"/>
        <v>346.18701661129575</v>
      </c>
      <c r="L113" s="15">
        <f t="shared" si="20"/>
        <v>226.82116616428033</v>
      </c>
      <c r="M113" s="15">
        <f t="shared" si="20"/>
        <v>148.3299130251857</v>
      </c>
      <c r="N113" s="15">
        <f t="shared" si="20"/>
        <v>154.69079725796917</v>
      </c>
      <c r="O113" s="15">
        <f t="shared" si="20"/>
        <v>209.83316385107429</v>
      </c>
      <c r="P113" s="15">
        <f t="shared" si="20"/>
        <v>274.97725421211055</v>
      </c>
      <c r="Q113" s="15">
        <f t="shared" si="20"/>
        <v>237.64843249999998</v>
      </c>
      <c r="R113" s="15">
        <f t="shared" si="20"/>
        <v>251.28142759562837</v>
      </c>
      <c r="S113" s="15">
        <f t="shared" si="20"/>
        <v>206.4500149338196</v>
      </c>
      <c r="T113" s="15">
        <f t="shared" si="20"/>
        <v>191.13444454910237</v>
      </c>
      <c r="U113" s="15">
        <f t="shared" si="20"/>
        <v>183.86574435498645</v>
      </c>
      <c r="V113" s="15">
        <f t="shared" si="20"/>
        <v>328.00744835568565</v>
      </c>
      <c r="W113" s="15">
        <f t="shared" si="20"/>
        <v>180.68848552005559</v>
      </c>
      <c r="X113" s="15">
        <f t="shared" si="20"/>
        <v>181.61194427020965</v>
      </c>
      <c r="Y113" s="15">
        <f t="shared" si="20"/>
        <v>242.4539842888644</v>
      </c>
      <c r="Z113" s="15">
        <f t="shared" si="20"/>
        <v>213.50468130996362</v>
      </c>
      <c r="AA113" s="98">
        <f>AVERAGE(B113:Z113)</f>
        <v>240.37006549017531</v>
      </c>
    </row>
    <row r="114" spans="1:28">
      <c r="A114" s="14" t="s">
        <v>78</v>
      </c>
      <c r="B114" s="61">
        <f t="shared" si="19"/>
        <v>112.23231187763065</v>
      </c>
      <c r="C114" s="61">
        <f t="shared" si="19"/>
        <v>66.719157359603827</v>
      </c>
      <c r="D114" s="61">
        <f t="shared" si="19"/>
        <v>111.73201433257162</v>
      </c>
      <c r="E114" s="61">
        <f t="shared" si="19"/>
        <v>73.064806916873451</v>
      </c>
      <c r="F114" s="61">
        <f t="shared" si="19"/>
        <v>143.95494588744589</v>
      </c>
      <c r="G114" s="61">
        <f t="shared" si="19"/>
        <v>107.61891317733992</v>
      </c>
      <c r="H114" s="61">
        <f t="shared" si="19"/>
        <v>97.692432478081287</v>
      </c>
      <c r="I114" s="61">
        <f t="shared" si="19"/>
        <v>66.629453769283018</v>
      </c>
      <c r="J114" s="61">
        <f t="shared" si="19"/>
        <v>96.463525433060042</v>
      </c>
      <c r="K114" s="61">
        <f t="shared" si="19"/>
        <v>195.94676696725205</v>
      </c>
      <c r="L114" s="61">
        <f t="shared" si="20"/>
        <v>57.232290881688016</v>
      </c>
      <c r="M114" s="61">
        <f t="shared" si="20"/>
        <v>59.19646892409471</v>
      </c>
      <c r="N114" s="61">
        <f t="shared" si="20"/>
        <v>92.251988199718056</v>
      </c>
      <c r="O114" s="61">
        <f t="shared" si="20"/>
        <v>67.418369690011474</v>
      </c>
      <c r="P114" s="61">
        <f t="shared" si="20"/>
        <v>122.7819033657793</v>
      </c>
      <c r="Q114" s="61">
        <f t="shared" si="20"/>
        <v>102.11228999999999</v>
      </c>
      <c r="R114" s="61">
        <f t="shared" si="20"/>
        <v>115.16887662883565</v>
      </c>
      <c r="S114" s="61">
        <f t="shared" si="20"/>
        <v>109.03682459835886</v>
      </c>
      <c r="T114" s="61">
        <f t="shared" si="20"/>
        <v>33.870029199555418</v>
      </c>
      <c r="U114" s="61">
        <f t="shared" si="20"/>
        <v>64.658298042301197</v>
      </c>
      <c r="V114" s="61">
        <f t="shared" si="20"/>
        <v>163.26703362220033</v>
      </c>
      <c r="W114" s="61">
        <f t="shared" si="20"/>
        <v>62.308972904519429</v>
      </c>
      <c r="X114" s="61">
        <f t="shared" si="20"/>
        <v>92.291916139210429</v>
      </c>
      <c r="Y114" s="61">
        <f t="shared" si="20"/>
        <v>109.9500519110621</v>
      </c>
      <c r="Z114" s="61">
        <f t="shared" si="20"/>
        <v>90.240325011775795</v>
      </c>
    </row>
    <row r="115" spans="1:28">
      <c r="A115" s="14" t="s">
        <v>79</v>
      </c>
      <c r="B115" s="52">
        <f t="shared" si="19"/>
        <v>378.02564007802079</v>
      </c>
      <c r="C115" s="52">
        <f t="shared" si="19"/>
        <v>109.68406121588875</v>
      </c>
      <c r="D115" s="52">
        <f t="shared" si="19"/>
        <v>113.50894961836806</v>
      </c>
      <c r="E115" s="52">
        <f t="shared" si="19"/>
        <v>135.57397642679902</v>
      </c>
      <c r="F115" s="52">
        <f t="shared" si="19"/>
        <v>197.68970524573459</v>
      </c>
      <c r="G115" s="52">
        <f t="shared" si="19"/>
        <v>191.27088823891629</v>
      </c>
      <c r="H115" s="52">
        <f t="shared" si="19"/>
        <v>140.15335605816327</v>
      </c>
      <c r="I115" s="52">
        <f t="shared" si="19"/>
        <v>135.46795187736492</v>
      </c>
      <c r="J115" s="52">
        <f t="shared" si="19"/>
        <v>154.28362846300558</v>
      </c>
      <c r="K115" s="52">
        <f t="shared" si="19"/>
        <v>150.2402496440437</v>
      </c>
      <c r="L115" s="52">
        <f t="shared" si="20"/>
        <v>169.58887528259231</v>
      </c>
      <c r="M115" s="52">
        <f t="shared" si="20"/>
        <v>89.133444101091001</v>
      </c>
      <c r="N115" s="52">
        <f t="shared" si="20"/>
        <v>62.438809058251096</v>
      </c>
      <c r="O115" s="52">
        <f t="shared" si="20"/>
        <v>142.41479416106282</v>
      </c>
      <c r="P115" s="52">
        <f t="shared" si="20"/>
        <v>152.19535084633128</v>
      </c>
      <c r="Q115" s="52">
        <f t="shared" si="20"/>
        <v>135.53614249999998</v>
      </c>
      <c r="R115" s="52">
        <f t="shared" si="20"/>
        <v>136.11255096679272</v>
      </c>
      <c r="S115" s="52">
        <f t="shared" si="20"/>
        <v>97.41319033546074</v>
      </c>
      <c r="T115" s="52">
        <f t="shared" si="20"/>
        <v>157.26441534954697</v>
      </c>
      <c r="U115" s="52">
        <f t="shared" si="20"/>
        <v>119.20744631268526</v>
      </c>
      <c r="V115" s="52">
        <f t="shared" si="20"/>
        <v>164.74041473348532</v>
      </c>
      <c r="W115" s="52">
        <f t="shared" si="20"/>
        <v>118.37951261553614</v>
      </c>
      <c r="X115" s="52">
        <f t="shared" si="20"/>
        <v>89.320028130999219</v>
      </c>
      <c r="Y115" s="52">
        <f t="shared" si="20"/>
        <v>132.50393237780227</v>
      </c>
      <c r="Z115" s="52">
        <f t="shared" si="20"/>
        <v>123.26435629818779</v>
      </c>
    </row>
    <row r="116" spans="1:28">
      <c r="A116" s="18" t="s">
        <v>80</v>
      </c>
      <c r="B116" s="19">
        <f t="shared" si="19"/>
        <v>5.2303216640143597E-2</v>
      </c>
      <c r="C116" s="19">
        <f t="shared" si="19"/>
        <v>6.6795086201866249E-2</v>
      </c>
      <c r="D116" s="19">
        <f t="shared" si="19"/>
        <v>8.4241134171008633E-2</v>
      </c>
      <c r="E116" s="19">
        <f t="shared" si="19"/>
        <v>7.0182004658237693E-2</v>
      </c>
      <c r="F116" s="19">
        <f t="shared" si="19"/>
        <v>0.13720382394239508</v>
      </c>
      <c r="G116" s="19">
        <f t="shared" si="19"/>
        <v>1.7869227973823787E-2</v>
      </c>
      <c r="H116" s="19">
        <f t="shared" si="19"/>
        <v>9.2808816593278262E-2</v>
      </c>
      <c r="I116" s="19">
        <f t="shared" si="19"/>
        <v>2.6713182228892351E-2</v>
      </c>
      <c r="J116" s="19">
        <f t="shared" si="19"/>
        <v>7.5281997827562425E-2</v>
      </c>
      <c r="K116" s="19">
        <f t="shared" si="19"/>
        <v>6.9350485249152646E-2</v>
      </c>
      <c r="L116" s="19">
        <f t="shared" si="20"/>
        <v>8.5297165642724826E-2</v>
      </c>
      <c r="M116" s="19">
        <f t="shared" si="20"/>
        <v>0.13296056648278121</v>
      </c>
      <c r="N116" s="19">
        <f t="shared" si="20"/>
        <v>7.4068903368938788E-2</v>
      </c>
      <c r="O116" s="19">
        <f t="shared" si="20"/>
        <v>7.4600035362510531E-2</v>
      </c>
      <c r="P116" s="19">
        <f t="shared" si="20"/>
        <v>5.2758643251458889E-2</v>
      </c>
      <c r="Q116" s="19">
        <f t="shared" si="20"/>
        <v>8.4508199285761323E-2</v>
      </c>
      <c r="R116" s="19">
        <f t="shared" si="20"/>
        <v>7.9211057026876835E-2</v>
      </c>
      <c r="S116" s="19">
        <f t="shared" si="20"/>
        <v>7.4185903391621524E-2</v>
      </c>
      <c r="T116" s="19">
        <f t="shared" si="20"/>
        <v>0.12292669012076725</v>
      </c>
      <c r="U116" s="19">
        <f t="shared" si="20"/>
        <v>9.9226533113697307E-2</v>
      </c>
      <c r="V116" s="19">
        <f t="shared" si="20"/>
        <v>9.6078943832838895E-2</v>
      </c>
      <c r="W116" s="19">
        <f t="shared" si="20"/>
        <v>9.6359251129944895E-2</v>
      </c>
      <c r="X116" s="19">
        <f t="shared" si="20"/>
        <v>0.1007391958032111</v>
      </c>
      <c r="Y116" s="19">
        <f t="shared" si="20"/>
        <v>6.0008981471259805E-2</v>
      </c>
      <c r="Z116" s="19">
        <f t="shared" si="20"/>
        <v>9.2177071227166132E-2</v>
      </c>
      <c r="AA116" s="36">
        <f>AVERAGE(B116:Z116)</f>
        <v>8.0714244639916805E-2</v>
      </c>
    </row>
    <row r="117" spans="1:28">
      <c r="A117" s="23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spans="1:28">
      <c r="A118" s="2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8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8">
      <c r="A120" s="42">
        <v>2010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8" ht="39.6">
      <c r="A121" s="43" t="s">
        <v>0</v>
      </c>
      <c r="B121" s="48" t="s">
        <v>4</v>
      </c>
      <c r="C121" s="48" t="s">
        <v>5</v>
      </c>
      <c r="D121" s="48" t="s">
        <v>6</v>
      </c>
      <c r="E121" s="48" t="s">
        <v>8</v>
      </c>
      <c r="F121" s="6" t="s">
        <v>9</v>
      </c>
      <c r="G121" s="48" t="s">
        <v>10</v>
      </c>
      <c r="H121" s="48" t="s">
        <v>16</v>
      </c>
      <c r="I121" s="48" t="s">
        <v>23</v>
      </c>
      <c r="J121" s="48" t="s">
        <v>24</v>
      </c>
      <c r="K121" s="48" t="s">
        <v>25</v>
      </c>
      <c r="L121" s="48" t="s">
        <v>26</v>
      </c>
      <c r="M121" s="48" t="s">
        <v>31</v>
      </c>
      <c r="N121" s="48" t="s">
        <v>36</v>
      </c>
      <c r="O121" s="48" t="s">
        <v>41</v>
      </c>
      <c r="P121" s="48" t="s">
        <v>43</v>
      </c>
      <c r="Q121" s="48" t="s">
        <v>44</v>
      </c>
      <c r="R121" s="48" t="s">
        <v>45</v>
      </c>
      <c r="S121" s="48" t="s">
        <v>48</v>
      </c>
      <c r="T121" s="48" t="s">
        <v>51</v>
      </c>
      <c r="U121" s="6" t="s">
        <v>56</v>
      </c>
      <c r="V121" s="48" t="s">
        <v>63</v>
      </c>
      <c r="W121" s="48" t="s">
        <v>64</v>
      </c>
      <c r="X121" s="48" t="s">
        <v>66</v>
      </c>
      <c r="Y121" s="48" t="s">
        <v>67</v>
      </c>
      <c r="Z121" s="48" t="s">
        <v>71</v>
      </c>
      <c r="AA121" s="103" t="s">
        <v>83</v>
      </c>
    </row>
    <row r="122" spans="1:28">
      <c r="A122" s="30" t="s">
        <v>73</v>
      </c>
      <c r="B122" s="8">
        <f t="shared" ref="B122:K129" si="21">INDEX($A$29:$BU$37,MATCH($A122,$A$29:$A$37,0),MATCH(B$121,$A$29:$BU$29,0))</f>
        <v>517339.28</v>
      </c>
      <c r="C122" s="8">
        <f t="shared" si="21"/>
        <v>1008391.28</v>
      </c>
      <c r="D122" s="8">
        <f t="shared" si="21"/>
        <v>4047491.39</v>
      </c>
      <c r="E122" s="8">
        <f t="shared" si="21"/>
        <v>2516620</v>
      </c>
      <c r="F122" s="8">
        <f t="shared" si="21"/>
        <v>930664.68</v>
      </c>
      <c r="G122" s="8">
        <f t="shared" si="21"/>
        <v>356562.33</v>
      </c>
      <c r="H122" s="8">
        <f t="shared" si="21"/>
        <v>13852702</v>
      </c>
      <c r="I122" s="8">
        <f t="shared" si="21"/>
        <v>179323.66</v>
      </c>
      <c r="J122" s="8">
        <f t="shared" si="21"/>
        <v>928997.02</v>
      </c>
      <c r="K122" s="8">
        <f t="shared" si="21"/>
        <v>1450067.25</v>
      </c>
      <c r="L122" s="8">
        <f t="shared" ref="L122:Z129" si="22">INDEX($A$29:$BU$37,MATCH($A122,$A$29:$A$37,0),MATCH(L$121,$A$29:$BU$29,0))</f>
        <v>892153</v>
      </c>
      <c r="M122" s="8">
        <f t="shared" si="22"/>
        <v>3572498.92</v>
      </c>
      <c r="N122" s="8">
        <f t="shared" si="22"/>
        <v>2824719.74</v>
      </c>
      <c r="O122" s="8">
        <f t="shared" si="22"/>
        <v>721853.52</v>
      </c>
      <c r="P122" s="8">
        <f t="shared" si="22"/>
        <v>3305582.11</v>
      </c>
      <c r="Q122" s="8">
        <f t="shared" si="22"/>
        <v>350387.72</v>
      </c>
      <c r="R122" s="8">
        <f t="shared" si="22"/>
        <v>1106740.81</v>
      </c>
      <c r="S122" s="8">
        <f t="shared" si="22"/>
        <v>4510205.8600000003</v>
      </c>
      <c r="T122" s="8">
        <f t="shared" si="22"/>
        <v>548160</v>
      </c>
      <c r="U122" s="8">
        <f t="shared" si="22"/>
        <v>10831470.9</v>
      </c>
      <c r="V122" s="8">
        <f t="shared" si="22"/>
        <v>50904671.200000003</v>
      </c>
      <c r="W122" s="8">
        <f t="shared" si="22"/>
        <v>4154019</v>
      </c>
      <c r="X122" s="8">
        <f t="shared" si="22"/>
        <v>3599586.39</v>
      </c>
      <c r="Y122" s="8">
        <f t="shared" si="22"/>
        <v>1297663</v>
      </c>
      <c r="Z122" s="8">
        <f t="shared" si="22"/>
        <v>1973078.91</v>
      </c>
    </row>
    <row r="123" spans="1:28">
      <c r="A123" s="30" t="s">
        <v>74</v>
      </c>
      <c r="B123" s="8">
        <f t="shared" si="21"/>
        <v>645507.52</v>
      </c>
      <c r="C123" s="8">
        <f t="shared" si="21"/>
        <v>1681173.13</v>
      </c>
      <c r="D123" s="8">
        <f t="shared" si="21"/>
        <v>2275551.9</v>
      </c>
      <c r="E123" s="8">
        <f t="shared" si="21"/>
        <v>931863</v>
      </c>
      <c r="F123" s="8">
        <f t="shared" si="21"/>
        <v>1119821.04</v>
      </c>
      <c r="G123" s="8">
        <f t="shared" si="21"/>
        <v>275058.71999999997</v>
      </c>
      <c r="H123" s="8">
        <f t="shared" si="21"/>
        <v>3264482</v>
      </c>
      <c r="I123" s="8">
        <f t="shared" si="21"/>
        <v>397851.83</v>
      </c>
      <c r="J123" s="8">
        <f t="shared" si="21"/>
        <v>1654808.67</v>
      </c>
      <c r="K123" s="8">
        <f t="shared" si="21"/>
        <v>2192433.2000000002</v>
      </c>
      <c r="L123" s="8">
        <f t="shared" si="22"/>
        <v>275320</v>
      </c>
      <c r="M123" s="8">
        <f t="shared" si="22"/>
        <v>3014673.51</v>
      </c>
      <c r="N123" s="8">
        <f t="shared" si="22"/>
        <v>4069610.73</v>
      </c>
      <c r="O123" s="8">
        <f t="shared" si="22"/>
        <v>976540.31</v>
      </c>
      <c r="P123" s="8">
        <f t="shared" si="22"/>
        <v>2385167.41</v>
      </c>
      <c r="Q123" s="8">
        <f t="shared" si="22"/>
        <v>394911.57</v>
      </c>
      <c r="R123" s="8">
        <f t="shared" si="22"/>
        <v>1115511.4099999999</v>
      </c>
      <c r="S123" s="8">
        <f t="shared" si="22"/>
        <v>1922775.73</v>
      </c>
      <c r="T123" s="8">
        <f t="shared" si="22"/>
        <v>1028033</v>
      </c>
      <c r="U123" s="8">
        <f t="shared" si="22"/>
        <v>8489558.3499999996</v>
      </c>
      <c r="V123" s="8">
        <f t="shared" si="22"/>
        <v>48919166.360000007</v>
      </c>
      <c r="W123" s="8">
        <f t="shared" si="22"/>
        <v>2435342</v>
      </c>
      <c r="X123" s="8">
        <f t="shared" si="22"/>
        <v>1422561.23</v>
      </c>
      <c r="Y123" s="8">
        <f t="shared" si="22"/>
        <v>932588</v>
      </c>
      <c r="Z123" s="8">
        <f t="shared" si="22"/>
        <v>1652115.19</v>
      </c>
    </row>
    <row r="124" spans="1:28">
      <c r="A124" s="32" t="s">
        <v>75</v>
      </c>
      <c r="B124" s="8">
        <f t="shared" si="21"/>
        <v>2329571.92</v>
      </c>
      <c r="C124" s="8">
        <f t="shared" si="21"/>
        <v>4895374.53</v>
      </c>
      <c r="D124" s="8">
        <f t="shared" si="21"/>
        <v>7678010.0299999984</v>
      </c>
      <c r="E124" s="8">
        <f t="shared" si="21"/>
        <v>6132074</v>
      </c>
      <c r="F124" s="8">
        <f t="shared" si="21"/>
        <v>3353484.64</v>
      </c>
      <c r="G124" s="8">
        <f t="shared" si="21"/>
        <v>1098758.83</v>
      </c>
      <c r="H124" s="8">
        <f t="shared" si="21"/>
        <v>29699967</v>
      </c>
      <c r="I124" s="8">
        <f t="shared" si="21"/>
        <v>1203410.68</v>
      </c>
      <c r="J124" s="8">
        <f t="shared" si="21"/>
        <v>7205801.6700000009</v>
      </c>
      <c r="K124" s="8">
        <f t="shared" si="21"/>
        <v>3180882.78</v>
      </c>
      <c r="L124" s="8">
        <f t="shared" si="22"/>
        <v>3212405</v>
      </c>
      <c r="M124" s="8">
        <f t="shared" si="22"/>
        <v>13596028.700000001</v>
      </c>
      <c r="N124" s="8">
        <f t="shared" si="22"/>
        <v>5376626.8099999996</v>
      </c>
      <c r="O124" s="8">
        <f t="shared" si="22"/>
        <v>3894123.35</v>
      </c>
      <c r="P124" s="8">
        <f t="shared" si="22"/>
        <v>7684626.4299999997</v>
      </c>
      <c r="Q124" s="8">
        <f t="shared" si="22"/>
        <v>1024248.53</v>
      </c>
      <c r="R124" s="8">
        <f t="shared" si="22"/>
        <v>2696757.52</v>
      </c>
      <c r="S124" s="8">
        <f t="shared" si="22"/>
        <v>4584761.1500000004</v>
      </c>
      <c r="T124" s="8">
        <f t="shared" si="22"/>
        <v>7258314</v>
      </c>
      <c r="U124" s="8">
        <f t="shared" si="22"/>
        <v>36673098.000000007</v>
      </c>
      <c r="V124" s="8">
        <f t="shared" si="22"/>
        <v>110514031.91000001</v>
      </c>
      <c r="W124" s="8">
        <f t="shared" si="22"/>
        <v>13956151</v>
      </c>
      <c r="X124" s="8">
        <f t="shared" si="22"/>
        <v>4877937.26</v>
      </c>
      <c r="Y124" s="8">
        <f t="shared" si="22"/>
        <v>2503075</v>
      </c>
      <c r="Z124" s="8">
        <f t="shared" si="22"/>
        <v>5240406.1500000004</v>
      </c>
    </row>
    <row r="125" spans="1:28">
      <c r="A125" s="45" t="s">
        <v>76</v>
      </c>
      <c r="B125" s="1">
        <f t="shared" si="21"/>
        <v>9667</v>
      </c>
      <c r="C125" s="1">
        <f t="shared" si="21"/>
        <v>37654</v>
      </c>
      <c r="D125" s="1">
        <f t="shared" si="21"/>
        <v>64329</v>
      </c>
      <c r="E125" s="1">
        <f t="shared" si="21"/>
        <v>50890</v>
      </c>
      <c r="F125" s="1">
        <f t="shared" si="21"/>
        <v>15635</v>
      </c>
      <c r="G125" s="1">
        <f t="shared" si="21"/>
        <v>6463</v>
      </c>
      <c r="H125" s="1">
        <f t="shared" si="21"/>
        <v>192960</v>
      </c>
      <c r="I125" s="1">
        <f t="shared" si="21"/>
        <v>10151</v>
      </c>
      <c r="J125" s="1">
        <f t="shared" si="21"/>
        <v>50250</v>
      </c>
      <c r="K125" s="1">
        <f t="shared" si="21"/>
        <v>20971</v>
      </c>
      <c r="L125" s="1">
        <f t="shared" si="22"/>
        <v>20790</v>
      </c>
      <c r="M125" s="1">
        <f t="shared" si="22"/>
        <v>134228</v>
      </c>
      <c r="N125" s="1">
        <f t="shared" si="22"/>
        <v>86611</v>
      </c>
      <c r="O125" s="1">
        <f t="shared" si="22"/>
        <v>29142</v>
      </c>
      <c r="P125" s="1">
        <f t="shared" si="22"/>
        <v>51048</v>
      </c>
      <c r="Q125" s="1">
        <f t="shared" si="22"/>
        <v>7882</v>
      </c>
      <c r="R125" s="1">
        <f t="shared" si="22"/>
        <v>18940</v>
      </c>
      <c r="S125" s="1">
        <f t="shared" si="22"/>
        <v>62674</v>
      </c>
      <c r="T125" s="1">
        <f t="shared" si="22"/>
        <v>52710</v>
      </c>
      <c r="U125" s="1">
        <f t="shared" si="22"/>
        <v>325540</v>
      </c>
      <c r="V125" s="1">
        <f t="shared" si="22"/>
        <v>700386</v>
      </c>
      <c r="W125" s="1">
        <f t="shared" si="22"/>
        <v>112569</v>
      </c>
      <c r="X125" s="1">
        <f t="shared" si="22"/>
        <v>51914</v>
      </c>
      <c r="Y125" s="1">
        <f t="shared" si="22"/>
        <v>21411</v>
      </c>
      <c r="Z125" s="1">
        <f t="shared" si="22"/>
        <v>39669</v>
      </c>
    </row>
    <row r="126" spans="1:28">
      <c r="A126" s="14" t="s">
        <v>77</v>
      </c>
      <c r="B126" s="15">
        <f t="shared" si="21"/>
        <v>361.27223750905137</v>
      </c>
      <c r="C126" s="15">
        <f t="shared" si="21"/>
        <v>201.43780049928296</v>
      </c>
      <c r="D126" s="15">
        <f t="shared" si="21"/>
        <v>217.64761336255808</v>
      </c>
      <c r="E126" s="15">
        <f t="shared" si="21"/>
        <v>188.26011004126548</v>
      </c>
      <c r="F126" s="15">
        <f t="shared" si="21"/>
        <v>345.63289798528945</v>
      </c>
      <c r="G126" s="15">
        <f t="shared" si="21"/>
        <v>267.73632678322764</v>
      </c>
      <c r="H126" s="15">
        <f t="shared" si="21"/>
        <v>242.62619713930349</v>
      </c>
      <c r="I126" s="15">
        <f t="shared" si="21"/>
        <v>175.40992710077825</v>
      </c>
      <c r="J126" s="15">
        <f t="shared" si="21"/>
        <v>194.81805691542291</v>
      </c>
      <c r="K126" s="15">
        <f t="shared" si="21"/>
        <v>325.37233465261556</v>
      </c>
      <c r="L126" s="15">
        <f t="shared" si="22"/>
        <v>210.67234247234248</v>
      </c>
      <c r="M126" s="15">
        <f t="shared" si="22"/>
        <v>150.36505892958252</v>
      </c>
      <c r="N126" s="15">
        <f t="shared" si="22"/>
        <v>141.67897010772305</v>
      </c>
      <c r="O126" s="15">
        <f t="shared" si="22"/>
        <v>191.90574360030195</v>
      </c>
      <c r="P126" s="15">
        <f t="shared" si="22"/>
        <v>262.01567054536906</v>
      </c>
      <c r="Q126" s="15">
        <f t="shared" si="22"/>
        <v>224.50492514590206</v>
      </c>
      <c r="R126" s="15">
        <f t="shared" si="22"/>
        <v>259.71540337909187</v>
      </c>
      <c r="S126" s="15">
        <f t="shared" si="22"/>
        <v>175.79447202986884</v>
      </c>
      <c r="T126" s="15">
        <f t="shared" si="22"/>
        <v>167.60590020868906</v>
      </c>
      <c r="U126" s="15">
        <f t="shared" si="22"/>
        <v>172.00383132641153</v>
      </c>
      <c r="V126" s="15">
        <f t="shared" si="22"/>
        <v>300.31706726005376</v>
      </c>
      <c r="W126" s="15">
        <f t="shared" si="22"/>
        <v>182.51483090371238</v>
      </c>
      <c r="X126" s="15">
        <f t="shared" si="22"/>
        <v>190.70163886427551</v>
      </c>
      <c r="Y126" s="15">
        <f t="shared" si="22"/>
        <v>221.06982392228295</v>
      </c>
      <c r="Z126" s="15">
        <f t="shared" si="22"/>
        <v>223.48938087675515</v>
      </c>
      <c r="AA126" s="98">
        <f>AVERAGE(B126:Z126)</f>
        <v>223.78274246244632</v>
      </c>
      <c r="AB126" s="98">
        <f>AVERAGE(AA126,AA113,AA102)</f>
        <v>245.94326159342918</v>
      </c>
    </row>
    <row r="127" spans="1:28">
      <c r="A127" s="14" t="s">
        <v>78</v>
      </c>
      <c r="B127" s="61">
        <f t="shared" si="21"/>
        <v>120.29034860866867</v>
      </c>
      <c r="C127" s="61">
        <f t="shared" si="21"/>
        <v>71.428385032134699</v>
      </c>
      <c r="D127" s="61">
        <f t="shared" si="21"/>
        <v>98.292267717514648</v>
      </c>
      <c r="E127" s="61">
        <f t="shared" si="21"/>
        <v>67.763470229907639</v>
      </c>
      <c r="F127" s="61">
        <f t="shared" si="21"/>
        <v>131.14715190278224</v>
      </c>
      <c r="G127" s="61">
        <f t="shared" si="21"/>
        <v>97.72877146835836</v>
      </c>
      <c r="H127" s="61">
        <f t="shared" si="21"/>
        <v>88.70845771144279</v>
      </c>
      <c r="I127" s="61">
        <f t="shared" si="21"/>
        <v>56.858978425770857</v>
      </c>
      <c r="J127" s="61">
        <f t="shared" si="21"/>
        <v>51.419018706467661</v>
      </c>
      <c r="K127" s="61">
        <f t="shared" si="21"/>
        <v>173.69226312526823</v>
      </c>
      <c r="L127" s="61">
        <f t="shared" si="22"/>
        <v>56.155507455507454</v>
      </c>
      <c r="M127" s="61">
        <f t="shared" si="22"/>
        <v>49.074503307804626</v>
      </c>
      <c r="N127" s="61">
        <f t="shared" si="22"/>
        <v>79.601095357402642</v>
      </c>
      <c r="O127" s="61">
        <f t="shared" si="22"/>
        <v>58.27993377256194</v>
      </c>
      <c r="P127" s="61">
        <f t="shared" si="22"/>
        <v>111.47840307161886</v>
      </c>
      <c r="Q127" s="61">
        <f t="shared" si="22"/>
        <v>94.557128901294092</v>
      </c>
      <c r="R127" s="61">
        <f t="shared" si="22"/>
        <v>117.33116261879618</v>
      </c>
      <c r="S127" s="61">
        <f t="shared" si="22"/>
        <v>102.6419502505026</v>
      </c>
      <c r="T127" s="61">
        <f t="shared" si="22"/>
        <v>29.903111364067538</v>
      </c>
      <c r="U127" s="61">
        <f t="shared" si="22"/>
        <v>59.350707286354982</v>
      </c>
      <c r="V127" s="61">
        <f t="shared" si="22"/>
        <v>142.52688882987383</v>
      </c>
      <c r="W127" s="61">
        <f t="shared" si="22"/>
        <v>58.536195577823378</v>
      </c>
      <c r="X127" s="61">
        <f t="shared" si="22"/>
        <v>96.739754594136457</v>
      </c>
      <c r="Y127" s="61">
        <f t="shared" si="22"/>
        <v>104.16379431133529</v>
      </c>
      <c r="Z127" s="61">
        <f t="shared" si="22"/>
        <v>91.386072247850962</v>
      </c>
    </row>
    <row r="128" spans="1:28">
      <c r="A128" s="14" t="s">
        <v>79</v>
      </c>
      <c r="B128" s="52">
        <f t="shared" si="21"/>
        <v>240.98188890038273</v>
      </c>
      <c r="C128" s="52">
        <f t="shared" si="21"/>
        <v>130.00941546714824</v>
      </c>
      <c r="D128" s="52">
        <f t="shared" si="21"/>
        <v>119.35534564504343</v>
      </c>
      <c r="E128" s="52">
        <f t="shared" si="21"/>
        <v>120.49663981135782</v>
      </c>
      <c r="F128" s="52">
        <f t="shared" si="21"/>
        <v>214.48574608250721</v>
      </c>
      <c r="G128" s="52">
        <f t="shared" si="21"/>
        <v>170.00755531486928</v>
      </c>
      <c r="H128" s="52">
        <f t="shared" si="21"/>
        <v>153.91773942786071</v>
      </c>
      <c r="I128" s="52">
        <f t="shared" si="21"/>
        <v>118.55094867500738</v>
      </c>
      <c r="J128" s="52">
        <f t="shared" si="21"/>
        <v>143.39903820895523</v>
      </c>
      <c r="K128" s="52">
        <f t="shared" si="21"/>
        <v>151.68007152734728</v>
      </c>
      <c r="L128" s="52">
        <f t="shared" si="22"/>
        <v>154.51683501683502</v>
      </c>
      <c r="M128" s="52">
        <f t="shared" si="22"/>
        <v>101.29055562177788</v>
      </c>
      <c r="N128" s="52">
        <f t="shared" si="22"/>
        <v>62.07787475032039</v>
      </c>
      <c r="O128" s="52">
        <f t="shared" si="22"/>
        <v>133.62580982774003</v>
      </c>
      <c r="P128" s="52">
        <f t="shared" si="22"/>
        <v>150.53726747375018</v>
      </c>
      <c r="Q128" s="52">
        <f t="shared" si="22"/>
        <v>129.94779624460796</v>
      </c>
      <c r="R128" s="52">
        <f t="shared" si="22"/>
        <v>142.38424076029568</v>
      </c>
      <c r="S128" s="52">
        <f t="shared" si="22"/>
        <v>73.152521779366253</v>
      </c>
      <c r="T128" s="52">
        <f t="shared" si="22"/>
        <v>137.70278884462152</v>
      </c>
      <c r="U128" s="52">
        <f t="shared" si="22"/>
        <v>112.65312404005654</v>
      </c>
      <c r="V128" s="52">
        <f t="shared" si="22"/>
        <v>157.79017843017994</v>
      </c>
      <c r="W128" s="52">
        <f t="shared" si="22"/>
        <v>123.97863532588902</v>
      </c>
      <c r="X128" s="52">
        <f t="shared" si="22"/>
        <v>93.961884270139066</v>
      </c>
      <c r="Y128" s="52">
        <f t="shared" si="22"/>
        <v>116.90602961094764</v>
      </c>
      <c r="Z128" s="52">
        <f t="shared" si="22"/>
        <v>132.10330862890419</v>
      </c>
    </row>
    <row r="129" spans="1:73">
      <c r="A129" s="18" t="s">
        <v>80</v>
      </c>
      <c r="B129" s="19">
        <f t="shared" si="21"/>
        <v>5.5496740076316275E-2</v>
      </c>
      <c r="C129" s="19">
        <f t="shared" si="21"/>
        <v>5.5787293274229877E-2</v>
      </c>
      <c r="D129" s="19">
        <f t="shared" si="21"/>
        <v>7.9499183934825024E-2</v>
      </c>
      <c r="E129" s="19">
        <f t="shared" si="21"/>
        <v>8.0550250896048337E-2</v>
      </c>
      <c r="F129" s="19">
        <f t="shared" si="21"/>
        <v>0.10918376703772144</v>
      </c>
      <c r="G129" s="19">
        <f t="shared" si="21"/>
        <v>4.8559765738609512E-2</v>
      </c>
      <c r="H129" s="19">
        <f t="shared" si="21"/>
        <v>6.1347159075218684E-2</v>
      </c>
      <c r="I129" s="19">
        <f t="shared" si="21"/>
        <v>4.4048560745806611E-2</v>
      </c>
      <c r="J129" s="19">
        <f t="shared" si="21"/>
        <v>8.714836234511536E-2</v>
      </c>
      <c r="K129" s="19">
        <f t="shared" si="21"/>
        <v>8.5435750099607674E-2</v>
      </c>
      <c r="L129" s="19">
        <f t="shared" si="22"/>
        <v>6.1819645948935853E-2</v>
      </c>
      <c r="M129" s="19">
        <f t="shared" si="22"/>
        <v>0.11888555520498442</v>
      </c>
      <c r="N129" s="19">
        <f t="shared" si="22"/>
        <v>7.6663666841065403E-2</v>
      </c>
      <c r="O129" s="19">
        <f t="shared" si="22"/>
        <v>0.12153689352978092</v>
      </c>
      <c r="P129" s="19">
        <f t="shared" si="22"/>
        <v>3.1802856435116655E-2</v>
      </c>
      <c r="Q129" s="19">
        <f t="shared" si="22"/>
        <v>5.9616036159224201E-2</v>
      </c>
      <c r="R129" s="19">
        <f t="shared" si="22"/>
        <v>7.2316011493087015E-2</v>
      </c>
      <c r="S129" s="19">
        <f t="shared" si="22"/>
        <v>0.11696599927188832</v>
      </c>
      <c r="T129" s="19">
        <f t="shared" si="22"/>
        <v>9.4619423396177099E-2</v>
      </c>
      <c r="U129" s="19">
        <f t="shared" si="22"/>
        <v>9.2342592000594928E-2</v>
      </c>
      <c r="V129" s="19">
        <f t="shared" si="22"/>
        <v>7.2583524910669633E-2</v>
      </c>
      <c r="W129" s="19">
        <f t="shared" si="22"/>
        <v>0.11008759755882228</v>
      </c>
      <c r="X129" s="19">
        <f t="shared" si="22"/>
        <v>7.9595917443676278E-2</v>
      </c>
      <c r="Y129" s="19">
        <f t="shared" si="22"/>
        <v>7.1945584676106705E-2</v>
      </c>
      <c r="Z129" s="19">
        <f t="shared" si="22"/>
        <v>5.7562728078678876E-2</v>
      </c>
      <c r="AA129" s="36">
        <f>AVERAGE(B129:Z129)</f>
        <v>7.7816034646892296E-2</v>
      </c>
      <c r="AB129" s="36">
        <f>AVERAGE(AA129,AA116,AA105)</f>
        <v>7.74927597622697E-2</v>
      </c>
    </row>
    <row r="130" spans="1:73" ht="13.8" thickBot="1">
      <c r="A130" s="3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73">
      <c r="AA131" s="40" t="s">
        <v>83</v>
      </c>
    </row>
    <row r="132" spans="1:73">
      <c r="A132" s="90" t="s">
        <v>90</v>
      </c>
      <c r="B132" s="35">
        <f>AVERAGE(B102,B113,B126)</f>
        <v>464.29693834655995</v>
      </c>
      <c r="C132" s="35">
        <f t="shared" ref="C132:Z132" si="23">AVERAGE(C102,C113,C126)</f>
        <v>192.26479691410449</v>
      </c>
      <c r="D132" s="35">
        <f t="shared" si="23"/>
        <v>231.79372215011674</v>
      </c>
      <c r="E132" s="35">
        <f t="shared" si="23"/>
        <v>221.03652588236687</v>
      </c>
      <c r="F132" s="35">
        <f t="shared" si="23"/>
        <v>324.93480939923455</v>
      </c>
      <c r="G132" s="35">
        <f t="shared" si="23"/>
        <v>300.43883828002453</v>
      </c>
      <c r="H132" s="35">
        <f t="shared" si="23"/>
        <v>249.29758592571099</v>
      </c>
      <c r="I132" s="35">
        <f t="shared" si="23"/>
        <v>220.98966774265844</v>
      </c>
      <c r="J132" s="35">
        <f t="shared" si="23"/>
        <v>237.47590707921731</v>
      </c>
      <c r="K132" s="35">
        <f t="shared" si="23"/>
        <v>375.43938863222479</v>
      </c>
      <c r="L132" s="35">
        <f t="shared" si="23"/>
        <v>240.23262776918841</v>
      </c>
      <c r="M132" s="35">
        <f t="shared" si="23"/>
        <v>147.64582095825278</v>
      </c>
      <c r="N132" s="35">
        <f t="shared" si="23"/>
        <v>161.79543027138726</v>
      </c>
      <c r="O132" s="35">
        <f t="shared" si="23"/>
        <v>203.64439677905253</v>
      </c>
      <c r="P132" s="35">
        <f t="shared" si="23"/>
        <v>275.55284628254066</v>
      </c>
      <c r="Q132" s="35">
        <f t="shared" si="23"/>
        <v>239.91264765469646</v>
      </c>
      <c r="R132" s="35">
        <f t="shared" si="23"/>
        <v>281.4748569601104</v>
      </c>
      <c r="S132" s="35">
        <f t="shared" si="23"/>
        <v>201.81799977794182</v>
      </c>
      <c r="T132" s="35">
        <f t="shared" si="23"/>
        <v>189.79650891487859</v>
      </c>
      <c r="U132" s="35">
        <f t="shared" si="23"/>
        <v>200.11474698185262</v>
      </c>
      <c r="V132" s="35">
        <f t="shared" si="23"/>
        <v>322.34605825598948</v>
      </c>
      <c r="W132" s="35">
        <f t="shared" si="23"/>
        <v>200.48031551391387</v>
      </c>
      <c r="X132" s="35">
        <f t="shared" si="23"/>
        <v>197.42318830926854</v>
      </c>
      <c r="Y132" s="35">
        <f t="shared" si="23"/>
        <v>249.54762832691594</v>
      </c>
      <c r="Z132" s="35">
        <f t="shared" si="23"/>
        <v>218.82828672752126</v>
      </c>
      <c r="AA132" s="37">
        <f>AVERAGE(B132:Z132)</f>
        <v>245.94326159342918</v>
      </c>
    </row>
    <row r="133" spans="1:73" ht="13.8" thickBot="1">
      <c r="A133" s="90" t="s">
        <v>91</v>
      </c>
      <c r="B133" s="36">
        <f>AVERAGE(B105,B116,B129)</f>
        <v>1.6533318905486625E-2</v>
      </c>
      <c r="C133" s="36">
        <f t="shared" ref="C133:Z133" si="24">AVERAGE(C105,C116,C129)</f>
        <v>5.3627459825365376E-2</v>
      </c>
      <c r="D133" s="36">
        <f t="shared" si="24"/>
        <v>8.6680106035277885E-2</v>
      </c>
      <c r="E133" s="36">
        <f t="shared" si="24"/>
        <v>7.5110751851428681E-2</v>
      </c>
      <c r="F133" s="36">
        <f t="shared" si="24"/>
        <v>0.14272919699337216</v>
      </c>
      <c r="G133" s="36">
        <f t="shared" si="24"/>
        <v>2.8976331237477768E-2</v>
      </c>
      <c r="H133" s="36">
        <f t="shared" si="24"/>
        <v>7.6585325222832318E-2</v>
      </c>
      <c r="I133" s="36">
        <f t="shared" si="24"/>
        <v>6.445391432489965E-2</v>
      </c>
      <c r="J133" s="36">
        <f t="shared" si="24"/>
        <v>8.4910120057559269E-2</v>
      </c>
      <c r="K133" s="36">
        <f t="shared" si="24"/>
        <v>5.916207844958677E-2</v>
      </c>
      <c r="L133" s="36">
        <f t="shared" si="24"/>
        <v>8.2805603863886898E-2</v>
      </c>
      <c r="M133" s="36">
        <f t="shared" si="24"/>
        <v>0.12958204056258857</v>
      </c>
      <c r="N133" s="36">
        <f t="shared" si="24"/>
        <v>7.5310856736668055E-2</v>
      </c>
      <c r="O133" s="36">
        <f t="shared" si="24"/>
        <v>8.8578976297430487E-2</v>
      </c>
      <c r="P133" s="36">
        <f t="shared" si="24"/>
        <v>4.7520499895525183E-2</v>
      </c>
      <c r="Q133" s="36">
        <f t="shared" si="24"/>
        <v>6.0774745148328507E-2</v>
      </c>
      <c r="R133" s="36">
        <f t="shared" si="24"/>
        <v>6.7175689506654632E-2</v>
      </c>
      <c r="S133" s="36">
        <f t="shared" si="24"/>
        <v>8.445063422116994E-2</v>
      </c>
      <c r="T133" s="36">
        <f t="shared" si="24"/>
        <v>0.10354870450564813</v>
      </c>
      <c r="U133" s="36">
        <f t="shared" si="24"/>
        <v>9.1489708371430736E-2</v>
      </c>
      <c r="V133" s="36">
        <f t="shared" si="24"/>
        <v>8.2287489581169507E-2</v>
      </c>
      <c r="W133" s="36">
        <f t="shared" si="24"/>
        <v>0.10161561622958908</v>
      </c>
      <c r="X133" s="36">
        <f t="shared" si="24"/>
        <v>8.8978371082295782E-2</v>
      </c>
      <c r="Y133" s="36">
        <f t="shared" si="24"/>
        <v>6.8951522049122166E-2</v>
      </c>
      <c r="Z133" s="36">
        <f t="shared" si="24"/>
        <v>7.5479933101948338E-2</v>
      </c>
      <c r="AA133" s="38">
        <f>AVERAGE(B133:Z133)</f>
        <v>7.7492759762269714E-2</v>
      </c>
    </row>
    <row r="136" spans="1:73" s="34" customFormat="1" ht="13.8" thickBot="1"/>
    <row r="139" spans="1:73" ht="17.399999999999999">
      <c r="A139" s="100" t="s">
        <v>101</v>
      </c>
    </row>
    <row r="141" spans="1:73" ht="39.6">
      <c r="A141" s="80"/>
      <c r="B141" s="70" t="s">
        <v>84</v>
      </c>
      <c r="C141" s="70" t="s">
        <v>2</v>
      </c>
      <c r="D141" s="70" t="s">
        <v>3</v>
      </c>
      <c r="E141" s="70" t="s">
        <v>4</v>
      </c>
      <c r="F141" s="70" t="s">
        <v>5</v>
      </c>
      <c r="G141" s="70" t="s">
        <v>6</v>
      </c>
      <c r="H141" s="70" t="s">
        <v>8</v>
      </c>
      <c r="I141" s="68" t="s">
        <v>85</v>
      </c>
      <c r="J141" s="71" t="s">
        <v>10</v>
      </c>
      <c r="K141" s="71" t="s">
        <v>11</v>
      </c>
      <c r="L141" s="71" t="s">
        <v>12</v>
      </c>
      <c r="M141" s="71" t="s">
        <v>7</v>
      </c>
      <c r="N141" s="71" t="s">
        <v>13</v>
      </c>
      <c r="O141" s="71" t="s">
        <v>14</v>
      </c>
      <c r="P141" s="71" t="s">
        <v>16</v>
      </c>
      <c r="Q141" s="70" t="s">
        <v>15</v>
      </c>
      <c r="R141" s="70" t="s">
        <v>17</v>
      </c>
      <c r="S141" s="70" t="s">
        <v>18</v>
      </c>
      <c r="T141" s="70" t="s">
        <v>19</v>
      </c>
      <c r="U141" s="70" t="s">
        <v>20</v>
      </c>
      <c r="V141" s="70" t="s">
        <v>21</v>
      </c>
      <c r="W141" s="70" t="s">
        <v>22</v>
      </c>
      <c r="X141" s="70" t="s">
        <v>23</v>
      </c>
      <c r="Y141" s="70" t="s">
        <v>24</v>
      </c>
      <c r="Z141" s="70" t="s">
        <v>25</v>
      </c>
      <c r="AA141" s="70" t="s">
        <v>26</v>
      </c>
      <c r="AB141" s="70" t="s">
        <v>27</v>
      </c>
      <c r="AC141" s="70" t="s">
        <v>28</v>
      </c>
      <c r="AD141" s="70" t="s">
        <v>29</v>
      </c>
      <c r="AE141" s="70" t="s">
        <v>30</v>
      </c>
      <c r="AF141" s="70" t="s">
        <v>31</v>
      </c>
      <c r="AG141" s="70" t="s">
        <v>32</v>
      </c>
      <c r="AH141" s="70" t="s">
        <v>33</v>
      </c>
      <c r="AI141" s="70" t="s">
        <v>34</v>
      </c>
      <c r="AJ141" s="70" t="s">
        <v>35</v>
      </c>
      <c r="AK141" s="70" t="s">
        <v>36</v>
      </c>
      <c r="AL141" s="70" t="s">
        <v>37</v>
      </c>
      <c r="AM141" s="70" t="s">
        <v>38</v>
      </c>
      <c r="AN141" s="70" t="s">
        <v>39</v>
      </c>
      <c r="AO141" s="70" t="s">
        <v>40</v>
      </c>
      <c r="AP141" s="70" t="s">
        <v>41</v>
      </c>
      <c r="AQ141" s="70" t="s">
        <v>42</v>
      </c>
      <c r="AR141" s="70" t="s">
        <v>43</v>
      </c>
      <c r="AS141" s="70" t="s">
        <v>44</v>
      </c>
      <c r="AT141" s="70" t="s">
        <v>45</v>
      </c>
      <c r="AU141" s="70" t="s">
        <v>46</v>
      </c>
      <c r="AV141" s="70" t="s">
        <v>47</v>
      </c>
      <c r="AW141" s="70" t="s">
        <v>48</v>
      </c>
      <c r="AX141" s="70" t="s">
        <v>49</v>
      </c>
      <c r="AY141" s="70" t="s">
        <v>50</v>
      </c>
      <c r="AZ141" s="70" t="s">
        <v>51</v>
      </c>
      <c r="BA141" s="70" t="s">
        <v>52</v>
      </c>
      <c r="BB141" s="70" t="s">
        <v>55</v>
      </c>
      <c r="BC141" s="70" t="s">
        <v>82</v>
      </c>
      <c r="BD141" s="70" t="s">
        <v>53</v>
      </c>
      <c r="BE141" s="70" t="s">
        <v>54</v>
      </c>
      <c r="BF141" s="70" t="s">
        <v>57</v>
      </c>
      <c r="BG141" s="70" t="s">
        <v>58</v>
      </c>
      <c r="BH141" s="70" t="s">
        <v>59</v>
      </c>
      <c r="BI141" s="70" t="s">
        <v>60</v>
      </c>
      <c r="BJ141" s="70" t="s">
        <v>61</v>
      </c>
      <c r="BK141" s="70" t="s">
        <v>62</v>
      </c>
      <c r="BL141" s="70" t="s">
        <v>63</v>
      </c>
      <c r="BM141" s="70" t="s">
        <v>64</v>
      </c>
      <c r="BN141" s="70" t="s">
        <v>65</v>
      </c>
      <c r="BO141" s="70" t="s">
        <v>66</v>
      </c>
      <c r="BP141" s="70" t="s">
        <v>67</v>
      </c>
      <c r="BQ141" s="70" t="s">
        <v>68</v>
      </c>
      <c r="BR141" s="70" t="s">
        <v>69</v>
      </c>
      <c r="BS141" s="70" t="s">
        <v>70</v>
      </c>
      <c r="BT141" s="70" t="s">
        <v>71</v>
      </c>
      <c r="BU141" s="70" t="s">
        <v>72</v>
      </c>
    </row>
    <row r="142" spans="1:73" s="62" customFormat="1">
      <c r="A142" s="81" t="s">
        <v>92</v>
      </c>
      <c r="B142" s="76">
        <f>20616029/11609</f>
        <v>1775.8660522008786</v>
      </c>
      <c r="C142" s="76">
        <f>1235090/1660</f>
        <v>744.03012048192772</v>
      </c>
      <c r="D142" s="76">
        <v>619.31443327749855</v>
      </c>
      <c r="E142" s="76">
        <v>648.52949810896439</v>
      </c>
      <c r="F142" s="76">
        <v>392.72356272869854</v>
      </c>
      <c r="G142" s="76">
        <v>555.13973736941102</v>
      </c>
      <c r="H142" s="76">
        <v>502.48100340495932</v>
      </c>
      <c r="I142" s="78">
        <v>609.87103796757629</v>
      </c>
      <c r="J142" s="78">
        <v>462.28757484579478</v>
      </c>
      <c r="K142" s="78">
        <v>560.0687921568624</v>
      </c>
      <c r="L142" s="78">
        <v>468.64073275004989</v>
      </c>
      <c r="M142" s="78">
        <v>463.17610142529901</v>
      </c>
      <c r="N142" s="78">
        <v>431.5913190184047</v>
      </c>
      <c r="O142" s="78">
        <v>338.57142819453065</v>
      </c>
      <c r="P142" s="78">
        <v>591.91777325457974</v>
      </c>
      <c r="Q142" s="76">
        <v>599.95642700303665</v>
      </c>
      <c r="R142" s="76">
        <v>456.45432265408971</v>
      </c>
      <c r="S142" s="76">
        <v>483.97737734706232</v>
      </c>
      <c r="T142" s="76">
        <v>415.12023035904747</v>
      </c>
      <c r="U142" s="76">
        <v>575.57256818068504</v>
      </c>
      <c r="V142" s="76">
        <v>484.20470105820095</v>
      </c>
      <c r="W142" s="76">
        <v>537.5853145331597</v>
      </c>
      <c r="X142" s="76">
        <v>483.89872711670478</v>
      </c>
      <c r="Y142" s="76">
        <v>521.64565476305938</v>
      </c>
      <c r="Z142" s="76">
        <v>703.69183051328071</v>
      </c>
      <c r="AA142" s="76">
        <v>529.60316852534345</v>
      </c>
      <c r="AB142" s="76">
        <v>434.25817007534965</v>
      </c>
      <c r="AC142" s="76">
        <v>465.13976583679386</v>
      </c>
      <c r="AD142" s="76">
        <v>381.81141447368395</v>
      </c>
      <c r="AE142" s="76">
        <v>315.75362072055913</v>
      </c>
      <c r="AF142" s="76">
        <v>436.653659226348</v>
      </c>
      <c r="AG142" s="76">
        <v>505.20992569475436</v>
      </c>
      <c r="AH142" s="76">
        <v>601.56908710662572</v>
      </c>
      <c r="AI142" s="76">
        <v>538.12939295976958</v>
      </c>
      <c r="AJ142" s="76">
        <v>433.34689075630251</v>
      </c>
      <c r="AK142" s="76">
        <v>497.08819780960374</v>
      </c>
      <c r="AL142" s="76">
        <v>552.29846208943013</v>
      </c>
      <c r="AM142" s="76">
        <v>617.38011874032077</v>
      </c>
      <c r="AN142" s="76">
        <v>432.43246497308638</v>
      </c>
      <c r="AO142" s="76">
        <v>596.13843727598476</v>
      </c>
      <c r="AP142" s="76">
        <v>449.00430021036999</v>
      </c>
      <c r="AQ142" s="76">
        <v>452.92339550807225</v>
      </c>
      <c r="AR142" s="76">
        <v>564.86192464598128</v>
      </c>
      <c r="AS142" s="76">
        <v>611.00406620251658</v>
      </c>
      <c r="AT142" s="76">
        <v>621.4264100681695</v>
      </c>
      <c r="AU142" s="76">
        <v>498.48709285833485</v>
      </c>
      <c r="AV142" s="76">
        <v>467.53892221489747</v>
      </c>
      <c r="AW142" s="76">
        <v>543.19188562693057</v>
      </c>
      <c r="AX142" s="76">
        <v>560.83901773174125</v>
      </c>
      <c r="AY142" s="76">
        <v>642.41162330747045</v>
      </c>
      <c r="AZ142" s="76">
        <v>361.04645715035326</v>
      </c>
      <c r="BA142" s="76">
        <v>389.56247343176983</v>
      </c>
      <c r="BB142" s="76">
        <v>501.05823399932268</v>
      </c>
      <c r="BC142" s="76">
        <v>495.01434632121146</v>
      </c>
      <c r="BD142" s="76">
        <v>557.06379272793265</v>
      </c>
      <c r="BE142" s="76">
        <v>703.23599425287352</v>
      </c>
      <c r="BF142" s="76">
        <v>451.59537366548085</v>
      </c>
      <c r="BG142" s="76">
        <v>454.15038212214245</v>
      </c>
      <c r="BH142" s="76">
        <v>782.96993103448312</v>
      </c>
      <c r="BI142" s="76">
        <v>451.68441224415835</v>
      </c>
      <c r="BJ142" s="76">
        <v>442.66051002040126</v>
      </c>
      <c r="BK142" s="76">
        <v>467.87736213506332</v>
      </c>
      <c r="BL142" s="76">
        <v>759.4446491182905</v>
      </c>
      <c r="BM142" s="76">
        <v>484.37738549618319</v>
      </c>
      <c r="BN142" s="76">
        <v>356.91950151539328</v>
      </c>
      <c r="BO142" s="76">
        <v>639.53381909453617</v>
      </c>
      <c r="BP142" s="76">
        <v>477.98855031061498</v>
      </c>
      <c r="BQ142" s="76">
        <v>650.71649218964058</v>
      </c>
      <c r="BR142" s="76">
        <v>587.76445510258463</v>
      </c>
      <c r="BS142" s="76">
        <v>408.03979108573452</v>
      </c>
      <c r="BT142" s="76">
        <v>494.8087273616033</v>
      </c>
      <c r="BU142" s="76">
        <v>540.16010028653295</v>
      </c>
    </row>
    <row r="143" spans="1:73">
      <c r="A143" s="72" t="s">
        <v>86</v>
      </c>
      <c r="B143" s="82">
        <v>1733.5272627579664</v>
      </c>
      <c r="C143" s="82">
        <v>677.07779650812779</v>
      </c>
      <c r="D143" s="82">
        <v>545.32192776473221</v>
      </c>
      <c r="E143" s="82">
        <v>625.33681449543212</v>
      </c>
      <c r="F143" s="82">
        <v>418.31042355916134</v>
      </c>
      <c r="G143" s="82">
        <v>482.1294504811205</v>
      </c>
      <c r="H143" s="82">
        <v>480.33923309553347</v>
      </c>
      <c r="I143" s="84">
        <v>591.0673534451422</v>
      </c>
      <c r="J143" s="83">
        <v>464.05150092364516</v>
      </c>
      <c r="K143" s="83">
        <v>495.70619489559192</v>
      </c>
      <c r="L143" s="83">
        <v>481.85713245362865</v>
      </c>
      <c r="M143" s="83">
        <v>380.59730776569324</v>
      </c>
      <c r="N143" s="83">
        <v>397.75856704196508</v>
      </c>
      <c r="O143" s="83">
        <v>321.13559063497712</v>
      </c>
      <c r="P143" s="83">
        <v>604.94856091431541</v>
      </c>
      <c r="Q143" s="82">
        <v>584.71718568926781</v>
      </c>
      <c r="R143" s="82">
        <v>453.37304090657875</v>
      </c>
      <c r="S143" s="82">
        <v>417.71039709002775</v>
      </c>
      <c r="T143" s="82">
        <v>416.04213995871015</v>
      </c>
      <c r="U143" s="82">
        <v>509.25509077193959</v>
      </c>
      <c r="V143" s="82">
        <v>403.14699337748306</v>
      </c>
      <c r="W143" s="82">
        <v>505.23059211089242</v>
      </c>
      <c r="X143" s="82">
        <v>349.06947123314228</v>
      </c>
      <c r="Y143" s="82">
        <v>506.93179496254345</v>
      </c>
      <c r="Z143" s="82">
        <v>635.57412909349819</v>
      </c>
      <c r="AA143" s="82">
        <v>466.17727957799548</v>
      </c>
      <c r="AB143" s="82">
        <v>395.51286829960986</v>
      </c>
      <c r="AC143" s="82">
        <v>418.65163313176959</v>
      </c>
      <c r="AD143" s="82">
        <v>283.91312913907268</v>
      </c>
      <c r="AE143" s="82">
        <v>262.19922658938629</v>
      </c>
      <c r="AF143" s="82">
        <v>437.8580552170385</v>
      </c>
      <c r="AG143" s="82">
        <v>482.89359951648748</v>
      </c>
      <c r="AH143" s="82">
        <v>543.79018548495958</v>
      </c>
      <c r="AI143" s="82">
        <v>491.43535893754495</v>
      </c>
      <c r="AJ143" s="82">
        <v>400.45991655490985</v>
      </c>
      <c r="AK143" s="82">
        <v>447.8468930471559</v>
      </c>
      <c r="AL143" s="82">
        <v>440.52827886928623</v>
      </c>
      <c r="AM143" s="82">
        <v>499.26637737028562</v>
      </c>
      <c r="AN143" s="82">
        <v>417.55063108857871</v>
      </c>
      <c r="AO143" s="82">
        <v>527.64885052510431</v>
      </c>
      <c r="AP143" s="82">
        <v>449.99940954567819</v>
      </c>
      <c r="AQ143" s="82">
        <v>514.11730367748521</v>
      </c>
      <c r="AR143" s="82">
        <v>557.34392693796224</v>
      </c>
      <c r="AS143" s="82">
        <v>636.4736250000002</v>
      </c>
      <c r="AT143" s="82">
        <v>599.95154581756981</v>
      </c>
      <c r="AU143" s="82">
        <v>503.65558490566048</v>
      </c>
      <c r="AV143" s="82">
        <v>450.99031358309963</v>
      </c>
      <c r="AW143" s="82">
        <v>524.04201229289094</v>
      </c>
      <c r="AX143" s="82">
        <v>458.44471283783776</v>
      </c>
      <c r="AY143" s="82">
        <v>586.67116992711863</v>
      </c>
      <c r="AZ143" s="82">
        <v>425.74678258576182</v>
      </c>
      <c r="BA143" s="82">
        <v>393.60870487920425</v>
      </c>
      <c r="BB143" s="82">
        <v>428.98727246952069</v>
      </c>
      <c r="BC143" s="82">
        <v>503.84918827122527</v>
      </c>
      <c r="BD143" s="82">
        <v>466.51363719013273</v>
      </c>
      <c r="BE143" s="82">
        <v>620.41261261261252</v>
      </c>
      <c r="BF143" s="82">
        <v>456.2343318192689</v>
      </c>
      <c r="BG143" s="82">
        <v>366.16396643260839</v>
      </c>
      <c r="BH143" s="82">
        <v>671.17529945553576</v>
      </c>
      <c r="BI143" s="82">
        <v>408.36354648332951</v>
      </c>
      <c r="BJ143" s="82">
        <v>377.67856887370681</v>
      </c>
      <c r="BK143" s="82">
        <v>458.0791312083025</v>
      </c>
      <c r="BL143" s="82">
        <v>776.68351404085342</v>
      </c>
      <c r="BM143" s="82">
        <v>432.99635912724585</v>
      </c>
      <c r="BN143" s="82">
        <v>326.15306069457972</v>
      </c>
      <c r="BO143" s="82">
        <v>552.51973921803426</v>
      </c>
      <c r="BP143" s="82">
        <v>405.18896269753782</v>
      </c>
      <c r="BQ143" s="82">
        <v>532.25331218974065</v>
      </c>
      <c r="BR143" s="82">
        <v>590.92291046794696</v>
      </c>
      <c r="BS143" s="82">
        <v>405.27133036797414</v>
      </c>
      <c r="BT143" s="82">
        <v>512.36513697101918</v>
      </c>
      <c r="BU143" s="82">
        <v>522.92164811277269</v>
      </c>
    </row>
    <row r="144" spans="1:73">
      <c r="A144" s="81" t="s">
        <v>87</v>
      </c>
      <c r="B144" s="85">
        <v>1540.9260110230796</v>
      </c>
      <c r="C144" s="85">
        <v>719.85277209861715</v>
      </c>
      <c r="D144" s="85">
        <v>545.51017148621384</v>
      </c>
      <c r="E144" s="85">
        <v>627.11034033309193</v>
      </c>
      <c r="F144" s="85">
        <v>429.12721915334447</v>
      </c>
      <c r="G144" s="85">
        <v>468.41785026970706</v>
      </c>
      <c r="H144" s="85">
        <v>735.38450527662314</v>
      </c>
      <c r="I144" s="85">
        <v>449.74231471452913</v>
      </c>
      <c r="J144" s="85">
        <v>484.44466309341499</v>
      </c>
      <c r="K144" s="85">
        <v>470.64390878156871</v>
      </c>
      <c r="L144" s="85">
        <v>338.71721781574132</v>
      </c>
      <c r="M144" s="85">
        <v>466.22424837885637</v>
      </c>
      <c r="N144" s="85">
        <v>365.83510725229831</v>
      </c>
      <c r="O144" s="85">
        <v>406.46159571619808</v>
      </c>
      <c r="P144" s="85">
        <v>594.30002592322012</v>
      </c>
      <c r="Q144" s="85" t="s">
        <v>81</v>
      </c>
      <c r="R144" s="85">
        <v>457.99045641132665</v>
      </c>
      <c r="S144" s="85">
        <v>414.32072727272708</v>
      </c>
      <c r="T144" s="85">
        <v>393.44143881063081</v>
      </c>
      <c r="U144" s="85">
        <v>501.28910976045745</v>
      </c>
      <c r="V144" s="85">
        <v>417.41400582472892</v>
      </c>
      <c r="W144" s="85">
        <v>496.1867480196957</v>
      </c>
      <c r="X144" s="85">
        <v>351.81598660230503</v>
      </c>
      <c r="Y144" s="85">
        <v>495.9267136318411</v>
      </c>
      <c r="Z144" s="85">
        <v>649.65294025082233</v>
      </c>
      <c r="AA144" s="85">
        <v>469.45666185666187</v>
      </c>
      <c r="AB144" s="85">
        <v>298.42428310168293</v>
      </c>
      <c r="AC144" s="85">
        <v>382.46687431759182</v>
      </c>
      <c r="AD144" s="85">
        <v>271.54964046822749</v>
      </c>
      <c r="AE144" s="85">
        <v>241.61154112081536</v>
      </c>
      <c r="AF144" s="85">
        <v>472.43345248383378</v>
      </c>
      <c r="AG144" s="85">
        <v>493.5176273182023</v>
      </c>
      <c r="AH144" s="85">
        <v>540.77251716869523</v>
      </c>
      <c r="AI144" s="85">
        <v>393.2346308243728</v>
      </c>
      <c r="AJ144" s="85">
        <v>365.39678592636579</v>
      </c>
      <c r="AK144" s="85">
        <v>423.49203449908305</v>
      </c>
      <c r="AL144" s="85">
        <v>455.42066764183483</v>
      </c>
      <c r="AM144" s="85">
        <v>506.53040682275645</v>
      </c>
      <c r="AN144" s="85">
        <v>421.06721631036788</v>
      </c>
      <c r="AO144" s="85">
        <v>516.01205525021714</v>
      </c>
      <c r="AP144" s="85">
        <v>430.04202903026595</v>
      </c>
      <c r="AQ144" s="85">
        <v>479.40488772750746</v>
      </c>
      <c r="AR144" s="85">
        <v>537.47539864441296</v>
      </c>
      <c r="AS144" s="85">
        <v>593.41350799289557</v>
      </c>
      <c r="AT144" s="85">
        <v>585.33512777191152</v>
      </c>
      <c r="AU144" s="85">
        <v>485.09456133703799</v>
      </c>
      <c r="AV144" s="85">
        <v>445.83989213408523</v>
      </c>
      <c r="AW144" s="85">
        <v>496.35539984682714</v>
      </c>
      <c r="AX144" s="85">
        <v>441.8581529850747</v>
      </c>
      <c r="AY144" s="85">
        <v>576.32584123775428</v>
      </c>
      <c r="AZ144" s="85">
        <v>377.20430658319106</v>
      </c>
      <c r="BA144" s="85">
        <v>351.76904439140816</v>
      </c>
      <c r="BB144" s="85">
        <v>601.05079179845143</v>
      </c>
      <c r="BC144" s="85">
        <v>463.0329160328568</v>
      </c>
      <c r="BD144" s="85">
        <v>544.00769914124965</v>
      </c>
      <c r="BE144" s="85">
        <v>434.99532131840482</v>
      </c>
      <c r="BF144" s="85">
        <v>391.82704933814694</v>
      </c>
      <c r="BG144" s="85">
        <v>375.55867995874877</v>
      </c>
      <c r="BH144" s="85">
        <v>668.19079883805375</v>
      </c>
      <c r="BI144" s="85">
        <v>394.89024301114597</v>
      </c>
      <c r="BJ144" s="85">
        <v>358.97930152702577</v>
      </c>
      <c r="BK144" s="85">
        <v>496.52590895522439</v>
      </c>
      <c r="BL144" s="85">
        <v>752.26302977215369</v>
      </c>
      <c r="BM144" s="85">
        <v>434.20419476054684</v>
      </c>
      <c r="BN144" s="85">
        <v>330.44982732857358</v>
      </c>
      <c r="BO144" s="85">
        <v>500.61582540355249</v>
      </c>
      <c r="BP144" s="85">
        <v>421.27252346924479</v>
      </c>
      <c r="BQ144" s="85">
        <v>518.95974259617958</v>
      </c>
      <c r="BR144" s="85">
        <v>599.68143236074275</v>
      </c>
      <c r="BS144" s="85">
        <v>414.89279047575741</v>
      </c>
      <c r="BT144" s="85">
        <v>479.82974917441868</v>
      </c>
      <c r="BU144" s="85">
        <v>446.4293439034098</v>
      </c>
    </row>
    <row r="145" spans="1:74">
      <c r="BV145" s="67" t="s">
        <v>83</v>
      </c>
    </row>
    <row r="146" spans="1:74">
      <c r="A146" s="92" t="s">
        <v>93</v>
      </c>
      <c r="B146" s="79">
        <f t="shared" ref="B146:AG146" si="25">AVERAGE(B142,B143,B144)</f>
        <v>1683.4397753273081</v>
      </c>
      <c r="C146" s="79">
        <f t="shared" si="25"/>
        <v>713.65356302955752</v>
      </c>
      <c r="D146" s="79">
        <f t="shared" si="25"/>
        <v>570.04884417614824</v>
      </c>
      <c r="E146" s="79">
        <f t="shared" si="25"/>
        <v>633.65888431249618</v>
      </c>
      <c r="F146" s="79">
        <f t="shared" si="25"/>
        <v>413.38706848040147</v>
      </c>
      <c r="G146" s="79">
        <f t="shared" si="25"/>
        <v>501.89567937341286</v>
      </c>
      <c r="H146" s="79">
        <f t="shared" si="25"/>
        <v>572.73491392570531</v>
      </c>
      <c r="I146" s="79">
        <f t="shared" si="25"/>
        <v>550.22690204241587</v>
      </c>
      <c r="J146" s="79">
        <f t="shared" si="25"/>
        <v>470.26124628761835</v>
      </c>
      <c r="K146" s="79">
        <f t="shared" si="25"/>
        <v>508.80629861134111</v>
      </c>
      <c r="L146" s="79">
        <f t="shared" si="25"/>
        <v>429.73836100647327</v>
      </c>
      <c r="M146" s="79">
        <f t="shared" si="25"/>
        <v>436.66588585661617</v>
      </c>
      <c r="N146" s="79">
        <f t="shared" si="25"/>
        <v>398.39499777088935</v>
      </c>
      <c r="O146" s="79">
        <f t="shared" si="25"/>
        <v>355.38953818190197</v>
      </c>
      <c r="P146" s="79">
        <f t="shared" si="25"/>
        <v>597.0554533640385</v>
      </c>
      <c r="Q146" s="79">
        <f t="shared" si="25"/>
        <v>592.33680634615223</v>
      </c>
      <c r="R146" s="79">
        <f t="shared" si="25"/>
        <v>455.93927332399835</v>
      </c>
      <c r="S146" s="79">
        <f t="shared" si="25"/>
        <v>438.66950056993909</v>
      </c>
      <c r="T146" s="79">
        <f t="shared" si="25"/>
        <v>408.20126970946285</v>
      </c>
      <c r="U146" s="79">
        <f t="shared" si="25"/>
        <v>528.70558957102742</v>
      </c>
      <c r="V146" s="79">
        <f t="shared" si="25"/>
        <v>434.92190008680433</v>
      </c>
      <c r="W146" s="79">
        <f t="shared" si="25"/>
        <v>513.00088488791596</v>
      </c>
      <c r="X146" s="79">
        <f t="shared" si="25"/>
        <v>394.92806165071738</v>
      </c>
      <c r="Y146" s="79">
        <f t="shared" si="25"/>
        <v>508.16805445248133</v>
      </c>
      <c r="Z146" s="79">
        <f t="shared" si="25"/>
        <v>662.97296661920029</v>
      </c>
      <c r="AA146" s="79">
        <f t="shared" si="25"/>
        <v>488.41236998666699</v>
      </c>
      <c r="AB146" s="79">
        <f t="shared" si="25"/>
        <v>376.06510715888083</v>
      </c>
      <c r="AC146" s="79">
        <f t="shared" si="25"/>
        <v>422.08609109538514</v>
      </c>
      <c r="AD146" s="79">
        <f t="shared" si="25"/>
        <v>312.42472802699473</v>
      </c>
      <c r="AE146" s="79">
        <f t="shared" si="25"/>
        <v>273.18812947692021</v>
      </c>
      <c r="AF146" s="79">
        <f t="shared" si="25"/>
        <v>448.9817223090734</v>
      </c>
      <c r="AG146" s="79">
        <f t="shared" si="25"/>
        <v>493.8737175098147</v>
      </c>
      <c r="AH146" s="79">
        <f t="shared" ref="AH146:BN146" si="26">AVERAGE(AH142,AH143,AH144)</f>
        <v>562.04392992009355</v>
      </c>
      <c r="AI146" s="79">
        <f t="shared" si="26"/>
        <v>474.26646090722915</v>
      </c>
      <c r="AJ146" s="79">
        <f t="shared" si="26"/>
        <v>399.73453107919272</v>
      </c>
      <c r="AK146" s="79">
        <f t="shared" si="26"/>
        <v>456.14237511861421</v>
      </c>
      <c r="AL146" s="79">
        <f t="shared" si="26"/>
        <v>482.74913620018373</v>
      </c>
      <c r="AM146" s="79">
        <f t="shared" si="26"/>
        <v>541.05896764445436</v>
      </c>
      <c r="AN146" s="79">
        <f t="shared" si="26"/>
        <v>423.68343745734433</v>
      </c>
      <c r="AO146" s="79">
        <f t="shared" si="26"/>
        <v>546.59978101710203</v>
      </c>
      <c r="AP146" s="79">
        <f t="shared" si="26"/>
        <v>443.01524626210471</v>
      </c>
      <c r="AQ146" s="79">
        <f t="shared" si="26"/>
        <v>482.14852897102168</v>
      </c>
      <c r="AR146" s="79">
        <f t="shared" si="26"/>
        <v>553.22708340945212</v>
      </c>
      <c r="AS146" s="79">
        <f t="shared" si="26"/>
        <v>613.63039973180412</v>
      </c>
      <c r="AT146" s="79">
        <f t="shared" si="26"/>
        <v>602.23769455255024</v>
      </c>
      <c r="AU146" s="79">
        <f t="shared" si="26"/>
        <v>495.74574636701112</v>
      </c>
      <c r="AV146" s="79">
        <f t="shared" si="26"/>
        <v>454.78970931069415</v>
      </c>
      <c r="AW146" s="79">
        <f t="shared" si="26"/>
        <v>521.19643258888289</v>
      </c>
      <c r="AX146" s="79">
        <f t="shared" si="26"/>
        <v>487.04729451821794</v>
      </c>
      <c r="AY146" s="79">
        <f t="shared" si="26"/>
        <v>601.80287815744782</v>
      </c>
      <c r="AZ146" s="79">
        <f t="shared" si="26"/>
        <v>387.9991821064354</v>
      </c>
      <c r="BA146" s="79">
        <f t="shared" si="26"/>
        <v>378.31340756746073</v>
      </c>
      <c r="BB146" s="79">
        <f t="shared" si="26"/>
        <v>510.36543275576491</v>
      </c>
      <c r="BC146" s="79">
        <f t="shared" si="26"/>
        <v>487.29881687509783</v>
      </c>
      <c r="BD146" s="79">
        <f t="shared" si="26"/>
        <v>522.52837635310505</v>
      </c>
      <c r="BE146" s="79">
        <f t="shared" si="26"/>
        <v>586.21464272796368</v>
      </c>
      <c r="BF146" s="79">
        <f t="shared" si="26"/>
        <v>433.21891827429891</v>
      </c>
      <c r="BG146" s="79">
        <f t="shared" si="26"/>
        <v>398.62434283783318</v>
      </c>
      <c r="BH146" s="79">
        <f t="shared" si="26"/>
        <v>707.44534310935762</v>
      </c>
      <c r="BI146" s="79">
        <f t="shared" si="26"/>
        <v>418.31273391287795</v>
      </c>
      <c r="BJ146" s="79">
        <f t="shared" si="26"/>
        <v>393.10612680704463</v>
      </c>
      <c r="BK146" s="79">
        <f t="shared" si="26"/>
        <v>474.1608007661967</v>
      </c>
      <c r="BL146" s="79">
        <f t="shared" si="26"/>
        <v>762.79706431043257</v>
      </c>
      <c r="BM146" s="79">
        <f t="shared" si="26"/>
        <v>450.52597979465867</v>
      </c>
      <c r="BN146" s="79">
        <f t="shared" si="26"/>
        <v>337.84079651284884</v>
      </c>
      <c r="BO146" s="79">
        <f t="shared" ref="BO146:BU146" si="27">AVERAGE(BO142,BO143,BO144)</f>
        <v>564.22312790537433</v>
      </c>
      <c r="BP146" s="79">
        <f t="shared" si="27"/>
        <v>434.81667882579922</v>
      </c>
      <c r="BQ146" s="79">
        <f t="shared" si="27"/>
        <v>567.30984899185353</v>
      </c>
      <c r="BR146" s="79">
        <f t="shared" si="27"/>
        <v>592.78959931042482</v>
      </c>
      <c r="BS146" s="79">
        <f t="shared" si="27"/>
        <v>409.40130397648869</v>
      </c>
      <c r="BT146" s="79">
        <f t="shared" si="27"/>
        <v>495.66787116901378</v>
      </c>
      <c r="BU146" s="79">
        <f t="shared" si="27"/>
        <v>503.17036410090509</v>
      </c>
      <c r="BV146" s="79">
        <f>AVERAGE(B146:BU146)</f>
        <v>507.57616634350558</v>
      </c>
    </row>
    <row r="147" spans="1:74">
      <c r="A147" s="92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</row>
    <row r="149" spans="1:74" s="34" customFormat="1" ht="13.8" thickBot="1"/>
    <row r="152" spans="1:74" ht="17.399999999999999">
      <c r="A152" s="100" t="s">
        <v>102</v>
      </c>
    </row>
    <row r="153" spans="1:74" ht="17.399999999999999">
      <c r="A153" s="100"/>
    </row>
    <row r="154" spans="1:74" ht="39.6">
      <c r="B154" s="70" t="s">
        <v>15</v>
      </c>
      <c r="C154" s="70" t="s">
        <v>36</v>
      </c>
      <c r="D154" s="70" t="s">
        <v>64</v>
      </c>
      <c r="E154" s="70" t="s">
        <v>31</v>
      </c>
      <c r="F154" s="70" t="s">
        <v>39</v>
      </c>
      <c r="G154" s="71" t="s">
        <v>16</v>
      </c>
      <c r="H154" s="70" t="s">
        <v>28</v>
      </c>
      <c r="I154" s="70" t="s">
        <v>32</v>
      </c>
      <c r="J154" s="70" t="s">
        <v>82</v>
      </c>
      <c r="K154" s="70" t="s">
        <v>63</v>
      </c>
    </row>
    <row r="155" spans="1:74">
      <c r="A155" s="81" t="s">
        <v>92</v>
      </c>
      <c r="B155" s="76">
        <v>599.95642700303665</v>
      </c>
      <c r="C155" s="76">
        <v>497.08819780960374</v>
      </c>
      <c r="D155" s="76">
        <v>484.37738549618319</v>
      </c>
      <c r="E155" s="76">
        <v>436.653659226348</v>
      </c>
      <c r="F155" s="76">
        <v>432.43246497308638</v>
      </c>
      <c r="G155" s="78">
        <v>591.91777325457974</v>
      </c>
      <c r="H155" s="76">
        <v>465.13976583679386</v>
      </c>
      <c r="I155" s="76">
        <v>505.20992569475436</v>
      </c>
      <c r="J155" s="76">
        <v>495.01434632121146</v>
      </c>
      <c r="K155" s="76">
        <v>759.4446491182905</v>
      </c>
    </row>
    <row r="156" spans="1:74">
      <c r="A156" s="72" t="s">
        <v>86</v>
      </c>
      <c r="B156" s="82">
        <v>584.71718568926781</v>
      </c>
      <c r="C156" s="82">
        <v>447.8468930471559</v>
      </c>
      <c r="D156" s="82">
        <v>432.99635912724585</v>
      </c>
      <c r="E156" s="82">
        <v>437.8580552170385</v>
      </c>
      <c r="F156" s="82">
        <v>417.55063108857871</v>
      </c>
      <c r="G156" s="83">
        <v>604.94856091431541</v>
      </c>
      <c r="H156" s="82">
        <v>418.65163313176959</v>
      </c>
      <c r="I156" s="82">
        <v>482.89359951648748</v>
      </c>
      <c r="J156" s="82">
        <v>503.84918827122527</v>
      </c>
      <c r="K156" s="82">
        <v>776.68351404085342</v>
      </c>
    </row>
    <row r="157" spans="1:74">
      <c r="A157" s="81" t="s">
        <v>87</v>
      </c>
      <c r="B157" s="85" t="s">
        <v>81</v>
      </c>
      <c r="C157" s="85">
        <v>423.49203449908305</v>
      </c>
      <c r="D157" s="85">
        <v>434.20419476054684</v>
      </c>
      <c r="E157" s="85">
        <v>472.43345248383378</v>
      </c>
      <c r="F157" s="85">
        <v>421.06721631036788</v>
      </c>
      <c r="G157" s="85">
        <v>594.30002592322012</v>
      </c>
      <c r="H157" s="85">
        <v>382.46687431759182</v>
      </c>
      <c r="I157" s="85">
        <v>493.5176273182023</v>
      </c>
      <c r="J157" s="85">
        <v>463.0329160328568</v>
      </c>
      <c r="K157" s="85">
        <v>752.26302977215369</v>
      </c>
    </row>
    <row r="158" spans="1:74"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67" t="s">
        <v>83</v>
      </c>
    </row>
    <row r="159" spans="1:74">
      <c r="A159" s="67" t="s">
        <v>94</v>
      </c>
      <c r="B159" s="74">
        <f>AVERAGE(B155:B157)</f>
        <v>592.33680634615223</v>
      </c>
      <c r="C159" s="74">
        <f t="shared" ref="C159:J159" si="28">AVERAGE(C155:C157)</f>
        <v>456.14237511861421</v>
      </c>
      <c r="D159" s="74">
        <f t="shared" si="28"/>
        <v>450.52597979465867</v>
      </c>
      <c r="E159" s="74">
        <f t="shared" si="28"/>
        <v>448.9817223090734</v>
      </c>
      <c r="F159" s="74">
        <f t="shared" si="28"/>
        <v>423.68343745734433</v>
      </c>
      <c r="G159" s="74">
        <f t="shared" si="28"/>
        <v>597.0554533640385</v>
      </c>
      <c r="H159" s="74">
        <f t="shared" si="28"/>
        <v>422.08609109538514</v>
      </c>
      <c r="I159" s="74">
        <f t="shared" si="28"/>
        <v>493.8737175098147</v>
      </c>
      <c r="J159" s="74">
        <f t="shared" si="28"/>
        <v>487.29881687509783</v>
      </c>
      <c r="K159" s="74">
        <f>AVERAGE(K155:K157)</f>
        <v>762.79706431043257</v>
      </c>
      <c r="L159" s="79">
        <f>AVERAGE(B159:K159)</f>
        <v>513.47814641806121</v>
      </c>
    </row>
    <row r="160" spans="1:74">
      <c r="A160" s="67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9"/>
    </row>
    <row r="161" spans="1:27">
      <c r="A161" s="67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9"/>
    </row>
    <row r="162" spans="1:27" s="34" customFormat="1" ht="13.8" thickBot="1"/>
    <row r="165" spans="1:27" ht="17.399999999999999">
      <c r="A165" s="100" t="s">
        <v>103</v>
      </c>
    </row>
    <row r="166" spans="1:27" ht="17.399999999999999">
      <c r="A166" s="100"/>
    </row>
    <row r="167" spans="1:27" ht="39.6">
      <c r="B167" s="70" t="s">
        <v>4</v>
      </c>
      <c r="C167" s="70" t="s">
        <v>5</v>
      </c>
      <c r="D167" s="70" t="s">
        <v>6</v>
      </c>
      <c r="E167" s="70" t="s">
        <v>8</v>
      </c>
      <c r="F167" s="68" t="s">
        <v>85</v>
      </c>
      <c r="G167" s="71" t="s">
        <v>10</v>
      </c>
      <c r="H167" s="71" t="s">
        <v>16</v>
      </c>
      <c r="I167" s="70" t="s">
        <v>23</v>
      </c>
      <c r="J167" s="70" t="s">
        <v>24</v>
      </c>
      <c r="K167" s="70" t="s">
        <v>25</v>
      </c>
      <c r="L167" s="70" t="s">
        <v>26</v>
      </c>
      <c r="M167" s="70" t="s">
        <v>31</v>
      </c>
      <c r="N167" s="70" t="s">
        <v>36</v>
      </c>
      <c r="O167" s="70" t="s">
        <v>41</v>
      </c>
      <c r="P167" s="70" t="s">
        <v>43</v>
      </c>
      <c r="Q167" s="70" t="s">
        <v>44</v>
      </c>
      <c r="R167" s="70" t="s">
        <v>45</v>
      </c>
      <c r="S167" s="70" t="s">
        <v>48</v>
      </c>
      <c r="T167" s="70" t="s">
        <v>51</v>
      </c>
      <c r="U167" s="70" t="s">
        <v>82</v>
      </c>
      <c r="V167" s="70" t="s">
        <v>63</v>
      </c>
      <c r="W167" s="70" t="s">
        <v>64</v>
      </c>
      <c r="X167" s="70" t="s">
        <v>66</v>
      </c>
      <c r="Y167" s="70" t="s">
        <v>67</v>
      </c>
      <c r="Z167" s="70" t="s">
        <v>71</v>
      </c>
    </row>
    <row r="168" spans="1:27">
      <c r="A168" s="81" t="s">
        <v>92</v>
      </c>
      <c r="B168" s="76">
        <v>648.52949810896439</v>
      </c>
      <c r="C168" s="76">
        <v>392.72356272869854</v>
      </c>
      <c r="D168" s="76">
        <v>555.13973736941102</v>
      </c>
      <c r="E168" s="76">
        <v>502.48100340495932</v>
      </c>
      <c r="F168" s="78">
        <v>609.87103796757629</v>
      </c>
      <c r="G168" s="78">
        <v>462.28757484579478</v>
      </c>
      <c r="H168" s="78">
        <v>591.91777325457974</v>
      </c>
      <c r="I168" s="76">
        <v>483.89872711670478</v>
      </c>
      <c r="J168" s="76">
        <v>521.64565476305938</v>
      </c>
      <c r="K168" s="76">
        <v>703.69183051328071</v>
      </c>
      <c r="L168" s="76">
        <v>529.60316852534345</v>
      </c>
      <c r="M168" s="76">
        <v>436.653659226348</v>
      </c>
      <c r="N168" s="76">
        <v>497.08819780960374</v>
      </c>
      <c r="O168" s="76">
        <v>449.00430021036999</v>
      </c>
      <c r="P168" s="76">
        <v>564.86192464598128</v>
      </c>
      <c r="Q168" s="76">
        <v>611.00406620251658</v>
      </c>
      <c r="R168" s="76">
        <v>621.4264100681695</v>
      </c>
      <c r="S168" s="76">
        <v>543.19188562693057</v>
      </c>
      <c r="T168" s="76">
        <v>361.04645715035326</v>
      </c>
      <c r="U168" s="76">
        <v>495.01434632121146</v>
      </c>
      <c r="V168" s="76">
        <v>759.4446491182905</v>
      </c>
      <c r="W168" s="76">
        <v>484.37738549618319</v>
      </c>
      <c r="X168" s="76">
        <v>639.53381909453617</v>
      </c>
      <c r="Y168" s="76">
        <v>477.98855031061498</v>
      </c>
      <c r="Z168" s="76">
        <v>494.8087273616033</v>
      </c>
    </row>
    <row r="169" spans="1:27">
      <c r="A169" s="72" t="s">
        <v>86</v>
      </c>
      <c r="B169" s="82">
        <v>625.33681449543212</v>
      </c>
      <c r="C169" s="82">
        <v>418.31042355916134</v>
      </c>
      <c r="D169" s="82">
        <v>482.1294504811205</v>
      </c>
      <c r="E169" s="82">
        <v>480.33923309553347</v>
      </c>
      <c r="F169" s="84">
        <v>591.0673534451422</v>
      </c>
      <c r="G169" s="83">
        <v>464.05150092364516</v>
      </c>
      <c r="H169" s="83">
        <v>604.94856091431541</v>
      </c>
      <c r="I169" s="82">
        <v>349.06947123314228</v>
      </c>
      <c r="J169" s="82">
        <v>506.93179496254345</v>
      </c>
      <c r="K169" s="82">
        <v>635.57412909349819</v>
      </c>
      <c r="L169" s="82">
        <v>466.17727957799548</v>
      </c>
      <c r="M169" s="82">
        <v>437.8580552170385</v>
      </c>
      <c r="N169" s="82">
        <v>447.8468930471559</v>
      </c>
      <c r="O169" s="82">
        <v>449.99940954567819</v>
      </c>
      <c r="P169" s="82">
        <v>557.34392693796224</v>
      </c>
      <c r="Q169" s="82">
        <v>636.4736250000002</v>
      </c>
      <c r="R169" s="82">
        <v>599.95154581756981</v>
      </c>
      <c r="S169" s="82">
        <v>524.04201229289094</v>
      </c>
      <c r="T169" s="82">
        <v>425.74678258576182</v>
      </c>
      <c r="U169" s="82">
        <v>503.84918827122527</v>
      </c>
      <c r="V169" s="82">
        <v>776.68351404085342</v>
      </c>
      <c r="W169" s="82">
        <v>432.99635912724585</v>
      </c>
      <c r="X169" s="82">
        <v>552.51973921803426</v>
      </c>
      <c r="Y169" s="82">
        <v>405.18896269753782</v>
      </c>
      <c r="Z169" s="82">
        <v>512.36513697101918</v>
      </c>
    </row>
    <row r="170" spans="1:27">
      <c r="A170" s="81" t="s">
        <v>87</v>
      </c>
      <c r="B170" s="85">
        <v>627.11034033309193</v>
      </c>
      <c r="C170" s="85">
        <v>429.12721915334447</v>
      </c>
      <c r="D170" s="85">
        <v>468.41785026970706</v>
      </c>
      <c r="E170" s="85">
        <v>735.38450527662314</v>
      </c>
      <c r="F170" s="85">
        <v>449.74231471452913</v>
      </c>
      <c r="G170" s="85">
        <v>484.44466309341499</v>
      </c>
      <c r="H170" s="85">
        <v>594.30002592322012</v>
      </c>
      <c r="I170" s="85">
        <v>351.81598660230503</v>
      </c>
      <c r="J170" s="85">
        <v>495.9267136318411</v>
      </c>
      <c r="K170" s="85">
        <v>649.65294025082233</v>
      </c>
      <c r="L170" s="85">
        <v>469.45666185666187</v>
      </c>
      <c r="M170" s="85">
        <v>472.43345248383378</v>
      </c>
      <c r="N170" s="85">
        <v>423.49203449908305</v>
      </c>
      <c r="O170" s="85">
        <v>430.04202903026595</v>
      </c>
      <c r="P170" s="85">
        <v>537.47539864441296</v>
      </c>
      <c r="Q170" s="85">
        <v>593.41350799289557</v>
      </c>
      <c r="R170" s="85">
        <v>585.33512777191152</v>
      </c>
      <c r="S170" s="85">
        <v>496.35539984682714</v>
      </c>
      <c r="T170" s="85">
        <v>377.20430658319106</v>
      </c>
      <c r="U170" s="85">
        <v>463.0329160328568</v>
      </c>
      <c r="V170" s="85">
        <v>752.26302977215369</v>
      </c>
      <c r="W170" s="85">
        <v>434.20419476054684</v>
      </c>
      <c r="X170" s="85">
        <v>500.61582540355249</v>
      </c>
      <c r="Y170" s="85">
        <v>421.27252346924479</v>
      </c>
      <c r="Z170" s="85">
        <v>479.82974917441868</v>
      </c>
    </row>
    <row r="171" spans="1:27">
      <c r="AA171" s="67" t="s">
        <v>83</v>
      </c>
    </row>
    <row r="172" spans="1:27">
      <c r="A172" s="90" t="s">
        <v>94</v>
      </c>
      <c r="B172" s="79">
        <f>AVERAGE(B168,B169,B170)</f>
        <v>633.65888431249618</v>
      </c>
      <c r="C172" s="79">
        <f t="shared" ref="C172:Z172" si="29">AVERAGE(C168,C169,C170)</f>
        <v>413.38706848040147</v>
      </c>
      <c r="D172" s="79">
        <f t="shared" si="29"/>
        <v>501.89567937341286</v>
      </c>
      <c r="E172" s="79">
        <f t="shared" si="29"/>
        <v>572.73491392570531</v>
      </c>
      <c r="F172" s="79">
        <f t="shared" si="29"/>
        <v>550.22690204241587</v>
      </c>
      <c r="G172" s="79">
        <f t="shared" si="29"/>
        <v>470.26124628761835</v>
      </c>
      <c r="H172" s="79">
        <f t="shared" si="29"/>
        <v>597.0554533640385</v>
      </c>
      <c r="I172" s="79">
        <f t="shared" si="29"/>
        <v>394.92806165071738</v>
      </c>
      <c r="J172" s="79">
        <f t="shared" si="29"/>
        <v>508.16805445248133</v>
      </c>
      <c r="K172" s="79">
        <f t="shared" si="29"/>
        <v>662.97296661920029</v>
      </c>
      <c r="L172" s="79">
        <f t="shared" si="29"/>
        <v>488.41236998666699</v>
      </c>
      <c r="M172" s="79">
        <f t="shared" si="29"/>
        <v>448.9817223090734</v>
      </c>
      <c r="N172" s="79">
        <f t="shared" si="29"/>
        <v>456.14237511861421</v>
      </c>
      <c r="O172" s="79">
        <f t="shared" si="29"/>
        <v>443.01524626210471</v>
      </c>
      <c r="P172" s="79">
        <f t="shared" si="29"/>
        <v>553.22708340945212</v>
      </c>
      <c r="Q172" s="79">
        <f t="shared" si="29"/>
        <v>613.63039973180412</v>
      </c>
      <c r="R172" s="79">
        <f t="shared" si="29"/>
        <v>602.23769455255024</v>
      </c>
      <c r="S172" s="79">
        <f t="shared" si="29"/>
        <v>521.19643258888289</v>
      </c>
      <c r="T172" s="79">
        <f t="shared" si="29"/>
        <v>387.9991821064354</v>
      </c>
      <c r="U172" s="79">
        <f t="shared" si="29"/>
        <v>487.29881687509783</v>
      </c>
      <c r="V172" s="79">
        <f t="shared" si="29"/>
        <v>762.79706431043257</v>
      </c>
      <c r="W172" s="79">
        <f t="shared" si="29"/>
        <v>450.52597979465867</v>
      </c>
      <c r="X172" s="79">
        <f t="shared" si="29"/>
        <v>564.22312790537433</v>
      </c>
      <c r="Y172" s="79">
        <f t="shared" si="29"/>
        <v>434.81667882579922</v>
      </c>
      <c r="Z172" s="79">
        <f t="shared" si="29"/>
        <v>495.66787116901378</v>
      </c>
      <c r="AA172" s="79">
        <f>AVERAGE(B172:Z172)</f>
        <v>520.61845101817789</v>
      </c>
    </row>
    <row r="173" spans="1:27">
      <c r="A173" s="90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</row>
    <row r="175" spans="1:27" s="34" customFormat="1" ht="13.8" thickBot="1"/>
  </sheetData>
  <phoneticPr fontId="4" type="noConversion"/>
  <pageMargins left="0.75" right="0.75" top="1" bottom="1" header="0.5" footer="0.5"/>
  <pageSetup scale="1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 1</vt:lpstr>
    </vt:vector>
  </TitlesOfParts>
  <Company>Horizon Utilties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Arseneau, Lindsey</cp:lastModifiedBy>
  <cp:lastPrinted>2014-04-22T20:20:53Z</cp:lastPrinted>
  <dcterms:created xsi:type="dcterms:W3CDTF">2009-10-07T14:38:46Z</dcterms:created>
  <dcterms:modified xsi:type="dcterms:W3CDTF">2014-07-31T21:59:42Z</dcterms:modified>
</cp:coreProperties>
</file>