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800" windowWidth="10920" windowHeight="4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O12" i="1"/>
  <c r="O11" i="1"/>
  <c r="O10" i="1"/>
  <c r="O9" i="1"/>
  <c r="O8" i="1"/>
  <c r="O7" i="1"/>
  <c r="M13" i="1"/>
  <c r="M12" i="1"/>
  <c r="M11" i="1"/>
  <c r="M10" i="1"/>
  <c r="M9" i="1"/>
  <c r="M8" i="1"/>
  <c r="M7" i="1"/>
  <c r="L12" i="1"/>
  <c r="L11" i="1"/>
  <c r="L10" i="1"/>
  <c r="L9" i="1"/>
  <c r="L8" i="1"/>
  <c r="L7" i="1"/>
  <c r="H7" i="1"/>
  <c r="D12" i="1"/>
  <c r="F12" i="1"/>
  <c r="D7" i="1"/>
  <c r="H12" i="1"/>
  <c r="H8" i="1"/>
  <c r="I8" i="1"/>
  <c r="I13" i="1"/>
  <c r="I7" i="1"/>
  <c r="H11" i="1"/>
  <c r="I11" i="1"/>
  <c r="H10" i="1"/>
  <c r="H9" i="1"/>
  <c r="I9" i="1"/>
  <c r="D11" i="1"/>
  <c r="D10" i="1"/>
  <c r="D9" i="1"/>
  <c r="D8" i="1"/>
  <c r="D13" i="1"/>
  <c r="F7" i="1"/>
  <c r="C7" i="1"/>
  <c r="I10" i="1"/>
  <c r="I12" i="1"/>
  <c r="H13" i="1"/>
  <c r="P13" i="1"/>
</calcChain>
</file>

<file path=xl/sharedStrings.xml><?xml version="1.0" encoding="utf-8"?>
<sst xmlns="http://schemas.openxmlformats.org/spreadsheetml/2006/main" count="20" uniqueCount="13">
  <si>
    <t>Days</t>
  </si>
  <si>
    <t>Variance</t>
  </si>
  <si>
    <t># Cust</t>
  </si>
  <si>
    <t>RRRP Payments</t>
  </si>
  <si>
    <t>from HONI</t>
  </si>
  <si>
    <t>RRRP Credits</t>
  </si>
  <si>
    <t>to Customers</t>
  </si>
  <si>
    <t xml:space="preserve">Days </t>
  </si>
  <si>
    <t>Customer</t>
  </si>
  <si>
    <t xml:space="preserve">Count </t>
  </si>
  <si>
    <t>Pro-rated</t>
  </si>
  <si>
    <t xml:space="preserve">Initial </t>
  </si>
  <si>
    <t>Change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</si>
</sst>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_);\(&quot;$&quot;#,##0\)"/>
    <numFmt numFmtId="173" formatCode="_-* #,##0_-;\-* #,##0_-;_-* &quot;-&quot;??_-;_-@_-"/>
    <numFmt numFmtId="17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164" fontId="3" fillId="0" borderId="2" xfId="1" applyNumberFormat="1" applyFont="1" applyBorder="1"/>
    <xf numFmtId="0" fontId="3" fillId="0" borderId="1" xfId="0" quotePrefix="1" applyFont="1" applyBorder="1" applyAlignment="1">
      <alignment horizont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43" fontId="5" fillId="0" borderId="4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3" fillId="0" borderId="7" xfId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3" fontId="4" fillId="0" borderId="0" xfId="1" applyFont="1" applyBorder="1"/>
    <xf numFmtId="0" fontId="0" fillId="0" borderId="7" xfId="0" applyFill="1" applyBorder="1"/>
    <xf numFmtId="0" fontId="2" fillId="0" borderId="6" xfId="0" applyFont="1" applyBorder="1" applyAlignment="1">
      <alignment horizontal="center"/>
    </xf>
    <xf numFmtId="164" fontId="4" fillId="0" borderId="0" xfId="1" applyNumberFormat="1" applyFont="1" applyBorder="1"/>
    <xf numFmtId="173" fontId="4" fillId="0" borderId="0" xfId="1" applyNumberFormat="1" applyFont="1" applyBorder="1" applyAlignment="1">
      <alignment horizontal="center"/>
    </xf>
    <xf numFmtId="164" fontId="0" fillId="0" borderId="7" xfId="0" applyNumberFormat="1" applyFill="1" applyBorder="1"/>
    <xf numFmtId="164" fontId="3" fillId="0" borderId="8" xfId="1" applyNumberFormat="1" applyFont="1" applyFill="1" applyBorder="1"/>
    <xf numFmtId="0" fontId="0" fillId="0" borderId="9" xfId="0" applyBorder="1"/>
    <xf numFmtId="0" fontId="0" fillId="0" borderId="1" xfId="0" applyBorder="1"/>
    <xf numFmtId="43" fontId="4" fillId="0" borderId="1" xfId="1" applyFont="1" applyBorder="1"/>
    <xf numFmtId="164" fontId="0" fillId="0" borderId="1" xfId="0" applyNumberFormat="1" applyBorder="1"/>
    <xf numFmtId="0" fontId="0" fillId="0" borderId="10" xfId="0" applyBorder="1"/>
    <xf numFmtId="0" fontId="5" fillId="0" borderId="4" xfId="0" applyFont="1" applyBorder="1" applyAlignment="1">
      <alignment horizontal="center"/>
    </xf>
    <xf numFmtId="164" fontId="4" fillId="0" borderId="0" xfId="1" applyNumberFormat="1" applyFont="1"/>
    <xf numFmtId="0" fontId="0" fillId="0" borderId="3" xfId="0" applyBorder="1"/>
    <xf numFmtId="0" fontId="0" fillId="0" borderId="7" xfId="0" applyBorder="1"/>
    <xf numFmtId="173" fontId="4" fillId="0" borderId="0" xfId="1" applyNumberFormat="1" applyFont="1" applyBorder="1"/>
    <xf numFmtId="177" fontId="4" fillId="0" borderId="0" xfId="1" applyNumberFormat="1" applyFont="1" applyBorder="1"/>
    <xf numFmtId="177" fontId="4" fillId="0" borderId="7" xfId="1" applyNumberFormat="1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 applyAlignment="1">
      <alignment horizontal="right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0" fillId="0" borderId="0" xfId="0" applyNumberFormat="1"/>
    <xf numFmtId="0" fontId="5" fillId="0" borderId="0" xfId="0" applyFont="1" applyFill="1" applyBorder="1" applyAlignment="1">
      <alignment horizontal="center"/>
    </xf>
    <xf numFmtId="164" fontId="3" fillId="0" borderId="2" xfId="1" applyNumberFormat="1" applyFont="1" applyFill="1" applyBorder="1"/>
    <xf numFmtId="43" fontId="3" fillId="0" borderId="10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6"/>
  <sheetViews>
    <sheetView tabSelected="1" workbookViewId="0">
      <selection activeCell="L7" sqref="L7"/>
    </sheetView>
  </sheetViews>
  <sheetFormatPr defaultRowHeight="15" x14ac:dyDescent="0.25"/>
  <cols>
    <col min="4" max="4" width="16.28515625" bestFit="1" customWidth="1"/>
    <col min="5" max="5" width="2.42578125" customWidth="1"/>
    <col min="7" max="7" width="11.140625" customWidth="1"/>
    <col min="8" max="8" width="14" bestFit="1" customWidth="1"/>
    <col min="9" max="9" width="12.28515625" bestFit="1" customWidth="1"/>
    <col min="10" max="10" width="2.7109375" customWidth="1"/>
    <col min="11" max="11" width="9.5703125" bestFit="1" customWidth="1"/>
    <col min="12" max="12" width="13.42578125" customWidth="1"/>
    <col min="13" max="13" width="9.28515625" bestFit="1" customWidth="1"/>
    <col min="14" max="14" width="2" customWidth="1"/>
    <col min="15" max="15" width="9.42578125" bestFit="1" customWidth="1"/>
    <col min="16" max="16" width="11.28515625" bestFit="1" customWidth="1"/>
  </cols>
  <sheetData>
    <row r="2" spans="1:17" x14ac:dyDescent="0.25">
      <c r="A2" s="1"/>
      <c r="H2" s="2"/>
    </row>
    <row r="3" spans="1:17" x14ac:dyDescent="0.25">
      <c r="B3" s="7"/>
      <c r="C3" s="8"/>
      <c r="D3" s="9" t="s">
        <v>3</v>
      </c>
      <c r="E3" s="10"/>
      <c r="F3" s="8"/>
      <c r="G3" s="8"/>
      <c r="H3" s="28" t="s">
        <v>5</v>
      </c>
      <c r="I3" s="11"/>
      <c r="J3" s="30"/>
      <c r="K3" s="10"/>
      <c r="L3" s="28"/>
      <c r="M3" s="28" t="s">
        <v>7</v>
      </c>
      <c r="N3" s="10"/>
      <c r="O3" s="10"/>
      <c r="P3" s="40" t="s">
        <v>8</v>
      </c>
    </row>
    <row r="4" spans="1:17" x14ac:dyDescent="0.25">
      <c r="B4" s="12"/>
      <c r="C4" s="3" t="s">
        <v>0</v>
      </c>
      <c r="D4" s="4" t="s">
        <v>4</v>
      </c>
      <c r="E4" s="13"/>
      <c r="F4" s="3" t="s">
        <v>0</v>
      </c>
      <c r="G4" s="6" t="s">
        <v>2</v>
      </c>
      <c r="H4" s="4" t="s">
        <v>6</v>
      </c>
      <c r="I4" s="46" t="s">
        <v>1</v>
      </c>
      <c r="J4" s="12"/>
      <c r="K4" s="38" t="s">
        <v>11</v>
      </c>
      <c r="L4" s="38" t="s">
        <v>5</v>
      </c>
      <c r="M4" s="38" t="s">
        <v>10</v>
      </c>
      <c r="N4" s="13"/>
      <c r="O4" s="44" t="s">
        <v>12</v>
      </c>
      <c r="P4" s="41" t="s">
        <v>9</v>
      </c>
    </row>
    <row r="5" spans="1:17" x14ac:dyDescent="0.25">
      <c r="B5" s="12"/>
      <c r="C5" s="35"/>
      <c r="D5" s="36"/>
      <c r="E5" s="13"/>
      <c r="F5" s="35"/>
      <c r="G5" s="37"/>
      <c r="H5" s="36"/>
      <c r="I5" s="14"/>
      <c r="J5" s="12"/>
      <c r="K5" s="6" t="s">
        <v>2</v>
      </c>
      <c r="L5" s="4" t="s">
        <v>6</v>
      </c>
      <c r="M5" s="39" t="s">
        <v>1</v>
      </c>
      <c r="N5" s="13"/>
      <c r="O5" s="6" t="s">
        <v>2</v>
      </c>
      <c r="P5" s="42" t="s">
        <v>1</v>
      </c>
    </row>
    <row r="6" spans="1:17" x14ac:dyDescent="0.25">
      <c r="B6" s="12"/>
      <c r="C6" s="15"/>
      <c r="D6" s="16"/>
      <c r="E6" s="13"/>
      <c r="F6" s="15"/>
      <c r="G6" s="15"/>
      <c r="H6" s="13"/>
      <c r="I6" s="17"/>
      <c r="J6" s="12"/>
      <c r="K6" s="13"/>
      <c r="L6" s="13"/>
      <c r="N6" s="13"/>
      <c r="O6" s="13"/>
      <c r="P6" s="31"/>
    </row>
    <row r="7" spans="1:17" x14ac:dyDescent="0.25">
      <c r="B7" s="18">
        <v>2002</v>
      </c>
      <c r="C7" s="15">
        <f>31+30+31+31+30+31+30+31</f>
        <v>245</v>
      </c>
      <c r="D7" s="19">
        <f>194484*8</f>
        <v>1555872</v>
      </c>
      <c r="E7" s="13"/>
      <c r="F7" s="15">
        <f>31+30+31+31+30+31+30+31</f>
        <v>245</v>
      </c>
      <c r="G7" s="20">
        <v>6844.875</v>
      </c>
      <c r="H7" s="19">
        <f t="shared" ref="H7:H12" si="0">+F7/30*28.5*G7</f>
        <v>1593144.6562499998</v>
      </c>
      <c r="I7" s="21">
        <f t="shared" ref="I7:I12" si="1">+H7-D7</f>
        <v>37272.656249999767</v>
      </c>
      <c r="J7" s="12"/>
      <c r="K7" s="32">
        <v>6824</v>
      </c>
      <c r="L7" s="32">
        <f t="shared" ref="L7:L12" si="2">+F7/30*28.5*K7</f>
        <v>1588285.9999999998</v>
      </c>
      <c r="M7" s="32">
        <f t="shared" ref="M7:M12" si="3">+L7-D7</f>
        <v>32413.999999999767</v>
      </c>
      <c r="N7" s="13"/>
      <c r="O7" s="33">
        <f t="shared" ref="O7:O12" si="4">+G7-K7</f>
        <v>20.875</v>
      </c>
      <c r="P7" s="34">
        <f t="shared" ref="P7:P12" si="5">+F7/30*28.5*O7</f>
        <v>4858.6562499999991</v>
      </c>
    </row>
    <row r="8" spans="1:17" x14ac:dyDescent="0.25">
      <c r="B8" s="18">
        <v>2003</v>
      </c>
      <c r="C8" s="15">
        <v>365</v>
      </c>
      <c r="D8" s="19">
        <f>194484*12</f>
        <v>2333808</v>
      </c>
      <c r="E8" s="13"/>
      <c r="F8" s="15">
        <v>365</v>
      </c>
      <c r="G8" s="20">
        <v>6865.5</v>
      </c>
      <c r="H8" s="19">
        <f t="shared" si="0"/>
        <v>2380612.125</v>
      </c>
      <c r="I8" s="21">
        <f t="shared" si="1"/>
        <v>46804.125</v>
      </c>
      <c r="J8" s="12"/>
      <c r="K8" s="32">
        <v>6824</v>
      </c>
      <c r="L8" s="32">
        <f t="shared" si="2"/>
        <v>2366222</v>
      </c>
      <c r="M8" s="32">
        <f t="shared" si="3"/>
        <v>32414</v>
      </c>
      <c r="N8" s="13"/>
      <c r="O8" s="33">
        <f t="shared" si="4"/>
        <v>41.5</v>
      </c>
      <c r="P8" s="34">
        <f t="shared" si="5"/>
        <v>14390.125</v>
      </c>
    </row>
    <row r="9" spans="1:17" x14ac:dyDescent="0.25">
      <c r="B9" s="18">
        <v>2004</v>
      </c>
      <c r="C9" s="15">
        <v>366</v>
      </c>
      <c r="D9" s="19">
        <f>194484*12</f>
        <v>2333808</v>
      </c>
      <c r="E9" s="13"/>
      <c r="F9" s="15">
        <v>366</v>
      </c>
      <c r="G9" s="20">
        <v>6820.333333333333</v>
      </c>
      <c r="H9" s="19">
        <f t="shared" si="0"/>
        <v>2371429.9</v>
      </c>
      <c r="I9" s="21">
        <f t="shared" si="1"/>
        <v>37621.899999999907</v>
      </c>
      <c r="J9" s="12"/>
      <c r="K9" s="32">
        <v>6824</v>
      </c>
      <c r="L9" s="32">
        <f t="shared" si="2"/>
        <v>2372704.7999999998</v>
      </c>
      <c r="M9" s="32">
        <f t="shared" si="3"/>
        <v>38896.799999999814</v>
      </c>
      <c r="N9" s="13"/>
      <c r="O9" s="33">
        <f t="shared" si="4"/>
        <v>-3.6666666666669698</v>
      </c>
      <c r="P9" s="34">
        <f t="shared" si="5"/>
        <v>-1274.9000000001054</v>
      </c>
    </row>
    <row r="10" spans="1:17" x14ac:dyDescent="0.25">
      <c r="B10" s="18">
        <v>2005</v>
      </c>
      <c r="C10" s="15">
        <v>365</v>
      </c>
      <c r="D10" s="19">
        <f>194484*12</f>
        <v>2333808</v>
      </c>
      <c r="E10" s="13"/>
      <c r="F10" s="15">
        <v>365</v>
      </c>
      <c r="G10" s="20">
        <v>6789.166666666667</v>
      </c>
      <c r="H10" s="19">
        <f t="shared" si="0"/>
        <v>2354143.541666667</v>
      </c>
      <c r="I10" s="21">
        <f t="shared" si="1"/>
        <v>20335.541666666977</v>
      </c>
      <c r="J10" s="12"/>
      <c r="K10" s="32">
        <v>6824</v>
      </c>
      <c r="L10" s="32">
        <f t="shared" si="2"/>
        <v>2366222</v>
      </c>
      <c r="M10" s="32">
        <f t="shared" si="3"/>
        <v>32414</v>
      </c>
      <c r="N10" s="13"/>
      <c r="O10" s="33">
        <f t="shared" si="4"/>
        <v>-34.83333333333303</v>
      </c>
      <c r="P10" s="34">
        <f t="shared" si="5"/>
        <v>-12078.458333333228</v>
      </c>
    </row>
    <row r="11" spans="1:17" x14ac:dyDescent="0.25">
      <c r="B11" s="18">
        <v>2006</v>
      </c>
      <c r="C11" s="15">
        <v>365</v>
      </c>
      <c r="D11" s="19">
        <f>194484*12</f>
        <v>2333808</v>
      </c>
      <c r="E11" s="13"/>
      <c r="F11" s="15">
        <v>365</v>
      </c>
      <c r="G11" s="20">
        <v>6783.583333333333</v>
      </c>
      <c r="H11" s="19">
        <f t="shared" si="0"/>
        <v>2352207.520833333</v>
      </c>
      <c r="I11" s="21">
        <f t="shared" si="1"/>
        <v>18399.520833333023</v>
      </c>
      <c r="J11" s="12"/>
      <c r="K11" s="32">
        <v>6824</v>
      </c>
      <c r="L11" s="32">
        <f t="shared" si="2"/>
        <v>2366222</v>
      </c>
      <c r="M11" s="32">
        <f t="shared" si="3"/>
        <v>32414</v>
      </c>
      <c r="N11" s="13"/>
      <c r="O11" s="33">
        <f t="shared" si="4"/>
        <v>-40.41666666666697</v>
      </c>
      <c r="P11" s="34">
        <f t="shared" si="5"/>
        <v>-14014.479166666772</v>
      </c>
    </row>
    <row r="12" spans="1:17" x14ac:dyDescent="0.25">
      <c r="B12" s="18">
        <v>2007</v>
      </c>
      <c r="C12" s="15">
        <v>243</v>
      </c>
      <c r="D12" s="29">
        <f>194484*8</f>
        <v>1555872</v>
      </c>
      <c r="E12" s="13"/>
      <c r="F12" s="2">
        <f>31+28+31+30+31+30+31+31</f>
        <v>243</v>
      </c>
      <c r="G12" s="20">
        <v>6796.5</v>
      </c>
      <c r="H12" s="19">
        <f t="shared" si="0"/>
        <v>1568972.0249999999</v>
      </c>
      <c r="I12" s="21">
        <f t="shared" si="1"/>
        <v>13100.024999999907</v>
      </c>
      <c r="J12" s="12"/>
      <c r="K12" s="32">
        <v>6824</v>
      </c>
      <c r="L12" s="32">
        <f t="shared" si="2"/>
        <v>1575320.4</v>
      </c>
      <c r="M12" s="32">
        <f t="shared" si="3"/>
        <v>19448.399999999907</v>
      </c>
      <c r="N12" s="13"/>
      <c r="O12" s="33">
        <f t="shared" si="4"/>
        <v>-27.5</v>
      </c>
      <c r="P12" s="34">
        <f t="shared" si="5"/>
        <v>-6348.375</v>
      </c>
    </row>
    <row r="13" spans="1:17" ht="15.75" thickBot="1" x14ac:dyDescent="0.3">
      <c r="B13" s="12"/>
      <c r="C13" s="13"/>
      <c r="D13" s="5">
        <f>SUM(D7:D12)</f>
        <v>12446976</v>
      </c>
      <c r="E13" s="13"/>
      <c r="F13" s="13"/>
      <c r="G13" s="13"/>
      <c r="H13" s="5">
        <f>SUM(H7:H12)</f>
        <v>12620509.768749999</v>
      </c>
      <c r="I13" s="22">
        <f>SUM(I7:I12)</f>
        <v>173533.76874999958</v>
      </c>
      <c r="J13" s="12"/>
      <c r="K13" s="13"/>
      <c r="L13" s="13"/>
      <c r="M13" s="45">
        <f>SUM(M7:M12)</f>
        <v>188001.19999999949</v>
      </c>
      <c r="N13" s="13"/>
      <c r="O13" s="13"/>
      <c r="P13" s="22">
        <f>SUM(P7:P12)</f>
        <v>-14467.431250000107</v>
      </c>
      <c r="Q13" s="43"/>
    </row>
    <row r="14" spans="1:17" ht="15.75" thickTop="1" x14ac:dyDescent="0.25">
      <c r="B14" s="23"/>
      <c r="C14" s="24"/>
      <c r="D14" s="25"/>
      <c r="E14" s="24"/>
      <c r="F14" s="24"/>
      <c r="G14" s="24"/>
      <c r="H14" s="26"/>
      <c r="I14" s="27"/>
      <c r="J14" s="23"/>
      <c r="K14" s="24"/>
      <c r="L14" s="24"/>
      <c r="M14" s="24"/>
      <c r="N14" s="24"/>
      <c r="O14" s="24"/>
      <c r="P14" s="27"/>
    </row>
    <row r="16" spans="1:17" x14ac:dyDescent="0.25">
      <c r="K16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Algoma Power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tll</dc:creator>
  <cp:lastModifiedBy>Bradbury, Doug</cp:lastModifiedBy>
  <cp:lastPrinted>2014-05-08T14:19:25Z</cp:lastPrinted>
  <dcterms:created xsi:type="dcterms:W3CDTF">2011-01-25T21:30:10Z</dcterms:created>
  <dcterms:modified xsi:type="dcterms:W3CDTF">2014-08-21T16:44:11Z</dcterms:modified>
</cp:coreProperties>
</file>