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2980" windowHeight="84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Sheet1!$A$1:$K$42</definedName>
  </definedNames>
  <calcPr calcId="145621"/>
</workbook>
</file>

<file path=xl/calcChain.xml><?xml version="1.0" encoding="utf-8"?>
<calcChain xmlns="http://schemas.openxmlformats.org/spreadsheetml/2006/main">
  <c r="I31" i="1" l="1"/>
  <c r="H31" i="1" l="1"/>
  <c r="I13" i="1"/>
  <c r="H13" i="1"/>
  <c r="G13" i="1"/>
  <c r="F13" i="1"/>
  <c r="E13" i="1"/>
  <c r="D13" i="1"/>
  <c r="I11" i="1" l="1"/>
  <c r="I15" i="1" s="1"/>
  <c r="I17" i="1" s="1"/>
  <c r="H11" i="1"/>
  <c r="H15" i="1" s="1"/>
  <c r="H17" i="1" s="1"/>
  <c r="G11" i="1"/>
  <c r="G15" i="1" s="1"/>
  <c r="G17" i="1" s="1"/>
  <c r="F11" i="1"/>
  <c r="F15" i="1" s="1"/>
  <c r="F17" i="1" s="1"/>
  <c r="E11" i="1"/>
  <c r="E15" i="1" s="1"/>
  <c r="E17" i="1" s="1"/>
  <c r="D11" i="1"/>
  <c r="D15" i="1" s="1"/>
  <c r="D17" i="1" s="1"/>
</calcChain>
</file>

<file path=xl/sharedStrings.xml><?xml version="1.0" encoding="utf-8"?>
<sst xmlns="http://schemas.openxmlformats.org/spreadsheetml/2006/main" count="58" uniqueCount="47">
  <si>
    <t xml:space="preserve">Total OM&amp;A Expense </t>
  </si>
  <si>
    <t xml:space="preserve">Rate Base </t>
  </si>
  <si>
    <t xml:space="preserve">External Revenues </t>
  </si>
  <si>
    <t>Regulatory Assets Recovery</t>
  </si>
  <si>
    <t xml:space="preserve"> Common Equity </t>
  </si>
  <si>
    <t>Actual</t>
  </si>
  <si>
    <t xml:space="preserve">TOTAL </t>
  </si>
  <si>
    <t>Variation</t>
  </si>
  <si>
    <t>RATES REVENUE REQUIREMENT</t>
  </si>
  <si>
    <t>Income Taxes</t>
  </si>
  <si>
    <t>Total Gross Revenue Requirement</t>
  </si>
  <si>
    <t>References</t>
  </si>
  <si>
    <t>TOTAL ISAs</t>
  </si>
  <si>
    <t>In-Service Asset Additions</t>
  </si>
  <si>
    <t>Forecast</t>
  </si>
  <si>
    <t>Approved</t>
  </si>
  <si>
    <t>Proposed</t>
  </si>
  <si>
    <t xml:space="preserve">Depreciation &amp; Amortization </t>
  </si>
  <si>
    <t>Notes</t>
  </si>
  <si>
    <t>Great Lakes Power Transmission</t>
  </si>
  <si>
    <t>PILS</t>
  </si>
  <si>
    <t>Total Costs &amp; Expenses</t>
  </si>
  <si>
    <t>Operatiing Revenue</t>
  </si>
  <si>
    <t>Operating Expenses</t>
  </si>
  <si>
    <t>Property Taxes</t>
  </si>
  <si>
    <t>Return on Capital  (Allowed)</t>
  </si>
  <si>
    <t>Calcn</t>
  </si>
  <si>
    <t>Rounding Errors</t>
  </si>
  <si>
    <t>Based on Table 1-1-3 A</t>
  </si>
  <si>
    <t xml:space="preserve">Total Long Term Debt </t>
  </si>
  <si>
    <t>Short Term Debt</t>
  </si>
  <si>
    <t>Lines</t>
  </si>
  <si>
    <t>Transformers</t>
  </si>
  <si>
    <t>Exhibit 2 Tab 1 Schedule 1</t>
  </si>
  <si>
    <t>Other References as noted</t>
  </si>
  <si>
    <t>Capital Projects Budgets</t>
  </si>
  <si>
    <t>Exhibit 6 Tab 1 Schedule 1</t>
  </si>
  <si>
    <t>Capital Structure/Cost of Capital</t>
  </si>
  <si>
    <t>Financial Summary 2013-2016   $ 000</t>
  </si>
  <si>
    <t>Table 2 Staff-3-A</t>
  </si>
  <si>
    <t xml:space="preserve"> Other</t>
  </si>
  <si>
    <t xml:space="preserve">Other </t>
  </si>
  <si>
    <t>Computers</t>
  </si>
  <si>
    <t>Reconcile to Exhibit 9 Tab 3 Schedule 1 Appendix 1-SEC 1</t>
  </si>
  <si>
    <t xml:space="preserve"> Total Rate Base (WACC)</t>
  </si>
  <si>
    <t>Differs to E9T3S1 App1</t>
  </si>
  <si>
    <t>Energy Probe IR 1-Energy Probe-25s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</si>
</sst>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.0"/>
    <numFmt numFmtId="166" formatCode="#,##0.0"/>
    <numFmt numFmtId="167" formatCode="&quot;$&quot;#,##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3">
    <xf numFmtId="0" fontId="0" fillId="0" borderId="0" xfId="0"/>
    <xf numFmtId="10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5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6" fontId="0" fillId="0" borderId="1" xfId="0" applyNumberFormat="1" applyBorder="1" applyAlignment="1">
      <alignment horizontal="right"/>
    </xf>
    <xf numFmtId="166" fontId="2" fillId="0" borderId="1" xfId="0" applyNumberFormat="1" applyFont="1" applyBorder="1" applyAlignment="1">
      <alignment horizontal="right" vertical="top"/>
    </xf>
    <xf numFmtId="166" fontId="1" fillId="0" borderId="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 vertical="top"/>
    </xf>
    <xf numFmtId="0" fontId="0" fillId="2" borderId="0" xfId="0" applyFill="1"/>
    <xf numFmtId="0" fontId="0" fillId="3" borderId="0" xfId="0" applyFill="1"/>
    <xf numFmtId="0" fontId="0" fillId="0" borderId="0" xfId="0" applyBorder="1"/>
    <xf numFmtId="0" fontId="0" fillId="0" borderId="2" xfId="0" applyBorder="1"/>
    <xf numFmtId="0" fontId="0" fillId="0" borderId="0" xfId="0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66" fontId="0" fillId="0" borderId="1" xfId="1" applyNumberFormat="1" applyFont="1" applyFill="1" applyBorder="1"/>
    <xf numFmtId="166" fontId="0" fillId="0" borderId="1" xfId="0" applyNumberFormat="1" applyFill="1" applyBorder="1" applyAlignment="1">
      <alignment horizontal="right"/>
    </xf>
    <xf numFmtId="166" fontId="1" fillId="0" borderId="1" xfId="1" applyNumberFormat="1" applyFont="1" applyFill="1" applyBorder="1"/>
    <xf numFmtId="166" fontId="1" fillId="0" borderId="1" xfId="0" applyNumberFormat="1" applyFont="1" applyFill="1" applyBorder="1" applyAlignment="1">
      <alignment horizontal="right"/>
    </xf>
    <xf numFmtId="166" fontId="0" fillId="0" borderId="1" xfId="0" applyNumberFormat="1" applyBorder="1"/>
    <xf numFmtId="166" fontId="0" fillId="0" borderId="1" xfId="1" applyNumberFormat="1" applyFont="1" applyFill="1" applyBorder="1" applyAlignment="1">
      <alignment horizontal="right"/>
    </xf>
    <xf numFmtId="166" fontId="0" fillId="0" borderId="6" xfId="1" applyNumberFormat="1" applyFont="1" applyFill="1" applyBorder="1"/>
    <xf numFmtId="10" fontId="0" fillId="0" borderId="1" xfId="1" applyNumberFormat="1" applyFont="1" applyFill="1" applyBorder="1"/>
    <xf numFmtId="10" fontId="0" fillId="0" borderId="1" xfId="0" applyNumberFormat="1" applyBorder="1" applyAlignment="1">
      <alignment horizontal="right"/>
    </xf>
    <xf numFmtId="10" fontId="0" fillId="0" borderId="1" xfId="1" applyNumberFormat="1" applyFont="1" applyFill="1" applyBorder="1" applyAlignment="1">
      <alignment horizontal="right"/>
    </xf>
    <xf numFmtId="167" fontId="1" fillId="0" borderId="1" xfId="0" applyNumberFormat="1" applyFont="1" applyBorder="1"/>
    <xf numFmtId="10" fontId="0" fillId="0" borderId="1" xfId="0" applyNumberFormat="1" applyFont="1" applyBorder="1"/>
    <xf numFmtId="4" fontId="0" fillId="0" borderId="1" xfId="1" applyNumberFormat="1" applyFont="1" applyFill="1" applyBorder="1"/>
    <xf numFmtId="4" fontId="1" fillId="0" borderId="1" xfId="1" applyNumberFormat="1" applyFont="1" applyFill="1" applyBorder="1"/>
    <xf numFmtId="0" fontId="7" fillId="0" borderId="0" xfId="0" applyFont="1" applyAlignment="1">
      <alignment horizontal="right"/>
    </xf>
    <xf numFmtId="10" fontId="0" fillId="0" borderId="0" xfId="0" applyNumberFormat="1" applyProtection="1">
      <protection locked="0"/>
    </xf>
    <xf numFmtId="9" fontId="0" fillId="0" borderId="0" xfId="0" applyNumberForma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3" fontId="0" fillId="0" borderId="1" xfId="0" applyNumberFormat="1" applyBorder="1"/>
    <xf numFmtId="3" fontId="0" fillId="0" borderId="1" xfId="1" applyNumberFormat="1" applyFont="1" applyBorder="1"/>
    <xf numFmtId="3" fontId="1" fillId="0" borderId="1" xfId="0" applyNumberFormat="1" applyFont="1" applyBorder="1"/>
    <xf numFmtId="3" fontId="1" fillId="0" borderId="1" xfId="1" applyNumberFormat="1" applyFont="1" applyBorder="1"/>
    <xf numFmtId="0" fontId="11" fillId="0" borderId="0" xfId="0" applyFont="1" applyAlignment="1">
      <alignment horizontal="right"/>
    </xf>
    <xf numFmtId="0" fontId="0" fillId="0" borderId="0" xfId="0" applyFill="1" applyBorder="1"/>
    <xf numFmtId="0" fontId="6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12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Border="1" applyAlignment="1">
      <alignment horizontal="right"/>
    </xf>
    <xf numFmtId="1" fontId="0" fillId="0" borderId="0" xfId="0" applyNumberFormat="1" applyBorder="1"/>
    <xf numFmtId="1" fontId="0" fillId="0" borderId="0" xfId="0" applyNumberFormat="1" applyFill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60"/>
  <sheetViews>
    <sheetView tabSelected="1" workbookViewId="0">
      <selection activeCell="Q33" sqref="Q33"/>
    </sheetView>
  </sheetViews>
  <sheetFormatPr defaultRowHeight="15" x14ac:dyDescent="0.25"/>
  <cols>
    <col min="1" max="1" width="4.7109375" customWidth="1"/>
    <col min="2" max="2" width="32.28515625" customWidth="1"/>
    <col min="3" max="3" width="12.85546875" customWidth="1"/>
    <col min="4" max="4" width="10.42578125" bestFit="1" customWidth="1"/>
    <col min="5" max="5" width="10" customWidth="1"/>
    <col min="6" max="6" width="10.42578125" bestFit="1" customWidth="1"/>
    <col min="7" max="8" width="9.140625" bestFit="1" customWidth="1"/>
    <col min="9" max="9" width="9.5703125" bestFit="1" customWidth="1"/>
    <col min="10" max="10" width="17.28515625" customWidth="1"/>
    <col min="11" max="11" width="24.140625" customWidth="1"/>
    <col min="12" max="12" width="9.7109375" customWidth="1"/>
  </cols>
  <sheetData>
    <row r="1" spans="2:18" ht="14.45" x14ac:dyDescent="0.3">
      <c r="B1" s="3" t="s">
        <v>46</v>
      </c>
      <c r="D1" s="19"/>
      <c r="E1" s="42" t="s">
        <v>19</v>
      </c>
      <c r="G1" s="19"/>
      <c r="H1" s="19"/>
      <c r="I1" s="19"/>
    </row>
    <row r="2" spans="2:18" ht="14.45" x14ac:dyDescent="0.3">
      <c r="B2" s="41" t="s">
        <v>28</v>
      </c>
      <c r="D2" s="62" t="s">
        <v>38</v>
      </c>
      <c r="E2" s="63"/>
      <c r="F2" s="63"/>
      <c r="G2" s="63"/>
      <c r="H2" s="63"/>
      <c r="I2" s="64"/>
      <c r="J2" s="3"/>
      <c r="K2" s="3"/>
    </row>
    <row r="3" spans="2:18" ht="14.45" x14ac:dyDescent="0.3">
      <c r="B3" s="41" t="s">
        <v>34</v>
      </c>
      <c r="C3" s="3"/>
      <c r="D3" s="10" t="s">
        <v>15</v>
      </c>
      <c r="E3" s="11" t="s">
        <v>5</v>
      </c>
      <c r="F3" s="10" t="s">
        <v>15</v>
      </c>
      <c r="G3" s="11" t="s">
        <v>14</v>
      </c>
      <c r="H3" s="11" t="s">
        <v>16</v>
      </c>
      <c r="I3" s="11" t="s">
        <v>16</v>
      </c>
      <c r="J3" s="21" t="s">
        <v>18</v>
      </c>
      <c r="K3" s="4" t="s">
        <v>11</v>
      </c>
    </row>
    <row r="4" spans="2:18" ht="14.45" x14ac:dyDescent="0.3">
      <c r="D4" s="10">
        <v>2013</v>
      </c>
      <c r="E4" s="10">
        <v>2013</v>
      </c>
      <c r="F4" s="10">
        <v>2014</v>
      </c>
      <c r="G4" s="10">
        <v>2014</v>
      </c>
      <c r="H4" s="10">
        <v>2015</v>
      </c>
      <c r="I4" s="10">
        <v>2016</v>
      </c>
      <c r="L4" s="4"/>
      <c r="P4" s="40"/>
      <c r="Q4" s="16"/>
      <c r="R4" s="16"/>
    </row>
    <row r="5" spans="2:18" ht="14.45" x14ac:dyDescent="0.3">
      <c r="B5" s="3" t="s">
        <v>22</v>
      </c>
      <c r="D5" s="33">
        <v>38142.699999999997</v>
      </c>
      <c r="E5" s="33">
        <v>40495.599999999999</v>
      </c>
      <c r="F5" s="33">
        <v>38771.800000000003</v>
      </c>
      <c r="G5" s="33">
        <v>38807.699999999997</v>
      </c>
      <c r="H5" s="33">
        <v>39827</v>
      </c>
      <c r="I5" s="33">
        <v>40320.5</v>
      </c>
      <c r="L5" s="4"/>
      <c r="P5" s="16"/>
      <c r="Q5" s="16"/>
      <c r="R5" s="16"/>
    </row>
    <row r="6" spans="2:18" ht="14.45" x14ac:dyDescent="0.3">
      <c r="B6" s="3" t="s">
        <v>23</v>
      </c>
      <c r="D6" s="62"/>
      <c r="E6" s="63"/>
      <c r="F6" s="63"/>
      <c r="G6" s="63"/>
      <c r="H6" s="63"/>
      <c r="I6" s="64"/>
      <c r="L6" s="4"/>
      <c r="P6" s="16"/>
      <c r="Q6" s="16"/>
      <c r="R6" s="16"/>
    </row>
    <row r="7" spans="2:18" ht="14.45" x14ac:dyDescent="0.3">
      <c r="B7" t="s">
        <v>0</v>
      </c>
      <c r="D7" s="23">
        <v>10100</v>
      </c>
      <c r="E7" s="23">
        <v>10210.9</v>
      </c>
      <c r="F7" s="23">
        <v>10305.5</v>
      </c>
      <c r="G7" s="23">
        <v>10305.5</v>
      </c>
      <c r="H7" s="12">
        <v>11021.1</v>
      </c>
      <c r="I7" s="13">
        <v>11331.9</v>
      </c>
      <c r="J7" s="6"/>
      <c r="P7" s="17"/>
      <c r="Q7" s="17"/>
      <c r="R7" s="17"/>
    </row>
    <row r="8" spans="2:18" ht="14.45" x14ac:dyDescent="0.3">
      <c r="B8" s="20" t="s">
        <v>17</v>
      </c>
      <c r="D8" s="23">
        <v>9152.2999999999993</v>
      </c>
      <c r="E8" s="23">
        <v>9218.7999999999993</v>
      </c>
      <c r="F8" s="23">
        <v>9196.9</v>
      </c>
      <c r="G8" s="12">
        <v>9249.7000000000007</v>
      </c>
      <c r="H8" s="12">
        <v>9701.2000000000007</v>
      </c>
      <c r="I8" s="13">
        <v>9771.2999999999993</v>
      </c>
      <c r="J8" s="6"/>
      <c r="L8" s="2"/>
    </row>
    <row r="9" spans="2:18" ht="14.45" x14ac:dyDescent="0.3">
      <c r="B9" s="20" t="s">
        <v>24</v>
      </c>
      <c r="D9" s="23">
        <v>114.2</v>
      </c>
      <c r="E9" s="23">
        <v>106.9</v>
      </c>
      <c r="F9" s="23">
        <v>117.8</v>
      </c>
      <c r="G9" s="12">
        <v>107.3</v>
      </c>
      <c r="H9" s="12">
        <v>109.4</v>
      </c>
      <c r="I9" s="13">
        <v>111.6</v>
      </c>
      <c r="J9" s="6"/>
      <c r="L9" s="2"/>
    </row>
    <row r="10" spans="2:18" ht="14.45" x14ac:dyDescent="0.3">
      <c r="B10" s="20" t="s">
        <v>20</v>
      </c>
      <c r="D10" s="23">
        <v>128.80000000000001</v>
      </c>
      <c r="E10" s="23">
        <v>128.80000000000001</v>
      </c>
      <c r="F10" s="23">
        <v>128.80000000000001</v>
      </c>
      <c r="G10" s="23">
        <v>128.80000000000001</v>
      </c>
      <c r="H10" s="23">
        <v>128.80000000000001</v>
      </c>
      <c r="I10" s="23">
        <v>128.80000000000001</v>
      </c>
      <c r="J10" s="6"/>
      <c r="L10" s="2"/>
    </row>
    <row r="11" spans="2:18" ht="14.45" x14ac:dyDescent="0.3">
      <c r="B11" s="22" t="s">
        <v>21</v>
      </c>
      <c r="D11" s="36">
        <f>SUM(D7:D10)</f>
        <v>19495.3</v>
      </c>
      <c r="E11" s="36">
        <f>SUM(E7:E10)</f>
        <v>19665.399999999998</v>
      </c>
      <c r="F11" s="36">
        <f>SUM(F7:F10)</f>
        <v>19749</v>
      </c>
      <c r="G11" s="36">
        <f>+SUM(G7:G10)</f>
        <v>19791.3</v>
      </c>
      <c r="H11" s="36">
        <f>+SUM(H7:H10)</f>
        <v>20960.500000000004</v>
      </c>
      <c r="I11" s="36">
        <f>SUM(I7:I10)</f>
        <v>21343.599999999995</v>
      </c>
      <c r="J11" s="6"/>
      <c r="L11" s="2"/>
    </row>
    <row r="12" spans="2:18" x14ac:dyDescent="0.25">
      <c r="B12" t="s">
        <v>1</v>
      </c>
      <c r="D12" s="23">
        <v>226854.39999999999</v>
      </c>
      <c r="E12" s="29">
        <v>226527.8</v>
      </c>
      <c r="F12" s="23">
        <v>222115.3</v>
      </c>
      <c r="G12" s="24">
        <v>221398.6</v>
      </c>
      <c r="H12" s="12">
        <v>218289</v>
      </c>
      <c r="I12" s="13">
        <v>218654.1</v>
      </c>
      <c r="J12" s="6"/>
      <c r="K12" t="s">
        <v>33</v>
      </c>
      <c r="L12" s="2"/>
    </row>
    <row r="13" spans="2:18" ht="14.45" customHeight="1" x14ac:dyDescent="0.25">
      <c r="B13" t="s">
        <v>25</v>
      </c>
      <c r="C13" s="3" t="s">
        <v>26</v>
      </c>
      <c r="D13" s="35">
        <f t="shared" ref="D13:I13" si="0">D12*(D24)</f>
        <v>17014.079999999998</v>
      </c>
      <c r="E13" s="35">
        <f t="shared" si="0"/>
        <v>16989.584999999999</v>
      </c>
      <c r="F13" s="35">
        <f t="shared" si="0"/>
        <v>17058.455039999997</v>
      </c>
      <c r="G13" s="35">
        <f t="shared" si="0"/>
        <v>17003.412479999999</v>
      </c>
      <c r="H13" s="35">
        <f t="shared" si="0"/>
        <v>16764.5952</v>
      </c>
      <c r="I13" s="35">
        <f t="shared" si="0"/>
        <v>16792.634879999998</v>
      </c>
      <c r="J13" s="47" t="s">
        <v>45</v>
      </c>
      <c r="L13" s="2"/>
      <c r="Q13" s="72"/>
    </row>
    <row r="14" spans="2:18" x14ac:dyDescent="0.25">
      <c r="B14" t="s">
        <v>9</v>
      </c>
      <c r="D14" s="23">
        <v>1621.7</v>
      </c>
      <c r="E14" s="23">
        <v>2095.1999999999998</v>
      </c>
      <c r="F14" s="23">
        <v>1961.1</v>
      </c>
      <c r="G14" s="24">
        <v>1902.5</v>
      </c>
      <c r="H14" s="12">
        <v>1836.9</v>
      </c>
      <c r="I14" s="13">
        <v>2189</v>
      </c>
      <c r="J14" s="6"/>
      <c r="L14" s="2"/>
    </row>
    <row r="15" spans="2:18" ht="14.45" x14ac:dyDescent="0.3">
      <c r="B15" s="3" t="s">
        <v>10</v>
      </c>
      <c r="C15" s="3" t="s">
        <v>26</v>
      </c>
      <c r="D15" s="25">
        <f t="shared" ref="D15:I15" si="1">D11+D13+D14</f>
        <v>38131.079999999994</v>
      </c>
      <c r="E15" s="25">
        <f t="shared" si="1"/>
        <v>38750.184999999998</v>
      </c>
      <c r="F15" s="25">
        <f t="shared" si="1"/>
        <v>38768.555039999999</v>
      </c>
      <c r="G15" s="26">
        <f t="shared" si="1"/>
        <v>38697.212480000002</v>
      </c>
      <c r="H15" s="14">
        <f t="shared" si="1"/>
        <v>39561.995200000005</v>
      </c>
      <c r="I15" s="15">
        <f t="shared" si="1"/>
        <v>40325.234879999989</v>
      </c>
      <c r="J15" s="37" t="s">
        <v>27</v>
      </c>
      <c r="K15" s="3"/>
      <c r="L15" s="4"/>
    </row>
    <row r="16" spans="2:18" ht="14.45" x14ac:dyDescent="0.3">
      <c r="B16" t="s">
        <v>2</v>
      </c>
      <c r="D16" s="24">
        <v>-40.1</v>
      </c>
      <c r="E16" s="24">
        <v>-64.2</v>
      </c>
      <c r="F16" s="24">
        <v>-40.700000000000003</v>
      </c>
      <c r="G16" s="24">
        <v>-76.599999999999994</v>
      </c>
      <c r="H16" s="12">
        <v>-89.9</v>
      </c>
      <c r="I16" s="13">
        <v>-89.9</v>
      </c>
      <c r="J16" s="6"/>
      <c r="L16" s="2"/>
    </row>
    <row r="17" spans="2:19" ht="14.45" x14ac:dyDescent="0.3">
      <c r="B17" s="3" t="s">
        <v>8</v>
      </c>
      <c r="D17" s="25">
        <f t="shared" ref="D17:I17" si="2">D15+D16</f>
        <v>38090.979999999996</v>
      </c>
      <c r="E17" s="25">
        <f t="shared" si="2"/>
        <v>38685.985000000001</v>
      </c>
      <c r="F17" s="25">
        <f t="shared" si="2"/>
        <v>38727.855040000002</v>
      </c>
      <c r="G17" s="26">
        <f t="shared" si="2"/>
        <v>38620.612480000003</v>
      </c>
      <c r="H17" s="14">
        <f t="shared" si="2"/>
        <v>39472.095200000003</v>
      </c>
      <c r="I17" s="14">
        <f t="shared" si="2"/>
        <v>40235.334879999988</v>
      </c>
      <c r="J17" s="37" t="s">
        <v>27</v>
      </c>
      <c r="L17" s="2"/>
      <c r="S17" s="9"/>
    </row>
    <row r="18" spans="2:19" ht="14.45" x14ac:dyDescent="0.3">
      <c r="B18" s="3" t="s">
        <v>3</v>
      </c>
      <c r="D18" s="25"/>
      <c r="E18" s="25"/>
      <c r="F18" s="25"/>
      <c r="G18" s="26"/>
      <c r="H18" s="14">
        <v>787.8</v>
      </c>
      <c r="I18" s="14">
        <v>787.8</v>
      </c>
      <c r="J18" s="6"/>
      <c r="K18" t="s">
        <v>36</v>
      </c>
      <c r="L18" s="2"/>
      <c r="S18" s="18"/>
    </row>
    <row r="19" spans="2:19" ht="14.45" x14ac:dyDescent="0.3">
      <c r="C19" s="7"/>
      <c r="D19" s="65"/>
      <c r="E19" s="66"/>
      <c r="F19" s="66"/>
      <c r="G19" s="66"/>
      <c r="H19" s="66"/>
      <c r="I19" s="67"/>
      <c r="J19" s="5"/>
      <c r="K19" s="5"/>
    </row>
    <row r="20" spans="2:19" ht="14.45" x14ac:dyDescent="0.3">
      <c r="B20" s="3" t="s">
        <v>37</v>
      </c>
      <c r="D20" s="23"/>
      <c r="E20" s="23"/>
      <c r="F20" s="23"/>
      <c r="G20" s="28"/>
      <c r="H20" s="12"/>
      <c r="I20" s="12"/>
      <c r="J20" s="6"/>
      <c r="L20" s="2"/>
    </row>
    <row r="21" spans="2:19" ht="14.45" x14ac:dyDescent="0.3">
      <c r="B21" s="8" t="s">
        <v>30</v>
      </c>
      <c r="C21" s="39">
        <v>0.04</v>
      </c>
      <c r="D21" s="30"/>
      <c r="E21" s="30"/>
      <c r="F21" s="30">
        <v>2.1100000000000001E-2</v>
      </c>
      <c r="G21" s="32">
        <v>2.1100000000000001E-2</v>
      </c>
      <c r="H21" s="31">
        <v>2.1100000000000001E-2</v>
      </c>
      <c r="I21" s="31">
        <v>2.1100000000000001E-2</v>
      </c>
      <c r="J21" s="6"/>
      <c r="L21" s="2"/>
    </row>
    <row r="22" spans="2:19" ht="14.45" x14ac:dyDescent="0.3">
      <c r="B22" t="s">
        <v>29</v>
      </c>
      <c r="C22" s="39">
        <v>0.56000000000000005</v>
      </c>
      <c r="D22" s="30"/>
      <c r="E22" s="30"/>
      <c r="F22" s="30"/>
      <c r="G22" s="30"/>
      <c r="H22" s="31">
        <v>6.8699999999999997E-2</v>
      </c>
      <c r="I22" s="31">
        <v>6.8699999999999997E-2</v>
      </c>
      <c r="J22" s="1"/>
      <c r="L22" s="2"/>
    </row>
    <row r="23" spans="2:19" ht="14.45" x14ac:dyDescent="0.3">
      <c r="B23" t="s">
        <v>4</v>
      </c>
      <c r="C23" s="39">
        <v>0.4</v>
      </c>
      <c r="D23" s="30"/>
      <c r="E23" s="30"/>
      <c r="F23" s="1">
        <v>9.3600000000000003E-2</v>
      </c>
      <c r="G23" s="30">
        <v>9.3600000000000003E-2</v>
      </c>
      <c r="H23" s="30">
        <v>9.3600000000000003E-2</v>
      </c>
      <c r="I23" s="31">
        <v>9.3600000000000003E-2</v>
      </c>
      <c r="J23" s="38"/>
      <c r="L23" s="2"/>
    </row>
    <row r="24" spans="2:19" ht="14.45" x14ac:dyDescent="0.3">
      <c r="B24" t="s">
        <v>44</v>
      </c>
      <c r="C24" s="39">
        <v>1</v>
      </c>
      <c r="D24" s="30">
        <v>7.4999999999999997E-2</v>
      </c>
      <c r="E24" s="30">
        <v>7.4999999999999997E-2</v>
      </c>
      <c r="F24" s="30">
        <v>7.6799999999999993E-2</v>
      </c>
      <c r="G24" s="32">
        <v>7.6799999999999993E-2</v>
      </c>
      <c r="H24" s="31">
        <v>7.6799999999999993E-2</v>
      </c>
      <c r="I24" s="31">
        <v>7.6799999999999993E-2</v>
      </c>
      <c r="J24" s="1"/>
      <c r="L24" s="2"/>
    </row>
    <row r="25" spans="2:19" ht="14.45" x14ac:dyDescent="0.3">
      <c r="C25" s="7" t="s">
        <v>5</v>
      </c>
      <c r="D25" s="34">
        <v>7.4999999999999997E-2</v>
      </c>
      <c r="E25" s="34">
        <v>8.2699999999999996E-2</v>
      </c>
      <c r="F25" s="34">
        <v>7.6799999999999993E-2</v>
      </c>
      <c r="G25" s="34">
        <v>7.6799999999999993E-2</v>
      </c>
      <c r="H25" s="34">
        <v>7.6799999999999993E-2</v>
      </c>
      <c r="I25" s="34">
        <v>7.6799999999999993E-2</v>
      </c>
      <c r="L25" s="2"/>
    </row>
    <row r="26" spans="2:19" ht="14.45" x14ac:dyDescent="0.3">
      <c r="C26" s="7"/>
      <c r="D26" s="27"/>
      <c r="E26" s="27"/>
      <c r="F26" s="27"/>
      <c r="G26" s="27"/>
      <c r="H26" s="27"/>
      <c r="I26" s="27"/>
      <c r="L26" s="2"/>
    </row>
    <row r="27" spans="2:19" ht="14.45" x14ac:dyDescent="0.3">
      <c r="B27" s="3" t="s">
        <v>13</v>
      </c>
      <c r="D27" s="9"/>
      <c r="E27" s="9"/>
      <c r="F27" s="9"/>
      <c r="G27" s="9"/>
      <c r="H27" s="9"/>
      <c r="I27" s="9"/>
    </row>
    <row r="28" spans="2:19" ht="14.45" x14ac:dyDescent="0.3">
      <c r="B28" s="8" t="s">
        <v>31</v>
      </c>
      <c r="D28" s="43"/>
      <c r="E28" s="43"/>
      <c r="F28" s="43"/>
      <c r="G28" s="44"/>
      <c r="H28" s="43">
        <v>5630000</v>
      </c>
      <c r="I28" s="43">
        <v>2807200</v>
      </c>
      <c r="K28" t="s">
        <v>33</v>
      </c>
    </row>
    <row r="29" spans="2:19" ht="14.45" x14ac:dyDescent="0.3">
      <c r="B29" s="8" t="s">
        <v>32</v>
      </c>
      <c r="D29" s="43"/>
      <c r="E29" s="43"/>
      <c r="F29" s="43"/>
      <c r="G29" s="44"/>
      <c r="H29" s="43">
        <v>1029600</v>
      </c>
      <c r="I29" s="43">
        <v>3923200</v>
      </c>
    </row>
    <row r="30" spans="2:19" ht="14.45" x14ac:dyDescent="0.3">
      <c r="B30" s="8" t="s">
        <v>42</v>
      </c>
      <c r="D30" s="43"/>
      <c r="E30" s="43"/>
      <c r="F30" s="43"/>
      <c r="G30" s="44"/>
      <c r="H30" s="43">
        <v>663700</v>
      </c>
      <c r="I30" s="43">
        <v>0</v>
      </c>
    </row>
    <row r="31" spans="2:19" ht="14.45" x14ac:dyDescent="0.3">
      <c r="B31" s="8" t="s">
        <v>40</v>
      </c>
      <c r="C31" s="3" t="s">
        <v>26</v>
      </c>
      <c r="D31" s="43"/>
      <c r="E31" s="43"/>
      <c r="F31" s="43"/>
      <c r="G31" s="44"/>
      <c r="H31" s="43">
        <f>H32-H28-H29-H30</f>
        <v>2036700</v>
      </c>
      <c r="I31" s="43">
        <f>I32-I28-I29-I30</f>
        <v>3038300</v>
      </c>
    </row>
    <row r="32" spans="2:19" ht="14.45" x14ac:dyDescent="0.3">
      <c r="B32" s="3" t="s">
        <v>12</v>
      </c>
      <c r="D32" s="45"/>
      <c r="E32" s="45"/>
      <c r="F32" s="45"/>
      <c r="G32" s="46"/>
      <c r="H32" s="45">
        <v>9360000</v>
      </c>
      <c r="I32" s="45">
        <v>9768700</v>
      </c>
      <c r="K32" t="s">
        <v>33</v>
      </c>
    </row>
    <row r="33" spans="2:11" ht="14.45" x14ac:dyDescent="0.3">
      <c r="C33" s="7" t="s">
        <v>7</v>
      </c>
      <c r="D33" s="10"/>
      <c r="E33" s="10"/>
      <c r="F33" s="10"/>
      <c r="G33" s="10"/>
      <c r="H33" s="9"/>
      <c r="I33" s="9"/>
    </row>
    <row r="34" spans="2:11" ht="14.45" x14ac:dyDescent="0.3">
      <c r="B34" s="3" t="s">
        <v>35</v>
      </c>
      <c r="D34" s="68"/>
      <c r="E34" s="69"/>
      <c r="F34" s="69"/>
      <c r="G34" s="69"/>
      <c r="H34" s="69"/>
      <c r="I34" s="70"/>
    </row>
    <row r="35" spans="2:11" ht="14.45" x14ac:dyDescent="0.3">
      <c r="B35" t="s">
        <v>31</v>
      </c>
      <c r="D35" s="43"/>
      <c r="E35" s="43"/>
      <c r="F35" s="43"/>
      <c r="G35" s="43"/>
      <c r="H35" s="43"/>
      <c r="I35" s="43"/>
    </row>
    <row r="36" spans="2:11" ht="14.45" x14ac:dyDescent="0.3">
      <c r="B36" t="s">
        <v>32</v>
      </c>
      <c r="D36" s="43"/>
      <c r="E36" s="43"/>
      <c r="F36" s="43"/>
      <c r="G36" s="43"/>
      <c r="H36" s="43"/>
      <c r="I36" s="43"/>
    </row>
    <row r="37" spans="2:11" ht="14.45" x14ac:dyDescent="0.3">
      <c r="B37" t="s">
        <v>42</v>
      </c>
      <c r="D37" s="43"/>
      <c r="E37" s="43"/>
      <c r="F37" s="43"/>
      <c r="G37" s="43"/>
      <c r="H37" s="43"/>
      <c r="I37" s="43"/>
    </row>
    <row r="38" spans="2:11" ht="14.45" x14ac:dyDescent="0.3">
      <c r="B38" t="s">
        <v>41</v>
      </c>
      <c r="D38" s="43"/>
      <c r="E38" s="43"/>
      <c r="F38" s="43"/>
      <c r="G38" s="43"/>
      <c r="H38" s="43"/>
      <c r="I38" s="43"/>
    </row>
    <row r="39" spans="2:11" ht="14.45" x14ac:dyDescent="0.3">
      <c r="B39" s="3" t="s">
        <v>6</v>
      </c>
      <c r="D39" s="45">
        <v>4486658</v>
      </c>
      <c r="E39" s="45">
        <v>4557071</v>
      </c>
      <c r="F39" s="45">
        <v>4393376</v>
      </c>
      <c r="G39" s="45"/>
      <c r="H39" s="45">
        <v>9459997</v>
      </c>
      <c r="I39" s="45">
        <v>9768604</v>
      </c>
      <c r="K39" t="s">
        <v>39</v>
      </c>
    </row>
    <row r="40" spans="2:11" ht="14.45" x14ac:dyDescent="0.3">
      <c r="D40" s="18"/>
      <c r="E40" s="18"/>
      <c r="F40" s="18"/>
      <c r="G40" s="18"/>
      <c r="H40" s="18"/>
      <c r="I40" s="18"/>
    </row>
    <row r="41" spans="2:11" ht="14.45" x14ac:dyDescent="0.3">
      <c r="D41" s="18" t="s">
        <v>43</v>
      </c>
      <c r="E41" s="18"/>
      <c r="F41" s="18"/>
      <c r="G41" s="18"/>
      <c r="H41" s="18"/>
      <c r="I41" s="18"/>
    </row>
    <row r="54" spans="2:9" x14ac:dyDescent="0.25">
      <c r="F54" s="48"/>
      <c r="G54" s="18"/>
      <c r="H54" s="18"/>
      <c r="I54" s="18"/>
    </row>
    <row r="55" spans="2:9" x14ac:dyDescent="0.25">
      <c r="C55" s="7"/>
      <c r="F55" s="48"/>
      <c r="G55" s="18"/>
      <c r="H55" s="18"/>
      <c r="I55" s="18"/>
    </row>
    <row r="56" spans="2:9" x14ac:dyDescent="0.25">
      <c r="F56" s="48"/>
      <c r="G56" s="18"/>
      <c r="H56" s="18"/>
      <c r="I56" s="18"/>
    </row>
    <row r="57" spans="2:9" x14ac:dyDescent="0.25">
      <c r="C57" s="7"/>
      <c r="F57" s="48"/>
      <c r="G57" s="18"/>
      <c r="H57" s="18"/>
      <c r="I57" s="18"/>
    </row>
    <row r="58" spans="2:9" x14ac:dyDescent="0.25">
      <c r="F58" s="48"/>
    </row>
    <row r="59" spans="2:9" x14ac:dyDescent="0.25">
      <c r="B59" s="6"/>
    </row>
    <row r="60" spans="2:9" x14ac:dyDescent="0.25">
      <c r="B60" s="6"/>
    </row>
  </sheetData>
  <mergeCells count="4">
    <mergeCell ref="D2:I2"/>
    <mergeCell ref="D6:I6"/>
    <mergeCell ref="D19:I19"/>
    <mergeCell ref="D34:I34"/>
  </mergeCells>
  <pageMargins left="0.7" right="0.7" top="0.75" bottom="0.75" header="0.3" footer="0.3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opLeftCell="A37" workbookViewId="0">
      <selection activeCell="E12" sqref="E12"/>
    </sheetView>
  </sheetViews>
  <sheetFormatPr defaultRowHeight="15" x14ac:dyDescent="0.25"/>
  <cols>
    <col min="1" max="1" width="9.5703125" customWidth="1"/>
    <col min="10" max="10" width="8.5703125" customWidth="1"/>
  </cols>
  <sheetData>
    <row r="1" spans="1:16" x14ac:dyDescent="0.3">
      <c r="A1" s="49"/>
      <c r="D1" s="18"/>
      <c r="E1" s="18"/>
      <c r="F1" s="18"/>
      <c r="G1" s="18"/>
      <c r="H1" s="18"/>
      <c r="I1" s="52"/>
      <c r="J1" s="52"/>
      <c r="K1" s="52"/>
      <c r="L1" s="52"/>
      <c r="M1" s="52"/>
      <c r="N1" s="71"/>
      <c r="O1" s="71"/>
      <c r="P1" s="71"/>
    </row>
    <row r="2" spans="1:16" x14ac:dyDescent="0.3">
      <c r="A2" s="50"/>
      <c r="B2" s="56"/>
      <c r="C2" s="57"/>
      <c r="D2" s="57"/>
      <c r="E2" s="57"/>
      <c r="F2" s="57"/>
      <c r="G2" s="57"/>
      <c r="H2" s="57"/>
      <c r="I2" s="55"/>
      <c r="J2" s="55"/>
      <c r="K2" s="51"/>
      <c r="L2" s="52"/>
      <c r="M2" s="52"/>
      <c r="N2" s="51"/>
      <c r="O2" s="52"/>
      <c r="P2" s="52"/>
    </row>
    <row r="3" spans="1:16" x14ac:dyDescent="0.3">
      <c r="A3" s="49"/>
      <c r="B3" s="56"/>
      <c r="C3" s="57"/>
      <c r="D3" s="57"/>
      <c r="E3" s="57"/>
      <c r="F3" s="57"/>
      <c r="G3" s="57"/>
      <c r="H3" s="57"/>
      <c r="I3" s="49"/>
      <c r="J3" s="49"/>
      <c r="K3" s="49"/>
      <c r="L3" s="49"/>
      <c r="M3" s="49"/>
      <c r="N3" s="49"/>
      <c r="O3" s="49"/>
      <c r="P3" s="49"/>
    </row>
    <row r="4" spans="1:16" x14ac:dyDescent="0.3">
      <c r="A4" s="49"/>
      <c r="B4" s="57"/>
      <c r="C4" s="56"/>
      <c r="D4" s="58"/>
      <c r="E4" s="56"/>
      <c r="F4" s="58"/>
      <c r="G4" s="56"/>
      <c r="H4" s="58"/>
      <c r="I4" s="49"/>
      <c r="J4" s="49"/>
      <c r="K4" s="49"/>
      <c r="L4" s="49"/>
      <c r="M4" s="49"/>
      <c r="N4" s="49"/>
      <c r="O4" s="49"/>
      <c r="P4" s="49"/>
    </row>
    <row r="5" spans="1:16" x14ac:dyDescent="0.3">
      <c r="A5" s="49"/>
      <c r="B5" s="59"/>
      <c r="C5" s="18"/>
      <c r="D5" s="18"/>
      <c r="E5" s="18"/>
      <c r="F5" s="18"/>
      <c r="G5" s="18"/>
      <c r="H5" s="48"/>
      <c r="I5" s="49"/>
      <c r="J5" s="49"/>
      <c r="K5" s="49"/>
      <c r="L5" s="49"/>
      <c r="M5" s="49"/>
      <c r="N5" s="49"/>
      <c r="O5" s="49"/>
      <c r="P5" s="49"/>
    </row>
    <row r="6" spans="1:16" x14ac:dyDescent="0.3">
      <c r="A6" s="49"/>
      <c r="B6" s="59"/>
      <c r="C6" s="18"/>
      <c r="D6" s="18"/>
      <c r="E6" s="18"/>
      <c r="F6" s="18"/>
      <c r="G6" s="18"/>
      <c r="H6" s="48"/>
      <c r="I6" s="49"/>
      <c r="J6" s="49"/>
      <c r="K6" s="49"/>
      <c r="L6" s="49"/>
      <c r="M6" s="49"/>
      <c r="N6" s="49"/>
      <c r="O6" s="49"/>
      <c r="P6" s="49"/>
    </row>
    <row r="7" spans="1:16" x14ac:dyDescent="0.3">
      <c r="A7" s="49"/>
      <c r="B7" s="59"/>
      <c r="C7" s="18"/>
      <c r="D7" s="18"/>
      <c r="E7" s="48"/>
      <c r="F7" s="48"/>
      <c r="G7" s="48"/>
      <c r="H7" s="48"/>
      <c r="I7" s="49"/>
      <c r="J7" s="49"/>
      <c r="K7" s="49"/>
      <c r="M7" s="49"/>
      <c r="N7" s="49"/>
      <c r="O7" s="49"/>
      <c r="P7" s="49"/>
    </row>
    <row r="8" spans="1:16" x14ac:dyDescent="0.3">
      <c r="A8" s="49"/>
      <c r="B8" s="59"/>
      <c r="C8" s="18"/>
      <c r="D8" s="18"/>
      <c r="E8" s="48"/>
      <c r="F8" s="48"/>
      <c r="G8" s="48"/>
      <c r="H8" s="48"/>
      <c r="I8" s="49"/>
      <c r="J8" s="49"/>
      <c r="K8" s="49"/>
      <c r="L8" s="49"/>
      <c r="M8" s="49"/>
      <c r="N8" s="49"/>
      <c r="O8" s="49"/>
      <c r="P8" s="49"/>
    </row>
    <row r="9" spans="1:16" x14ac:dyDescent="0.3">
      <c r="A9" s="49"/>
      <c r="B9" s="59"/>
      <c r="C9" s="18"/>
      <c r="D9" s="18"/>
      <c r="E9" s="48"/>
      <c r="F9" s="48"/>
      <c r="G9" s="48"/>
      <c r="H9" s="48"/>
      <c r="I9" s="49"/>
      <c r="J9" s="49"/>
      <c r="K9" s="49"/>
      <c r="L9" s="49"/>
      <c r="M9" s="49"/>
      <c r="N9" s="49"/>
      <c r="O9" s="49"/>
      <c r="P9" s="49"/>
    </row>
    <row r="10" spans="1:16" x14ac:dyDescent="0.3">
      <c r="A10" s="18"/>
      <c r="B10" s="59"/>
      <c r="C10" s="60"/>
      <c r="D10" s="60"/>
      <c r="E10" s="61"/>
      <c r="F10" s="60"/>
      <c r="G10" s="60"/>
      <c r="H10" s="60"/>
      <c r="I10" s="18"/>
      <c r="J10" s="18"/>
      <c r="K10" s="18"/>
      <c r="L10" s="18"/>
      <c r="M10" s="18"/>
      <c r="N10" s="18"/>
      <c r="O10" s="18"/>
      <c r="P10" s="18"/>
    </row>
    <row r="11" spans="1:16" x14ac:dyDescent="0.3">
      <c r="A11" s="18"/>
      <c r="B11" s="59"/>
      <c r="C11" s="60"/>
      <c r="D11" s="60"/>
      <c r="E11" s="61"/>
      <c r="F11" s="60"/>
      <c r="G11" s="60"/>
      <c r="H11" s="60"/>
      <c r="I11" s="18"/>
      <c r="J11" s="18"/>
      <c r="K11" s="18"/>
      <c r="L11" s="18"/>
      <c r="M11" s="18"/>
      <c r="N11" s="18"/>
      <c r="O11" s="18"/>
      <c r="P11" s="18"/>
    </row>
    <row r="12" spans="1:16" x14ac:dyDescent="0.3">
      <c r="A12" s="18"/>
      <c r="B12" s="53"/>
      <c r="C12" s="18"/>
      <c r="D12" s="18"/>
      <c r="E12" s="48"/>
      <c r="F12" s="18"/>
      <c r="G12" s="18"/>
      <c r="H12" s="54"/>
      <c r="I12" s="18"/>
      <c r="J12" s="18"/>
      <c r="K12" s="18"/>
      <c r="L12" s="18"/>
      <c r="M12" s="18"/>
      <c r="N12" s="18"/>
      <c r="O12" s="18"/>
      <c r="P12" s="18"/>
    </row>
    <row r="13" spans="1:16" x14ac:dyDescent="0.3">
      <c r="B13" s="18"/>
      <c r="C13" s="18"/>
      <c r="D13" s="18"/>
      <c r="E13" s="18"/>
      <c r="F13" s="18"/>
      <c r="G13" s="18"/>
      <c r="H13" s="18"/>
    </row>
  </sheetData>
  <mergeCells count="1">
    <mergeCell ref="N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DAVID</cp:lastModifiedBy>
  <cp:lastPrinted>2014-07-17T13:14:38Z</cp:lastPrinted>
  <dcterms:created xsi:type="dcterms:W3CDTF">2014-07-04T17:57:07Z</dcterms:created>
  <dcterms:modified xsi:type="dcterms:W3CDTF">2014-10-21T02:21:54Z</dcterms:modified>
</cp:coreProperties>
</file>