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385" tabRatio="25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S12" i="2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S9"/>
  <c r="S10"/>
  <c r="S11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D11" l="1"/>
  <c r="D15"/>
  <c r="D19"/>
  <c r="D23"/>
  <c r="D27"/>
  <c r="D31"/>
  <c r="D35"/>
  <c r="D39"/>
  <c r="D43"/>
  <c r="D47"/>
  <c r="D51"/>
  <c r="D55"/>
  <c r="D59"/>
  <c r="D63"/>
  <c r="D67"/>
  <c r="D9"/>
  <c r="D13"/>
  <c r="D17"/>
  <c r="D18"/>
  <c r="D21"/>
  <c r="D25"/>
  <c r="D26"/>
  <c r="D29"/>
  <c r="D33"/>
  <c r="D37"/>
  <c r="D38"/>
  <c r="D41"/>
  <c r="D45"/>
  <c r="D49"/>
  <c r="D50"/>
  <c r="D53"/>
  <c r="D57"/>
  <c r="D61"/>
  <c r="D62"/>
  <c r="D65"/>
  <c r="P66" l="1"/>
  <c r="L66"/>
  <c r="H66"/>
  <c r="R66"/>
  <c r="N66"/>
  <c r="J66"/>
  <c r="F66"/>
  <c r="P54"/>
  <c r="L54"/>
  <c r="H54"/>
  <c r="R54"/>
  <c r="N54"/>
  <c r="J54"/>
  <c r="F54"/>
  <c r="P42"/>
  <c r="L42"/>
  <c r="H42"/>
  <c r="R42"/>
  <c r="N42"/>
  <c r="J42"/>
  <c r="F42"/>
  <c r="P30"/>
  <c r="L30"/>
  <c r="H30"/>
  <c r="R30"/>
  <c r="N30"/>
  <c r="J30"/>
  <c r="F30"/>
  <c r="P14"/>
  <c r="L14"/>
  <c r="H14"/>
  <c r="R14"/>
  <c r="N14"/>
  <c r="J14"/>
  <c r="F14"/>
  <c r="R68"/>
  <c r="N68"/>
  <c r="J68"/>
  <c r="F68"/>
  <c r="P68"/>
  <c r="L68"/>
  <c r="H68"/>
  <c r="R64"/>
  <c r="N64"/>
  <c r="J64"/>
  <c r="F64"/>
  <c r="P64"/>
  <c r="L64"/>
  <c r="H64"/>
  <c r="R60"/>
  <c r="N60"/>
  <c r="J60"/>
  <c r="F60"/>
  <c r="P60"/>
  <c r="L60"/>
  <c r="H60"/>
  <c r="R56"/>
  <c r="N56"/>
  <c r="J56"/>
  <c r="F56"/>
  <c r="P56"/>
  <c r="L56"/>
  <c r="H56"/>
  <c r="R52"/>
  <c r="N52"/>
  <c r="J52"/>
  <c r="F52"/>
  <c r="P52"/>
  <c r="L52"/>
  <c r="H52"/>
  <c r="R48"/>
  <c r="N48"/>
  <c r="J48"/>
  <c r="F48"/>
  <c r="P48"/>
  <c r="L48"/>
  <c r="H48"/>
  <c r="R44"/>
  <c r="N44"/>
  <c r="J44"/>
  <c r="F44"/>
  <c r="P44"/>
  <c r="L44"/>
  <c r="H44"/>
  <c r="R40"/>
  <c r="N40"/>
  <c r="J40"/>
  <c r="F40"/>
  <c r="P40"/>
  <c r="L40"/>
  <c r="H40"/>
  <c r="R36"/>
  <c r="N36"/>
  <c r="J36"/>
  <c r="F36"/>
  <c r="P36"/>
  <c r="L36"/>
  <c r="H36"/>
  <c r="R32"/>
  <c r="N32"/>
  <c r="J32"/>
  <c r="F32"/>
  <c r="P32"/>
  <c r="L32"/>
  <c r="H32"/>
  <c r="R28"/>
  <c r="N28"/>
  <c r="J28"/>
  <c r="F28"/>
  <c r="P28"/>
  <c r="L28"/>
  <c r="H28"/>
  <c r="R24"/>
  <c r="N24"/>
  <c r="J24"/>
  <c r="F24"/>
  <c r="P24"/>
  <c r="L24"/>
  <c r="H24"/>
  <c r="R20"/>
  <c r="N20"/>
  <c r="J20"/>
  <c r="F20"/>
  <c r="P20"/>
  <c r="L20"/>
  <c r="H20"/>
  <c r="R16"/>
  <c r="N16"/>
  <c r="J16"/>
  <c r="F16"/>
  <c r="P16"/>
  <c r="L16"/>
  <c r="H16"/>
  <c r="R12"/>
  <c r="N12"/>
  <c r="J12"/>
  <c r="F12"/>
  <c r="P12"/>
  <c r="L12"/>
  <c r="H12"/>
  <c r="P58"/>
  <c r="L58"/>
  <c r="H58"/>
  <c r="R58"/>
  <c r="N58"/>
  <c r="J58"/>
  <c r="F58"/>
  <c r="P46"/>
  <c r="L46"/>
  <c r="H46"/>
  <c r="R46"/>
  <c r="N46"/>
  <c r="J46"/>
  <c r="F46"/>
  <c r="P34"/>
  <c r="L34"/>
  <c r="H34"/>
  <c r="R34"/>
  <c r="N34"/>
  <c r="J34"/>
  <c r="F34"/>
  <c r="P22"/>
  <c r="L22"/>
  <c r="H22"/>
  <c r="R22"/>
  <c r="N22"/>
  <c r="J22"/>
  <c r="F22"/>
  <c r="P10"/>
  <c r="L10"/>
  <c r="H10"/>
  <c r="R10"/>
  <c r="N10"/>
  <c r="J10"/>
  <c r="F10"/>
  <c r="F65"/>
  <c r="P65"/>
  <c r="L65"/>
  <c r="H65"/>
  <c r="R65"/>
  <c r="N65"/>
  <c r="J65"/>
  <c r="F61"/>
  <c r="P61"/>
  <c r="L61"/>
  <c r="H61"/>
  <c r="R61"/>
  <c r="N61"/>
  <c r="J61"/>
  <c r="F57"/>
  <c r="P57"/>
  <c r="L57"/>
  <c r="H57"/>
  <c r="R57"/>
  <c r="N57"/>
  <c r="J57"/>
  <c r="F53"/>
  <c r="P53"/>
  <c r="L53"/>
  <c r="H53"/>
  <c r="R53"/>
  <c r="N53"/>
  <c r="J53"/>
  <c r="F49"/>
  <c r="P49"/>
  <c r="L49"/>
  <c r="H49"/>
  <c r="R49"/>
  <c r="N49"/>
  <c r="J49"/>
  <c r="F45"/>
  <c r="P45"/>
  <c r="L45"/>
  <c r="H45"/>
  <c r="R45"/>
  <c r="N45"/>
  <c r="J45"/>
  <c r="F41"/>
  <c r="P41"/>
  <c r="L41"/>
  <c r="H41"/>
  <c r="R41"/>
  <c r="N41"/>
  <c r="J41"/>
  <c r="F37"/>
  <c r="P37"/>
  <c r="L37"/>
  <c r="H37"/>
  <c r="R37"/>
  <c r="N37"/>
  <c r="J37"/>
  <c r="F33"/>
  <c r="P33"/>
  <c r="L33"/>
  <c r="H33"/>
  <c r="R33"/>
  <c r="N33"/>
  <c r="J33"/>
  <c r="F29"/>
  <c r="P29"/>
  <c r="L29"/>
  <c r="H29"/>
  <c r="R29"/>
  <c r="N29"/>
  <c r="J29"/>
  <c r="F25"/>
  <c r="P25"/>
  <c r="L25"/>
  <c r="H25"/>
  <c r="R25"/>
  <c r="N25"/>
  <c r="J25"/>
  <c r="F21"/>
  <c r="P21"/>
  <c r="L21"/>
  <c r="H21"/>
  <c r="R21"/>
  <c r="N21"/>
  <c r="J21"/>
  <c r="F17"/>
  <c r="P17"/>
  <c r="L17"/>
  <c r="H17"/>
  <c r="R17"/>
  <c r="N17"/>
  <c r="J17"/>
  <c r="F13"/>
  <c r="P13"/>
  <c r="L13"/>
  <c r="H13"/>
  <c r="R13"/>
  <c r="N13"/>
  <c r="J13"/>
  <c r="F9"/>
  <c r="P9"/>
  <c r="L9"/>
  <c r="H9"/>
  <c r="R9"/>
  <c r="N9"/>
  <c r="J9"/>
  <c r="D66"/>
  <c r="D58"/>
  <c r="D54"/>
  <c r="D46"/>
  <c r="D42"/>
  <c r="D34"/>
  <c r="D30"/>
  <c r="D22"/>
  <c r="D14"/>
  <c r="D10"/>
  <c r="P62"/>
  <c r="L62"/>
  <c r="H62"/>
  <c r="R62"/>
  <c r="N62"/>
  <c r="J62"/>
  <c r="F62"/>
  <c r="P50"/>
  <c r="L50"/>
  <c r="H50"/>
  <c r="R50"/>
  <c r="N50"/>
  <c r="J50"/>
  <c r="F50"/>
  <c r="P38"/>
  <c r="L38"/>
  <c r="H38"/>
  <c r="R38"/>
  <c r="N38"/>
  <c r="J38"/>
  <c r="F38"/>
  <c r="P26"/>
  <c r="L26"/>
  <c r="H26"/>
  <c r="R26"/>
  <c r="N26"/>
  <c r="J26"/>
  <c r="F26"/>
  <c r="P18"/>
  <c r="L18"/>
  <c r="H18"/>
  <c r="R18"/>
  <c r="N18"/>
  <c r="J18"/>
  <c r="F18"/>
  <c r="R67"/>
  <c r="N67"/>
  <c r="J67"/>
  <c r="F67"/>
  <c r="P67"/>
  <c r="L67"/>
  <c r="H67"/>
  <c r="R63"/>
  <c r="N63"/>
  <c r="J63"/>
  <c r="F63"/>
  <c r="P63"/>
  <c r="L63"/>
  <c r="H63"/>
  <c r="R59"/>
  <c r="N59"/>
  <c r="J59"/>
  <c r="F59"/>
  <c r="P59"/>
  <c r="L59"/>
  <c r="H59"/>
  <c r="R55"/>
  <c r="N55"/>
  <c r="J55"/>
  <c r="F55"/>
  <c r="P55"/>
  <c r="L55"/>
  <c r="H55"/>
  <c r="R51"/>
  <c r="N51"/>
  <c r="J51"/>
  <c r="F51"/>
  <c r="P51"/>
  <c r="L51"/>
  <c r="H51"/>
  <c r="R47"/>
  <c r="N47"/>
  <c r="J47"/>
  <c r="F47"/>
  <c r="P47"/>
  <c r="L47"/>
  <c r="H47"/>
  <c r="R43"/>
  <c r="N43"/>
  <c r="J43"/>
  <c r="F43"/>
  <c r="P43"/>
  <c r="L43"/>
  <c r="H43"/>
  <c r="R39"/>
  <c r="N39"/>
  <c r="J39"/>
  <c r="F39"/>
  <c r="P39"/>
  <c r="L39"/>
  <c r="H39"/>
  <c r="R35"/>
  <c r="N35"/>
  <c r="J35"/>
  <c r="F35"/>
  <c r="P35"/>
  <c r="L35"/>
  <c r="H35"/>
  <c r="R31"/>
  <c r="N31"/>
  <c r="J31"/>
  <c r="F31"/>
  <c r="P31"/>
  <c r="L31"/>
  <c r="H31"/>
  <c r="R27"/>
  <c r="N27"/>
  <c r="J27"/>
  <c r="F27"/>
  <c r="P27"/>
  <c r="L27"/>
  <c r="H27"/>
  <c r="R23"/>
  <c r="N23"/>
  <c r="J23"/>
  <c r="F23"/>
  <c r="P23"/>
  <c r="L23"/>
  <c r="H23"/>
  <c r="R19"/>
  <c r="N19"/>
  <c r="J19"/>
  <c r="F19"/>
  <c r="P19"/>
  <c r="L19"/>
  <c r="H19"/>
  <c r="R15"/>
  <c r="N15"/>
  <c r="J15"/>
  <c r="F15"/>
  <c r="P15"/>
  <c r="L15"/>
  <c r="H15"/>
  <c r="R11"/>
  <c r="N11"/>
  <c r="J11"/>
  <c r="F11"/>
  <c r="P11"/>
  <c r="L11"/>
  <c r="H11"/>
  <c r="D68"/>
  <c r="D64"/>
  <c r="D60"/>
  <c r="D56"/>
  <c r="D52"/>
  <c r="D48"/>
  <c r="D44"/>
  <c r="D40"/>
  <c r="D36"/>
  <c r="D32"/>
  <c r="D28"/>
  <c r="D24"/>
  <c r="D20"/>
  <c r="D16"/>
  <c r="D12"/>
  <c r="J74" l="1"/>
  <c r="J82" s="1"/>
  <c r="J73"/>
  <c r="J81" s="1"/>
  <c r="J72"/>
  <c r="J80" s="1"/>
  <c r="J76"/>
  <c r="J84" s="1"/>
  <c r="J75"/>
  <c r="J83" s="1"/>
  <c r="D72"/>
  <c r="D74"/>
  <c r="D76"/>
  <c r="D73"/>
  <c r="D75"/>
  <c r="F72"/>
  <c r="K73"/>
  <c r="K81" s="1"/>
  <c r="E73"/>
  <c r="E81" s="1"/>
  <c r="I74"/>
  <c r="I82" s="1"/>
  <c r="G75"/>
  <c r="G83" s="1"/>
  <c r="H75"/>
  <c r="H83" s="1"/>
  <c r="F76"/>
  <c r="K72"/>
  <c r="K80" s="1"/>
  <c r="E72"/>
  <c r="E80" s="1"/>
  <c r="I73"/>
  <c r="I81" s="1"/>
  <c r="G74"/>
  <c r="G82" s="1"/>
  <c r="H74"/>
  <c r="H82" s="1"/>
  <c r="F75"/>
  <c r="K76"/>
  <c r="K84" s="1"/>
  <c r="E76"/>
  <c r="E84" s="1"/>
  <c r="I72"/>
  <c r="I80" s="1"/>
  <c r="G73"/>
  <c r="G81" s="1"/>
  <c r="H73"/>
  <c r="H81" s="1"/>
  <c r="F74"/>
  <c r="K75"/>
  <c r="K83" s="1"/>
  <c r="E75"/>
  <c r="E83" s="1"/>
  <c r="I76"/>
  <c r="I84" s="1"/>
  <c r="G72"/>
  <c r="G80" s="1"/>
  <c r="H72"/>
  <c r="H80" s="1"/>
  <c r="F73"/>
  <c r="K74"/>
  <c r="K82" s="1"/>
  <c r="E74"/>
  <c r="E82" s="1"/>
  <c r="I75"/>
  <c r="I83" s="1"/>
  <c r="G76"/>
  <c r="G84" s="1"/>
  <c r="H76"/>
  <c r="H84" s="1"/>
  <c r="D81" l="1"/>
  <c r="C73"/>
  <c r="D83"/>
  <c r="C75"/>
  <c r="D80"/>
  <c r="C72"/>
  <c r="D82"/>
  <c r="C74"/>
  <c r="D84"/>
  <c r="C76"/>
  <c r="F81"/>
  <c r="F80"/>
  <c r="F82"/>
  <c r="F83"/>
  <c r="F84"/>
  <c r="C84" l="1"/>
  <c r="C80"/>
  <c r="C81"/>
  <c r="C82"/>
  <c r="C83"/>
</calcChain>
</file>

<file path=xl/sharedStrings.xml><?xml version="1.0" encoding="utf-8"?>
<sst xmlns="http://schemas.openxmlformats.org/spreadsheetml/2006/main" count="52" uniqueCount="22">
  <si>
    <t>Residential</t>
  </si>
  <si>
    <t>Competitive Sector Multi-Unit Residential (CSMUR)</t>
  </si>
  <si>
    <t>GS&lt;50 kW</t>
  </si>
  <si>
    <t>GS 50-999 kW</t>
  </si>
  <si>
    <t>GS 1000-4999 kW</t>
  </si>
  <si>
    <t>Large Use</t>
  </si>
  <si>
    <t>Street lighting</t>
  </si>
  <si>
    <t>Unmetered Scattered Load</t>
  </si>
  <si>
    <t>CSMUR</t>
  </si>
  <si>
    <t>DOS</t>
  </si>
  <si>
    <t>kWh per day</t>
  </si>
  <si>
    <t>kWh per month</t>
  </si>
  <si>
    <t>Purchased Energy, kWh (by customer class)</t>
  </si>
  <si>
    <t>Total Purchased kWh</t>
  </si>
  <si>
    <t>Customers &lt; 5000 kW</t>
  </si>
  <si>
    <t>Customers &gt; 5000 kW</t>
  </si>
  <si>
    <t>Total Load after losses*</t>
  </si>
  <si>
    <t>Annual Purchased usage by class</t>
  </si>
  <si>
    <t>Annual Total Load after losses</t>
  </si>
  <si>
    <t>Year</t>
  </si>
  <si>
    <t>2009-2013 Board Approved Loss Factor</t>
  </si>
  <si>
    <t>Response to 3_11_VECC_20_E</t>
  </si>
</sst>
</file>

<file path=xl/styles.xml><?xml version="1.0" encoding="utf-8"?>
<styleSheet xmlns="http://schemas.openxmlformats.org/spreadsheetml/2006/main">
  <numFmts count="1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mmm\ yyyy"/>
    <numFmt numFmtId="167" formatCode="_-* #,##0_-;\-* #,##0_-;_-* &quot;-&quot;??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&quot;£ &quot;#,##0.00;[Red]\-&quot;£ &quot;#,##0.00"/>
    <numFmt numFmtId="172" formatCode="#,##0.0"/>
    <numFmt numFmtId="173" formatCode="##\-#"/>
    <numFmt numFmtId="174" formatCode="0\-0"/>
    <numFmt numFmtId="175" formatCode="[$-1009]d\-mmm\-yy;@"/>
    <numFmt numFmtId="176" formatCode="0.00_)"/>
    <numFmt numFmtId="177" formatCode="mm/dd/yyyy"/>
    <numFmt numFmtId="178" formatCode="_-* #,##0.00&quot;$&quot;_-;\-* #,##0.00&quot;$&quot;_-;_-* &quot;-&quot;??&quot;$&quot;_-;_-@_-"/>
    <numFmt numFmtId="179" formatCode="[$-1009]d/mmm/yy;@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2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sz val="10"/>
      <color theme="1"/>
      <name val="Tahoma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</font>
    <font>
      <b/>
      <i/>
      <sz val="10"/>
      <name val="Arial"/>
      <family val="2"/>
    </font>
    <font>
      <b/>
      <sz val="16"/>
      <name val="Times New Roman"/>
      <family val="1"/>
    </font>
    <font>
      <b/>
      <sz val="10"/>
      <name val="Tahoma"/>
      <family val="2"/>
    </font>
    <font>
      <sz val="8"/>
      <name val="Trebuchet MS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Arial"/>
      <family val="2"/>
    </font>
    <font>
      <b/>
      <sz val="10"/>
      <color rgb="FF3F3F3F"/>
      <name val="Arial"/>
      <family val="2"/>
    </font>
    <font>
      <b/>
      <sz val="12"/>
      <color theme="0"/>
      <name val="Arial Narrow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D3D3D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16">
    <xf numFmtId="0" fontId="0" fillId="0" borderId="0"/>
    <xf numFmtId="165" fontId="1" fillId="0" borderId="0" applyFont="0" applyFill="0" applyBorder="0" applyAlignment="0" applyProtection="0"/>
    <xf numFmtId="0" fontId="6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0" fontId="7" fillId="0" borderId="0"/>
    <xf numFmtId="172" fontId="7" fillId="0" borderId="0"/>
    <xf numFmtId="14" fontId="7" fillId="0" borderId="0"/>
    <xf numFmtId="174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4" fontId="16" fillId="0" borderId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38" fontId="8" fillId="34" borderId="0" applyNumberFormat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0" fontId="8" fillId="36" borderId="4" applyNumberFormat="0" applyBorder="0" applyAlignment="0" applyProtection="0"/>
    <xf numFmtId="173" fontId="7" fillId="0" borderId="0"/>
    <xf numFmtId="169" fontId="7" fillId="0" borderId="0"/>
    <xf numFmtId="171" fontId="7" fillId="0" borderId="0"/>
    <xf numFmtId="0" fontId="7" fillId="0" borderId="0"/>
    <xf numFmtId="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24" applyNumberFormat="0" applyFon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70" fontId="7" fillId="0" borderId="0"/>
    <xf numFmtId="172" fontId="7" fillId="0" borderId="0"/>
    <xf numFmtId="14" fontId="7" fillId="0" borderId="0"/>
    <xf numFmtId="174" fontId="7" fillId="0" borderId="0"/>
    <xf numFmtId="0" fontId="7" fillId="0" borderId="0"/>
    <xf numFmtId="0" fontId="7" fillId="0" borderId="0"/>
    <xf numFmtId="0" fontId="11" fillId="0" borderId="0"/>
    <xf numFmtId="165" fontId="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1" fillId="0" borderId="0"/>
    <xf numFmtId="4" fontId="16" fillId="0" borderId="0"/>
    <xf numFmtId="0" fontId="31" fillId="0" borderId="25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23" fillId="0" borderId="23" applyNumberFormat="0" applyAlignment="0" applyProtection="0">
      <alignment horizontal="left" vertical="center"/>
    </xf>
    <xf numFmtId="0" fontId="23" fillId="0" borderId="6">
      <alignment horizontal="left" vertical="center"/>
    </xf>
    <xf numFmtId="0" fontId="23" fillId="0" borderId="6">
      <alignment horizontal="left" vertical="center"/>
    </xf>
    <xf numFmtId="0" fontId="7" fillId="0" borderId="0"/>
    <xf numFmtId="10" fontId="8" fillId="36" borderId="4" applyNumberFormat="0" applyBorder="0" applyAlignment="0" applyProtection="0"/>
    <xf numFmtId="0" fontId="32" fillId="37" borderId="25"/>
    <xf numFmtId="173" fontId="7" fillId="0" borderId="0"/>
    <xf numFmtId="169" fontId="7" fillId="0" borderId="0"/>
    <xf numFmtId="37" fontId="24" fillId="0" borderId="0"/>
    <xf numFmtId="0" fontId="11" fillId="0" borderId="0"/>
    <xf numFmtId="171" fontId="7" fillId="0" borderId="0"/>
    <xf numFmtId="176" fontId="25" fillId="0" borderId="0"/>
    <xf numFmtId="176" fontId="25" fillId="0" borderId="0"/>
    <xf numFmtId="0" fontId="1" fillId="0" borderId="0"/>
    <xf numFmtId="0" fontId="1" fillId="0" borderId="0"/>
    <xf numFmtId="0" fontId="17" fillId="0" borderId="0">
      <alignment vertical="top"/>
    </xf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top"/>
    </xf>
    <xf numFmtId="0" fontId="17" fillId="0" borderId="0">
      <alignment vertical="top"/>
    </xf>
    <xf numFmtId="0" fontId="1" fillId="0" borderId="0"/>
    <xf numFmtId="0" fontId="17" fillId="0" borderId="0">
      <alignment vertical="top"/>
    </xf>
    <xf numFmtId="0" fontId="17" fillId="0" borderId="0">
      <alignment vertical="top"/>
    </xf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7" fillId="0" borderId="0">
      <alignment vertical="top"/>
    </xf>
    <xf numFmtId="0" fontId="19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9" borderId="21" applyNumberFormat="0" applyFont="0" applyAlignment="0" applyProtection="0"/>
    <xf numFmtId="40" fontId="17" fillId="35" borderId="0">
      <alignment horizontal="right"/>
    </xf>
    <xf numFmtId="0" fontId="21" fillId="36" borderId="0">
      <alignment horizontal="center"/>
    </xf>
    <xf numFmtId="0" fontId="20" fillId="35" borderId="0"/>
    <xf numFmtId="0" fontId="9" fillId="38" borderId="0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7" fillId="0" borderId="0"/>
    <xf numFmtId="0" fontId="31" fillId="0" borderId="25"/>
    <xf numFmtId="0" fontId="33" fillId="0" borderId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32" fillId="0" borderId="26"/>
    <xf numFmtId="0" fontId="32" fillId="0" borderId="25"/>
    <xf numFmtId="0" fontId="29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7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4" fillId="0" borderId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2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6" borderId="0" applyNumberFormat="0" applyBorder="0" applyAlignment="0" applyProtection="0"/>
    <xf numFmtId="0" fontId="36" fillId="40" borderId="0" applyNumberFormat="0" applyBorder="0" applyAlignment="0" applyProtection="0"/>
    <xf numFmtId="0" fontId="37" fillId="57" borderId="27" applyNumberFormat="0" applyAlignment="0" applyProtection="0"/>
    <xf numFmtId="0" fontId="9" fillId="58" borderId="28" applyNumberFormat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41" borderId="0" applyNumberFormat="0" applyBorder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43" fillId="44" borderId="27" applyNumberFormat="0" applyAlignment="0" applyProtection="0"/>
    <xf numFmtId="0" fontId="44" fillId="0" borderId="32" applyNumberFormat="0" applyFill="0" applyAlignment="0" applyProtection="0"/>
    <xf numFmtId="0" fontId="45" fillId="59" borderId="0" applyNumberFormat="0" applyBorder="0" applyAlignment="0" applyProtection="0"/>
    <xf numFmtId="0" fontId="7" fillId="60" borderId="33" applyNumberFormat="0" applyFont="0" applyAlignment="0" applyProtection="0"/>
    <xf numFmtId="0" fontId="46" fillId="57" borderId="34" applyNumberFormat="0" applyAlignment="0" applyProtection="0"/>
    <xf numFmtId="9" fontId="1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0" fillId="0" borderId="35" applyNumberFormat="0" applyFill="0" applyAlignment="0" applyProtection="0"/>
    <xf numFmtId="0" fontId="10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1" fillId="0" borderId="30" applyNumberFormat="0" applyFill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0" borderId="29" applyNumberFormat="0" applyFill="0" applyAlignment="0" applyProtection="0"/>
    <xf numFmtId="0" fontId="42" fillId="0" borderId="3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0" fillId="0" borderId="29" applyNumberFormat="0" applyFill="0" applyAlignment="0" applyProtection="0"/>
    <xf numFmtId="0" fontId="42" fillId="0" borderId="31" applyNumberFormat="0" applyFill="0" applyAlignment="0" applyProtection="0"/>
    <xf numFmtId="0" fontId="41" fillId="0" borderId="30" applyNumberFormat="0" applyFill="0" applyAlignment="0" applyProtection="0"/>
    <xf numFmtId="9" fontId="1" fillId="0" borderId="0" applyFont="0" applyFill="0" applyBorder="0" applyAlignment="0" applyProtection="0"/>
    <xf numFmtId="0" fontId="1" fillId="0" borderId="0"/>
    <xf numFmtId="0" fontId="41" fillId="0" borderId="30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8" fillId="0" borderId="0"/>
    <xf numFmtId="165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31" applyNumberFormat="0" applyFill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2" fillId="0" borderId="31" applyNumberFormat="0" applyFill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1" fillId="0" borderId="30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31" applyNumberFormat="0" applyFill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0" fontId="7" fillId="0" borderId="0"/>
    <xf numFmtId="172" fontId="7" fillId="0" borderId="0"/>
    <xf numFmtId="14" fontId="7" fillId="0" borderId="0"/>
    <xf numFmtId="174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3" fontId="7" fillId="0" borderId="0"/>
    <xf numFmtId="169" fontId="7" fillId="0" borderId="0"/>
    <xf numFmtId="171" fontId="7" fillId="0" borderId="0"/>
    <xf numFmtId="0" fontId="7" fillId="0" borderId="0"/>
    <xf numFmtId="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24" applyNumberFormat="0" applyFon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0" fontId="7" fillId="0" borderId="0"/>
    <xf numFmtId="172" fontId="7" fillId="0" borderId="0"/>
    <xf numFmtId="14" fontId="7" fillId="0" borderId="0"/>
    <xf numFmtId="174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173" fontId="7" fillId="0" borderId="0"/>
    <xf numFmtId="169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0" fontId="7" fillId="0" borderId="24" applyNumberFormat="0" applyFon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7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60" borderId="33" applyNumberFormat="0" applyFont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54" fillId="11" borderId="0" applyNumberFormat="0" applyBorder="0" applyAlignment="0" applyProtection="0"/>
    <xf numFmtId="0" fontId="54" fillId="15" borderId="0" applyNumberFormat="0" applyBorder="0" applyAlignment="0" applyProtection="0"/>
    <xf numFmtId="0" fontId="54" fillId="19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179" fontId="1" fillId="31" borderId="0" applyNumberFormat="0" applyBorder="0" applyAlignment="0" applyProtection="0"/>
    <xf numFmtId="0" fontId="54" fillId="12" borderId="0" applyNumberFormat="0" applyBorder="0" applyAlignment="0" applyProtection="0"/>
    <xf numFmtId="179" fontId="1" fillId="12" borderId="0" applyNumberFormat="0" applyBorder="0" applyAlignment="0" applyProtection="0"/>
    <xf numFmtId="0" fontId="54" fillId="16" borderId="0" applyNumberFormat="0" applyBorder="0" applyAlignment="0" applyProtection="0"/>
    <xf numFmtId="0" fontId="54" fillId="20" borderId="0" applyNumberFormat="0" applyBorder="0" applyAlignment="0" applyProtection="0"/>
    <xf numFmtId="179" fontId="1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6" fillId="4" borderId="0" applyNumberFormat="0" applyBorder="0" applyAlignment="0" applyProtection="0"/>
    <xf numFmtId="0" fontId="57" fillId="7" borderId="17" applyNumberFormat="0" applyAlignment="0" applyProtection="0"/>
    <xf numFmtId="0" fontId="58" fillId="8" borderId="20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8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25"/>
    <xf numFmtId="0" fontId="59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50" fillId="0" borderId="0"/>
    <xf numFmtId="0" fontId="51" fillId="34" borderId="0"/>
    <xf numFmtId="0" fontId="51" fillId="62" borderId="0"/>
    <xf numFmtId="0" fontId="61" fillId="0" borderId="14" applyNumberFormat="0" applyFill="0" applyAlignment="0" applyProtection="0"/>
    <xf numFmtId="0" fontId="62" fillId="0" borderId="15" applyNumberFormat="0" applyFill="0" applyAlignment="0" applyProtection="0"/>
    <xf numFmtId="0" fontId="63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" borderId="17" applyNumberFormat="0" applyAlignment="0" applyProtection="0"/>
    <xf numFmtId="0" fontId="32" fillId="37" borderId="25"/>
    <xf numFmtId="0" fontId="66" fillId="0" borderId="19" applyNumberFormat="0" applyFill="0" applyAlignment="0" applyProtection="0"/>
    <xf numFmtId="0" fontId="67" fillId="5" borderId="0" applyNumberFormat="0" applyBorder="0" applyAlignment="0" applyProtection="0"/>
    <xf numFmtId="0" fontId="7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0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0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0" fontId="30" fillId="0" borderId="0"/>
    <xf numFmtId="179" fontId="1" fillId="0" borderId="0"/>
    <xf numFmtId="0" fontId="1" fillId="0" borderId="0"/>
    <xf numFmtId="0" fontId="3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4" fillId="0" borderId="0"/>
    <xf numFmtId="0" fontId="6" fillId="0" borderId="0">
      <alignment vertical="center"/>
    </xf>
    <xf numFmtId="0" fontId="34" fillId="0" borderId="0"/>
    <xf numFmtId="175" fontId="1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6" fillId="0" borderId="0"/>
    <xf numFmtId="0" fontId="16" fillId="0" borderId="0"/>
    <xf numFmtId="179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top"/>
    </xf>
    <xf numFmtId="0" fontId="1" fillId="0" borderId="0"/>
    <xf numFmtId="0" fontId="7" fillId="0" borderId="0"/>
    <xf numFmtId="0" fontId="19" fillId="0" borderId="0"/>
    <xf numFmtId="0" fontId="1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0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7" fillId="9" borderId="21" applyNumberFormat="0" applyFont="0" applyAlignment="0" applyProtection="0"/>
    <xf numFmtId="0" fontId="18" fillId="9" borderId="21" applyNumberFormat="0" applyFont="0" applyAlignment="0" applyProtection="0"/>
    <xf numFmtId="0" fontId="18" fillId="9" borderId="21" applyNumberFormat="0" applyFont="0" applyAlignment="0" applyProtection="0"/>
    <xf numFmtId="0" fontId="18" fillId="9" borderId="21" applyNumberFormat="0" applyFont="0" applyAlignment="0" applyProtection="0"/>
    <xf numFmtId="0" fontId="69" fillId="7" borderId="1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" fontId="70" fillId="61" borderId="11" applyNumberFormat="0" applyBorder="0">
      <alignment horizontal="center"/>
    </xf>
    <xf numFmtId="0" fontId="31" fillId="0" borderId="25"/>
    <xf numFmtId="0" fontId="71" fillId="0" borderId="22" applyNumberFormat="0" applyFill="0" applyAlignment="0" applyProtection="0"/>
    <xf numFmtId="0" fontId="32" fillId="0" borderId="25"/>
    <xf numFmtId="0" fontId="7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9" fontId="7" fillId="0" borderId="0" applyFont="0" applyFill="0" applyBorder="0" applyAlignment="0" applyProtection="0"/>
    <xf numFmtId="0" fontId="7" fillId="0" borderId="24" applyNumberFormat="0" applyFon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54" fillId="0" borderId="0"/>
    <xf numFmtId="0" fontId="7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4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70" fontId="7" fillId="0" borderId="0"/>
    <xf numFmtId="170" fontId="7" fillId="0" borderId="0"/>
    <xf numFmtId="170" fontId="7" fillId="0" borderId="0"/>
    <xf numFmtId="170" fontId="7" fillId="0" borderId="0"/>
    <xf numFmtId="177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23" applyNumberFormat="0" applyAlignment="0" applyProtection="0">
      <alignment horizontal="left" vertical="center"/>
    </xf>
    <xf numFmtId="0" fontId="13" fillId="0" borderId="6">
      <alignment horizontal="left" vertical="center"/>
    </xf>
    <xf numFmtId="173" fontId="7" fillId="0" borderId="0"/>
    <xf numFmtId="173" fontId="7" fillId="0" borderId="0"/>
    <xf numFmtId="173" fontId="7" fillId="0" borderId="0"/>
    <xf numFmtId="173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9" borderId="2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1" applyFont="1" applyBorder="1"/>
    <xf numFmtId="166" fontId="2" fillId="0" borderId="0" xfId="0" applyNumberFormat="1" applyFont="1" applyBorder="1"/>
    <xf numFmtId="166" fontId="2" fillId="0" borderId="8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7" fontId="0" fillId="0" borderId="3" xfId="1" applyNumberFormat="1" applyFont="1" applyBorder="1"/>
    <xf numFmtId="167" fontId="0" fillId="0" borderId="8" xfId="1" applyNumberFormat="1" applyFont="1" applyBorder="1"/>
    <xf numFmtId="0" fontId="2" fillId="0" borderId="0" xfId="0" applyNumberFormat="1" applyFont="1" applyBorder="1"/>
    <xf numFmtId="167" fontId="2" fillId="0" borderId="0" xfId="1" applyNumberFormat="1" applyFont="1" applyBorder="1"/>
    <xf numFmtId="167" fontId="2" fillId="0" borderId="0" xfId="0" applyNumberFormat="1" applyFont="1" applyBorder="1"/>
    <xf numFmtId="167" fontId="2" fillId="0" borderId="9" xfId="1" applyNumberFormat="1" applyFont="1" applyBorder="1"/>
    <xf numFmtId="167" fontId="2" fillId="0" borderId="8" xfId="1" applyNumberFormat="1" applyFont="1" applyBorder="1"/>
    <xf numFmtId="167" fontId="2" fillId="0" borderId="2" xfId="1" applyNumberFormat="1" applyFont="1" applyBorder="1"/>
    <xf numFmtId="167" fontId="2" fillId="0" borderId="3" xfId="1" applyNumberFormat="1" applyFont="1" applyBorder="1"/>
    <xf numFmtId="167" fontId="2" fillId="0" borderId="1" xfId="1" applyNumberFormat="1" applyFont="1" applyBorder="1"/>
    <xf numFmtId="167" fontId="0" fillId="0" borderId="3" xfId="1" applyNumberFormat="1" applyFont="1" applyFill="1" applyBorder="1"/>
    <xf numFmtId="0" fontId="0" fillId="0" borderId="1" xfId="0" applyBorder="1"/>
    <xf numFmtId="0" fontId="0" fillId="0" borderId="0" xfId="0" applyBorder="1"/>
    <xf numFmtId="167" fontId="2" fillId="0" borderId="9" xfId="1" applyNumberFormat="1" applyFont="1" applyFill="1" applyBorder="1"/>
    <xf numFmtId="167" fontId="2" fillId="0" borderId="0" xfId="1" applyNumberFormat="1" applyFont="1" applyFill="1" applyBorder="1"/>
    <xf numFmtId="167" fontId="2" fillId="0" borderId="9" xfId="0" applyNumberFormat="1" applyFont="1" applyBorder="1"/>
    <xf numFmtId="167" fontId="2" fillId="0" borderId="2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Border="1"/>
    <xf numFmtId="0" fontId="2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167" fontId="5" fillId="0" borderId="0" xfId="0" applyNumberFormat="1" applyFont="1" applyBorder="1"/>
    <xf numFmtId="0" fontId="5" fillId="0" borderId="0" xfId="0" applyFont="1" applyBorder="1"/>
    <xf numFmtId="0" fontId="5" fillId="2" borderId="4" xfId="0" applyFont="1" applyFill="1" applyBorder="1" applyAlignment="1">
      <alignment horizontal="center" vertical="center" wrapText="1"/>
    </xf>
    <xf numFmtId="167" fontId="5" fillId="2" borderId="9" xfId="0" applyNumberFormat="1" applyFont="1" applyFill="1" applyBorder="1"/>
    <xf numFmtId="167" fontId="5" fillId="2" borderId="0" xfId="0" applyNumberFormat="1" applyFont="1" applyFill="1" applyBorder="1"/>
    <xf numFmtId="167" fontId="5" fillId="2" borderId="0" xfId="1" applyNumberFormat="1" applyFont="1" applyFill="1" applyBorder="1"/>
    <xf numFmtId="167" fontId="5" fillId="2" borderId="8" xfId="1" applyNumberFormat="1" applyFont="1" applyFill="1" applyBorder="1"/>
    <xf numFmtId="167" fontId="5" fillId="2" borderId="2" xfId="0" applyNumberFormat="1" applyFont="1" applyFill="1" applyBorder="1"/>
    <xf numFmtId="167" fontId="5" fillId="2" borderId="1" xfId="0" applyNumberFormat="1" applyFont="1" applyFill="1" applyBorder="1"/>
    <xf numFmtId="167" fontId="5" fillId="2" borderId="1" xfId="1" applyNumberFormat="1" applyFont="1" applyFill="1" applyBorder="1"/>
    <xf numFmtId="167" fontId="5" fillId="2" borderId="3" xfId="1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7" fontId="5" fillId="2" borderId="12" xfId="1" applyNumberFormat="1" applyFont="1" applyFill="1" applyBorder="1"/>
    <xf numFmtId="167" fontId="5" fillId="2" borderId="13" xfId="1" applyNumberFormat="1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11" xfId="0" applyNumberFormat="1" applyFont="1" applyBorder="1"/>
    <xf numFmtId="0" fontId="2" fillId="0" borderId="12" xfId="0" applyNumberFormat="1" applyFont="1" applyBorder="1"/>
    <xf numFmtId="0" fontId="2" fillId="0" borderId="13" xfId="0" applyNumberFormat="1" applyFont="1" applyBorder="1"/>
    <xf numFmtId="0" fontId="5" fillId="0" borderId="11" xfId="0" applyNumberFormat="1" applyFont="1" applyBorder="1"/>
    <xf numFmtId="0" fontId="5" fillId="0" borderId="12" xfId="0" applyNumberFormat="1" applyFont="1" applyBorder="1"/>
    <xf numFmtId="0" fontId="5" fillId="0" borderId="13" xfId="0" applyNumberFormat="1" applyFont="1" applyBorder="1"/>
    <xf numFmtId="166" fontId="2" fillId="0" borderId="4" xfId="0" applyNumberFormat="1" applyFont="1" applyBorder="1" applyAlignment="1">
      <alignment horizontal="center" vertical="center"/>
    </xf>
    <xf numFmtId="166" fontId="2" fillId="0" borderId="10" xfId="0" applyNumberFormat="1" applyFont="1" applyBorder="1"/>
    <xf numFmtId="166" fontId="2" fillId="0" borderId="9" xfId="0" applyNumberFormat="1" applyFont="1" applyBorder="1"/>
    <xf numFmtId="166" fontId="2" fillId="0" borderId="2" xfId="0" applyNumberFormat="1" applyFont="1" applyBorder="1"/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7" fontId="5" fillId="0" borderId="8" xfId="1" applyNumberFormat="1" applyFont="1" applyFill="1" applyBorder="1" applyAlignment="1">
      <alignment horizontal="center"/>
    </xf>
    <xf numFmtId="167" fontId="5" fillId="0" borderId="3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916">
    <cellStyle name="$" xfId="14"/>
    <cellStyle name="$ 2" xfId="43"/>
    <cellStyle name="$ 2 2" xfId="1494"/>
    <cellStyle name="$ 3" xfId="1472"/>
    <cellStyle name="$.00" xfId="15"/>
    <cellStyle name="$.00 2" xfId="44"/>
    <cellStyle name="$.00 2 2" xfId="1495"/>
    <cellStyle name="$.00 3" xfId="1473"/>
    <cellStyle name="$_9. Rev2Cost_GDPIPI" xfId="2778"/>
    <cellStyle name="$_lists" xfId="2779"/>
    <cellStyle name="$_lists_4. Current Monthly Fixed Charge" xfId="2780"/>
    <cellStyle name="$_Sheet4" xfId="2781"/>
    <cellStyle name="$M" xfId="16"/>
    <cellStyle name="$M 2" xfId="45"/>
    <cellStyle name="$M 2 2" xfId="1496"/>
    <cellStyle name="$M 3" xfId="993"/>
    <cellStyle name="$M 3 2" xfId="2216"/>
    <cellStyle name="$M 4" xfId="1474"/>
    <cellStyle name="$M.00" xfId="17"/>
    <cellStyle name="$M.00 2" xfId="46"/>
    <cellStyle name="$M.00 2 2" xfId="1497"/>
    <cellStyle name="$M.00 3" xfId="1475"/>
    <cellStyle name="$M_9. Rev2Cost_GDPIPI" xfId="2782"/>
    <cellStyle name="%" xfId="47"/>
    <cellStyle name="% 2" xfId="1498"/>
    <cellStyle name="20% - Accent1 2" xfId="1004"/>
    <cellStyle name="20% - Accent1 2 2" xfId="2284"/>
    <cellStyle name="20% - Accent2 2" xfId="1005"/>
    <cellStyle name="20% - Accent2 2 2" xfId="2285"/>
    <cellStyle name="20% - Accent3 2" xfId="1006"/>
    <cellStyle name="20% - Accent3 2 2" xfId="2286"/>
    <cellStyle name="20% - Accent4 2" xfId="1007"/>
    <cellStyle name="20% - Accent4 2 2" xfId="2287"/>
    <cellStyle name="20% - Accent5 2" xfId="1008"/>
    <cellStyle name="20% - Accent5 2 2" xfId="2288"/>
    <cellStyle name="20% - Accent6 2" xfId="1009"/>
    <cellStyle name="20% - Accent6 2 2" xfId="2290"/>
    <cellStyle name="20% - Accent6 2 3" xfId="2289"/>
    <cellStyle name="40% - Accent1 2" xfId="1010"/>
    <cellStyle name="40% - Accent1 2 2" xfId="2291"/>
    <cellStyle name="40% - Accent1 6" xfId="2292"/>
    <cellStyle name="40% - Accent2 2" xfId="1011"/>
    <cellStyle name="40% - Accent2 2 2" xfId="2293"/>
    <cellStyle name="40% - Accent3 2" xfId="1012"/>
    <cellStyle name="40% - Accent3 2 2" xfId="2294"/>
    <cellStyle name="40% - Accent3 2 5" xfId="2295"/>
    <cellStyle name="40% - Accent4 2" xfId="1013"/>
    <cellStyle name="40% - Accent4 2 2" xfId="2296"/>
    <cellStyle name="40% - Accent5 2" xfId="1014"/>
    <cellStyle name="40% - Accent5 2 2" xfId="2297"/>
    <cellStyle name="40% - Accent6 2" xfId="1015"/>
    <cellStyle name="40% - Accent6 2 2" xfId="2298"/>
    <cellStyle name="60% - Accent1 2" xfId="1016"/>
    <cellStyle name="60% - Accent1 2 2" xfId="2299"/>
    <cellStyle name="60% - Accent2 2" xfId="1017"/>
    <cellStyle name="60% - Accent2 2 2" xfId="2300"/>
    <cellStyle name="60% - Accent3 2" xfId="1018"/>
    <cellStyle name="60% - Accent3 2 2" xfId="2301"/>
    <cellStyle name="60% - Accent4 2" xfId="1019"/>
    <cellStyle name="60% - Accent4 2 2" xfId="2302"/>
    <cellStyle name="60% - Accent5 2" xfId="1020"/>
    <cellStyle name="60% - Accent5 2 2" xfId="2303"/>
    <cellStyle name="60% - Accent6 2" xfId="1021"/>
    <cellStyle name="60% - Accent6 2 2" xfId="2304"/>
    <cellStyle name="99-4,5M" xfId="48"/>
    <cellStyle name="99-4,5M 2" xfId="1499"/>
    <cellStyle name="Accent1 2" xfId="1022"/>
    <cellStyle name="Accent1 2 2" xfId="2305"/>
    <cellStyle name="Accent2 2" xfId="1023"/>
    <cellStyle name="Accent2 2 2" xfId="2306"/>
    <cellStyle name="Accent3 2" xfId="1024"/>
    <cellStyle name="Accent3 2 2" xfId="2307"/>
    <cellStyle name="Accent4 2" xfId="1025"/>
    <cellStyle name="Accent4 2 2" xfId="2308"/>
    <cellStyle name="Accent5 2" xfId="1026"/>
    <cellStyle name="Accent5 2 2" xfId="2309"/>
    <cellStyle name="Accent6 2" xfId="1027"/>
    <cellStyle name="Accent6 2 2" xfId="2310"/>
    <cellStyle name="Bad 2" xfId="1028"/>
    <cellStyle name="Bad 2 2" xfId="2311"/>
    <cellStyle name="C2" xfId="49"/>
    <cellStyle name="Calculation 2" xfId="1029"/>
    <cellStyle name="Calculation 2 2" xfId="2312"/>
    <cellStyle name="Check Cell 2" xfId="1030"/>
    <cellStyle name="Check Cell 2 2" xfId="2313"/>
    <cellStyle name="Comma" xfId="1" builtinId="3"/>
    <cellStyle name="Comma 10" xfId="50"/>
    <cellStyle name="Comma 10 2" xfId="51"/>
    <cellStyle name="Comma 10 2 2" xfId="2784"/>
    <cellStyle name="Comma 10 3" xfId="1500"/>
    <cellStyle name="Comma 10 3 2" xfId="2783"/>
    <cellStyle name="Comma 10 5" xfId="2915"/>
    <cellStyle name="Comma 11" xfId="52"/>
    <cellStyle name="Comma 11 2" xfId="53"/>
    <cellStyle name="Comma 11 3" xfId="1501"/>
    <cellStyle name="Comma 11 3 2" xfId="2785"/>
    <cellStyle name="Comma 12" xfId="54"/>
    <cellStyle name="Comma 12 2" xfId="1502"/>
    <cellStyle name="Comma 12 2 2" xfId="2314"/>
    <cellStyle name="Comma 12 2 3" xfId="2787"/>
    <cellStyle name="Comma 12 3" xfId="2786"/>
    <cellStyle name="Comma 13" xfId="55"/>
    <cellStyle name="Comma 13 2" xfId="1503"/>
    <cellStyle name="Comma 14" xfId="56"/>
    <cellStyle name="Comma 14 2" xfId="1504"/>
    <cellStyle name="Comma 14 2 2" xfId="2788"/>
    <cellStyle name="Comma 15" xfId="57"/>
    <cellStyle name="Comma 15 2" xfId="1505"/>
    <cellStyle name="Comma 15 2 2" xfId="2789"/>
    <cellStyle name="Comma 16" xfId="58"/>
    <cellStyle name="Comma 16 2" xfId="1506"/>
    <cellStyle name="Comma 16 2 2" xfId="2791"/>
    <cellStyle name="Comma 16 3" xfId="2792"/>
    <cellStyle name="Comma 16 4" xfId="2790"/>
    <cellStyle name="Comma 17" xfId="59"/>
    <cellStyle name="Comma 17 2" xfId="1507"/>
    <cellStyle name="Comma 17 2 2" xfId="2793"/>
    <cellStyle name="Comma 18" xfId="60"/>
    <cellStyle name="Comma 18 2" xfId="1508"/>
    <cellStyle name="Comma 18 2 2" xfId="2795"/>
    <cellStyle name="Comma 18 3" xfId="2796"/>
    <cellStyle name="Comma 18 4" xfId="2794"/>
    <cellStyle name="Comma 19" xfId="61"/>
    <cellStyle name="Comma 19 2" xfId="1509"/>
    <cellStyle name="Comma 19 2 2" xfId="2797"/>
    <cellStyle name="Comma 2" xfId="12"/>
    <cellStyle name="Comma 2 10" xfId="62"/>
    <cellStyle name="Comma 2 10 2" xfId="63"/>
    <cellStyle name="Comma 2 10 2 2" xfId="2315"/>
    <cellStyle name="Comma 2 10 3" xfId="2316"/>
    <cellStyle name="Comma 2 10 3 2" xfId="2798"/>
    <cellStyle name="Comma 2 11" xfId="64"/>
    <cellStyle name="Comma 2 11 2" xfId="65"/>
    <cellStyle name="Comma 2 11 2 2" xfId="66"/>
    <cellStyle name="Comma 2 11 2 2 2" xfId="2317"/>
    <cellStyle name="Comma 2 11 2 3" xfId="2318"/>
    <cellStyle name="Comma 2 11 3" xfId="67"/>
    <cellStyle name="Comma 2 11 3 2" xfId="68"/>
    <cellStyle name="Comma 2 11 3 2 2" xfId="2319"/>
    <cellStyle name="Comma 2 11 3 3" xfId="2320"/>
    <cellStyle name="Comma 2 11 4" xfId="69"/>
    <cellStyle name="Comma 2 11 4 2" xfId="2321"/>
    <cellStyle name="Comma 2 11 5" xfId="2322"/>
    <cellStyle name="Comma 2 12" xfId="70"/>
    <cellStyle name="Comma 2 12 2" xfId="71"/>
    <cellStyle name="Comma 2 12 2 2" xfId="2323"/>
    <cellStyle name="Comma 2 12 3" xfId="2324"/>
    <cellStyle name="Comma 2 12 3 2" xfId="2799"/>
    <cellStyle name="Comma 2 13" xfId="72"/>
    <cellStyle name="Comma 2 13 2" xfId="73"/>
    <cellStyle name="Comma 2 13 2 2" xfId="2325"/>
    <cellStyle name="Comma 2 13 3" xfId="2326"/>
    <cellStyle name="Comma 2 14" xfId="74"/>
    <cellStyle name="Comma 2 14 2" xfId="75"/>
    <cellStyle name="Comma 2 14 2 2" xfId="2327"/>
    <cellStyle name="Comma 2 14 3" xfId="2328"/>
    <cellStyle name="Comma 2 15" xfId="76"/>
    <cellStyle name="Comma 2 15 2" xfId="1510"/>
    <cellStyle name="Comma 2 16" xfId="77"/>
    <cellStyle name="Comma 2 17" xfId="1240"/>
    <cellStyle name="Comma 2 17 2" xfId="2329"/>
    <cellStyle name="Comma 2 18" xfId="1470"/>
    <cellStyle name="Comma 2 18 2" xfId="2724"/>
    <cellStyle name="Comma 2 2" xfId="19"/>
    <cellStyle name="Comma 2 2 10" xfId="79"/>
    <cellStyle name="Comma 2 2 10 2" xfId="1511"/>
    <cellStyle name="Comma 2 2 11" xfId="80"/>
    <cellStyle name="Comma 2 2 11 2" xfId="1512"/>
    <cellStyle name="Comma 2 2 12" xfId="81"/>
    <cellStyle name="Comma 2 2 12 2" xfId="1513"/>
    <cellStyle name="Comma 2 2 13" xfId="78"/>
    <cellStyle name="Comma 2 2 13 2" xfId="2331"/>
    <cellStyle name="Comma 2 2 13 3" xfId="2330"/>
    <cellStyle name="Comma 2 2 14" xfId="1477"/>
    <cellStyle name="Comma 2 2 14 2" xfId="2332"/>
    <cellStyle name="Comma 2 2 2" xfId="82"/>
    <cellStyle name="Comma 2 2 2 2" xfId="1514"/>
    <cellStyle name="Comma 2 2 2 2 2" xfId="2333"/>
    <cellStyle name="Comma 2 2 3" xfId="83"/>
    <cellStyle name="Comma 2 2 3 2" xfId="1515"/>
    <cellStyle name="Comma 2 2 4" xfId="84"/>
    <cellStyle name="Comma 2 2 4 2" xfId="1516"/>
    <cellStyle name="Comma 2 2 5" xfId="85"/>
    <cellStyle name="Comma 2 2 5 2" xfId="1517"/>
    <cellStyle name="Comma 2 2 6" xfId="86"/>
    <cellStyle name="Comma 2 2 6 2" xfId="1518"/>
    <cellStyle name="Comma 2 2 7" xfId="87"/>
    <cellStyle name="Comma 2 2 7 2" xfId="1519"/>
    <cellStyle name="Comma 2 2 8" xfId="88"/>
    <cellStyle name="Comma 2 2 8 2" xfId="1520"/>
    <cellStyle name="Comma 2 2 9" xfId="89"/>
    <cellStyle name="Comma 2 2 9 2" xfId="1521"/>
    <cellStyle name="Comma 2 3" xfId="90"/>
    <cellStyle name="Comma 2 3 2" xfId="91"/>
    <cellStyle name="Comma 2 3 2 2" xfId="2334"/>
    <cellStyle name="Comma 2 3 3" xfId="1522"/>
    <cellStyle name="Comma 2 3 3 2" xfId="2336"/>
    <cellStyle name="Comma 2 3 3 3" xfId="2335"/>
    <cellStyle name="Comma 2 4" xfId="92"/>
    <cellStyle name="Comma 2 4 2" xfId="93"/>
    <cellStyle name="Comma 2 4 2 2" xfId="2337"/>
    <cellStyle name="Comma 2 4 3" xfId="2338"/>
    <cellStyle name="Comma 2 4 3 2" xfId="2800"/>
    <cellStyle name="Comma 2 4 4" xfId="2339"/>
    <cellStyle name="Comma 2 4 5" xfId="2340"/>
    <cellStyle name="Comma 2 5" xfId="94"/>
    <cellStyle name="Comma 2 5 2" xfId="95"/>
    <cellStyle name="Comma 2 5 2 2" xfId="2341"/>
    <cellStyle name="Comma 2 5 3" xfId="2342"/>
    <cellStyle name="Comma 2 5 3 2" xfId="2801"/>
    <cellStyle name="Comma 2 6" xfId="96"/>
    <cellStyle name="Comma 2 6 2" xfId="97"/>
    <cellStyle name="Comma 2 6 2 2" xfId="2343"/>
    <cellStyle name="Comma 2 6 3" xfId="2344"/>
    <cellStyle name="Comma 2 6 3 2" xfId="2802"/>
    <cellStyle name="Comma 2 7" xfId="98"/>
    <cellStyle name="Comma 2 7 2" xfId="99"/>
    <cellStyle name="Comma 2 7 2 2" xfId="2345"/>
    <cellStyle name="Comma 2 7 3" xfId="2346"/>
    <cellStyle name="Comma 2 7 3 2" xfId="2803"/>
    <cellStyle name="Comma 2 8" xfId="100"/>
    <cellStyle name="Comma 2 8 2" xfId="101"/>
    <cellStyle name="Comma 2 8 2 2" xfId="2347"/>
    <cellStyle name="Comma 2 8 3" xfId="2348"/>
    <cellStyle name="Comma 2 8 3 2" xfId="2804"/>
    <cellStyle name="Comma 2 9" xfId="102"/>
    <cellStyle name="Comma 2 9 2" xfId="103"/>
    <cellStyle name="Comma 2 9 2 2" xfId="2349"/>
    <cellStyle name="Comma 2 9 3" xfId="2350"/>
    <cellStyle name="Comma 2 9 3 2" xfId="2805"/>
    <cellStyle name="Comma 20" xfId="104"/>
    <cellStyle name="Comma 20 2" xfId="1523"/>
    <cellStyle name="Comma 20 2 2" xfId="2806"/>
    <cellStyle name="Comma 21" xfId="105"/>
    <cellStyle name="Comma 21 2" xfId="1524"/>
    <cellStyle name="Comma 22" xfId="106"/>
    <cellStyle name="Comma 22 2" xfId="1525"/>
    <cellStyle name="Comma 22 2 2" xfId="2807"/>
    <cellStyle name="Comma 23" xfId="107"/>
    <cellStyle name="Comma 23 2" xfId="1526"/>
    <cellStyle name="Comma 23 2 2" xfId="2808"/>
    <cellStyle name="Comma 24" xfId="108"/>
    <cellStyle name="Comma 24 2" xfId="1527"/>
    <cellStyle name="Comma 25" xfId="109"/>
    <cellStyle name="Comma 25 2" xfId="110"/>
    <cellStyle name="Comma 25 2 2" xfId="1529"/>
    <cellStyle name="Comma 25 3" xfId="111"/>
    <cellStyle name="Comma 25 3 2" xfId="112"/>
    <cellStyle name="Comma 25 3 2 2" xfId="1531"/>
    <cellStyle name="Comma 25 3 3" xfId="1530"/>
    <cellStyle name="Comma 25 4" xfId="113"/>
    <cellStyle name="Comma 25 4 2" xfId="1532"/>
    <cellStyle name="Comma 25 5" xfId="1528"/>
    <cellStyle name="Comma 25 5 2" xfId="2809"/>
    <cellStyle name="Comma 26" xfId="114"/>
    <cellStyle name="Comma 26 2" xfId="115"/>
    <cellStyle name="Comma 26 2 2" xfId="1534"/>
    <cellStyle name="Comma 26 3" xfId="1533"/>
    <cellStyle name="Comma 26 3 2" xfId="2810"/>
    <cellStyle name="Comma 27" xfId="116"/>
    <cellStyle name="Comma 27 2" xfId="117"/>
    <cellStyle name="Comma 27 2 2" xfId="1536"/>
    <cellStyle name="Comma 27 3" xfId="1535"/>
    <cellStyle name="Comma 27 3 2" xfId="2811"/>
    <cellStyle name="Comma 28" xfId="118"/>
    <cellStyle name="Comma 28 2" xfId="1537"/>
    <cellStyle name="Comma 28 2 2" xfId="2812"/>
    <cellStyle name="Comma 29" xfId="119"/>
    <cellStyle name="Comma 29 2" xfId="1538"/>
    <cellStyle name="Comma 29 2 2" xfId="2813"/>
    <cellStyle name="Comma 29 3" xfId="2351"/>
    <cellStyle name="Comma 3" xfId="18"/>
    <cellStyle name="Comma 3 2" xfId="121"/>
    <cellStyle name="Comma 3 2 2" xfId="122"/>
    <cellStyle name="Comma 3 2 2 2" xfId="123"/>
    <cellStyle name="Comma 3 2 2 2 2" xfId="1541"/>
    <cellStyle name="Comma 3 2 2 2 2 2" xfId="2756"/>
    <cellStyle name="Comma 3 2 2 2 3" xfId="2914"/>
    <cellStyle name="Comma 3 2 2 3" xfId="124"/>
    <cellStyle name="Comma 3 2 2 3 2" xfId="1542"/>
    <cellStyle name="Comma 3 2 2 3 2 2" xfId="2771"/>
    <cellStyle name="Comma 3 2 2 4" xfId="125"/>
    <cellStyle name="Comma 3 2 2 4 2" xfId="2352"/>
    <cellStyle name="Comma 3 2 2 5" xfId="2353"/>
    <cellStyle name="Comma 3 2 2 5 2" xfId="2744"/>
    <cellStyle name="Comma 3 2 3" xfId="126"/>
    <cellStyle name="Comma 3 2 3 2" xfId="1543"/>
    <cellStyle name="Comma 3 2 3 2 2" xfId="2737"/>
    <cellStyle name="Comma 3 2 4" xfId="127"/>
    <cellStyle name="Comma 3 2 4 2" xfId="1544"/>
    <cellStyle name="Comma 3 2 4 2 2" xfId="2751"/>
    <cellStyle name="Comma 3 2 5" xfId="128"/>
    <cellStyle name="Comma 3 2 5 2" xfId="129"/>
    <cellStyle name="Comma 3 2 5 2 2" xfId="2354"/>
    <cellStyle name="Comma 3 2 5 3" xfId="2355"/>
    <cellStyle name="Comma 3 2 5 3 2" xfId="2763"/>
    <cellStyle name="Comma 3 2 6" xfId="1245"/>
    <cellStyle name="Comma 3 2 6 2" xfId="2357"/>
    <cellStyle name="Comma 3 2 6 3" xfId="2356"/>
    <cellStyle name="Comma 3 2 7" xfId="1540"/>
    <cellStyle name="Comma 3 2 7 2" xfId="2732"/>
    <cellStyle name="Comma 3 3" xfId="130"/>
    <cellStyle name="Comma 3 3 2" xfId="131"/>
    <cellStyle name="Comma 3 3 2 2" xfId="132"/>
    <cellStyle name="Comma 3 3 2 2 2" xfId="2358"/>
    <cellStyle name="Comma 3 3 2 3" xfId="2359"/>
    <cellStyle name="Comma 3 3 2 3 2" xfId="2753"/>
    <cellStyle name="Comma 3 3 3" xfId="133"/>
    <cellStyle name="Comma 3 3 3 2" xfId="134"/>
    <cellStyle name="Comma 3 3 3 2 2" xfId="2360"/>
    <cellStyle name="Comma 3 3 3 3" xfId="2361"/>
    <cellStyle name="Comma 3 3 3 3 2" xfId="2767"/>
    <cellStyle name="Comma 3 3 4" xfId="1545"/>
    <cellStyle name="Comma 3 3 4 2" xfId="2363"/>
    <cellStyle name="Comma 3 3 4 3" xfId="2362"/>
    <cellStyle name="Comma 3 3 4 4" xfId="2740"/>
    <cellStyle name="Comma 3 4" xfId="135"/>
    <cellStyle name="Comma 3 4 2" xfId="136"/>
    <cellStyle name="Comma 3 4 2 2" xfId="2364"/>
    <cellStyle name="Comma 3 4 3" xfId="2365"/>
    <cellStyle name="Comma 3 4 3 2" xfId="2366"/>
    <cellStyle name="Comma 3 4 3 3" xfId="2734"/>
    <cellStyle name="Comma 3 4 4" xfId="2367"/>
    <cellStyle name="Comma 3 4 4 2" xfId="2814"/>
    <cellStyle name="Comma 3 5" xfId="137"/>
    <cellStyle name="Comma 3 5 2" xfId="1546"/>
    <cellStyle name="Comma 3 5 2 2" xfId="2369"/>
    <cellStyle name="Comma 3 5 2 3" xfId="2368"/>
    <cellStyle name="Comma 3 5 2 4" xfId="2747"/>
    <cellStyle name="Comma 3 6" xfId="138"/>
    <cellStyle name="Comma 3 6 2" xfId="1547"/>
    <cellStyle name="Comma 3 6 2 2" xfId="2370"/>
    <cellStyle name="Comma 3 6 2 3" xfId="2759"/>
    <cellStyle name="Comma 3 6 3" xfId="2371"/>
    <cellStyle name="Comma 3 6 3 2" xfId="2372"/>
    <cellStyle name="Comma 3 7" xfId="120"/>
    <cellStyle name="Comma 3 7 2" xfId="1539"/>
    <cellStyle name="Comma 3 8" xfId="1235"/>
    <cellStyle name="Comma 3 8 2" xfId="2373"/>
    <cellStyle name="Comma 3 9" xfId="1476"/>
    <cellStyle name="Comma 3 9 2" xfId="2720"/>
    <cellStyle name="Comma 30" xfId="139"/>
    <cellStyle name="Comma 30 2" xfId="1548"/>
    <cellStyle name="Comma 30 3" xfId="2374"/>
    <cellStyle name="Comma 31" xfId="1031"/>
    <cellStyle name="Comma 31 2" xfId="2815"/>
    <cellStyle name="Comma 32" xfId="8"/>
    <cellStyle name="Comma 32 2" xfId="2816"/>
    <cellStyle name="Comma 33" xfId="1134"/>
    <cellStyle name="Comma 33 2" xfId="2817"/>
    <cellStyle name="Comma 34" xfId="1271"/>
    <cellStyle name="Comma 34 2" xfId="2818"/>
    <cellStyle name="Comma 35" xfId="4"/>
    <cellStyle name="Comma 35 2" xfId="1466"/>
    <cellStyle name="Comma 35 3" xfId="2819"/>
    <cellStyle name="Comma 36" xfId="2820"/>
    <cellStyle name="Comma 37" xfId="2821"/>
    <cellStyle name="Comma 38" xfId="2822"/>
    <cellStyle name="Comma 39" xfId="2823"/>
    <cellStyle name="Comma 4" xfId="41"/>
    <cellStyle name="Comma 4 2" xfId="141"/>
    <cellStyle name="Comma 4 2 2" xfId="2375"/>
    <cellStyle name="Comma 4 3" xfId="142"/>
    <cellStyle name="Comma 4 4" xfId="143"/>
    <cellStyle name="Comma 4 5" xfId="144"/>
    <cellStyle name="Comma 4 6" xfId="145"/>
    <cellStyle name="Comma 4 7" xfId="140"/>
    <cellStyle name="Comma 4 7 2" xfId="1549"/>
    <cellStyle name="Comma 4 8" xfId="1137"/>
    <cellStyle name="Comma 4 8 2" xfId="2376"/>
    <cellStyle name="Comma 4 8 3" xfId="2824"/>
    <cellStyle name="Comma 4 9" xfId="1274"/>
    <cellStyle name="Comma 40" xfId="2825"/>
    <cellStyle name="Comma 40 2" xfId="2826"/>
    <cellStyle name="Comma 41" xfId="2827"/>
    <cellStyle name="Comma 42" xfId="2828"/>
    <cellStyle name="Comma 43" xfId="2829"/>
    <cellStyle name="Comma 44" xfId="2830"/>
    <cellStyle name="Comma 45" xfId="2831"/>
    <cellStyle name="Comma 46" xfId="2832"/>
    <cellStyle name="Comma 47" xfId="2833"/>
    <cellStyle name="Comma 48" xfId="2834"/>
    <cellStyle name="Comma 49" xfId="2835"/>
    <cellStyle name="Comma 5" xfId="146"/>
    <cellStyle name="Comma 5 2" xfId="147"/>
    <cellStyle name="Comma 5 2 2" xfId="2377"/>
    <cellStyle name="Comma 5 2 2 2" xfId="2837"/>
    <cellStyle name="Comma 5 3" xfId="148"/>
    <cellStyle name="Comma 5 4" xfId="1550"/>
    <cellStyle name="Comma 5 4 2" xfId="2378"/>
    <cellStyle name="Comma 5 4 3" xfId="2836"/>
    <cellStyle name="Comma 5 5" xfId="2379"/>
    <cellStyle name="Comma 50" xfId="2838"/>
    <cellStyle name="Comma 51" xfId="2839"/>
    <cellStyle name="Comma 52" xfId="2840"/>
    <cellStyle name="Comma 53" xfId="2841"/>
    <cellStyle name="Comma 54" xfId="2842"/>
    <cellStyle name="Comma 55" xfId="2843"/>
    <cellStyle name="Comma 56" xfId="2844"/>
    <cellStyle name="Comma 57" xfId="2845"/>
    <cellStyle name="Comma 58" xfId="2846"/>
    <cellStyle name="Comma 59" xfId="2847"/>
    <cellStyle name="Comma 6" xfId="149"/>
    <cellStyle name="Comma 6 2" xfId="150"/>
    <cellStyle name="Comma 6 2 2" xfId="151"/>
    <cellStyle name="Comma 6 2 2 2" xfId="2380"/>
    <cellStyle name="Comma 6 2 3" xfId="2381"/>
    <cellStyle name="Comma 6 2 3 2" xfId="2849"/>
    <cellStyle name="Comma 6 2 4" xfId="2382"/>
    <cellStyle name="Comma 6 3" xfId="152"/>
    <cellStyle name="Comma 6 3 2" xfId="2383"/>
    <cellStyle name="Comma 6 4" xfId="153"/>
    <cellStyle name="Comma 6 5" xfId="1551"/>
    <cellStyle name="Comma 6 5 2" xfId="2385"/>
    <cellStyle name="Comma 6 5 3" xfId="2386"/>
    <cellStyle name="Comma 6 5 4" xfId="2384"/>
    <cellStyle name="Comma 6 5 5" xfId="2774"/>
    <cellStyle name="Comma 6 6" xfId="2387"/>
    <cellStyle name="Comma 6 6 2" xfId="2848"/>
    <cellStyle name="Comma 60" xfId="2850"/>
    <cellStyle name="Comma 61" xfId="2851"/>
    <cellStyle name="Comma 62" xfId="2852"/>
    <cellStyle name="Comma 63" xfId="2853"/>
    <cellStyle name="Comma 63 2" xfId="2854"/>
    <cellStyle name="Comma 64" xfId="2855"/>
    <cellStyle name="Comma 65" xfId="2856"/>
    <cellStyle name="Comma 66" xfId="2857"/>
    <cellStyle name="Comma 67" xfId="2858"/>
    <cellStyle name="Comma 68" xfId="2708"/>
    <cellStyle name="Comma 7" xfId="154"/>
    <cellStyle name="Comma 7 2" xfId="155"/>
    <cellStyle name="Comma 7 2 2" xfId="156"/>
    <cellStyle name="Comma 7 2 3" xfId="2388"/>
    <cellStyle name="Comma 7 2 4" xfId="2389"/>
    <cellStyle name="Comma 7 3" xfId="157"/>
    <cellStyle name="Comma 7 4" xfId="1552"/>
    <cellStyle name="Comma 7 4 2" xfId="2391"/>
    <cellStyle name="Comma 7 4 3" xfId="2392"/>
    <cellStyle name="Comma 7 4 4" xfId="2390"/>
    <cellStyle name="Comma 7 5" xfId="2393"/>
    <cellStyle name="Comma 8" xfId="158"/>
    <cellStyle name="Comma 8 2" xfId="159"/>
    <cellStyle name="Comma 8 2 2" xfId="2394"/>
    <cellStyle name="Comma 8 2 2 2" xfId="2860"/>
    <cellStyle name="Comma 8 3" xfId="160"/>
    <cellStyle name="Comma 8 4" xfId="1553"/>
    <cellStyle name="Comma 8 4 2" xfId="2396"/>
    <cellStyle name="Comma 8 4 3" xfId="2395"/>
    <cellStyle name="Comma 8 4 4" xfId="2859"/>
    <cellStyle name="Comma 8 5" xfId="2397"/>
    <cellStyle name="Comma 9" xfId="161"/>
    <cellStyle name="Comma 9 2" xfId="162"/>
    <cellStyle name="Comma 9 2 2" xfId="2398"/>
    <cellStyle name="Comma 9 3" xfId="163"/>
    <cellStyle name="Comma 9 4" xfId="1554"/>
    <cellStyle name="Comma 9 4 2" xfId="2400"/>
    <cellStyle name="Comma 9 4 3" xfId="2399"/>
    <cellStyle name="Comma 9 4 4" xfId="2861"/>
    <cellStyle name="Comma 9 5" xfId="2401"/>
    <cellStyle name="Comma0" xfId="20"/>
    <cellStyle name="Comma0 10" xfId="164"/>
    <cellStyle name="Comma0 10 2" xfId="1555"/>
    <cellStyle name="Comma0 11" xfId="1478"/>
    <cellStyle name="Comma0 2" xfId="165"/>
    <cellStyle name="Comma0 2 2" xfId="1556"/>
    <cellStyle name="Comma0 3" xfId="166"/>
    <cellStyle name="Comma0 3 2" xfId="1557"/>
    <cellStyle name="Comma0 4" xfId="167"/>
    <cellStyle name="Comma0 4 2" xfId="168"/>
    <cellStyle name="Comma0 4 2 2" xfId="1559"/>
    <cellStyle name="Comma0 4 3" xfId="169"/>
    <cellStyle name="Comma0 4 3 2" xfId="170"/>
    <cellStyle name="Comma0 4 3 2 2" xfId="1561"/>
    <cellStyle name="Comma0 4 3 3" xfId="1560"/>
    <cellStyle name="Comma0 4 4" xfId="171"/>
    <cellStyle name="Comma0 4 4 2" xfId="1562"/>
    <cellStyle name="Comma0 4 5" xfId="1558"/>
    <cellStyle name="Comma0 5" xfId="172"/>
    <cellStyle name="Comma0 5 2" xfId="173"/>
    <cellStyle name="Comma0 5 2 2" xfId="1564"/>
    <cellStyle name="Comma0 5 3" xfId="1563"/>
    <cellStyle name="Comma0 6" xfId="174"/>
    <cellStyle name="Comma0 6 2" xfId="175"/>
    <cellStyle name="Comma0 6 2 2" xfId="1566"/>
    <cellStyle name="Comma0 6 3" xfId="1565"/>
    <cellStyle name="Comma0 7" xfId="176"/>
    <cellStyle name="Comma0 7 2" xfId="177"/>
    <cellStyle name="Comma0 7 2 2" xfId="1568"/>
    <cellStyle name="Comma0 7 3" xfId="1567"/>
    <cellStyle name="Comma0 8" xfId="178"/>
    <cellStyle name="Comma0 8 2" xfId="1569"/>
    <cellStyle name="Comma0 9" xfId="179"/>
    <cellStyle name="Comma0 9 2" xfId="1570"/>
    <cellStyle name="Currency 10" xfId="181"/>
    <cellStyle name="Currency 10 2" xfId="1572"/>
    <cellStyle name="Currency 10 2 2" xfId="2403"/>
    <cellStyle name="Currency 10 2 3" xfId="2402"/>
    <cellStyle name="Currency 10 2 4" xfId="2862"/>
    <cellStyle name="Currency 11" xfId="182"/>
    <cellStyle name="Currency 11 2" xfId="1573"/>
    <cellStyle name="Currency 11 2 2" xfId="2863"/>
    <cellStyle name="Currency 12" xfId="183"/>
    <cellStyle name="Currency 12 2" xfId="1574"/>
    <cellStyle name="Currency 12 2 2" xfId="2864"/>
    <cellStyle name="Currency 13" xfId="184"/>
    <cellStyle name="Currency 13 2" xfId="1575"/>
    <cellStyle name="Currency 13 2 2" xfId="2865"/>
    <cellStyle name="Currency 14" xfId="185"/>
    <cellStyle name="Currency 14 2" xfId="1576"/>
    <cellStyle name="Currency 15" xfId="186"/>
    <cellStyle name="Currency 15 2" xfId="1577"/>
    <cellStyle name="Currency 16" xfId="187"/>
    <cellStyle name="Currency 16 2" xfId="1578"/>
    <cellStyle name="Currency 17" xfId="188"/>
    <cellStyle name="Currency 17 2" xfId="1579"/>
    <cellStyle name="Currency 18" xfId="189"/>
    <cellStyle name="Currency 18 2" xfId="1580"/>
    <cellStyle name="Currency 19" xfId="190"/>
    <cellStyle name="Currency 19 2" xfId="1581"/>
    <cellStyle name="Currency 2" xfId="22"/>
    <cellStyle name="Currency 2 10" xfId="980"/>
    <cellStyle name="Currency 2 10 2" xfId="2203"/>
    <cellStyle name="Currency 2 10 2 2" xfId="2405"/>
    <cellStyle name="Currency 2 10 3" xfId="2404"/>
    <cellStyle name="Currency 2 11" xfId="1238"/>
    <cellStyle name="Currency 2 11 2" xfId="1364"/>
    <cellStyle name="Currency 2 11 3" xfId="2406"/>
    <cellStyle name="Currency 2 12" xfId="1255"/>
    <cellStyle name="Currency 2 13" xfId="1480"/>
    <cellStyle name="Currency 2 2" xfId="191"/>
    <cellStyle name="Currency 2 2 10" xfId="1582"/>
    <cellStyle name="Currency 2 2 10 2" xfId="2407"/>
    <cellStyle name="Currency 2 2 10 3" xfId="2866"/>
    <cellStyle name="Currency 2 2 2" xfId="192"/>
    <cellStyle name="Currency 2 2 2 2" xfId="193"/>
    <cellStyle name="Currency 2 2 2 2 2" xfId="1584"/>
    <cellStyle name="Currency 2 2 2 3" xfId="194"/>
    <cellStyle name="Currency 2 2 2 3 2" xfId="1585"/>
    <cellStyle name="Currency 2 2 2 4" xfId="1583"/>
    <cellStyle name="Currency 2 2 2 4 2" xfId="2408"/>
    <cellStyle name="Currency 2 2 3" xfId="195"/>
    <cellStyle name="Currency 2 2 3 2" xfId="1586"/>
    <cellStyle name="Currency 2 2 4" xfId="196"/>
    <cellStyle name="Currency 2 2 4 2" xfId="1587"/>
    <cellStyle name="Currency 2 2 4 2 2" xfId="2410"/>
    <cellStyle name="Currency 2 2 4 2 3" xfId="2409"/>
    <cellStyle name="Currency 2 2 5" xfId="197"/>
    <cellStyle name="Currency 2 2 5 2" xfId="1588"/>
    <cellStyle name="Currency 2 2 6" xfId="198"/>
    <cellStyle name="Currency 2 2 6 2" xfId="1589"/>
    <cellStyle name="Currency 2 2 7" xfId="199"/>
    <cellStyle name="Currency 2 2 7 2" xfId="1590"/>
    <cellStyle name="Currency 2 2 8" xfId="200"/>
    <cellStyle name="Currency 2 2 8 2" xfId="1591"/>
    <cellStyle name="Currency 2 2 9" xfId="1244"/>
    <cellStyle name="Currency 2 2 9 2" xfId="2412"/>
    <cellStyle name="Currency 2 2 9 3" xfId="2413"/>
    <cellStyle name="Currency 2 2 9 4" xfId="2411"/>
    <cellStyle name="Currency 2 3" xfId="201"/>
    <cellStyle name="Currency 2 3 2" xfId="1592"/>
    <cellStyle name="Currency 2 3 2 2" xfId="2415"/>
    <cellStyle name="Currency 2 3 2 3" xfId="2414"/>
    <cellStyle name="Currency 2 3 2 4" xfId="2867"/>
    <cellStyle name="Currency 2 4" xfId="202"/>
    <cellStyle name="Currency 2 4 2" xfId="1593"/>
    <cellStyle name="Currency 2 5" xfId="203"/>
    <cellStyle name="Currency 2 5 2" xfId="1594"/>
    <cellStyle name="Currency 2 6" xfId="204"/>
    <cellStyle name="Currency 2 6 2" xfId="1595"/>
    <cellStyle name="Currency 2 7" xfId="205"/>
    <cellStyle name="Currency 2 7 2" xfId="1596"/>
    <cellStyle name="Currency 2 8" xfId="206"/>
    <cellStyle name="Currency 2 8 2" xfId="1597"/>
    <cellStyle name="Currency 2 9" xfId="207"/>
    <cellStyle name="Currency 20" xfId="208"/>
    <cellStyle name="Currency 20 2" xfId="1598"/>
    <cellStyle name="Currency 21" xfId="209"/>
    <cellStyle name="Currency 21 2" xfId="1599"/>
    <cellStyle name="Currency 22" xfId="210"/>
    <cellStyle name="Currency 22 2" xfId="1600"/>
    <cellStyle name="Currency 23" xfId="211"/>
    <cellStyle name="Currency 23 2" xfId="1601"/>
    <cellStyle name="Currency 24" xfId="212"/>
    <cellStyle name="Currency 24 2" xfId="213"/>
    <cellStyle name="Currency 24 2 2" xfId="1603"/>
    <cellStyle name="Currency 24 3" xfId="214"/>
    <cellStyle name="Currency 24 3 2" xfId="215"/>
    <cellStyle name="Currency 24 3 2 2" xfId="1605"/>
    <cellStyle name="Currency 24 3 3" xfId="1604"/>
    <cellStyle name="Currency 24 4" xfId="216"/>
    <cellStyle name="Currency 24 4 2" xfId="1606"/>
    <cellStyle name="Currency 24 5" xfId="1602"/>
    <cellStyle name="Currency 25" xfId="217"/>
    <cellStyle name="Currency 25 2" xfId="218"/>
    <cellStyle name="Currency 25 2 2" xfId="1608"/>
    <cellStyle name="Currency 25 3" xfId="1607"/>
    <cellStyle name="Currency 26" xfId="219"/>
    <cellStyle name="Currency 26 2" xfId="220"/>
    <cellStyle name="Currency 26 2 2" xfId="1610"/>
    <cellStyle name="Currency 26 3" xfId="1609"/>
    <cellStyle name="Currency 27" xfId="221"/>
    <cellStyle name="Currency 27 2" xfId="222"/>
    <cellStyle name="Currency 27 2 2" xfId="1612"/>
    <cellStyle name="Currency 27 3" xfId="1611"/>
    <cellStyle name="Currency 28" xfId="223"/>
    <cellStyle name="Currency 28 2" xfId="1613"/>
    <cellStyle name="Currency 29" xfId="224"/>
    <cellStyle name="Currency 29 2" xfId="1614"/>
    <cellStyle name="Currency 3" xfId="21"/>
    <cellStyle name="Currency 3 10" xfId="1479"/>
    <cellStyle name="Currency 3 10 2" xfId="2416"/>
    <cellStyle name="Currency 3 10 3" xfId="2775"/>
    <cellStyle name="Currency 3 2" xfId="226"/>
    <cellStyle name="Currency 3 2 2" xfId="227"/>
    <cellStyle name="Currency 3 2 2 2" xfId="228"/>
    <cellStyle name="Currency 3 2 2 2 2" xfId="1617"/>
    <cellStyle name="Currency 3 2 2 3" xfId="229"/>
    <cellStyle name="Currency 3 2 2 3 2" xfId="1618"/>
    <cellStyle name="Currency 3 2 2 4" xfId="2417"/>
    <cellStyle name="Currency 3 2 3" xfId="230"/>
    <cellStyle name="Currency 3 2 3 2" xfId="1619"/>
    <cellStyle name="Currency 3 2 4" xfId="231"/>
    <cellStyle name="Currency 3 2 4 2" xfId="1620"/>
    <cellStyle name="Currency 3 2 5" xfId="232"/>
    <cellStyle name="Currency 3 2 5 2" xfId="2418"/>
    <cellStyle name="Currency 3 2 6" xfId="1616"/>
    <cellStyle name="Currency 3 2 6 2" xfId="2420"/>
    <cellStyle name="Currency 3 2 6 3" xfId="2419"/>
    <cellStyle name="Currency 3 2 6 4" xfId="2868"/>
    <cellStyle name="Currency 3 3" xfId="233"/>
    <cellStyle name="Currency 3 3 2" xfId="234"/>
    <cellStyle name="Currency 3 3 2 2" xfId="2421"/>
    <cellStyle name="Currency 3 3 3" xfId="235"/>
    <cellStyle name="Currency 3 3 3 2" xfId="2422"/>
    <cellStyle name="Currency 3 3 4" xfId="1621"/>
    <cellStyle name="Currency 3 3 4 2" xfId="2424"/>
    <cellStyle name="Currency 3 3 4 3" xfId="2423"/>
    <cellStyle name="Currency 3 3 4 4" xfId="2869"/>
    <cellStyle name="Currency 3 4" xfId="236"/>
    <cellStyle name="Currency 3 4 2" xfId="2425"/>
    <cellStyle name="Currency 3 4 2 2" xfId="2426"/>
    <cellStyle name="Currency 3 4 3" xfId="2427"/>
    <cellStyle name="Currency 3 5" xfId="237"/>
    <cellStyle name="Currency 3 5 2" xfId="1622"/>
    <cellStyle name="Currency 3 5 2 2" xfId="2429"/>
    <cellStyle name="Currency 3 5 2 3" xfId="2428"/>
    <cellStyle name="Currency 3 5 3" xfId="2430"/>
    <cellStyle name="Currency 3 6" xfId="238"/>
    <cellStyle name="Currency 3 6 2" xfId="1623"/>
    <cellStyle name="Currency 3 7" xfId="239"/>
    <cellStyle name="Currency 3 8" xfId="225"/>
    <cellStyle name="Currency 3 8 2" xfId="1615"/>
    <cellStyle name="Currency 3 8 2 2" xfId="2432"/>
    <cellStyle name="Currency 3 8 3" xfId="2433"/>
    <cellStyle name="Currency 3 8 4" xfId="2431"/>
    <cellStyle name="Currency 3 9" xfId="1241"/>
    <cellStyle name="Currency 3 9 2" xfId="2434"/>
    <cellStyle name="Currency 30" xfId="180"/>
    <cellStyle name="Currency 30 2" xfId="1571"/>
    <cellStyle name="Currency 31" xfId="1032"/>
    <cellStyle name="Currency 32" xfId="10"/>
    <cellStyle name="Currency 33" xfId="1136"/>
    <cellStyle name="Currency 33 2" xfId="2709"/>
    <cellStyle name="Currency 34" xfId="1273"/>
    <cellStyle name="Currency 35" xfId="5"/>
    <cellStyle name="Currency 35 2" xfId="1467"/>
    <cellStyle name="Currency 4" xfId="240"/>
    <cellStyle name="Currency 4 2" xfId="241"/>
    <cellStyle name="Currency 4 2 2" xfId="1625"/>
    <cellStyle name="Currency 4 2 2 2" xfId="2435"/>
    <cellStyle name="Currency 4 2 2 3" xfId="2871"/>
    <cellStyle name="Currency 4 3" xfId="1237"/>
    <cellStyle name="Currency 4 3 2" xfId="2437"/>
    <cellStyle name="Currency 4 3 3" xfId="2436"/>
    <cellStyle name="Currency 4 4" xfId="1624"/>
    <cellStyle name="Currency 4 4 2" xfId="2870"/>
    <cellStyle name="Currency 5" xfId="242"/>
    <cellStyle name="Currency 5 2" xfId="243"/>
    <cellStyle name="Currency 5 2 2" xfId="2873"/>
    <cellStyle name="Currency 5 3" xfId="1626"/>
    <cellStyle name="Currency 5 3 2" xfId="2439"/>
    <cellStyle name="Currency 5 3 3" xfId="2438"/>
    <cellStyle name="Currency 5 3 4" xfId="2872"/>
    <cellStyle name="Currency 6" xfId="244"/>
    <cellStyle name="Currency 6 2" xfId="245"/>
    <cellStyle name="Currency 6 2 2" xfId="246"/>
    <cellStyle name="Currency 6 2 3" xfId="2875"/>
    <cellStyle name="Currency 6 3" xfId="1627"/>
    <cellStyle name="Currency 6 3 2" xfId="2441"/>
    <cellStyle name="Currency 6 3 3" xfId="2440"/>
    <cellStyle name="Currency 6 3 4" xfId="2874"/>
    <cellStyle name="Currency 6 4" xfId="2442"/>
    <cellStyle name="Currency 7" xfId="247"/>
    <cellStyle name="Currency 7 2" xfId="248"/>
    <cellStyle name="Currency 7 2 2" xfId="2443"/>
    <cellStyle name="Currency 7 3" xfId="249"/>
    <cellStyle name="Currency 7 4" xfId="1628"/>
    <cellStyle name="Currency 7 4 2" xfId="2445"/>
    <cellStyle name="Currency 7 4 3" xfId="2444"/>
    <cellStyle name="Currency 7 4 4" xfId="2876"/>
    <cellStyle name="Currency 7 5" xfId="2446"/>
    <cellStyle name="Currency 8" xfId="250"/>
    <cellStyle name="Currency 8 2" xfId="1629"/>
    <cellStyle name="Currency 8 2 2" xfId="2878"/>
    <cellStyle name="Currency 8 3" xfId="2877"/>
    <cellStyle name="Currency 9" xfId="251"/>
    <cellStyle name="Currency 9 2" xfId="1630"/>
    <cellStyle name="Currency 9 2 2" xfId="2879"/>
    <cellStyle name="Currency0" xfId="23"/>
    <cellStyle name="Currency0 10" xfId="252"/>
    <cellStyle name="Currency0 10 2" xfId="1631"/>
    <cellStyle name="Currency0 11" xfId="1481"/>
    <cellStyle name="Currency0 2" xfId="253"/>
    <cellStyle name="Currency0 2 2" xfId="1632"/>
    <cellStyle name="Currency0 3" xfId="254"/>
    <cellStyle name="Currency0 3 2" xfId="1633"/>
    <cellStyle name="Currency0 4" xfId="255"/>
    <cellStyle name="Currency0 4 2" xfId="256"/>
    <cellStyle name="Currency0 4 2 2" xfId="1635"/>
    <cellStyle name="Currency0 4 3" xfId="257"/>
    <cellStyle name="Currency0 4 3 2" xfId="258"/>
    <cellStyle name="Currency0 4 3 2 2" xfId="1637"/>
    <cellStyle name="Currency0 4 3 3" xfId="1636"/>
    <cellStyle name="Currency0 4 4" xfId="259"/>
    <cellStyle name="Currency0 4 4 2" xfId="1638"/>
    <cellStyle name="Currency0 4 5" xfId="1634"/>
    <cellStyle name="Currency0 5" xfId="260"/>
    <cellStyle name="Currency0 5 2" xfId="261"/>
    <cellStyle name="Currency0 5 2 2" xfId="1640"/>
    <cellStyle name="Currency0 5 3" xfId="1639"/>
    <cellStyle name="Currency0 6" xfId="262"/>
    <cellStyle name="Currency0 6 2" xfId="263"/>
    <cellStyle name="Currency0 6 2 2" xfId="1642"/>
    <cellStyle name="Currency0 6 3" xfId="1641"/>
    <cellStyle name="Currency0 7" xfId="264"/>
    <cellStyle name="Currency0 7 2" xfId="265"/>
    <cellStyle name="Currency0 7 2 2" xfId="1644"/>
    <cellStyle name="Currency0 7 3" xfId="1643"/>
    <cellStyle name="Currency0 8" xfId="266"/>
    <cellStyle name="Currency0 8 2" xfId="1645"/>
    <cellStyle name="Currency0 9" xfId="267"/>
    <cellStyle name="Currency0 9 2" xfId="1646"/>
    <cellStyle name="Currʬncy" xfId="268"/>
    <cellStyle name="Currʬncy 2" xfId="1647"/>
    <cellStyle name="custom" xfId="24"/>
    <cellStyle name="Custom - Style1" xfId="269"/>
    <cellStyle name="custom 2" xfId="270"/>
    <cellStyle name="Data   - Style2" xfId="271"/>
    <cellStyle name="Data   - Style2 2" xfId="2447"/>
    <cellStyle name="Date" xfId="25"/>
    <cellStyle name="Date 10" xfId="272"/>
    <cellStyle name="Date 10 2" xfId="1648"/>
    <cellStyle name="Date 11" xfId="1482"/>
    <cellStyle name="Date 2" xfId="273"/>
    <cellStyle name="Date 2 2" xfId="1649"/>
    <cellStyle name="Date 3" xfId="274"/>
    <cellStyle name="Date 3 2" xfId="1650"/>
    <cellStyle name="Date 4" xfId="275"/>
    <cellStyle name="Date 4 2" xfId="276"/>
    <cellStyle name="Date 4 2 2" xfId="1652"/>
    <cellStyle name="Date 4 3" xfId="277"/>
    <cellStyle name="Date 4 3 2" xfId="278"/>
    <cellStyle name="Date 4 3 2 2" xfId="1654"/>
    <cellStyle name="Date 4 3 3" xfId="1653"/>
    <cellStyle name="Date 4 4" xfId="279"/>
    <cellStyle name="Date 4 4 2" xfId="1655"/>
    <cellStyle name="Date 4 5" xfId="1651"/>
    <cellStyle name="Date 5" xfId="280"/>
    <cellStyle name="Date 5 2" xfId="281"/>
    <cellStyle name="Date 5 2 2" xfId="1657"/>
    <cellStyle name="Date 5 3" xfId="1656"/>
    <cellStyle name="Date 6" xfId="282"/>
    <cellStyle name="Date 6 2" xfId="283"/>
    <cellStyle name="Date 6 2 2" xfId="1659"/>
    <cellStyle name="Date 6 3" xfId="1658"/>
    <cellStyle name="Date 7" xfId="284"/>
    <cellStyle name="Date 7 2" xfId="285"/>
    <cellStyle name="Date 7 2 2" xfId="1661"/>
    <cellStyle name="Date 7 3" xfId="1660"/>
    <cellStyle name="Date 8" xfId="286"/>
    <cellStyle name="Date 8 2" xfId="1662"/>
    <cellStyle name="Date 9" xfId="287"/>
    <cellStyle name="Date 9 2" xfId="1663"/>
    <cellStyle name="Explanatory Text 2" xfId="1033"/>
    <cellStyle name="Explanatory Text 2 2" xfId="2448"/>
    <cellStyle name="Fixed" xfId="26"/>
    <cellStyle name="Fixed 10" xfId="288"/>
    <cellStyle name="Fixed 10 2" xfId="1664"/>
    <cellStyle name="Fixed 11" xfId="1483"/>
    <cellStyle name="Fixed 2" xfId="289"/>
    <cellStyle name="Fixed 2 2" xfId="1665"/>
    <cellStyle name="Fixed 3" xfId="290"/>
    <cellStyle name="Fixed 3 2" xfId="1666"/>
    <cellStyle name="Fixed 4" xfId="291"/>
    <cellStyle name="Fixed 4 2" xfId="292"/>
    <cellStyle name="Fixed 4 2 2" xfId="1668"/>
    <cellStyle name="Fixed 4 3" xfId="293"/>
    <cellStyle name="Fixed 4 3 2" xfId="294"/>
    <cellStyle name="Fixed 4 3 2 2" xfId="1670"/>
    <cellStyle name="Fixed 4 3 3" xfId="1669"/>
    <cellStyle name="Fixed 4 4" xfId="295"/>
    <cellStyle name="Fixed 4 4 2" xfId="1671"/>
    <cellStyle name="Fixed 4 5" xfId="1667"/>
    <cellStyle name="Fixed 5" xfId="296"/>
    <cellStyle name="Fixed 5 2" xfId="297"/>
    <cellStyle name="Fixed 5 2 2" xfId="1673"/>
    <cellStyle name="Fixed 5 3" xfId="1672"/>
    <cellStyle name="Fixed 6" xfId="298"/>
    <cellStyle name="Fixed 6 2" xfId="299"/>
    <cellStyle name="Fixed 6 2 2" xfId="1675"/>
    <cellStyle name="Fixed 6 3" xfId="1674"/>
    <cellStyle name="Fixed 7" xfId="300"/>
    <cellStyle name="Fixed 7 2" xfId="301"/>
    <cellStyle name="Fixed 7 2 2" xfId="1677"/>
    <cellStyle name="Fixed 7 3" xfId="1676"/>
    <cellStyle name="Fixed 8" xfId="302"/>
    <cellStyle name="Fixed 8 2" xfId="1678"/>
    <cellStyle name="Fixed 9" xfId="303"/>
    <cellStyle name="Fixed 9 2" xfId="1679"/>
    <cellStyle name="Good 2" xfId="1034"/>
    <cellStyle name="Good 2 2" xfId="2449"/>
    <cellStyle name="Grey" xfId="27"/>
    <cellStyle name="header" xfId="2450"/>
    <cellStyle name="Header1" xfId="304"/>
    <cellStyle name="Header1 2" xfId="2880"/>
    <cellStyle name="Header2" xfId="305"/>
    <cellStyle name="Header2 2" xfId="306"/>
    <cellStyle name="Header2 3" xfId="2881"/>
    <cellStyle name="headerStyle" xfId="2451"/>
    <cellStyle name="headerStyle 2" xfId="2452"/>
    <cellStyle name="Heading 1 2" xfId="28"/>
    <cellStyle name="Heading 1 2 2" xfId="2453"/>
    <cellStyle name="Heading 1 3" xfId="1035"/>
    <cellStyle name="Heading 1 3 2" xfId="1053"/>
    <cellStyle name="Heading 1 3 3" xfId="1251"/>
    <cellStyle name="Heading 1 3 4" xfId="1231"/>
    <cellStyle name="Heading 1 3 5" xfId="1230"/>
    <cellStyle name="Heading 1 3 6" xfId="1224"/>
    <cellStyle name="Heading 1 3 7" xfId="1369"/>
    <cellStyle name="Heading 1 3 8" xfId="1368"/>
    <cellStyle name="Heading 1 3 9" xfId="1361"/>
    <cellStyle name="Heading 1 4" xfId="2710"/>
    <cellStyle name="Heading 2 2" xfId="29"/>
    <cellStyle name="Heading 2 2 2" xfId="2454"/>
    <cellStyle name="Heading 2 3" xfId="1036"/>
    <cellStyle name="Heading 2 3 2" xfId="1050"/>
    <cellStyle name="Heading 2 3 3" xfId="1252"/>
    <cellStyle name="Heading 2 3 4" xfId="1232"/>
    <cellStyle name="Heading 2 3 5" xfId="1229"/>
    <cellStyle name="Heading 2 3 6" xfId="1226"/>
    <cellStyle name="Heading 2 3 7" xfId="1370"/>
    <cellStyle name="Heading 2 3 8" xfId="1367"/>
    <cellStyle name="Heading 2 3 9" xfId="1362"/>
    <cellStyle name="Heading 2 4" xfId="2711"/>
    <cellStyle name="Heading 3 2" xfId="1037"/>
    <cellStyle name="Heading 3 2 10" xfId="1463"/>
    <cellStyle name="Heading 3 2 11" xfId="2455"/>
    <cellStyle name="Heading 3 2 2" xfId="1054"/>
    <cellStyle name="Heading 3 2 2 2" xfId="2227"/>
    <cellStyle name="Heading 3 2 3" xfId="1233"/>
    <cellStyle name="Heading 3 2 3 2" xfId="2229"/>
    <cellStyle name="Heading 3 2 4" xfId="1250"/>
    <cellStyle name="Heading 3 2 4 2" xfId="2231"/>
    <cellStyle name="Heading 3 2 5" xfId="1225"/>
    <cellStyle name="Heading 3 2 5 2" xfId="2228"/>
    <cellStyle name="Heading 3 2 6" xfId="1249"/>
    <cellStyle name="Heading 3 2 6 2" xfId="2230"/>
    <cellStyle name="Heading 3 2 7" xfId="1363"/>
    <cellStyle name="Heading 3 2 7 2" xfId="2234"/>
    <cellStyle name="Heading 3 2 8" xfId="1358"/>
    <cellStyle name="Heading 3 2 8 2" xfId="2233"/>
    <cellStyle name="Heading 3 2 9" xfId="1275"/>
    <cellStyle name="Heading 3 2 9 2" xfId="2232"/>
    <cellStyle name="Heading 4 2" xfId="1038"/>
    <cellStyle name="Heading 4 2 2" xfId="2456"/>
    <cellStyle name="Hyperlink 2" xfId="30"/>
    <cellStyle name="Hyperlink 2 2" xfId="2457"/>
    <cellStyle name="Hyperlink 3" xfId="2458"/>
    <cellStyle name="Input [yellow]" xfId="31"/>
    <cellStyle name="Input [yellow] 2" xfId="308"/>
    <cellStyle name="Input 2" xfId="1039"/>
    <cellStyle name="Input 2 2" xfId="2459"/>
    <cellStyle name="Labels - Style3" xfId="309"/>
    <cellStyle name="Labels - Style3 2" xfId="2460"/>
    <cellStyle name="Linked Cell 2" xfId="1040"/>
    <cellStyle name="Linked Cell 2 2" xfId="2461"/>
    <cellStyle name="M" xfId="32"/>
    <cellStyle name="M 2" xfId="310"/>
    <cellStyle name="M 2 2" xfId="1681"/>
    <cellStyle name="M 3" xfId="1484"/>
    <cellStyle name="M.00" xfId="33"/>
    <cellStyle name="M.00 2" xfId="311"/>
    <cellStyle name="M.00 2 2" xfId="1682"/>
    <cellStyle name="M.00 3" xfId="1485"/>
    <cellStyle name="M_9. Rev2Cost_GDPIPI" xfId="2882"/>
    <cellStyle name="M_lists" xfId="2883"/>
    <cellStyle name="M_lists_4. Current Monthly Fixed Charge" xfId="2884"/>
    <cellStyle name="M_Sheet4" xfId="2885"/>
    <cellStyle name="Neutral 2" xfId="1041"/>
    <cellStyle name="Neutral 2 2" xfId="2462"/>
    <cellStyle name="no dec" xfId="312"/>
    <cellStyle name="NorALL-HC" xfId="313"/>
    <cellStyle name="Normal" xfId="0" builtinId="0"/>
    <cellStyle name="Normal - Style1" xfId="34"/>
    <cellStyle name="Normal - Style1 2" xfId="315"/>
    <cellStyle name="Normal - Style1 2 2" xfId="2463"/>
    <cellStyle name="Normal - Style1 3" xfId="314"/>
    <cellStyle name="Normal - Style1 3 2" xfId="1683"/>
    <cellStyle name="Normal - Style1 4" xfId="1486"/>
    <cellStyle name="Normal - Style1_v1.1 Prefile" xfId="316"/>
    <cellStyle name="Normal 10" xfId="317"/>
    <cellStyle name="Normal 10 2" xfId="318"/>
    <cellStyle name="Normal 10 2 2" xfId="319"/>
    <cellStyle name="Normal 10 2 2 2" xfId="2886"/>
    <cellStyle name="Normal 10 2 3" xfId="1143"/>
    <cellStyle name="Normal 10 2 3 2" xfId="2465"/>
    <cellStyle name="Normal 10 2 3 3" xfId="2464"/>
    <cellStyle name="Normal 10 2 4" xfId="1279"/>
    <cellStyle name="Normal 10 2 5" xfId="2466"/>
    <cellStyle name="Normal 10 3" xfId="320"/>
    <cellStyle name="Normal 10 3 2" xfId="1144"/>
    <cellStyle name="Normal 10 3 2 2" xfId="2467"/>
    <cellStyle name="Normal 10 3 3" xfId="1280"/>
    <cellStyle name="Normal 10 3 4" xfId="2468"/>
    <cellStyle name="Normal 10 4" xfId="1142"/>
    <cellStyle name="Normal 10 4 2" xfId="2470"/>
    <cellStyle name="Normal 10 4 3" xfId="2469"/>
    <cellStyle name="Normal 10 5" xfId="1278"/>
    <cellStyle name="Normal 10 5 2" xfId="2471"/>
    <cellStyle name="Normal 10 6" xfId="2472"/>
    <cellStyle name="Normal 10 7" xfId="2473"/>
    <cellStyle name="Normal 100" xfId="321"/>
    <cellStyle name="Normal 100 2" xfId="1684"/>
    <cellStyle name="Normal 101" xfId="322"/>
    <cellStyle name="Normal 101 2" xfId="1685"/>
    <cellStyle name="Normal 102" xfId="323"/>
    <cellStyle name="Normal 102 2" xfId="1686"/>
    <cellStyle name="Normal 103" xfId="324"/>
    <cellStyle name="Normal 103 2" xfId="1687"/>
    <cellStyle name="Normal 104" xfId="325"/>
    <cellStyle name="Normal 104 2" xfId="1688"/>
    <cellStyle name="Normal 105" xfId="326"/>
    <cellStyle name="Normal 105 2" xfId="1689"/>
    <cellStyle name="Normal 106" xfId="327"/>
    <cellStyle name="Normal 106 2" xfId="1690"/>
    <cellStyle name="Normal 107" xfId="328"/>
    <cellStyle name="Normal 107 2" xfId="1691"/>
    <cellStyle name="Normal 108" xfId="329"/>
    <cellStyle name="Normal 108 2" xfId="1692"/>
    <cellStyle name="Normal 109" xfId="330"/>
    <cellStyle name="Normal 109 2" xfId="1693"/>
    <cellStyle name="Normal 11" xfId="331"/>
    <cellStyle name="Normal 11 2" xfId="332"/>
    <cellStyle name="Normal 11 2 2" xfId="333"/>
    <cellStyle name="Normal 11 2 2 2" xfId="1694"/>
    <cellStyle name="Normal 11 2 3" xfId="1146"/>
    <cellStyle name="Normal 11 2 4" xfId="1282"/>
    <cellStyle name="Normal 11 3" xfId="334"/>
    <cellStyle name="Normal 11 3 2" xfId="1695"/>
    <cellStyle name="Normal 11 3 2 2" xfId="2887"/>
    <cellStyle name="Normal 11 4" xfId="335"/>
    <cellStyle name="Normal 11 4 2" xfId="1696"/>
    <cellStyle name="Normal 11 4 2 2" xfId="2888"/>
    <cellStyle name="Normal 11 5" xfId="336"/>
    <cellStyle name="Normal 11 5 2" xfId="1697"/>
    <cellStyle name="Normal 11 6" xfId="1145"/>
    <cellStyle name="Normal 11 6 2" xfId="2474"/>
    <cellStyle name="Normal 11 6 3" xfId="2475"/>
    <cellStyle name="Normal 11 7" xfId="1281"/>
    <cellStyle name="Normal 11 8" xfId="2476"/>
    <cellStyle name="Normal 110" xfId="337"/>
    <cellStyle name="Normal 110 2" xfId="1698"/>
    <cellStyle name="Normal 111" xfId="338"/>
    <cellStyle name="Normal 111 2" xfId="1699"/>
    <cellStyle name="Normal 112" xfId="339"/>
    <cellStyle name="Normal 112 2" xfId="1700"/>
    <cellStyle name="Normal 113" xfId="340"/>
    <cellStyle name="Normal 113 2" xfId="1701"/>
    <cellStyle name="Normal 114" xfId="341"/>
    <cellStyle name="Normal 114 2" xfId="1702"/>
    <cellStyle name="Normal 115" xfId="342"/>
    <cellStyle name="Normal 115 2" xfId="1703"/>
    <cellStyle name="Normal 116" xfId="343"/>
    <cellStyle name="Normal 116 2" xfId="1704"/>
    <cellStyle name="Normal 117" xfId="344"/>
    <cellStyle name="Normal 117 2" xfId="1705"/>
    <cellStyle name="Normal 118" xfId="345"/>
    <cellStyle name="Normal 118 2" xfId="1706"/>
    <cellStyle name="Normal 119" xfId="346"/>
    <cellStyle name="Normal 119 2" xfId="1707"/>
    <cellStyle name="Normal 12" xfId="347"/>
    <cellStyle name="Normal 12 2" xfId="348"/>
    <cellStyle name="Normal 12 2 2" xfId="1148"/>
    <cellStyle name="Normal 12 2 2 2" xfId="2889"/>
    <cellStyle name="Normal 12 2 3" xfId="1284"/>
    <cellStyle name="Normal 12 2 4" xfId="2477"/>
    <cellStyle name="Normal 12 3" xfId="1147"/>
    <cellStyle name="Normal 12 3 2" xfId="2478"/>
    <cellStyle name="Normal 12 3 2 2" xfId="2479"/>
    <cellStyle name="Normal 12 3 3" xfId="2480"/>
    <cellStyle name="Normal 12 3 4" xfId="2481"/>
    <cellStyle name="Normal 12 3 5" xfId="2482"/>
    <cellStyle name="Normal 12 3 6" xfId="2729"/>
    <cellStyle name="Normal 12 4" xfId="1283"/>
    <cellStyle name="Normal 12 5" xfId="2483"/>
    <cellStyle name="Normal 12 6" xfId="2484"/>
    <cellStyle name="Normal 12 7" xfId="2485"/>
    <cellStyle name="Normal 120" xfId="349"/>
    <cellStyle name="Normal 120 2" xfId="1708"/>
    <cellStyle name="Normal 121" xfId="350"/>
    <cellStyle name="Normal 121 2" xfId="1709"/>
    <cellStyle name="Normal 122" xfId="351"/>
    <cellStyle name="Normal 122 2" xfId="1710"/>
    <cellStyle name="Normal 123" xfId="352"/>
    <cellStyle name="Normal 123 2" xfId="1711"/>
    <cellStyle name="Normal 123 2 2" xfId="2487"/>
    <cellStyle name="Normal 123 2 3" xfId="2486"/>
    <cellStyle name="Normal 124" xfId="353"/>
    <cellStyle name="Normal 124 2" xfId="1712"/>
    <cellStyle name="Normal 125" xfId="354"/>
    <cellStyle name="Normal 125 2" xfId="1713"/>
    <cellStyle name="Normal 126" xfId="355"/>
    <cellStyle name="Normal 126 2" xfId="1714"/>
    <cellStyle name="Normal 127" xfId="356"/>
    <cellStyle name="Normal 127 2" xfId="1715"/>
    <cellStyle name="Normal 128" xfId="357"/>
    <cellStyle name="Normal 128 2" xfId="1716"/>
    <cellStyle name="Normal 129" xfId="358"/>
    <cellStyle name="Normal 129 2" xfId="1717"/>
    <cellStyle name="Normal 13" xfId="359"/>
    <cellStyle name="Normal 13 2" xfId="360"/>
    <cellStyle name="Normal 13 2 2" xfId="2488"/>
    <cellStyle name="Normal 13 2 2 2" xfId="2890"/>
    <cellStyle name="Normal 13 2 3" xfId="2489"/>
    <cellStyle name="Normal 13 3" xfId="1149"/>
    <cellStyle name="Normal 13 3 2" xfId="2490"/>
    <cellStyle name="Normal 13 3 3" xfId="2491"/>
    <cellStyle name="Normal 13 4" xfId="1285"/>
    <cellStyle name="Normal 13 5" xfId="2492"/>
    <cellStyle name="Normal 130" xfId="361"/>
    <cellStyle name="Normal 130 2" xfId="1718"/>
    <cellStyle name="Normal 131" xfId="362"/>
    <cellStyle name="Normal 131 2" xfId="1719"/>
    <cellStyle name="Normal 132" xfId="363"/>
    <cellStyle name="Normal 132 2" xfId="1720"/>
    <cellStyle name="Normal 133" xfId="364"/>
    <cellStyle name="Normal 133 2" xfId="1721"/>
    <cellStyle name="Normal 134" xfId="365"/>
    <cellStyle name="Normal 134 2" xfId="1722"/>
    <cellStyle name="Normal 135" xfId="366"/>
    <cellStyle name="Normal 135 2" xfId="1723"/>
    <cellStyle name="Normal 136" xfId="367"/>
    <cellStyle name="Normal 136 2" xfId="1724"/>
    <cellStyle name="Normal 137" xfId="368"/>
    <cellStyle name="Normal 137 2" xfId="1725"/>
    <cellStyle name="Normal 138" xfId="369"/>
    <cellStyle name="Normal 138 2" xfId="1726"/>
    <cellStyle name="Normal 139" xfId="370"/>
    <cellStyle name="Normal 139 2" xfId="1727"/>
    <cellStyle name="Normal 14" xfId="371"/>
    <cellStyle name="Normal 14 2" xfId="372"/>
    <cellStyle name="Normal 14 2 2" xfId="2493"/>
    <cellStyle name="Normal 14 2 2 2" xfId="2494"/>
    <cellStyle name="Normal 14 2 2 3" xfId="2495"/>
    <cellStyle name="Normal 14 3" xfId="1150"/>
    <cellStyle name="Normal 14 3 2" xfId="2497"/>
    <cellStyle name="Normal 14 3 3" xfId="2496"/>
    <cellStyle name="Normal 14 4" xfId="1286"/>
    <cellStyle name="Normal 14 4 2" xfId="2498"/>
    <cellStyle name="Normal 14 4 3" xfId="2499"/>
    <cellStyle name="Normal 14 5" xfId="2500"/>
    <cellStyle name="Normal 14 5 2" xfId="2501"/>
    <cellStyle name="Normal 14 6" xfId="2502"/>
    <cellStyle name="Normal 14 7" xfId="2503"/>
    <cellStyle name="Normal 140" xfId="373"/>
    <cellStyle name="Normal 140 2" xfId="1728"/>
    <cellStyle name="Normal 141" xfId="374"/>
    <cellStyle name="Normal 141 2" xfId="1729"/>
    <cellStyle name="Normal 142" xfId="375"/>
    <cellStyle name="Normal 142 2" xfId="1730"/>
    <cellStyle name="Normal 143" xfId="376"/>
    <cellStyle name="Normal 143 2" xfId="1731"/>
    <cellStyle name="Normal 144" xfId="377"/>
    <cellStyle name="Normal 144 2" xfId="1732"/>
    <cellStyle name="Normal 145" xfId="378"/>
    <cellStyle name="Normal 145 2" xfId="1733"/>
    <cellStyle name="Normal 146" xfId="379"/>
    <cellStyle name="Normal 146 2" xfId="1734"/>
    <cellStyle name="Normal 147" xfId="380"/>
    <cellStyle name="Normal 147 2" xfId="1735"/>
    <cellStyle name="Normal 148" xfId="381"/>
    <cellStyle name="Normal 148 2" xfId="1736"/>
    <cellStyle name="Normal 149" xfId="382"/>
    <cellStyle name="Normal 149 2" xfId="1737"/>
    <cellStyle name="Normal 15" xfId="383"/>
    <cellStyle name="Normal 15 2" xfId="384"/>
    <cellStyle name="Normal 15 2 2" xfId="2504"/>
    <cellStyle name="Normal 15 2 2 2" xfId="2505"/>
    <cellStyle name="Normal 15 3" xfId="1151"/>
    <cellStyle name="Normal 15 3 2" xfId="2507"/>
    <cellStyle name="Normal 15 3 3" xfId="2508"/>
    <cellStyle name="Normal 15 3 4" xfId="2506"/>
    <cellStyle name="Normal 15 4" xfId="1287"/>
    <cellStyle name="Normal 15 5" xfId="2509"/>
    <cellStyle name="Normal 150" xfId="385"/>
    <cellStyle name="Normal 150 2" xfId="1738"/>
    <cellStyle name="Normal 151" xfId="386"/>
    <cellStyle name="Normal 151 2" xfId="1739"/>
    <cellStyle name="Normal 152" xfId="387"/>
    <cellStyle name="Normal 152 2" xfId="1740"/>
    <cellStyle name="Normal 153" xfId="388"/>
    <cellStyle name="Normal 153 2" xfId="1741"/>
    <cellStyle name="Normal 154" xfId="389"/>
    <cellStyle name="Normal 154 2" xfId="1742"/>
    <cellStyle name="Normal 155" xfId="390"/>
    <cellStyle name="Normal 155 2" xfId="1743"/>
    <cellStyle name="Normal 156" xfId="391"/>
    <cellStyle name="Normal 156 2" xfId="1744"/>
    <cellStyle name="Normal 157" xfId="392"/>
    <cellStyle name="Normal 157 2" xfId="1745"/>
    <cellStyle name="Normal 158" xfId="393"/>
    <cellStyle name="Normal 158 2" xfId="1746"/>
    <cellStyle name="Normal 159" xfId="394"/>
    <cellStyle name="Normal 159 2" xfId="1747"/>
    <cellStyle name="Normal 16" xfId="395"/>
    <cellStyle name="Normal 16 2" xfId="1748"/>
    <cellStyle name="Normal 16 2 2" xfId="2511"/>
    <cellStyle name="Normal 16 2 3" xfId="2512"/>
    <cellStyle name="Normal 16 2 4" xfId="2510"/>
    <cellStyle name="Normal 16 3" xfId="2513"/>
    <cellStyle name="Normal 16 3 2" xfId="2514"/>
    <cellStyle name="Normal 16 3 3" xfId="2515"/>
    <cellStyle name="Normal 16 4" xfId="2516"/>
    <cellStyle name="Normal 160" xfId="396"/>
    <cellStyle name="Normal 160 2" xfId="1749"/>
    <cellStyle name="Normal 161" xfId="397"/>
    <cellStyle name="Normal 161 2" xfId="1750"/>
    <cellStyle name="Normal 162" xfId="398"/>
    <cellStyle name="Normal 162 2" xfId="1751"/>
    <cellStyle name="Normal 163" xfId="399"/>
    <cellStyle name="Normal 163 2" xfId="1752"/>
    <cellStyle name="Normal 164" xfId="400"/>
    <cellStyle name="Normal 164 2" xfId="1753"/>
    <cellStyle name="Normal 165" xfId="401"/>
    <cellStyle name="Normal 165 2" xfId="1754"/>
    <cellStyle name="Normal 166" xfId="402"/>
    <cellStyle name="Normal 166 2" xfId="1755"/>
    <cellStyle name="Normal 167" xfId="403"/>
    <cellStyle name="Normal 167 2" xfId="1756"/>
    <cellStyle name="Normal 168" xfId="404"/>
    <cellStyle name="Normal 168 2" xfId="1757"/>
    <cellStyle name="Normal 169" xfId="405"/>
    <cellStyle name="Normal 169 2" xfId="1758"/>
    <cellStyle name="Normal 17" xfId="406"/>
    <cellStyle name="Normal 17 2" xfId="2517"/>
    <cellStyle name="Normal 17 2 2" xfId="2518"/>
    <cellStyle name="Normal 17 2 3" xfId="2519"/>
    <cellStyle name="Normal 17 3" xfId="2520"/>
    <cellStyle name="Normal 17 3 2" xfId="2521"/>
    <cellStyle name="Normal 17 3 3" xfId="2522"/>
    <cellStyle name="Normal 170" xfId="407"/>
    <cellStyle name="Normal 170 2" xfId="1759"/>
    <cellStyle name="Normal 171" xfId="408"/>
    <cellStyle name="Normal 171 2" xfId="1760"/>
    <cellStyle name="Normal 172" xfId="409"/>
    <cellStyle name="Normal 172 2" xfId="1761"/>
    <cellStyle name="Normal 173" xfId="410"/>
    <cellStyle name="Normal 173 2" xfId="1762"/>
    <cellStyle name="Normal 174" xfId="411"/>
    <cellStyle name="Normal 174 2" xfId="1763"/>
    <cellStyle name="Normal 175" xfId="412"/>
    <cellStyle name="Normal 175 2" xfId="1764"/>
    <cellStyle name="Normal 176" xfId="413"/>
    <cellStyle name="Normal 176 2" xfId="1765"/>
    <cellStyle name="Normal 177" xfId="414"/>
    <cellStyle name="Normal 177 2" xfId="1766"/>
    <cellStyle name="Normal 178" xfId="415"/>
    <cellStyle name="Normal 178 2" xfId="1767"/>
    <cellStyle name="Normal 179" xfId="416"/>
    <cellStyle name="Normal 179 2" xfId="1768"/>
    <cellStyle name="Normal 18" xfId="417"/>
    <cellStyle name="Normal 18 2" xfId="2523"/>
    <cellStyle name="Normal 18 2 2" xfId="2524"/>
    <cellStyle name="Normal 18 2 3" xfId="2525"/>
    <cellStyle name="Normal 18 3" xfId="2526"/>
    <cellStyle name="Normal 180" xfId="418"/>
    <cellStyle name="Normal 180 2" xfId="1769"/>
    <cellStyle name="Normal 181" xfId="419"/>
    <cellStyle name="Normal 181 2" xfId="1770"/>
    <cellStyle name="Normal 182" xfId="420"/>
    <cellStyle name="Normal 182 2" xfId="1771"/>
    <cellStyle name="Normal 183" xfId="421"/>
    <cellStyle name="Normal 183 2" xfId="1772"/>
    <cellStyle name="Normal 183 3" xfId="2527"/>
    <cellStyle name="Normal 184" xfId="422"/>
    <cellStyle name="Normal 184 2" xfId="1773"/>
    <cellStyle name="Normal 185" xfId="423"/>
    <cellStyle name="Normal 185 2" xfId="1774"/>
    <cellStyle name="Normal 186" xfId="424"/>
    <cellStyle name="Normal 186 2" xfId="1775"/>
    <cellStyle name="Normal 187" xfId="425"/>
    <cellStyle name="Normal 187 2" xfId="1776"/>
    <cellStyle name="Normal 188" xfId="426"/>
    <cellStyle name="Normal 188 2" xfId="1777"/>
    <cellStyle name="Normal 189" xfId="427"/>
    <cellStyle name="Normal 189 2" xfId="1778"/>
    <cellStyle name="Normal 19" xfId="428"/>
    <cellStyle name="Normal 19 2" xfId="2528"/>
    <cellStyle name="Normal 19 2 2" xfId="2529"/>
    <cellStyle name="Normal 19 2 3" xfId="2530"/>
    <cellStyle name="Normal 19 3" xfId="2531"/>
    <cellStyle name="Normal 190" xfId="429"/>
    <cellStyle name="Normal 190 2" xfId="1779"/>
    <cellStyle name="Normal 191" xfId="430"/>
    <cellStyle name="Normal 191 2" xfId="1780"/>
    <cellStyle name="Normal 192" xfId="431"/>
    <cellStyle name="Normal 192 2" xfId="1781"/>
    <cellStyle name="Normal 193" xfId="432"/>
    <cellStyle name="Normal 193 2" xfId="1782"/>
    <cellStyle name="Normal 194" xfId="433"/>
    <cellStyle name="Normal 194 2" xfId="1783"/>
    <cellStyle name="Normal 195" xfId="434"/>
    <cellStyle name="Normal 195 2" xfId="1784"/>
    <cellStyle name="Normal 196" xfId="435"/>
    <cellStyle name="Normal 196 2" xfId="1785"/>
    <cellStyle name="Normal 197" xfId="436"/>
    <cellStyle name="Normal 197 2" xfId="1786"/>
    <cellStyle name="Normal 198" xfId="437"/>
    <cellStyle name="Normal 198 2" xfId="1787"/>
    <cellStyle name="Normal 198 2 2" xfId="2532"/>
    <cellStyle name="Normal 199" xfId="42"/>
    <cellStyle name="Normal 199 2" xfId="1493"/>
    <cellStyle name="Normal 199 2 2" xfId="2533"/>
    <cellStyle name="Normal 2" xfId="2"/>
    <cellStyle name="Normal 2 10" xfId="438"/>
    <cellStyle name="Normal 2 10 2" xfId="439"/>
    <cellStyle name="Normal 2 10 2 2" xfId="1153"/>
    <cellStyle name="Normal 2 10 2 3" xfId="1289"/>
    <cellStyle name="Normal 2 10 3" xfId="1152"/>
    <cellStyle name="Normal 2 10 4" xfId="1288"/>
    <cellStyle name="Normal 2 11" xfId="440"/>
    <cellStyle name="Normal 2 11 2" xfId="441"/>
    <cellStyle name="Normal 2 11 3" xfId="442"/>
    <cellStyle name="Normal 2 11 4" xfId="443"/>
    <cellStyle name="Normal 2 11 4 2" xfId="1155"/>
    <cellStyle name="Normal 2 11 4 3" xfId="1291"/>
    <cellStyle name="Normal 2 11 5" xfId="1154"/>
    <cellStyle name="Normal 2 11 6" xfId="1290"/>
    <cellStyle name="Normal 2 12" xfId="444"/>
    <cellStyle name="Normal 2 13" xfId="445"/>
    <cellStyle name="Normal 2 14" xfId="446"/>
    <cellStyle name="Normal 2 14 2" xfId="447"/>
    <cellStyle name="Normal 2 14 2 2" xfId="1157"/>
    <cellStyle name="Normal 2 14 2 3" xfId="1293"/>
    <cellStyle name="Normal 2 14 3" xfId="1156"/>
    <cellStyle name="Normal 2 14 4" xfId="1292"/>
    <cellStyle name="Normal 2 15" xfId="448"/>
    <cellStyle name="Normal 2 15 2" xfId="1788"/>
    <cellStyle name="Normal 2 16" xfId="1254"/>
    <cellStyle name="Normal 2 16 2" xfId="2535"/>
    <cellStyle name="Normal 2 16 3" xfId="2534"/>
    <cellStyle name="Normal 2 16 4" xfId="2727"/>
    <cellStyle name="Normal 2 17" xfId="35"/>
    <cellStyle name="Normal 2 17 2" xfId="1487"/>
    <cellStyle name="Normal 2 17 3" xfId="2777"/>
    <cellStyle name="Normal 2 2" xfId="449"/>
    <cellStyle name="Normal 2 2 10" xfId="450"/>
    <cellStyle name="Normal 2 2 10 2" xfId="1789"/>
    <cellStyle name="Normal 2 2 11" xfId="451"/>
    <cellStyle name="Normal 2 2 11 2" xfId="1790"/>
    <cellStyle name="Normal 2 2 12" xfId="452"/>
    <cellStyle name="Normal 2 2 12 2" xfId="1791"/>
    <cellStyle name="Normal 2 2 13" xfId="453"/>
    <cellStyle name="Normal 2 2 13 2" xfId="454"/>
    <cellStyle name="Normal 2 2 13 2 2" xfId="1792"/>
    <cellStyle name="Normal 2 2 13 3" xfId="455"/>
    <cellStyle name="Normal 2 2 13 3 2" xfId="1793"/>
    <cellStyle name="Normal 2 2 13 4" xfId="456"/>
    <cellStyle name="Normal 2 2 13 4 2" xfId="1160"/>
    <cellStyle name="Normal 2 2 13 4 3" xfId="1296"/>
    <cellStyle name="Normal 2 2 13 5" xfId="1159"/>
    <cellStyle name="Normal 2 2 13 6" xfId="1295"/>
    <cellStyle name="Normal 2 2 14" xfId="457"/>
    <cellStyle name="Normal 2 2 14 2" xfId="1794"/>
    <cellStyle name="Normal 2 2 15" xfId="458"/>
    <cellStyle name="Normal 2 2 15 2" xfId="1795"/>
    <cellStyle name="Normal 2 2 16" xfId="459"/>
    <cellStyle name="Normal 2 2 16 2" xfId="460"/>
    <cellStyle name="Normal 2 2 16 2 2" xfId="1162"/>
    <cellStyle name="Normal 2 2 16 2 3" xfId="1298"/>
    <cellStyle name="Normal 2 2 16 3" xfId="1161"/>
    <cellStyle name="Normal 2 2 16 4" xfId="1297"/>
    <cellStyle name="Normal 2 2 17" xfId="461"/>
    <cellStyle name="Normal 2 2 18" xfId="1243"/>
    <cellStyle name="Normal 2 2 18 2" xfId="2537"/>
    <cellStyle name="Normal 2 2 18 3" xfId="2536"/>
    <cellStyle name="Normal 2 2 19" xfId="1158"/>
    <cellStyle name="Normal 2 2 2" xfId="462"/>
    <cellStyle name="Normal 2 2 2 2" xfId="463"/>
    <cellStyle name="Normal 2 2 2 2 2" xfId="464"/>
    <cellStyle name="Normal 2 2 2 2 2 2" xfId="465"/>
    <cellStyle name="Normal 2 2 2 2 2 2 2" xfId="1797"/>
    <cellStyle name="Normal 2 2 2 2 2 3" xfId="466"/>
    <cellStyle name="Normal 2 2 2 2 2 3 2" xfId="1798"/>
    <cellStyle name="Normal 2 2 2 2 2 4" xfId="467"/>
    <cellStyle name="Normal 2 2 2 2 2 4 2" xfId="1165"/>
    <cellStyle name="Normal 2 2 2 2 2 4 3" xfId="1301"/>
    <cellStyle name="Normal 2 2 2 2 2 5" xfId="1164"/>
    <cellStyle name="Normal 2 2 2 2 2 6" xfId="1300"/>
    <cellStyle name="Normal 2 2 2 2 3" xfId="468"/>
    <cellStyle name="Normal 2 2 2 2 3 2" xfId="1799"/>
    <cellStyle name="Normal 2 2 2 2 4" xfId="469"/>
    <cellStyle name="Normal 2 2 2 2 4 2" xfId="1800"/>
    <cellStyle name="Normal 2 2 2 2 5" xfId="470"/>
    <cellStyle name="Normal 2 2 2 2 5 2" xfId="471"/>
    <cellStyle name="Normal 2 2 2 2 5 2 2" xfId="1167"/>
    <cellStyle name="Normal 2 2 2 2 5 2 3" xfId="1303"/>
    <cellStyle name="Normal 2 2 2 2 5 3" xfId="1166"/>
    <cellStyle name="Normal 2 2 2 2 5 4" xfId="1302"/>
    <cellStyle name="Normal 2 2 2 2 6" xfId="1796"/>
    <cellStyle name="Normal 2 2 2 2 6 2" xfId="2538"/>
    <cellStyle name="Normal 2 2 2 3" xfId="472"/>
    <cellStyle name="Normal 2 2 2 3 2" xfId="473"/>
    <cellStyle name="Normal 2 2 2 3 2 2" xfId="474"/>
    <cellStyle name="Normal 2 2 2 3 2 2 2" xfId="1169"/>
    <cellStyle name="Normal 2 2 2 3 2 2 3" xfId="1305"/>
    <cellStyle name="Normal 2 2 2 3 2 3" xfId="1168"/>
    <cellStyle name="Normal 2 2 2 3 2 4" xfId="1304"/>
    <cellStyle name="Normal 2 2 2 3 3" xfId="475"/>
    <cellStyle name="Normal 2 2 2 3 3 2" xfId="476"/>
    <cellStyle name="Normal 2 2 2 3 3 2 2" xfId="1171"/>
    <cellStyle name="Normal 2 2 2 3 3 2 3" xfId="1307"/>
    <cellStyle name="Normal 2 2 2 3 3 3" xfId="1170"/>
    <cellStyle name="Normal 2 2 2 3 3 4" xfId="1306"/>
    <cellStyle name="Normal 2 2 2 3 4" xfId="1801"/>
    <cellStyle name="Normal 2 2 2 3 4 2" xfId="2540"/>
    <cellStyle name="Normal 2 2 2 3 4 3" xfId="2539"/>
    <cellStyle name="Normal 2 2 2 4" xfId="477"/>
    <cellStyle name="Normal 2 2 2 4 2" xfId="478"/>
    <cellStyle name="Normal 2 2 2 4 2 2" xfId="1173"/>
    <cellStyle name="Normal 2 2 2 4 2 3" xfId="1309"/>
    <cellStyle name="Normal 2 2 2 4 3" xfId="1172"/>
    <cellStyle name="Normal 2 2 2 4 4" xfId="1308"/>
    <cellStyle name="Normal 2 2 2 5" xfId="479"/>
    <cellStyle name="Normal 2 2 2 5 2" xfId="1802"/>
    <cellStyle name="Normal 2 2 2 6" xfId="480"/>
    <cellStyle name="Normal 2 2 2 6 2" xfId="1174"/>
    <cellStyle name="Normal 2 2 2 6 3" xfId="1310"/>
    <cellStyle name="Normal 2 2 2 7" xfId="1163"/>
    <cellStyle name="Normal 2 2 2 7 2" xfId="2541"/>
    <cellStyle name="Normal 2 2 2 7 3" xfId="2718"/>
    <cellStyle name="Normal 2 2 2 8" xfId="1299"/>
    <cellStyle name="Normal 2 2 2 9" xfId="2542"/>
    <cellStyle name="Normal 2 2 20" xfId="1294"/>
    <cellStyle name="Normal 2 2 3" xfId="481"/>
    <cellStyle name="Normal 2 2 3 2" xfId="1803"/>
    <cellStyle name="Normal 2 2 3 2 2" xfId="2544"/>
    <cellStyle name="Normal 2 2 3 2 3" xfId="2543"/>
    <cellStyle name="Normal 2 2 4" xfId="482"/>
    <cellStyle name="Normal 2 2 4 2" xfId="1804"/>
    <cellStyle name="Normal 2 2 5" xfId="483"/>
    <cellStyle name="Normal 2 2 5 2" xfId="1805"/>
    <cellStyle name="Normal 2 2 6" xfId="484"/>
    <cellStyle name="Normal 2 2 6 2" xfId="1806"/>
    <cellStyle name="Normal 2 2 7" xfId="485"/>
    <cellStyle name="Normal 2 2 7 2" xfId="1807"/>
    <cellStyle name="Normal 2 2 8" xfId="486"/>
    <cellStyle name="Normal 2 2 8 2" xfId="1808"/>
    <cellStyle name="Normal 2 2 9" xfId="487"/>
    <cellStyle name="Normal 2 2 9 2" xfId="1809"/>
    <cellStyle name="Normal 2 3" xfId="488"/>
    <cellStyle name="Normal 2 3 2" xfId="489"/>
    <cellStyle name="Normal 2 3 2 2" xfId="490"/>
    <cellStyle name="Normal 2 3 2 2 2" xfId="491"/>
    <cellStyle name="Normal 2 3 2 2 2 2" xfId="1811"/>
    <cellStyle name="Normal 2 3 2 2 3" xfId="492"/>
    <cellStyle name="Normal 2 3 2 2 3 2" xfId="1812"/>
    <cellStyle name="Normal 2 3 2 2 4" xfId="493"/>
    <cellStyle name="Normal 2 3 2 2 4 2" xfId="1176"/>
    <cellStyle name="Normal 2 3 2 2 4 3" xfId="1312"/>
    <cellStyle name="Normal 2 3 2 2 5" xfId="1175"/>
    <cellStyle name="Normal 2 3 2 2 6" xfId="1311"/>
    <cellStyle name="Normal 2 3 2 3" xfId="494"/>
    <cellStyle name="Normal 2 3 2 3 2" xfId="1813"/>
    <cellStyle name="Normal 2 3 2 4" xfId="495"/>
    <cellStyle name="Normal 2 3 2 4 2" xfId="1814"/>
    <cellStyle name="Normal 2 3 2 5" xfId="496"/>
    <cellStyle name="Normal 2 3 2 5 2" xfId="497"/>
    <cellStyle name="Normal 2 3 2 5 2 2" xfId="1178"/>
    <cellStyle name="Normal 2 3 2 5 2 3" xfId="1314"/>
    <cellStyle name="Normal 2 3 2 5 3" xfId="1177"/>
    <cellStyle name="Normal 2 3 2 5 4" xfId="1313"/>
    <cellStyle name="Normal 2 3 2 6" xfId="1810"/>
    <cellStyle name="Normal 2 3 3" xfId="498"/>
    <cellStyle name="Normal 2 3 3 2" xfId="499"/>
    <cellStyle name="Normal 2 3 3 2 2" xfId="500"/>
    <cellStyle name="Normal 2 3 3 2 2 2" xfId="1180"/>
    <cellStyle name="Normal 2 3 3 2 2 3" xfId="1316"/>
    <cellStyle name="Normal 2 3 3 2 3" xfId="1179"/>
    <cellStyle name="Normal 2 3 3 2 4" xfId="1315"/>
    <cellStyle name="Normal 2 3 3 3" xfId="501"/>
    <cellStyle name="Normal 2 3 3 3 2" xfId="502"/>
    <cellStyle name="Normal 2 3 3 3 2 2" xfId="1182"/>
    <cellStyle name="Normal 2 3 3 3 2 3" xfId="1318"/>
    <cellStyle name="Normal 2 3 3 3 3" xfId="1181"/>
    <cellStyle name="Normal 2 3 3 3 4" xfId="1317"/>
    <cellStyle name="Normal 2 3 3 4" xfId="1815"/>
    <cellStyle name="Normal 2 3 3 4 2" xfId="2546"/>
    <cellStyle name="Normal 2 3 3 4 3" xfId="2545"/>
    <cellStyle name="Normal 2 3 4" xfId="503"/>
    <cellStyle name="Normal 2 3 4 2" xfId="504"/>
    <cellStyle name="Normal 2 3 4 2 2" xfId="1184"/>
    <cellStyle name="Normal 2 3 4 2 3" xfId="1320"/>
    <cellStyle name="Normal 2 3 4 3" xfId="1183"/>
    <cellStyle name="Normal 2 3 4 4" xfId="1319"/>
    <cellStyle name="Normal 2 3 5" xfId="505"/>
    <cellStyle name="Normal 2 3 5 2" xfId="1816"/>
    <cellStyle name="Normal 2 3 6" xfId="506"/>
    <cellStyle name="Normal 2 3 6 2" xfId="1817"/>
    <cellStyle name="Normal 2 3 7" xfId="2547"/>
    <cellStyle name="Normal 2 3 7 2" xfId="2548"/>
    <cellStyle name="Normal 2 4" xfId="507"/>
    <cellStyle name="Normal 2 4 2" xfId="508"/>
    <cellStyle name="Normal 2 4 2 2" xfId="1186"/>
    <cellStyle name="Normal 2 4 2 3" xfId="1322"/>
    <cellStyle name="Normal 2 4 2 4" xfId="2549"/>
    <cellStyle name="Normal 2 4 3" xfId="1185"/>
    <cellStyle name="Normal 2 4 3 2" xfId="2550"/>
    <cellStyle name="Normal 2 4 3 3" xfId="2551"/>
    <cellStyle name="Normal 2 4 3 4" xfId="2891"/>
    <cellStyle name="Normal 2 4 4" xfId="1321"/>
    <cellStyle name="Normal 2 4 5" xfId="2552"/>
    <cellStyle name="Normal 2 4 6" xfId="2553"/>
    <cellStyle name="Normal 2 5" xfId="509"/>
    <cellStyle name="Normal 2 5 2" xfId="510"/>
    <cellStyle name="Normal 2 5 2 2" xfId="1188"/>
    <cellStyle name="Normal 2 5 2 3" xfId="1324"/>
    <cellStyle name="Normal 2 5 3" xfId="1187"/>
    <cellStyle name="Normal 2 5 3 2" xfId="2892"/>
    <cellStyle name="Normal 2 5 4" xfId="1323"/>
    <cellStyle name="Normal 2 5 4 2" xfId="2554"/>
    <cellStyle name="Normal 2 5 5" xfId="2555"/>
    <cellStyle name="Normal 2 5 6" xfId="2556"/>
    <cellStyle name="Normal 2 6" xfId="511"/>
    <cellStyle name="Normal 2 6 2" xfId="512"/>
    <cellStyle name="Normal 2 6 2 2" xfId="1190"/>
    <cellStyle name="Normal 2 6 2 3" xfId="1326"/>
    <cellStyle name="Normal 2 6 3" xfId="1189"/>
    <cellStyle name="Normal 2 6 3 2" xfId="2893"/>
    <cellStyle name="Normal 2 6 4" xfId="1325"/>
    <cellStyle name="Normal 2 7" xfId="513"/>
    <cellStyle name="Normal 2 7 2" xfId="514"/>
    <cellStyle name="Normal 2 7 2 2" xfId="1192"/>
    <cellStyle name="Normal 2 7 2 3" xfId="1328"/>
    <cellStyle name="Normal 2 7 3" xfId="1191"/>
    <cellStyle name="Normal 2 7 4" xfId="1327"/>
    <cellStyle name="Normal 2 8" xfId="515"/>
    <cellStyle name="Normal 2 8 2" xfId="516"/>
    <cellStyle name="Normal 2 8 2 2" xfId="1194"/>
    <cellStyle name="Normal 2 8 2 3" xfId="1330"/>
    <cellStyle name="Normal 2 8 3" xfId="1193"/>
    <cellStyle name="Normal 2 8 4" xfId="1329"/>
    <cellStyle name="Normal 2 9" xfId="517"/>
    <cellStyle name="Normal 2 9 2" xfId="518"/>
    <cellStyle name="Normal 2 9 2 2" xfId="1196"/>
    <cellStyle name="Normal 2 9 2 3" xfId="1332"/>
    <cellStyle name="Normal 2 9 3" xfId="1195"/>
    <cellStyle name="Normal 2 9 4" xfId="1331"/>
    <cellStyle name="Normal 20" xfId="519"/>
    <cellStyle name="Normal 20 2" xfId="1818"/>
    <cellStyle name="Normal 20 2 2" xfId="2558"/>
    <cellStyle name="Normal 20 2 3" xfId="2559"/>
    <cellStyle name="Normal 20 2 4" xfId="2557"/>
    <cellStyle name="Normal 20 3" xfId="2560"/>
    <cellStyle name="Normal 200" xfId="307"/>
    <cellStyle name="Normal 200 2" xfId="1680"/>
    <cellStyle name="Normal 200 2 2" xfId="2561"/>
    <cellStyle name="Normal 201" xfId="985"/>
    <cellStyle name="Normal 201 2" xfId="2208"/>
    <cellStyle name="Normal 202" xfId="991"/>
    <cellStyle name="Normal 202 2" xfId="2214"/>
    <cellStyle name="Normal 203" xfId="995"/>
    <cellStyle name="Normal 203 2" xfId="2218"/>
    <cellStyle name="Normal 204" xfId="997"/>
    <cellStyle name="Normal 204 2" xfId="2220"/>
    <cellStyle name="Normal 205" xfId="998"/>
    <cellStyle name="Normal 205 2" xfId="2221"/>
    <cellStyle name="Normal 205 3" xfId="2562"/>
    <cellStyle name="Normal 206" xfId="990"/>
    <cellStyle name="Normal 206 2" xfId="2213"/>
    <cellStyle name="Normal 206 3" xfId="2563"/>
    <cellStyle name="Normal 207" xfId="994"/>
    <cellStyle name="Normal 207 2" xfId="2217"/>
    <cellStyle name="Normal 208" xfId="999"/>
    <cellStyle name="Normal 208 2" xfId="2222"/>
    <cellStyle name="Normal 209" xfId="1001"/>
    <cellStyle name="Normal 209 2" xfId="2224"/>
    <cellStyle name="Normal 21" xfId="520"/>
    <cellStyle name="Normal 21 2" xfId="1819"/>
    <cellStyle name="Normal 21 2 2" xfId="2565"/>
    <cellStyle name="Normal 21 2 3" xfId="2564"/>
    <cellStyle name="Normal 210" xfId="1003"/>
    <cellStyle name="Normal 211" xfId="7"/>
    <cellStyle name="Normal 211 2" xfId="1464"/>
    <cellStyle name="Normal 211 2 2" xfId="2281"/>
    <cellStyle name="Normal 212" xfId="1048"/>
    <cellStyle name="Normal 213" xfId="1052"/>
    <cellStyle name="Normal 214" xfId="1055"/>
    <cellStyle name="Normal 214 2" xfId="2714"/>
    <cellStyle name="Normal 215" xfId="1056"/>
    <cellStyle name="Normal 215 2" xfId="2725"/>
    <cellStyle name="Normal 216" xfId="1057"/>
    <cellStyle name="Normal 216 2" xfId="2716"/>
    <cellStyle name="Normal 217" xfId="1058"/>
    <cellStyle name="Normal 218" xfId="1059"/>
    <cellStyle name="Normal 218 2" xfId="2743"/>
    <cellStyle name="Normal 219" xfId="1060"/>
    <cellStyle name="Normal 219 2" xfId="2913"/>
    <cellStyle name="Normal 22" xfId="521"/>
    <cellStyle name="Normal 22 2" xfId="1820"/>
    <cellStyle name="Normal 22 2 2" xfId="2567"/>
    <cellStyle name="Normal 22 2 3" xfId="2566"/>
    <cellStyle name="Normal 220" xfId="1061"/>
    <cellStyle name="Normal 221" xfId="1062"/>
    <cellStyle name="Normal 222" xfId="1063"/>
    <cellStyle name="Normal 223" xfId="1064"/>
    <cellStyle name="Normal 224" xfId="1065"/>
    <cellStyle name="Normal 225" xfId="1066"/>
    <cellStyle name="Normal 226" xfId="1067"/>
    <cellStyle name="Normal 227" xfId="1068"/>
    <cellStyle name="Normal 228" xfId="1069"/>
    <cellStyle name="Normal 229" xfId="1070"/>
    <cellStyle name="Normal 23" xfId="522"/>
    <cellStyle name="Normal 23 2" xfId="1821"/>
    <cellStyle name="Normal 23 2 2" xfId="2569"/>
    <cellStyle name="Normal 23 2 3" xfId="2568"/>
    <cellStyle name="Normal 230" xfId="1071"/>
    <cellStyle name="Normal 231" xfId="1072"/>
    <cellStyle name="Normal 232" xfId="1073"/>
    <cellStyle name="Normal 233" xfId="1074"/>
    <cellStyle name="Normal 234" xfId="1075"/>
    <cellStyle name="Normal 235" xfId="1076"/>
    <cellStyle name="Normal 236" xfId="1077"/>
    <cellStyle name="Normal 237" xfId="1078"/>
    <cellStyle name="Normal 238" xfId="1079"/>
    <cellStyle name="Normal 239" xfId="1080"/>
    <cellStyle name="Normal 24" xfId="523"/>
    <cellStyle name="Normal 24 2" xfId="1822"/>
    <cellStyle name="Normal 24 2 2" xfId="2571"/>
    <cellStyle name="Normal 24 2 3" xfId="2570"/>
    <cellStyle name="Normal 240" xfId="1081"/>
    <cellStyle name="Normal 241" xfId="1082"/>
    <cellStyle name="Normal 242" xfId="1083"/>
    <cellStyle name="Normal 243" xfId="1084"/>
    <cellStyle name="Normal 244" xfId="1085"/>
    <cellStyle name="Normal 245" xfId="1086"/>
    <cellStyle name="Normal 246" xfId="1087"/>
    <cellStyle name="Normal 247" xfId="1088"/>
    <cellStyle name="Normal 248" xfId="1089"/>
    <cellStyle name="Normal 249" xfId="1090"/>
    <cellStyle name="Normal 25" xfId="524"/>
    <cellStyle name="Normal 25 2" xfId="1823"/>
    <cellStyle name="Normal 25 2 2" xfId="2573"/>
    <cellStyle name="Normal 25 2 3" xfId="2572"/>
    <cellStyle name="Normal 250" xfId="1091"/>
    <cellStyle name="Normal 251" xfId="1092"/>
    <cellStyle name="Normal 252" xfId="1093"/>
    <cellStyle name="Normal 253" xfId="1094"/>
    <cellStyle name="Normal 254" xfId="1095"/>
    <cellStyle name="Normal 255" xfId="1096"/>
    <cellStyle name="Normal 256" xfId="1097"/>
    <cellStyle name="Normal 257" xfId="1098"/>
    <cellStyle name="Normal 258" xfId="1099"/>
    <cellStyle name="Normal 259" xfId="1100"/>
    <cellStyle name="Normal 26" xfId="525"/>
    <cellStyle name="Normal 26 2" xfId="1824"/>
    <cellStyle name="Normal 26 2 2" xfId="2575"/>
    <cellStyle name="Normal 26 2 3" xfId="2574"/>
    <cellStyle name="Normal 260" xfId="1101"/>
    <cellStyle name="Normal 261" xfId="1102"/>
    <cellStyle name="Normal 262" xfId="1103"/>
    <cellStyle name="Normal 263" xfId="1104"/>
    <cellStyle name="Normal 264" xfId="1105"/>
    <cellStyle name="Normal 265" xfId="1106"/>
    <cellStyle name="Normal 266" xfId="1107"/>
    <cellStyle name="Normal 267" xfId="1108"/>
    <cellStyle name="Normal 268" xfId="1109"/>
    <cellStyle name="Normal 269" xfId="1110"/>
    <cellStyle name="Normal 27" xfId="526"/>
    <cellStyle name="Normal 27 2" xfId="2576"/>
    <cellStyle name="Normal 27 2 2" xfId="2577"/>
    <cellStyle name="Normal 270" xfId="1111"/>
    <cellStyle name="Normal 271" xfId="1112"/>
    <cellStyle name="Normal 272" xfId="1113"/>
    <cellStyle name="Normal 273" xfId="1114"/>
    <cellStyle name="Normal 274" xfId="1115"/>
    <cellStyle name="Normal 275" xfId="1116"/>
    <cellStyle name="Normal 276" xfId="1117"/>
    <cellStyle name="Normal 277" xfId="1118"/>
    <cellStyle name="Normal 278" xfId="1119"/>
    <cellStyle name="Normal 279" xfId="1120"/>
    <cellStyle name="Normal 28" xfId="527"/>
    <cellStyle name="Normal 28 2" xfId="1825"/>
    <cellStyle name="Normal 28 2 2" xfId="2579"/>
    <cellStyle name="Normal 28 2 3" xfId="2578"/>
    <cellStyle name="Normal 28 2 4" xfId="2894"/>
    <cellStyle name="Normal 280" xfId="1121"/>
    <cellStyle name="Normal 281" xfId="1122"/>
    <cellStyle name="Normal 282" xfId="1123"/>
    <cellStyle name="Normal 283" xfId="1124"/>
    <cellStyle name="Normal 284" xfId="1125"/>
    <cellStyle name="Normal 285" xfId="1126"/>
    <cellStyle name="Normal 286" xfId="1127"/>
    <cellStyle name="Normal 287" xfId="1128"/>
    <cellStyle name="Normal 288" xfId="1129"/>
    <cellStyle name="Normal 289" xfId="1130"/>
    <cellStyle name="Normal 29" xfId="528"/>
    <cellStyle name="Normal 29 2" xfId="1826"/>
    <cellStyle name="Normal 29 2 2" xfId="2581"/>
    <cellStyle name="Normal 29 2 3" xfId="2580"/>
    <cellStyle name="Normal 29 2 4" xfId="2895"/>
    <cellStyle name="Normal 290" xfId="1131"/>
    <cellStyle name="Normal 291" xfId="1132"/>
    <cellStyle name="Normal 292" xfId="1133"/>
    <cellStyle name="Normal 293" xfId="1228"/>
    <cellStyle name="Normal 294" xfId="1248"/>
    <cellStyle name="Normal 295" xfId="1223"/>
    <cellStyle name="Normal 296" xfId="1138"/>
    <cellStyle name="Normal 297" xfId="1220"/>
    <cellStyle name="Normal 298" xfId="1140"/>
    <cellStyle name="Normal 299" xfId="1221"/>
    <cellStyle name="Normal 3" xfId="13"/>
    <cellStyle name="Normal 3 2" xfId="530"/>
    <cellStyle name="Normal 3 2 2" xfId="1828"/>
    <cellStyle name="Normal 3 2 3" xfId="2582"/>
    <cellStyle name="Normal 3 2 3 2" xfId="2896"/>
    <cellStyle name="Normal 3 2 4" xfId="2583"/>
    <cellStyle name="Normal 3 24" xfId="2584"/>
    <cellStyle name="Normal 3 3" xfId="531"/>
    <cellStyle name="Normal 3 3 2" xfId="532"/>
    <cellStyle name="Normal 3 3 2 2" xfId="1198"/>
    <cellStyle name="Normal 3 3 2 2 2" xfId="2585"/>
    <cellStyle name="Normal 3 3 2 3" xfId="1334"/>
    <cellStyle name="Normal 3 3 2 4" xfId="2586"/>
    <cellStyle name="Normal 3 3 3" xfId="1197"/>
    <cellStyle name="Normal 3 3 3 2" xfId="2587"/>
    <cellStyle name="Normal 3 3 3 3" xfId="2588"/>
    <cellStyle name="Normal 3 3 3 4" xfId="2721"/>
    <cellStyle name="Normal 3 3 4" xfId="1333"/>
    <cellStyle name="Normal 3 3 4 2" xfId="2589"/>
    <cellStyle name="Normal 3 3 5" xfId="2590"/>
    <cellStyle name="Normal 3 3 6" xfId="2591"/>
    <cellStyle name="Normal 3 4" xfId="533"/>
    <cellStyle name="Normal 3 4 2" xfId="534"/>
    <cellStyle name="Normal 3 4 2 2" xfId="1200"/>
    <cellStyle name="Normal 3 4 2 3" xfId="1336"/>
    <cellStyle name="Normal 3 4 3" xfId="1199"/>
    <cellStyle name="Normal 3 4 3 2" xfId="2593"/>
    <cellStyle name="Normal 3 4 3 3" xfId="2592"/>
    <cellStyle name="Normal 3 4 4" xfId="1335"/>
    <cellStyle name="Normal 3 4 5" xfId="2594"/>
    <cellStyle name="Normal 3 5" xfId="535"/>
    <cellStyle name="Normal 3 5 2" xfId="536"/>
    <cellStyle name="Normal 3 5 2 2" xfId="1202"/>
    <cellStyle name="Normal 3 5 2 3" xfId="1338"/>
    <cellStyle name="Normal 3 5 3" xfId="1201"/>
    <cellStyle name="Normal 3 5 4" xfId="1337"/>
    <cellStyle name="Normal 3 6" xfId="537"/>
    <cellStyle name="Normal 3 7" xfId="529"/>
    <cellStyle name="Normal 3 7 2" xfId="1827"/>
    <cellStyle name="Normal 3 7 2 2" xfId="2596"/>
    <cellStyle name="Normal 3 7 3" xfId="2595"/>
    <cellStyle name="Normal 3 8" xfId="1239"/>
    <cellStyle name="Normal 3 9" xfId="1471"/>
    <cellStyle name="Normal 30" xfId="538"/>
    <cellStyle name="Normal 30 2" xfId="1829"/>
    <cellStyle name="Normal 30 2 2" xfId="2598"/>
    <cellStyle name="Normal 30 2 3" xfId="2597"/>
    <cellStyle name="Normal 30 2 4" xfId="2897"/>
    <cellStyle name="Normal 300" xfId="1253"/>
    <cellStyle name="Normal 301" xfId="1256"/>
    <cellStyle name="Normal 302" xfId="1257"/>
    <cellStyle name="Normal 303" xfId="1258"/>
    <cellStyle name="Normal 304" xfId="1259"/>
    <cellStyle name="Normal 305" xfId="1260"/>
    <cellStyle name="Normal 306" xfId="1261"/>
    <cellStyle name="Normal 307" xfId="1262"/>
    <cellStyle name="Normal 308" xfId="1263"/>
    <cellStyle name="Normal 309" xfId="1264"/>
    <cellStyle name="Normal 31" xfId="539"/>
    <cellStyle name="Normal 31 2" xfId="1830"/>
    <cellStyle name="Normal 31 2 2" xfId="2599"/>
    <cellStyle name="Normal 31 2 3" xfId="2898"/>
    <cellStyle name="Normal 310" xfId="1265"/>
    <cellStyle name="Normal 311" xfId="1266"/>
    <cellStyle name="Normal 312" xfId="1267"/>
    <cellStyle name="Normal 313" xfId="1268"/>
    <cellStyle name="Normal 314" xfId="1269"/>
    <cellStyle name="Normal 315" xfId="1270"/>
    <cellStyle name="Normal 316" xfId="1360"/>
    <cellStyle name="Normal 317" xfId="1366"/>
    <cellStyle name="Normal 318" xfId="1357"/>
    <cellStyle name="Normal 319" xfId="1277"/>
    <cellStyle name="Normal 32" xfId="540"/>
    <cellStyle name="Normal 32 2" xfId="1831"/>
    <cellStyle name="Normal 32 2 2" xfId="2899"/>
    <cellStyle name="Normal 320" xfId="1355"/>
    <cellStyle name="Normal 321" xfId="3"/>
    <cellStyle name="Normal 322" xfId="1371"/>
    <cellStyle name="Normal 323" xfId="1437"/>
    <cellStyle name="Normal 324" xfId="1398"/>
    <cellStyle name="Normal 325" xfId="1419"/>
    <cellStyle name="Normal 326" xfId="1450"/>
    <cellStyle name="Normal 327" xfId="1382"/>
    <cellStyle name="Normal 328" xfId="1430"/>
    <cellStyle name="Normal 329" xfId="1444"/>
    <cellStyle name="Normal 33" xfId="541"/>
    <cellStyle name="Normal 33 2" xfId="1832"/>
    <cellStyle name="Normal 33 2 2" xfId="2901"/>
    <cellStyle name="Normal 33 3" xfId="2900"/>
    <cellStyle name="Normal 330" xfId="1387"/>
    <cellStyle name="Normal 331" xfId="1425"/>
    <cellStyle name="Normal 332" xfId="1404"/>
    <cellStyle name="Normal 333" xfId="1413"/>
    <cellStyle name="Normal 334" xfId="1441"/>
    <cellStyle name="Normal 335" xfId="1390"/>
    <cellStyle name="Normal 336" xfId="1421"/>
    <cellStyle name="Normal 337" xfId="1406"/>
    <cellStyle name="Normal 338" xfId="1412"/>
    <cellStyle name="Normal 339" xfId="1455"/>
    <cellStyle name="Normal 34" xfId="542"/>
    <cellStyle name="Normal 34 2" xfId="1833"/>
    <cellStyle name="Normal 34 2 2" xfId="2902"/>
    <cellStyle name="Normal 340" xfId="1379"/>
    <cellStyle name="Normal 341" xfId="1396"/>
    <cellStyle name="Normal 342" xfId="1402"/>
    <cellStyle name="Normal 343" xfId="1445"/>
    <cellStyle name="Normal 344" xfId="1381"/>
    <cellStyle name="Normal 345" xfId="1454"/>
    <cellStyle name="Normal 346" xfId="1392"/>
    <cellStyle name="Normal 347" xfId="1438"/>
    <cellStyle name="Normal 348" xfId="1380"/>
    <cellStyle name="Normal 349" xfId="1434"/>
    <cellStyle name="Normal 35" xfId="543"/>
    <cellStyle name="Normal 35 2" xfId="1834"/>
    <cellStyle name="Normal 350" xfId="1395"/>
    <cellStyle name="Normal 351" xfId="1426"/>
    <cellStyle name="Normal 352" xfId="1447"/>
    <cellStyle name="Normal 353" xfId="1453"/>
    <cellStyle name="Normal 354" xfId="1427"/>
    <cellStyle name="Normal 355" xfId="1432"/>
    <cellStyle name="Normal 356" xfId="1386"/>
    <cellStyle name="Normal 357" xfId="1405"/>
    <cellStyle name="Normal 358" xfId="1431"/>
    <cellStyle name="Normal 359" xfId="1388"/>
    <cellStyle name="Normal 36" xfId="544"/>
    <cellStyle name="Normal 36 2" xfId="1835"/>
    <cellStyle name="Normal 360" xfId="1374"/>
    <cellStyle name="Normal 361" xfId="1411"/>
    <cellStyle name="Normal 362" xfId="1401"/>
    <cellStyle name="Normal 363" xfId="1389"/>
    <cellStyle name="Normal 364" xfId="1451"/>
    <cellStyle name="Normal 365" xfId="1458"/>
    <cellStyle name="Normal 366" xfId="1446"/>
    <cellStyle name="Normal 367" xfId="1375"/>
    <cellStyle name="Normal 368" xfId="2283"/>
    <cellStyle name="Normal 37" xfId="545"/>
    <cellStyle name="Normal 37 2" xfId="1836"/>
    <cellStyle name="Normal 37 2 2" xfId="2903"/>
    <cellStyle name="Normal 38" xfId="546"/>
    <cellStyle name="Normal 38 2" xfId="1837"/>
    <cellStyle name="Normal 39" xfId="547"/>
    <cellStyle name="Normal 39 2" xfId="1838"/>
    <cellStyle name="Normal 39 2 2" xfId="2904"/>
    <cellStyle name="Normal 4" xfId="39"/>
    <cellStyle name="Normal 4 2" xfId="549"/>
    <cellStyle name="Normal 4 2 2" xfId="550"/>
    <cellStyle name="Normal 4 2 2 2" xfId="1204"/>
    <cellStyle name="Normal 4 2 2 2 2" xfId="2600"/>
    <cellStyle name="Normal 4 2 2 2 3" xfId="2773"/>
    <cellStyle name="Normal 4 2 2 3" xfId="1340"/>
    <cellStyle name="Normal 4 2 2 4" xfId="2601"/>
    <cellStyle name="Normal 4 2 2 5" xfId="2765"/>
    <cellStyle name="Normal 4 2 3" xfId="1203"/>
    <cellStyle name="Normal 4 2 3 2" xfId="2602"/>
    <cellStyle name="Normal 4 2 3 3" xfId="2603"/>
    <cellStyle name="Normal 4 2 4" xfId="1339"/>
    <cellStyle name="Normal 4 2 4 2" xfId="2604"/>
    <cellStyle name="Normal 4 2 5" xfId="2605"/>
    <cellStyle name="Normal 4 2 5 2" xfId="2606"/>
    <cellStyle name="Normal 4 2 6" xfId="2607"/>
    <cellStyle name="Normal 4 2 6 2" xfId="2608"/>
    <cellStyle name="Normal 4 2 7" xfId="2609"/>
    <cellStyle name="Normal 4 2 7 2" xfId="2906"/>
    <cellStyle name="Normal 4 2 8" xfId="2610"/>
    <cellStyle name="Normal 4 3" xfId="551"/>
    <cellStyle name="Normal 4 3 2" xfId="2611"/>
    <cellStyle name="Normal 4 3 2 2" xfId="2612"/>
    <cellStyle name="Normal 4 3 2 3" xfId="2719"/>
    <cellStyle name="Normal 4 3 3" xfId="2613"/>
    <cellStyle name="Normal 4 3 3 2" xfId="2614"/>
    <cellStyle name="Normal 4 4" xfId="548"/>
    <cellStyle name="Normal 4 4 2" xfId="2616"/>
    <cellStyle name="Normal 4 4 2 2" xfId="2755"/>
    <cellStyle name="Normal 4 4 2 3" xfId="2770"/>
    <cellStyle name="Normal 4 4 3" xfId="2617"/>
    <cellStyle name="Normal 4 4 4" xfId="2615"/>
    <cellStyle name="Normal 4 4 4 2" xfId="2750"/>
    <cellStyle name="Normal 4 4 5" xfId="2762"/>
    <cellStyle name="Normal 4 4 6" xfId="2731"/>
    <cellStyle name="Normal 4 5" xfId="996"/>
    <cellStyle name="Normal 4 5 2" xfId="2219"/>
    <cellStyle name="Normal 4 5 2 2" xfId="2619"/>
    <cellStyle name="Normal 4 5 3" xfId="2620"/>
    <cellStyle name="Normal 4 5 4" xfId="2621"/>
    <cellStyle name="Normal 4 5 5" xfId="2618"/>
    <cellStyle name="Normal 4 6" xfId="1234"/>
    <cellStyle name="Normal 4 6 2" xfId="2623"/>
    <cellStyle name="Normal 4 6 2 2" xfId="2624"/>
    <cellStyle name="Normal 4 6 3" xfId="2625"/>
    <cellStyle name="Normal 4 6 4" xfId="2622"/>
    <cellStyle name="Normal 4 7" xfId="1491"/>
    <cellStyle name="Normal 4 7 2" xfId="2626"/>
    <cellStyle name="Normal 4 7 2 2" xfId="2746"/>
    <cellStyle name="Normal 4 8" xfId="2758"/>
    <cellStyle name="Normal 4 9" xfId="2905"/>
    <cellStyle name="Normal 40" xfId="552"/>
    <cellStyle name="Normal 40 2" xfId="1839"/>
    <cellStyle name="Normal 41" xfId="553"/>
    <cellStyle name="Normal 41 2" xfId="1840"/>
    <cellStyle name="Normal 42" xfId="554"/>
    <cellStyle name="Normal 42 2" xfId="1841"/>
    <cellStyle name="Normal 43" xfId="555"/>
    <cellStyle name="Normal 43 2" xfId="1842"/>
    <cellStyle name="Normal 44" xfId="556"/>
    <cellStyle name="Normal 44 2" xfId="1843"/>
    <cellStyle name="Normal 45" xfId="557"/>
    <cellStyle name="Normal 45 2" xfId="1844"/>
    <cellStyle name="Normal 46" xfId="558"/>
    <cellStyle name="Normal 46 2" xfId="1845"/>
    <cellStyle name="Normal 47" xfId="559"/>
    <cellStyle name="Normal 47 2" xfId="1846"/>
    <cellStyle name="Normal 48" xfId="560"/>
    <cellStyle name="Normal 48 2" xfId="1847"/>
    <cellStyle name="Normal 49" xfId="561"/>
    <cellStyle name="Normal 49 2" xfId="1848"/>
    <cellStyle name="Normal 5" xfId="562"/>
    <cellStyle name="Normal 5 2" xfId="563"/>
    <cellStyle name="Normal 5 2 2" xfId="564"/>
    <cellStyle name="Normal 5 2 2 2" xfId="1207"/>
    <cellStyle name="Normal 5 2 2 3" xfId="1343"/>
    <cellStyle name="Normal 5 2 3" xfId="1206"/>
    <cellStyle name="Normal 5 2 3 2" xfId="2627"/>
    <cellStyle name="Normal 5 2 4" xfId="1342"/>
    <cellStyle name="Normal 5 2 5" xfId="2628"/>
    <cellStyle name="Normal 5 3" xfId="565"/>
    <cellStyle name="Normal 5 3 2" xfId="566"/>
    <cellStyle name="Normal 5 3 2 2" xfId="1209"/>
    <cellStyle name="Normal 5 3 2 3" xfId="1345"/>
    <cellStyle name="Normal 5 3 3" xfId="1208"/>
    <cellStyle name="Normal 5 3 3 2" xfId="2629"/>
    <cellStyle name="Normal 5 3 4" xfId="1344"/>
    <cellStyle name="Normal 5 3 5" xfId="2630"/>
    <cellStyle name="Normal 5 4" xfId="567"/>
    <cellStyle name="Normal 5 4 2" xfId="568"/>
    <cellStyle name="Normal 5 4 2 2" xfId="1211"/>
    <cellStyle name="Normal 5 4 2 3" xfId="1347"/>
    <cellStyle name="Normal 5 4 3" xfId="1210"/>
    <cellStyle name="Normal 5 4 4" xfId="1346"/>
    <cellStyle name="Normal 5 5" xfId="569"/>
    <cellStyle name="Normal 5 5 2" xfId="1849"/>
    <cellStyle name="Normal 5 6" xfId="1205"/>
    <cellStyle name="Normal 5 6 2" xfId="2631"/>
    <cellStyle name="Normal 5 6 3" xfId="2632"/>
    <cellStyle name="Normal 5 7" xfId="1341"/>
    <cellStyle name="Normal 5 8" xfId="2633"/>
    <cellStyle name="Normal 50" xfId="570"/>
    <cellStyle name="Normal 50 2" xfId="1850"/>
    <cellStyle name="Normal 50 2 2" xfId="2907"/>
    <cellStyle name="Normal 51" xfId="571"/>
    <cellStyle name="Normal 51 2" xfId="1851"/>
    <cellStyle name="Normal 52" xfId="572"/>
    <cellStyle name="Normal 52 2" xfId="1852"/>
    <cellStyle name="Normal 53" xfId="573"/>
    <cellStyle name="Normal 53 2" xfId="1853"/>
    <cellStyle name="Normal 54" xfId="574"/>
    <cellStyle name="Normal 54 2" xfId="1854"/>
    <cellStyle name="Normal 55" xfId="575"/>
    <cellStyle name="Normal 55 2" xfId="1855"/>
    <cellStyle name="Normal 56" xfId="576"/>
    <cellStyle name="Normal 56 2" xfId="1856"/>
    <cellStyle name="Normal 57" xfId="577"/>
    <cellStyle name="Normal 57 2" xfId="1857"/>
    <cellStyle name="Normal 58" xfId="578"/>
    <cellStyle name="Normal 58 2" xfId="1858"/>
    <cellStyle name="Normal 59" xfId="579"/>
    <cellStyle name="Normal 59 2" xfId="1859"/>
    <cellStyle name="Normal 6" xfId="580"/>
    <cellStyle name="Normal 6 2" xfId="581"/>
    <cellStyle name="Normal 6 2 2" xfId="582"/>
    <cellStyle name="Normal 6 2 2 2" xfId="1214"/>
    <cellStyle name="Normal 6 2 2 3" xfId="1350"/>
    <cellStyle name="Normal 6 2 3" xfId="1213"/>
    <cellStyle name="Normal 6 2 3 2" xfId="2634"/>
    <cellStyle name="Normal 6 2 4" xfId="1349"/>
    <cellStyle name="Normal 6 2 5" xfId="2635"/>
    <cellStyle name="Normal 6 2 6" xfId="2909"/>
    <cellStyle name="Normal 6 3" xfId="583"/>
    <cellStyle name="Normal 6 3 2" xfId="2636"/>
    <cellStyle name="Normal 6 3 2 2" xfId="2637"/>
    <cellStyle name="Normal 6 3 3" xfId="2766"/>
    <cellStyle name="Normal 6 3 4" xfId="2739"/>
    <cellStyle name="Normal 6 3 5" xfId="2910"/>
    <cellStyle name="Normal 6 4" xfId="1212"/>
    <cellStyle name="Normal 6 4 2" xfId="2638"/>
    <cellStyle name="Normal 6 4 3" xfId="2639"/>
    <cellStyle name="Normal 6 5" xfId="1348"/>
    <cellStyle name="Normal 6 5 2" xfId="2640"/>
    <cellStyle name="Normal 6 5 3" xfId="2641"/>
    <cellStyle name="Normal 6 6" xfId="2642"/>
    <cellStyle name="Normal 6 7" xfId="2643"/>
    <cellStyle name="Normal 6 7 2" xfId="2908"/>
    <cellStyle name="Normal 60" xfId="584"/>
    <cellStyle name="Normal 60 2" xfId="1860"/>
    <cellStyle name="Normal 61" xfId="585"/>
    <cellStyle name="Normal 61 2" xfId="1861"/>
    <cellStyle name="Normal 62" xfId="586"/>
    <cellStyle name="Normal 62 2" xfId="1862"/>
    <cellStyle name="Normal 63" xfId="587"/>
    <cellStyle name="Normal 63 2" xfId="1863"/>
    <cellStyle name="Normal 64" xfId="588"/>
    <cellStyle name="Normal 64 2" xfId="1864"/>
    <cellStyle name="Normal 65" xfId="589"/>
    <cellStyle name="Normal 65 2" xfId="1865"/>
    <cellStyle name="Normal 66" xfId="590"/>
    <cellStyle name="Normal 66 2" xfId="1866"/>
    <cellStyle name="Normal 67" xfId="591"/>
    <cellStyle name="Normal 67 2" xfId="1867"/>
    <cellStyle name="Normal 68" xfId="592"/>
    <cellStyle name="Normal 68 2" xfId="1868"/>
    <cellStyle name="Normal 69" xfId="593"/>
    <cellStyle name="Normal 69 2" xfId="1869"/>
    <cellStyle name="Normal 7" xfId="594"/>
    <cellStyle name="Normal 7 2" xfId="595"/>
    <cellStyle name="Normal 7 2 2" xfId="2644"/>
    <cellStyle name="Normal 7 2 2 2" xfId="2645"/>
    <cellStyle name="Normal 7 2 2 3" xfId="2646"/>
    <cellStyle name="Normal 7 2 3" xfId="2647"/>
    <cellStyle name="Normal 7 3" xfId="596"/>
    <cellStyle name="Normal 7 3 2" xfId="2648"/>
    <cellStyle name="Normal 7 3 2 2" xfId="2649"/>
    <cellStyle name="Normal 7 4" xfId="597"/>
    <cellStyle name="Normal 7 5" xfId="598"/>
    <cellStyle name="Normal 7 6" xfId="1215"/>
    <cellStyle name="Normal 7 6 2" xfId="2650"/>
    <cellStyle name="Normal 7 6 3" xfId="2651"/>
    <cellStyle name="Normal 7 6 4" xfId="2730"/>
    <cellStyle name="Normal 7 7" xfId="1351"/>
    <cellStyle name="Normal 7 8" xfId="2652"/>
    <cellStyle name="Normal 70" xfId="599"/>
    <cellStyle name="Normal 70 2" xfId="1870"/>
    <cellStyle name="Normal 71" xfId="600"/>
    <cellStyle name="Normal 71 2" xfId="1871"/>
    <cellStyle name="Normal 72" xfId="601"/>
    <cellStyle name="Normal 72 2" xfId="1872"/>
    <cellStyle name="Normal 73" xfId="602"/>
    <cellStyle name="Normal 73 2" xfId="1873"/>
    <cellStyle name="Normal 74" xfId="603"/>
    <cellStyle name="Normal 74 2" xfId="1874"/>
    <cellStyle name="Normal 75" xfId="604"/>
    <cellStyle name="Normal 75 2" xfId="1875"/>
    <cellStyle name="Normal 76" xfId="605"/>
    <cellStyle name="Normal 76 2" xfId="1876"/>
    <cellStyle name="Normal 77" xfId="606"/>
    <cellStyle name="Normal 77 2" xfId="1877"/>
    <cellStyle name="Normal 78" xfId="607"/>
    <cellStyle name="Normal 78 2" xfId="1878"/>
    <cellStyle name="Normal 79" xfId="608"/>
    <cellStyle name="Normal 79 2" xfId="1879"/>
    <cellStyle name="Normal 8" xfId="609"/>
    <cellStyle name="Normal 8 2" xfId="610"/>
    <cellStyle name="Normal 8 2 2" xfId="2653"/>
    <cellStyle name="Normal 8 2 2 2" xfId="2654"/>
    <cellStyle name="Normal 8 2 2 3" xfId="2655"/>
    <cellStyle name="Normal 8 2 3" xfId="2769"/>
    <cellStyle name="Normal 8 2 4" xfId="2742"/>
    <cellStyle name="Normal 8 3" xfId="611"/>
    <cellStyle name="Normal 8 3 2" xfId="2736"/>
    <cellStyle name="Normal 8 4" xfId="612"/>
    <cellStyle name="Normal 8 4 2" xfId="2749"/>
    <cellStyle name="Normal 8 5" xfId="613"/>
    <cellStyle name="Normal 8 5 2" xfId="2761"/>
    <cellStyle name="Normal 8 6" xfId="1216"/>
    <cellStyle name="Normal 8 6 2" xfId="2656"/>
    <cellStyle name="Normal 8 6 3" xfId="2657"/>
    <cellStyle name="Normal 8 7" xfId="1352"/>
    <cellStyle name="Normal 8 8" xfId="2658"/>
    <cellStyle name="Normal 80" xfId="614"/>
    <cellStyle name="Normal 80 2" xfId="1880"/>
    <cellStyle name="Normal 81" xfId="615"/>
    <cellStyle name="Normal 81 2" xfId="1881"/>
    <cellStyle name="Normal 82" xfId="616"/>
    <cellStyle name="Normal 82 2" xfId="1882"/>
    <cellStyle name="Normal 83" xfId="617"/>
    <cellStyle name="Normal 83 2" xfId="1883"/>
    <cellStyle name="Normal 84" xfId="618"/>
    <cellStyle name="Normal 84 2" xfId="1884"/>
    <cellStyle name="Normal 85" xfId="619"/>
    <cellStyle name="Normal 85 2" xfId="1885"/>
    <cellStyle name="Normal 86" xfId="620"/>
    <cellStyle name="Normal 86 2" xfId="1886"/>
    <cellStyle name="Normal 87" xfId="621"/>
    <cellStyle name="Normal 87 2" xfId="1887"/>
    <cellStyle name="Normal 88" xfId="622"/>
    <cellStyle name="Normal 88 2" xfId="1888"/>
    <cellStyle name="Normal 89" xfId="623"/>
    <cellStyle name="Normal 89 2" xfId="1889"/>
    <cellStyle name="Normal 9" xfId="624"/>
    <cellStyle name="Normal 9 2" xfId="625"/>
    <cellStyle name="Normal 9 2 2" xfId="2659"/>
    <cellStyle name="Normal 9 2 2 2" xfId="2660"/>
    <cellStyle name="Normal 9 3" xfId="626"/>
    <cellStyle name="Normal 9 4" xfId="627"/>
    <cellStyle name="Normal 9 5" xfId="628"/>
    <cellStyle name="Normal 9 6" xfId="1217"/>
    <cellStyle name="Normal 9 6 2" xfId="2661"/>
    <cellStyle name="Normal 9 6 3" xfId="2662"/>
    <cellStyle name="Normal 9 6 4" xfId="2722"/>
    <cellStyle name="Normal 9 7" xfId="1353"/>
    <cellStyle name="Normal 9 8" xfId="2663"/>
    <cellStyle name="Normal 90" xfId="629"/>
    <cellStyle name="Normal 90 2" xfId="1890"/>
    <cellStyle name="Normal 91" xfId="630"/>
    <cellStyle name="Normal 91 2" xfId="1891"/>
    <cellStyle name="Normal 92" xfId="631"/>
    <cellStyle name="Normal 92 2" xfId="1892"/>
    <cellStyle name="Normal 93" xfId="632"/>
    <cellStyle name="Normal 93 2" xfId="1893"/>
    <cellStyle name="Normal 94" xfId="633"/>
    <cellStyle name="Normal 94 2" xfId="1894"/>
    <cellStyle name="Normal 95" xfId="634"/>
    <cellStyle name="Normal 95 2" xfId="1895"/>
    <cellStyle name="Normal 96" xfId="635"/>
    <cellStyle name="Normal 96 2" xfId="1896"/>
    <cellStyle name="Normal 97" xfId="636"/>
    <cellStyle name="Normal 97 2" xfId="1897"/>
    <cellStyle name="Normal 98" xfId="637"/>
    <cellStyle name="Normal 98 2" xfId="1898"/>
    <cellStyle name="Normal 99" xfId="638"/>
    <cellStyle name="Normal 99 2" xfId="1899"/>
    <cellStyle name="Note 2" xfId="639"/>
    <cellStyle name="Note 2 2" xfId="2664"/>
    <cellStyle name="Note 2 2 2" xfId="2665"/>
    <cellStyle name="Note 2 2 3" xfId="2911"/>
    <cellStyle name="Note 2 3" xfId="2666"/>
    <cellStyle name="Note 2 4" xfId="2667"/>
    <cellStyle name="Note 3" xfId="1042"/>
    <cellStyle name="Note 3 2" xfId="2226"/>
    <cellStyle name="Output 2" xfId="1043"/>
    <cellStyle name="Output 2 2" xfId="2668"/>
    <cellStyle name="Output Amounts" xfId="640"/>
    <cellStyle name="Output Column Headings" xfId="641"/>
    <cellStyle name="Output Line Items" xfId="642"/>
    <cellStyle name="Output Line Items 2" xfId="643"/>
    <cellStyle name="Output Report Heading" xfId="644"/>
    <cellStyle name="Output Report Title" xfId="645"/>
    <cellStyle name="Percent [2]" xfId="37"/>
    <cellStyle name="Percent [2] 2" xfId="648"/>
    <cellStyle name="Percent [2] 2 2" xfId="1902"/>
    <cellStyle name="Percent [2] 3" xfId="647"/>
    <cellStyle name="Percent [2] 3 2" xfId="1901"/>
    <cellStyle name="Percent [2] 4" xfId="1489"/>
    <cellStyle name="Percent 10" xfId="649"/>
    <cellStyle name="Percent 10 2" xfId="1903"/>
    <cellStyle name="Percent 100" xfId="650"/>
    <cellStyle name="Percent 100 2" xfId="1904"/>
    <cellStyle name="Percent 101" xfId="651"/>
    <cellStyle name="Percent 101 2" xfId="1905"/>
    <cellStyle name="Percent 102" xfId="652"/>
    <cellStyle name="Percent 102 2" xfId="1906"/>
    <cellStyle name="Percent 103" xfId="653"/>
    <cellStyle name="Percent 103 2" xfId="1907"/>
    <cellStyle name="Percent 104" xfId="654"/>
    <cellStyle name="Percent 104 2" xfId="1908"/>
    <cellStyle name="Percent 105" xfId="655"/>
    <cellStyle name="Percent 105 2" xfId="1909"/>
    <cellStyle name="Percent 106" xfId="656"/>
    <cellStyle name="Percent 106 2" xfId="1910"/>
    <cellStyle name="Percent 107" xfId="657"/>
    <cellStyle name="Percent 107 2" xfId="1911"/>
    <cellStyle name="Percent 108" xfId="658"/>
    <cellStyle name="Percent 108 2" xfId="1912"/>
    <cellStyle name="Percent 109" xfId="659"/>
    <cellStyle name="Percent 109 2" xfId="1913"/>
    <cellStyle name="Percent 11" xfId="660"/>
    <cellStyle name="Percent 11 2" xfId="1914"/>
    <cellStyle name="Percent 110" xfId="661"/>
    <cellStyle name="Percent 110 2" xfId="1915"/>
    <cellStyle name="Percent 111" xfId="662"/>
    <cellStyle name="Percent 111 2" xfId="1916"/>
    <cellStyle name="Percent 112" xfId="663"/>
    <cellStyle name="Percent 112 2" xfId="1917"/>
    <cellStyle name="Percent 113" xfId="664"/>
    <cellStyle name="Percent 113 2" xfId="1918"/>
    <cellStyle name="Percent 114" xfId="665"/>
    <cellStyle name="Percent 114 2" xfId="1919"/>
    <cellStyle name="Percent 115" xfId="666"/>
    <cellStyle name="Percent 115 2" xfId="1920"/>
    <cellStyle name="Percent 116" xfId="667"/>
    <cellStyle name="Percent 116 2" xfId="1921"/>
    <cellStyle name="Percent 117" xfId="668"/>
    <cellStyle name="Percent 117 2" xfId="1922"/>
    <cellStyle name="Percent 118" xfId="669"/>
    <cellStyle name="Percent 118 2" xfId="1923"/>
    <cellStyle name="Percent 119" xfId="670"/>
    <cellStyle name="Percent 119 2" xfId="1924"/>
    <cellStyle name="Percent 12" xfId="671"/>
    <cellStyle name="Percent 12 2" xfId="1925"/>
    <cellStyle name="Percent 120" xfId="672"/>
    <cellStyle name="Percent 120 2" xfId="1926"/>
    <cellStyle name="Percent 121" xfId="673"/>
    <cellStyle name="Percent 121 2" xfId="1927"/>
    <cellStyle name="Percent 122" xfId="674"/>
    <cellStyle name="Percent 122 2" xfId="1928"/>
    <cellStyle name="Percent 123" xfId="675"/>
    <cellStyle name="Percent 123 2" xfId="1929"/>
    <cellStyle name="Percent 124" xfId="676"/>
    <cellStyle name="Percent 124 2" xfId="1930"/>
    <cellStyle name="Percent 125" xfId="677"/>
    <cellStyle name="Percent 125 2" xfId="1931"/>
    <cellStyle name="Percent 126" xfId="678"/>
    <cellStyle name="Percent 126 2" xfId="1932"/>
    <cellStyle name="Percent 127" xfId="679"/>
    <cellStyle name="Percent 127 2" xfId="1933"/>
    <cellStyle name="Percent 128" xfId="680"/>
    <cellStyle name="Percent 128 2" xfId="1934"/>
    <cellStyle name="Percent 129" xfId="681"/>
    <cellStyle name="Percent 129 2" xfId="1935"/>
    <cellStyle name="Percent 13" xfId="682"/>
    <cellStyle name="Percent 13 2" xfId="1936"/>
    <cellStyle name="Percent 130" xfId="683"/>
    <cellStyle name="Percent 130 2" xfId="1937"/>
    <cellStyle name="Percent 131" xfId="684"/>
    <cellStyle name="Percent 131 2" xfId="1938"/>
    <cellStyle name="Percent 132" xfId="685"/>
    <cellStyle name="Percent 132 2" xfId="1939"/>
    <cellStyle name="Percent 133" xfId="686"/>
    <cellStyle name="Percent 133 2" xfId="1940"/>
    <cellStyle name="Percent 134" xfId="687"/>
    <cellStyle name="Percent 134 2" xfId="1941"/>
    <cellStyle name="Percent 135" xfId="688"/>
    <cellStyle name="Percent 135 2" xfId="1942"/>
    <cellStyle name="Percent 136" xfId="689"/>
    <cellStyle name="Percent 136 2" xfId="1943"/>
    <cellStyle name="Percent 137" xfId="690"/>
    <cellStyle name="Percent 137 2" xfId="1944"/>
    <cellStyle name="Percent 138" xfId="691"/>
    <cellStyle name="Percent 138 2" xfId="1945"/>
    <cellStyle name="Percent 139" xfId="692"/>
    <cellStyle name="Percent 139 2" xfId="1946"/>
    <cellStyle name="Percent 14" xfId="693"/>
    <cellStyle name="Percent 14 2" xfId="1947"/>
    <cellStyle name="Percent 140" xfId="694"/>
    <cellStyle name="Percent 140 2" xfId="1948"/>
    <cellStyle name="Percent 141" xfId="695"/>
    <cellStyle name="Percent 141 2" xfId="1949"/>
    <cellStyle name="Percent 142" xfId="696"/>
    <cellStyle name="Percent 142 2" xfId="1950"/>
    <cellStyle name="Percent 143" xfId="697"/>
    <cellStyle name="Percent 143 2" xfId="1951"/>
    <cellStyle name="Percent 144" xfId="698"/>
    <cellStyle name="Percent 144 2" xfId="1952"/>
    <cellStyle name="Percent 145" xfId="699"/>
    <cellStyle name="Percent 145 2" xfId="1953"/>
    <cellStyle name="Percent 146" xfId="700"/>
    <cellStyle name="Percent 146 2" xfId="1954"/>
    <cellStyle name="Percent 147" xfId="701"/>
    <cellStyle name="Percent 147 2" xfId="1955"/>
    <cellStyle name="Percent 148" xfId="702"/>
    <cellStyle name="Percent 148 2" xfId="1956"/>
    <cellStyle name="Percent 149" xfId="703"/>
    <cellStyle name="Percent 149 2" xfId="1957"/>
    <cellStyle name="Percent 15" xfId="704"/>
    <cellStyle name="Percent 15 2" xfId="1958"/>
    <cellStyle name="Percent 150" xfId="705"/>
    <cellStyle name="Percent 150 2" xfId="1959"/>
    <cellStyle name="Percent 151" xfId="706"/>
    <cellStyle name="Percent 151 2" xfId="1960"/>
    <cellStyle name="Percent 152" xfId="707"/>
    <cellStyle name="Percent 152 2" xfId="1961"/>
    <cellStyle name="Percent 153" xfId="708"/>
    <cellStyle name="Percent 153 2" xfId="1962"/>
    <cellStyle name="Percent 154" xfId="709"/>
    <cellStyle name="Percent 154 2" xfId="1963"/>
    <cellStyle name="Percent 155" xfId="710"/>
    <cellStyle name="Percent 155 2" xfId="1964"/>
    <cellStyle name="Percent 156" xfId="711"/>
    <cellStyle name="Percent 156 2" xfId="712"/>
    <cellStyle name="Percent 156 2 2" xfId="1966"/>
    <cellStyle name="Percent 156 3" xfId="713"/>
    <cellStyle name="Percent 156 3 2" xfId="714"/>
    <cellStyle name="Percent 156 3 2 2" xfId="1968"/>
    <cellStyle name="Percent 156 3 3" xfId="1967"/>
    <cellStyle name="Percent 156 4" xfId="715"/>
    <cellStyle name="Percent 156 4 2" xfId="1969"/>
    <cellStyle name="Percent 156 5" xfId="1965"/>
    <cellStyle name="Percent 157" xfId="716"/>
    <cellStyle name="Percent 157 2" xfId="717"/>
    <cellStyle name="Percent 157 2 2" xfId="1971"/>
    <cellStyle name="Percent 157 3" xfId="718"/>
    <cellStyle name="Percent 157 3 2" xfId="719"/>
    <cellStyle name="Percent 157 3 2 2" xfId="1973"/>
    <cellStyle name="Percent 157 3 3" xfId="1972"/>
    <cellStyle name="Percent 157 4" xfId="720"/>
    <cellStyle name="Percent 157 4 2" xfId="1974"/>
    <cellStyle name="Percent 157 5" xfId="1970"/>
    <cellStyle name="Percent 158" xfId="721"/>
    <cellStyle name="Percent 158 2" xfId="722"/>
    <cellStyle name="Percent 158 2 2" xfId="1976"/>
    <cellStyle name="Percent 158 3" xfId="723"/>
    <cellStyle name="Percent 158 3 2" xfId="724"/>
    <cellStyle name="Percent 158 3 2 2" xfId="1978"/>
    <cellStyle name="Percent 158 3 3" xfId="1977"/>
    <cellStyle name="Percent 158 4" xfId="725"/>
    <cellStyle name="Percent 158 4 2" xfId="1979"/>
    <cellStyle name="Percent 158 5" xfId="1975"/>
    <cellStyle name="Percent 159" xfId="726"/>
    <cellStyle name="Percent 159 2" xfId="727"/>
    <cellStyle name="Percent 159 2 2" xfId="1981"/>
    <cellStyle name="Percent 159 3" xfId="728"/>
    <cellStyle name="Percent 159 3 2" xfId="729"/>
    <cellStyle name="Percent 159 3 2 2" xfId="1983"/>
    <cellStyle name="Percent 159 3 3" xfId="1982"/>
    <cellStyle name="Percent 159 4" xfId="730"/>
    <cellStyle name="Percent 159 4 2" xfId="1984"/>
    <cellStyle name="Percent 159 5" xfId="1980"/>
    <cellStyle name="Percent 16" xfId="731"/>
    <cellStyle name="Percent 16 2" xfId="1985"/>
    <cellStyle name="Percent 160" xfId="732"/>
    <cellStyle name="Percent 160 2" xfId="733"/>
    <cellStyle name="Percent 160 2 2" xfId="1987"/>
    <cellStyle name="Percent 160 3" xfId="734"/>
    <cellStyle name="Percent 160 3 2" xfId="735"/>
    <cellStyle name="Percent 160 3 2 2" xfId="1989"/>
    <cellStyle name="Percent 160 3 3" xfId="1988"/>
    <cellStyle name="Percent 160 4" xfId="736"/>
    <cellStyle name="Percent 160 4 2" xfId="1990"/>
    <cellStyle name="Percent 160 5" xfId="1986"/>
    <cellStyle name="Percent 161" xfId="737"/>
    <cellStyle name="Percent 161 2" xfId="738"/>
    <cellStyle name="Percent 161 2 2" xfId="1992"/>
    <cellStyle name="Percent 161 3" xfId="739"/>
    <cellStyle name="Percent 161 3 2" xfId="740"/>
    <cellStyle name="Percent 161 3 2 2" xfId="1994"/>
    <cellStyle name="Percent 161 3 3" xfId="1993"/>
    <cellStyle name="Percent 161 4" xfId="741"/>
    <cellStyle name="Percent 161 4 2" xfId="1995"/>
    <cellStyle name="Percent 161 5" xfId="1991"/>
    <cellStyle name="Percent 162" xfId="742"/>
    <cellStyle name="Percent 162 2" xfId="743"/>
    <cellStyle name="Percent 162 2 2" xfId="1997"/>
    <cellStyle name="Percent 162 3" xfId="744"/>
    <cellStyle name="Percent 162 3 2" xfId="745"/>
    <cellStyle name="Percent 162 3 2 2" xfId="1999"/>
    <cellStyle name="Percent 162 3 3" xfId="1998"/>
    <cellStyle name="Percent 162 4" xfId="746"/>
    <cellStyle name="Percent 162 4 2" xfId="2000"/>
    <cellStyle name="Percent 162 5" xfId="1996"/>
    <cellStyle name="Percent 163" xfId="747"/>
    <cellStyle name="Percent 163 2" xfId="748"/>
    <cellStyle name="Percent 163 2 2" xfId="2002"/>
    <cellStyle name="Percent 163 3" xfId="749"/>
    <cellStyle name="Percent 163 3 2" xfId="750"/>
    <cellStyle name="Percent 163 3 2 2" xfId="2004"/>
    <cellStyle name="Percent 163 3 3" xfId="2003"/>
    <cellStyle name="Percent 163 4" xfId="751"/>
    <cellStyle name="Percent 163 4 2" xfId="2005"/>
    <cellStyle name="Percent 163 5" xfId="2001"/>
    <cellStyle name="Percent 164" xfId="752"/>
    <cellStyle name="Percent 164 2" xfId="753"/>
    <cellStyle name="Percent 164 2 2" xfId="2007"/>
    <cellStyle name="Percent 164 3" xfId="754"/>
    <cellStyle name="Percent 164 3 2" xfId="755"/>
    <cellStyle name="Percent 164 3 2 2" xfId="2009"/>
    <cellStyle name="Percent 164 3 3" xfId="2008"/>
    <cellStyle name="Percent 164 4" xfId="756"/>
    <cellStyle name="Percent 164 4 2" xfId="2010"/>
    <cellStyle name="Percent 164 5" xfId="2006"/>
    <cellStyle name="Percent 165" xfId="757"/>
    <cellStyle name="Percent 165 2" xfId="758"/>
    <cellStyle name="Percent 165 2 2" xfId="2012"/>
    <cellStyle name="Percent 165 3" xfId="759"/>
    <cellStyle name="Percent 165 3 2" xfId="760"/>
    <cellStyle name="Percent 165 3 2 2" xfId="2014"/>
    <cellStyle name="Percent 165 3 3" xfId="2013"/>
    <cellStyle name="Percent 165 4" xfId="761"/>
    <cellStyle name="Percent 165 4 2" xfId="2015"/>
    <cellStyle name="Percent 165 5" xfId="2011"/>
    <cellStyle name="Percent 166" xfId="762"/>
    <cellStyle name="Percent 166 2" xfId="763"/>
    <cellStyle name="Percent 166 2 2" xfId="2017"/>
    <cellStyle name="Percent 166 3" xfId="2016"/>
    <cellStyle name="Percent 167" xfId="764"/>
    <cellStyle name="Percent 167 2" xfId="2018"/>
    <cellStyle name="Percent 168" xfId="765"/>
    <cellStyle name="Percent 168 2" xfId="2019"/>
    <cellStyle name="Percent 169" xfId="766"/>
    <cellStyle name="Percent 169 2" xfId="2020"/>
    <cellStyle name="Percent 17" xfId="767"/>
    <cellStyle name="Percent 17 2" xfId="2021"/>
    <cellStyle name="Percent 170" xfId="768"/>
    <cellStyle name="Percent 170 2" xfId="2022"/>
    <cellStyle name="Percent 171" xfId="769"/>
    <cellStyle name="Percent 171 2" xfId="2023"/>
    <cellStyle name="Percent 172" xfId="770"/>
    <cellStyle name="Percent 172 2" xfId="2024"/>
    <cellStyle name="Percent 173" xfId="771"/>
    <cellStyle name="Percent 173 2" xfId="2025"/>
    <cellStyle name="Percent 174" xfId="772"/>
    <cellStyle name="Percent 174 2" xfId="2026"/>
    <cellStyle name="Percent 175" xfId="773"/>
    <cellStyle name="Percent 175 2" xfId="2027"/>
    <cellStyle name="Percent 176" xfId="774"/>
    <cellStyle name="Percent 176 2" xfId="2028"/>
    <cellStyle name="Percent 177" xfId="775"/>
    <cellStyle name="Percent 177 2" xfId="2029"/>
    <cellStyle name="Percent 178" xfId="776"/>
    <cellStyle name="Percent 178 2" xfId="777"/>
    <cellStyle name="Percent 178 2 2" xfId="2031"/>
    <cellStyle name="Percent 178 3" xfId="2030"/>
    <cellStyle name="Percent 179" xfId="778"/>
    <cellStyle name="Percent 179 2" xfId="779"/>
    <cellStyle name="Percent 179 2 2" xfId="2033"/>
    <cellStyle name="Percent 179 3" xfId="2032"/>
    <cellStyle name="Percent 18" xfId="780"/>
    <cellStyle name="Percent 18 2" xfId="2034"/>
    <cellStyle name="Percent 180" xfId="781"/>
    <cellStyle name="Percent 180 2" xfId="782"/>
    <cellStyle name="Percent 180 2 2" xfId="2036"/>
    <cellStyle name="Percent 180 3" xfId="2035"/>
    <cellStyle name="Percent 181" xfId="783"/>
    <cellStyle name="Percent 181 2" xfId="784"/>
    <cellStyle name="Percent 181 2 2" xfId="2038"/>
    <cellStyle name="Percent 181 3" xfId="2037"/>
    <cellStyle name="Percent 182" xfId="785"/>
    <cellStyle name="Percent 182 2" xfId="786"/>
    <cellStyle name="Percent 182 2 2" xfId="2040"/>
    <cellStyle name="Percent 182 3" xfId="2039"/>
    <cellStyle name="Percent 183" xfId="787"/>
    <cellStyle name="Percent 183 2" xfId="788"/>
    <cellStyle name="Percent 183 2 2" xfId="2042"/>
    <cellStyle name="Percent 183 3" xfId="2041"/>
    <cellStyle name="Percent 184" xfId="789"/>
    <cellStyle name="Percent 184 2" xfId="790"/>
    <cellStyle name="Percent 184 2 2" xfId="2044"/>
    <cellStyle name="Percent 184 3" xfId="2043"/>
    <cellStyle name="Percent 185" xfId="791"/>
    <cellStyle name="Percent 185 2" xfId="792"/>
    <cellStyle name="Percent 185 2 2" xfId="2046"/>
    <cellStyle name="Percent 185 3" xfId="2045"/>
    <cellStyle name="Percent 186" xfId="793"/>
    <cellStyle name="Percent 186 2" xfId="794"/>
    <cellStyle name="Percent 186 2 2" xfId="2048"/>
    <cellStyle name="Percent 186 3" xfId="2047"/>
    <cellStyle name="Percent 187" xfId="795"/>
    <cellStyle name="Percent 187 2" xfId="796"/>
    <cellStyle name="Percent 187 2 2" xfId="2050"/>
    <cellStyle name="Percent 187 3" xfId="2049"/>
    <cellStyle name="Percent 188" xfId="797"/>
    <cellStyle name="Percent 188 2" xfId="798"/>
    <cellStyle name="Percent 188 2 2" xfId="2052"/>
    <cellStyle name="Percent 188 3" xfId="2051"/>
    <cellStyle name="Percent 189" xfId="799"/>
    <cellStyle name="Percent 189 2" xfId="800"/>
    <cellStyle name="Percent 189 2 2" xfId="2054"/>
    <cellStyle name="Percent 189 3" xfId="2053"/>
    <cellStyle name="Percent 19" xfId="801"/>
    <cellStyle name="Percent 19 2" xfId="2055"/>
    <cellStyle name="Percent 190" xfId="802"/>
    <cellStyle name="Percent 190 2" xfId="803"/>
    <cellStyle name="Percent 190 2 2" xfId="2057"/>
    <cellStyle name="Percent 190 3" xfId="2056"/>
    <cellStyle name="Percent 191" xfId="804"/>
    <cellStyle name="Percent 191 2" xfId="805"/>
    <cellStyle name="Percent 191 2 2" xfId="2059"/>
    <cellStyle name="Percent 191 3" xfId="2058"/>
    <cellStyle name="Percent 192" xfId="806"/>
    <cellStyle name="Percent 192 2" xfId="807"/>
    <cellStyle name="Percent 192 2 2" xfId="2061"/>
    <cellStyle name="Percent 192 3" xfId="2060"/>
    <cellStyle name="Percent 193" xfId="808"/>
    <cellStyle name="Percent 193 2" xfId="809"/>
    <cellStyle name="Percent 193 2 2" xfId="2063"/>
    <cellStyle name="Percent 193 3" xfId="2062"/>
    <cellStyle name="Percent 194" xfId="810"/>
    <cellStyle name="Percent 194 2" xfId="811"/>
    <cellStyle name="Percent 194 2 2" xfId="2065"/>
    <cellStyle name="Percent 194 3" xfId="2064"/>
    <cellStyle name="Percent 195" xfId="812"/>
    <cellStyle name="Percent 195 2" xfId="813"/>
    <cellStyle name="Percent 195 2 2" xfId="2067"/>
    <cellStyle name="Percent 195 3" xfId="2066"/>
    <cellStyle name="Percent 196" xfId="814"/>
    <cellStyle name="Percent 196 2" xfId="815"/>
    <cellStyle name="Percent 196 2 2" xfId="2069"/>
    <cellStyle name="Percent 196 3" xfId="2068"/>
    <cellStyle name="Percent 197" xfId="816"/>
    <cellStyle name="Percent 197 2" xfId="817"/>
    <cellStyle name="Percent 197 2 2" xfId="2071"/>
    <cellStyle name="Percent 197 3" xfId="2070"/>
    <cellStyle name="Percent 198" xfId="818"/>
    <cellStyle name="Percent 198 2" xfId="819"/>
    <cellStyle name="Percent 198 2 2" xfId="2073"/>
    <cellStyle name="Percent 198 3" xfId="2072"/>
    <cellStyle name="Percent 199" xfId="820"/>
    <cellStyle name="Percent 199 2" xfId="821"/>
    <cellStyle name="Percent 199 2 2" xfId="2075"/>
    <cellStyle name="Percent 199 3" xfId="2074"/>
    <cellStyle name="Percent 2" xfId="11"/>
    <cellStyle name="Percent 2 10" xfId="822"/>
    <cellStyle name="Percent 2 11" xfId="823"/>
    <cellStyle name="Percent 2 12" xfId="824"/>
    <cellStyle name="Percent 2 13" xfId="825"/>
    <cellStyle name="Percent 2 14" xfId="1242"/>
    <cellStyle name="Percent 2 14 2" xfId="2670"/>
    <cellStyle name="Percent 2 15" xfId="1469"/>
    <cellStyle name="Percent 2 15 2" xfId="2723"/>
    <cellStyle name="Percent 2 2" xfId="826"/>
    <cellStyle name="Percent 2 2 2" xfId="827"/>
    <cellStyle name="Percent 2 2 2 2" xfId="2671"/>
    <cellStyle name="Percent 2 2 3" xfId="992"/>
    <cellStyle name="Percent 2 2 3 2" xfId="2215"/>
    <cellStyle name="Percent 2 2 3 3" xfId="2672"/>
    <cellStyle name="Percent 2 2 4" xfId="2673"/>
    <cellStyle name="Percent 2 3" xfId="828"/>
    <cellStyle name="Percent 2 3 2" xfId="829"/>
    <cellStyle name="Percent 2 3 2 2" xfId="2674"/>
    <cellStyle name="Percent 2 3 3" xfId="2675"/>
    <cellStyle name="Percent 2 3 3 2" xfId="2676"/>
    <cellStyle name="Percent 2 3 4" xfId="2677"/>
    <cellStyle name="Percent 2 4" xfId="830"/>
    <cellStyle name="Percent 2 4 2" xfId="831"/>
    <cellStyle name="Percent 2 4 2 2" xfId="2678"/>
    <cellStyle name="Percent 2 4 3" xfId="2679"/>
    <cellStyle name="Percent 2 5" xfId="832"/>
    <cellStyle name="Percent 2 5 2" xfId="833"/>
    <cellStyle name="Percent 2 5 2 2" xfId="2680"/>
    <cellStyle name="Percent 2 5 3" xfId="2681"/>
    <cellStyle name="Percent 2 6" xfId="834"/>
    <cellStyle name="Percent 2 6 2" xfId="835"/>
    <cellStyle name="Percent 2 6 2 2" xfId="2682"/>
    <cellStyle name="Percent 2 6 3" xfId="2683"/>
    <cellStyle name="Percent 2 7" xfId="836"/>
    <cellStyle name="Percent 2 7 2" xfId="837"/>
    <cellStyle name="Percent 2 7 2 2" xfId="2684"/>
    <cellStyle name="Percent 2 7 3" xfId="2685"/>
    <cellStyle name="Percent 2 8" xfId="838"/>
    <cellStyle name="Percent 2 8 2" xfId="839"/>
    <cellStyle name="Percent 2 8 2 2" xfId="2686"/>
    <cellStyle name="Percent 2 8 3" xfId="2687"/>
    <cellStyle name="Percent 2 9" xfId="840"/>
    <cellStyle name="Percent 2 9 2" xfId="841"/>
    <cellStyle name="Percent 2 9 2 2" xfId="2688"/>
    <cellStyle name="Percent 2 9 3" xfId="2689"/>
    <cellStyle name="Percent 20" xfId="842"/>
    <cellStyle name="Percent 20 2" xfId="2076"/>
    <cellStyle name="Percent 200" xfId="843"/>
    <cellStyle name="Percent 200 2" xfId="844"/>
    <cellStyle name="Percent 200 2 2" xfId="2078"/>
    <cellStyle name="Percent 200 3" xfId="2077"/>
    <cellStyle name="Percent 200 3 2" xfId="2690"/>
    <cellStyle name="Percent 201" xfId="845"/>
    <cellStyle name="Percent 201 2" xfId="846"/>
    <cellStyle name="Percent 201 2 2" xfId="2080"/>
    <cellStyle name="Percent 201 3" xfId="2079"/>
    <cellStyle name="Percent 202" xfId="847"/>
    <cellStyle name="Percent 202 2" xfId="848"/>
    <cellStyle name="Percent 202 2 2" xfId="2082"/>
    <cellStyle name="Percent 202 3" xfId="2081"/>
    <cellStyle name="Percent 203" xfId="849"/>
    <cellStyle name="Percent 203 2" xfId="2083"/>
    <cellStyle name="Percent 204" xfId="850"/>
    <cellStyle name="Percent 204 2" xfId="2084"/>
    <cellStyle name="Percent 205" xfId="851"/>
    <cellStyle name="Percent 205 2" xfId="2085"/>
    <cellStyle name="Percent 206" xfId="852"/>
    <cellStyle name="Percent 206 2" xfId="2086"/>
    <cellStyle name="Percent 207" xfId="853"/>
    <cellStyle name="Percent 207 2" xfId="2087"/>
    <cellStyle name="Percent 208" xfId="854"/>
    <cellStyle name="Percent 208 2" xfId="2088"/>
    <cellStyle name="Percent 209" xfId="855"/>
    <cellStyle name="Percent 209 2" xfId="2089"/>
    <cellStyle name="Percent 21" xfId="856"/>
    <cellStyle name="Percent 21 2" xfId="2090"/>
    <cellStyle name="Percent 210" xfId="857"/>
    <cellStyle name="Percent 210 2" xfId="2091"/>
    <cellStyle name="Percent 211" xfId="858"/>
    <cellStyle name="Percent 211 2" xfId="2092"/>
    <cellStyle name="Percent 212" xfId="859"/>
    <cellStyle name="Percent 212 2" xfId="2093"/>
    <cellStyle name="Percent 213" xfId="860"/>
    <cellStyle name="Percent 213 2" xfId="861"/>
    <cellStyle name="Percent 213 2 2" xfId="2095"/>
    <cellStyle name="Percent 213 3" xfId="2094"/>
    <cellStyle name="Percent 214" xfId="862"/>
    <cellStyle name="Percent 214 2" xfId="863"/>
    <cellStyle name="Percent 214 2 2" xfId="2097"/>
    <cellStyle name="Percent 214 3" xfId="2096"/>
    <cellStyle name="Percent 215" xfId="864"/>
    <cellStyle name="Percent 215 2" xfId="2098"/>
    <cellStyle name="Percent 216" xfId="865"/>
    <cellStyle name="Percent 216 2" xfId="2099"/>
    <cellStyle name="Percent 217" xfId="866"/>
    <cellStyle name="Percent 217 2" xfId="2100"/>
    <cellStyle name="Percent 218" xfId="646"/>
    <cellStyle name="Percent 218 2" xfId="1900"/>
    <cellStyle name="Percent 219" xfId="984"/>
    <cellStyle name="Percent 219 2" xfId="2207"/>
    <cellStyle name="Percent 22" xfId="867"/>
    <cellStyle name="Percent 22 2" xfId="2101"/>
    <cellStyle name="Percent 220" xfId="987"/>
    <cellStyle name="Percent 220 2" xfId="2210"/>
    <cellStyle name="Percent 221" xfId="982"/>
    <cellStyle name="Percent 221 2" xfId="2205"/>
    <cellStyle name="Percent 222" xfId="989"/>
    <cellStyle name="Percent 222 2" xfId="2212"/>
    <cellStyle name="Percent 223" xfId="983"/>
    <cellStyle name="Percent 223 2" xfId="2206"/>
    <cellStyle name="Percent 224" xfId="988"/>
    <cellStyle name="Percent 224 2" xfId="2211"/>
    <cellStyle name="Percent 225" xfId="981"/>
    <cellStyle name="Percent 225 2" xfId="2204"/>
    <cellStyle name="Percent 226" xfId="986"/>
    <cellStyle name="Percent 226 2" xfId="2209"/>
    <cellStyle name="Percent 227" xfId="1000"/>
    <cellStyle name="Percent 227 2" xfId="2223"/>
    <cellStyle name="Percent 228" xfId="1002"/>
    <cellStyle name="Percent 228 2" xfId="2225"/>
    <cellStyle name="Percent 229" xfId="1044"/>
    <cellStyle name="Percent 23" xfId="868"/>
    <cellStyle name="Percent 23 2" xfId="2102"/>
    <cellStyle name="Percent 230" xfId="9"/>
    <cellStyle name="Percent 230 2" xfId="1465"/>
    <cellStyle name="Percent 230 2 2" xfId="2282"/>
    <cellStyle name="Percent 231" xfId="1049"/>
    <cellStyle name="Percent 232" xfId="1051"/>
    <cellStyle name="Percent 232 2" xfId="2726"/>
    <cellStyle name="Percent 233" xfId="1135"/>
    <cellStyle name="Percent 233 2" xfId="2728"/>
    <cellStyle name="Percent 234" xfId="1227"/>
    <cellStyle name="Percent 234 2" xfId="2715"/>
    <cellStyle name="Percent 235" xfId="1247"/>
    <cellStyle name="Percent 236" xfId="1222"/>
    <cellStyle name="Percent 236 2" xfId="2776"/>
    <cellStyle name="Percent 237" xfId="1139"/>
    <cellStyle name="Percent 237 2" xfId="2712"/>
    <cellStyle name="Percent 238" xfId="1219"/>
    <cellStyle name="Percent 239" xfId="1141"/>
    <cellStyle name="Percent 24" xfId="869"/>
    <cellStyle name="Percent 24 2" xfId="2103"/>
    <cellStyle name="Percent 240" xfId="1218"/>
    <cellStyle name="Percent 241" xfId="1272"/>
    <cellStyle name="Percent 242" xfId="1359"/>
    <cellStyle name="Percent 243" xfId="1365"/>
    <cellStyle name="Percent 244" xfId="1356"/>
    <cellStyle name="Percent 245" xfId="1276"/>
    <cellStyle name="Percent 246" xfId="1354"/>
    <cellStyle name="Percent 247" xfId="6"/>
    <cellStyle name="Percent 247 2" xfId="1468"/>
    <cellStyle name="Percent 248" xfId="1372"/>
    <cellStyle name="Percent 248 2" xfId="2235"/>
    <cellStyle name="Percent 249" xfId="1435"/>
    <cellStyle name="Percent 249 2" xfId="2266"/>
    <cellStyle name="Percent 25" xfId="870"/>
    <cellStyle name="Percent 25 2" xfId="2104"/>
    <cellStyle name="Percent 250" xfId="1399"/>
    <cellStyle name="Percent 250 2" xfId="2247"/>
    <cellStyle name="Percent 251" xfId="1417"/>
    <cellStyle name="Percent 251 2" xfId="2257"/>
    <cellStyle name="Percent 252" xfId="1449"/>
    <cellStyle name="Percent 252 2" xfId="2273"/>
    <cellStyle name="Percent 253" xfId="1383"/>
    <cellStyle name="Percent 253 2" xfId="2240"/>
    <cellStyle name="Percent 254" xfId="1429"/>
    <cellStyle name="Percent 254 2" xfId="2264"/>
    <cellStyle name="Percent 255" xfId="1457"/>
    <cellStyle name="Percent 255 2" xfId="2276"/>
    <cellStyle name="Percent 256" xfId="1378"/>
    <cellStyle name="Percent 256 2" xfId="2239"/>
    <cellStyle name="Percent 257" xfId="1433"/>
    <cellStyle name="Percent 257 2" xfId="2265"/>
    <cellStyle name="Percent 258" xfId="1403"/>
    <cellStyle name="Percent 258 2" xfId="2249"/>
    <cellStyle name="Percent 259" xfId="1414"/>
    <cellStyle name="Percent 259 2" xfId="2254"/>
    <cellStyle name="Percent 26" xfId="871"/>
    <cellStyle name="Percent 26 2" xfId="2105"/>
    <cellStyle name="Percent 260" xfId="1440"/>
    <cellStyle name="Percent 260 2" xfId="2269"/>
    <cellStyle name="Percent 261" xfId="1393"/>
    <cellStyle name="Percent 261 2" xfId="2244"/>
    <cellStyle name="Percent 262" xfId="1420"/>
    <cellStyle name="Percent 262 2" xfId="2259"/>
    <cellStyle name="Percent 263" xfId="1407"/>
    <cellStyle name="Percent 263 2" xfId="2250"/>
    <cellStyle name="Percent 264" xfId="1410"/>
    <cellStyle name="Percent 264 2" xfId="2253"/>
    <cellStyle name="Percent 265" xfId="1409"/>
    <cellStyle name="Percent 265 2" xfId="2252"/>
    <cellStyle name="Percent 266" xfId="1456"/>
    <cellStyle name="Percent 266 2" xfId="2275"/>
    <cellStyle name="Percent 267" xfId="1428"/>
    <cellStyle name="Percent 267 2" xfId="2263"/>
    <cellStyle name="Percent 268" xfId="1422"/>
    <cellStyle name="Percent 268 2" xfId="2260"/>
    <cellStyle name="Percent 269" xfId="1385"/>
    <cellStyle name="Percent 269 2" xfId="2242"/>
    <cellStyle name="Percent 27" xfId="872"/>
    <cellStyle name="Percent 27 2" xfId="2106"/>
    <cellStyle name="Percent 270" xfId="1384"/>
    <cellStyle name="Percent 270 2" xfId="2241"/>
    <cellStyle name="Percent 271" xfId="1391"/>
    <cellStyle name="Percent 271 2" xfId="2243"/>
    <cellStyle name="Percent 272" xfId="1416"/>
    <cellStyle name="Percent 272 2" xfId="2256"/>
    <cellStyle name="Percent 273" xfId="1460"/>
    <cellStyle name="Percent 273 2" xfId="2278"/>
    <cellStyle name="Percent 274" xfId="1397"/>
    <cellStyle name="Percent 274 2" xfId="2246"/>
    <cellStyle name="Percent 275" xfId="1462"/>
    <cellStyle name="Percent 275 2" xfId="2280"/>
    <cellStyle name="Percent 276" xfId="1448"/>
    <cellStyle name="Percent 276 2" xfId="2272"/>
    <cellStyle name="Percent 277" xfId="1373"/>
    <cellStyle name="Percent 277 2" xfId="2236"/>
    <cellStyle name="Percent 278" xfId="1436"/>
    <cellStyle name="Percent 278 2" xfId="2267"/>
    <cellStyle name="Percent 279" xfId="1400"/>
    <cellStyle name="Percent 279 2" xfId="2248"/>
    <cellStyle name="Percent 28" xfId="873"/>
    <cellStyle name="Percent 28 2" xfId="2107"/>
    <cellStyle name="Percent 280" xfId="1418"/>
    <cellStyle name="Percent 280 2" xfId="2258"/>
    <cellStyle name="Percent 281" xfId="1461"/>
    <cellStyle name="Percent 281 2" xfId="2279"/>
    <cellStyle name="Percent 282" xfId="1376"/>
    <cellStyle name="Percent 282 2" xfId="2237"/>
    <cellStyle name="Percent 283" xfId="1439"/>
    <cellStyle name="Percent 283 2" xfId="2268"/>
    <cellStyle name="Percent 284" xfId="1443"/>
    <cellStyle name="Percent 284 2" xfId="2271"/>
    <cellStyle name="Percent 285" xfId="1459"/>
    <cellStyle name="Percent 285 2" xfId="2277"/>
    <cellStyle name="Percent 286" xfId="1424"/>
    <cellStyle name="Percent 286 2" xfId="2262"/>
    <cellStyle name="Percent 287" xfId="1415"/>
    <cellStyle name="Percent 287 2" xfId="2255"/>
    <cellStyle name="Percent 288" xfId="1442"/>
    <cellStyle name="Percent 288 2" xfId="2270"/>
    <cellStyle name="Percent 289" xfId="1394"/>
    <cellStyle name="Percent 289 2" xfId="2245"/>
    <cellStyle name="Percent 29" xfId="874"/>
    <cellStyle name="Percent 29 2" xfId="2108"/>
    <cellStyle name="Percent 290" xfId="1423"/>
    <cellStyle name="Percent 290 2" xfId="2261"/>
    <cellStyle name="Percent 291" xfId="1408"/>
    <cellStyle name="Percent 291 2" xfId="2251"/>
    <cellStyle name="Percent 292" xfId="1377"/>
    <cellStyle name="Percent 292 2" xfId="2238"/>
    <cellStyle name="Percent 293" xfId="1452"/>
    <cellStyle name="Percent 293 2" xfId="2274"/>
    <cellStyle name="Percent 294" xfId="2669"/>
    <cellStyle name="Percent 3" xfId="36"/>
    <cellStyle name="Percent 3 2" xfId="876"/>
    <cellStyle name="Percent 3 2 2" xfId="1246"/>
    <cellStyle name="Percent 3 2 2 2" xfId="2692"/>
    <cellStyle name="Percent 3 2 2 2 2" xfId="2757"/>
    <cellStyle name="Percent 3 2 2 3" xfId="2691"/>
    <cellStyle name="Percent 3 2 2 3 2" xfId="2772"/>
    <cellStyle name="Percent 3 2 2 4" xfId="2745"/>
    <cellStyle name="Percent 3 2 3" xfId="2110"/>
    <cellStyle name="Percent 3 2 3 2" xfId="2738"/>
    <cellStyle name="Percent 3 2 4" xfId="2752"/>
    <cellStyle name="Percent 3 2 5" xfId="2764"/>
    <cellStyle name="Percent 3 2 6" xfId="2733"/>
    <cellStyle name="Percent 3 3" xfId="875"/>
    <cellStyle name="Percent 3 3 2" xfId="2109"/>
    <cellStyle name="Percent 3 3 2 2" xfId="2754"/>
    <cellStyle name="Percent 3 3 3" xfId="2693"/>
    <cellStyle name="Percent 3 3 3 2" xfId="2768"/>
    <cellStyle name="Percent 3 3 4" xfId="2741"/>
    <cellStyle name="Percent 3 4" xfId="1236"/>
    <cellStyle name="Percent 3 4 2" xfId="2694"/>
    <cellStyle name="Percent 3 4 2 2" xfId="2735"/>
    <cellStyle name="Percent 3 5" xfId="1488"/>
    <cellStyle name="Percent 3 5 2" xfId="2748"/>
    <cellStyle name="Percent 3 6" xfId="2760"/>
    <cellStyle name="Percent 3 7" xfId="2717"/>
    <cellStyle name="Percent 30" xfId="877"/>
    <cellStyle name="Percent 30 2" xfId="2111"/>
    <cellStyle name="Percent 31" xfId="878"/>
    <cellStyle name="Percent 31 2" xfId="2112"/>
    <cellStyle name="Percent 32" xfId="879"/>
    <cellStyle name="Percent 32 2" xfId="2113"/>
    <cellStyle name="Percent 33" xfId="880"/>
    <cellStyle name="Percent 33 2" xfId="2114"/>
    <cellStyle name="Percent 34" xfId="881"/>
    <cellStyle name="Percent 34 2" xfId="2115"/>
    <cellStyle name="Percent 35" xfId="882"/>
    <cellStyle name="Percent 35 2" xfId="2116"/>
    <cellStyle name="Percent 36" xfId="883"/>
    <cellStyle name="Percent 36 2" xfId="2117"/>
    <cellStyle name="Percent 37" xfId="884"/>
    <cellStyle name="Percent 37 2" xfId="2118"/>
    <cellStyle name="Percent 38" xfId="885"/>
    <cellStyle name="Percent 38 2" xfId="2119"/>
    <cellStyle name="Percent 39" xfId="886"/>
    <cellStyle name="Percent 39 2" xfId="2120"/>
    <cellStyle name="Percent 4" xfId="40"/>
    <cellStyle name="Percent 4 2" xfId="888"/>
    <cellStyle name="Percent 4 2 2" xfId="889"/>
    <cellStyle name="Percent 4 2 3" xfId="2695"/>
    <cellStyle name="Percent 4 3" xfId="887"/>
    <cellStyle name="Percent 4 3 2" xfId="2696"/>
    <cellStyle name="Percent 4 3 3" xfId="2697"/>
    <cellStyle name="Percent 4 4" xfId="1492"/>
    <cellStyle name="Percent 4 4 2" xfId="2698"/>
    <cellStyle name="Percent 40" xfId="890"/>
    <cellStyle name="Percent 40 2" xfId="2121"/>
    <cellStyle name="Percent 41" xfId="891"/>
    <cellStyle name="Percent 41 2" xfId="2122"/>
    <cellStyle name="Percent 42" xfId="892"/>
    <cellStyle name="Percent 42 2" xfId="2123"/>
    <cellStyle name="Percent 43" xfId="893"/>
    <cellStyle name="Percent 43 2" xfId="2124"/>
    <cellStyle name="Percent 44" xfId="894"/>
    <cellStyle name="Percent 44 2" xfId="2125"/>
    <cellStyle name="Percent 45" xfId="895"/>
    <cellStyle name="Percent 45 2" xfId="2126"/>
    <cellStyle name="Percent 46" xfId="896"/>
    <cellStyle name="Percent 46 2" xfId="2127"/>
    <cellStyle name="Percent 47" xfId="897"/>
    <cellStyle name="Percent 47 2" xfId="2128"/>
    <cellStyle name="Percent 48" xfId="898"/>
    <cellStyle name="Percent 48 2" xfId="2129"/>
    <cellStyle name="Percent 49" xfId="899"/>
    <cellStyle name="Percent 49 2" xfId="2130"/>
    <cellStyle name="Percent 5" xfId="900"/>
    <cellStyle name="Percent 5 2" xfId="2131"/>
    <cellStyle name="Percent 5 2 2" xfId="2700"/>
    <cellStyle name="Percent 5 2 3" xfId="2699"/>
    <cellStyle name="Percent 50" xfId="901"/>
    <cellStyle name="Percent 50 2" xfId="2132"/>
    <cellStyle name="Percent 51" xfId="902"/>
    <cellStyle name="Percent 51 2" xfId="2133"/>
    <cellStyle name="Percent 52" xfId="903"/>
    <cellStyle name="Percent 52 2" xfId="2134"/>
    <cellStyle name="Percent 53" xfId="904"/>
    <cellStyle name="Percent 53 2" xfId="2135"/>
    <cellStyle name="Percent 54" xfId="905"/>
    <cellStyle name="Percent 54 2" xfId="2136"/>
    <cellStyle name="Percent 55" xfId="906"/>
    <cellStyle name="Percent 55 2" xfId="2137"/>
    <cellStyle name="Percent 56" xfId="907"/>
    <cellStyle name="Percent 56 2" xfId="2138"/>
    <cellStyle name="Percent 57" xfId="908"/>
    <cellStyle name="Percent 57 2" xfId="2139"/>
    <cellStyle name="Percent 58" xfId="909"/>
    <cellStyle name="Percent 58 2" xfId="2140"/>
    <cellStyle name="Percent 59" xfId="910"/>
    <cellStyle name="Percent 59 2" xfId="2141"/>
    <cellStyle name="Percent 6" xfId="911"/>
    <cellStyle name="Percent 6 2" xfId="2142"/>
    <cellStyle name="Percent 6 2 2" xfId="2702"/>
    <cellStyle name="Percent 6 2 3" xfId="2701"/>
    <cellStyle name="Percent 60" xfId="912"/>
    <cellStyle name="Percent 60 2" xfId="2143"/>
    <cellStyle name="Percent 61" xfId="913"/>
    <cellStyle name="Percent 61 2" xfId="2144"/>
    <cellStyle name="Percent 62" xfId="914"/>
    <cellStyle name="Percent 62 2" xfId="2145"/>
    <cellStyle name="Percent 63" xfId="915"/>
    <cellStyle name="Percent 63 2" xfId="2146"/>
    <cellStyle name="Percent 64" xfId="916"/>
    <cellStyle name="Percent 64 2" xfId="2147"/>
    <cellStyle name="Percent 65" xfId="917"/>
    <cellStyle name="Percent 65 2" xfId="2148"/>
    <cellStyle name="Percent 66" xfId="918"/>
    <cellStyle name="Percent 66 2" xfId="2149"/>
    <cellStyle name="Percent 67" xfId="919"/>
    <cellStyle name="Percent 67 2" xfId="2150"/>
    <cellStyle name="Percent 68" xfId="920"/>
    <cellStyle name="Percent 68 2" xfId="2151"/>
    <cellStyle name="Percent 69" xfId="921"/>
    <cellStyle name="Percent 69 2" xfId="2152"/>
    <cellStyle name="Percent 7" xfId="922"/>
    <cellStyle name="Percent 7 2" xfId="2153"/>
    <cellStyle name="Percent 70" xfId="923"/>
    <cellStyle name="Percent 70 2" xfId="2154"/>
    <cellStyle name="Percent 71" xfId="924"/>
    <cellStyle name="Percent 71 2" xfId="2155"/>
    <cellStyle name="Percent 72" xfId="925"/>
    <cellStyle name="Percent 72 2" xfId="2156"/>
    <cellStyle name="Percent 73" xfId="926"/>
    <cellStyle name="Percent 73 2" xfId="2157"/>
    <cellStyle name="Percent 74" xfId="927"/>
    <cellStyle name="Percent 74 2" xfId="2158"/>
    <cellStyle name="Percent 75" xfId="928"/>
    <cellStyle name="Percent 75 2" xfId="2159"/>
    <cellStyle name="Percent 76" xfId="929"/>
    <cellStyle name="Percent 76 2" xfId="2160"/>
    <cellStyle name="Percent 77" xfId="930"/>
    <cellStyle name="Percent 77 2" xfId="2161"/>
    <cellStyle name="Percent 78" xfId="931"/>
    <cellStyle name="Percent 78 2" xfId="2162"/>
    <cellStyle name="Percent 79" xfId="932"/>
    <cellStyle name="Percent 79 2" xfId="2163"/>
    <cellStyle name="Percent 8" xfId="933"/>
    <cellStyle name="Percent 8 2" xfId="2164"/>
    <cellStyle name="Percent 8 3" xfId="2912"/>
    <cellStyle name="Percent 80" xfId="934"/>
    <cellStyle name="Percent 80 2" xfId="2165"/>
    <cellStyle name="Percent 81" xfId="935"/>
    <cellStyle name="Percent 81 2" xfId="2166"/>
    <cellStyle name="Percent 82" xfId="936"/>
    <cellStyle name="Percent 82 2" xfId="2167"/>
    <cellStyle name="Percent 83" xfId="937"/>
    <cellStyle name="Percent 83 2" xfId="2168"/>
    <cellStyle name="Percent 84" xfId="938"/>
    <cellStyle name="Percent 84 2" xfId="2169"/>
    <cellStyle name="Percent 85" xfId="939"/>
    <cellStyle name="Percent 85 2" xfId="2170"/>
    <cellStyle name="Percent 86" xfId="940"/>
    <cellStyle name="Percent 86 2" xfId="2171"/>
    <cellStyle name="Percent 87" xfId="941"/>
    <cellStyle name="Percent 87 2" xfId="2172"/>
    <cellStyle name="Percent 88" xfId="942"/>
    <cellStyle name="Percent 88 2" xfId="2173"/>
    <cellStyle name="Percent 89" xfId="943"/>
    <cellStyle name="Percent 89 2" xfId="2174"/>
    <cellStyle name="Percent 9" xfId="944"/>
    <cellStyle name="Percent 9 2" xfId="2175"/>
    <cellStyle name="Percent 90" xfId="945"/>
    <cellStyle name="Percent 90 2" xfId="2176"/>
    <cellStyle name="Percent 91" xfId="946"/>
    <cellStyle name="Percent 91 2" xfId="2177"/>
    <cellStyle name="Percent 92" xfId="947"/>
    <cellStyle name="Percent 92 2" xfId="2178"/>
    <cellStyle name="Percent 93" xfId="948"/>
    <cellStyle name="Percent 93 2" xfId="2179"/>
    <cellStyle name="Percent 94" xfId="949"/>
    <cellStyle name="Percent 94 2" xfId="2180"/>
    <cellStyle name="Percent 95" xfId="950"/>
    <cellStyle name="Percent 95 2" xfId="2181"/>
    <cellStyle name="Percent 96" xfId="951"/>
    <cellStyle name="Percent 96 2" xfId="2182"/>
    <cellStyle name="Percent 97" xfId="952"/>
    <cellStyle name="Percent 97 2" xfId="2183"/>
    <cellStyle name="Percent 98" xfId="953"/>
    <cellStyle name="Percent 98 2" xfId="2184"/>
    <cellStyle name="Percent 99" xfId="954"/>
    <cellStyle name="Percent 99 2" xfId="2185"/>
    <cellStyle name="Reset  - Style4" xfId="955"/>
    <cellStyle name="S" xfId="956"/>
    <cellStyle name="S by Region Pg 2" xfId="957"/>
    <cellStyle name="Style 1" xfId="2703"/>
    <cellStyle name="SUBSC98" xfId="958"/>
    <cellStyle name="SUBSC98 2" xfId="2186"/>
    <cellStyle name="Table  - Style5" xfId="959"/>
    <cellStyle name="Table  - Style5 2" xfId="2704"/>
    <cellStyle name="Title  - Style6" xfId="960"/>
    <cellStyle name="Title 2" xfId="1045"/>
    <cellStyle name="Total 10" xfId="961"/>
    <cellStyle name="Total 10 2" xfId="2187"/>
    <cellStyle name="Total 11" xfId="1046"/>
    <cellStyle name="Total 12" xfId="2713"/>
    <cellStyle name="Total 2" xfId="38"/>
    <cellStyle name="Total 2 2" xfId="962"/>
    <cellStyle name="Total 2 2 2" xfId="2188"/>
    <cellStyle name="Total 2 2 3" xfId="2705"/>
    <cellStyle name="Total 2 3" xfId="1490"/>
    <cellStyle name="Total 3" xfId="963"/>
    <cellStyle name="Total 3 2" xfId="2189"/>
    <cellStyle name="Total 4" xfId="964"/>
    <cellStyle name="Total 4 2" xfId="965"/>
    <cellStyle name="Total 4 2 2" xfId="2191"/>
    <cellStyle name="Total 4 3" xfId="966"/>
    <cellStyle name="Total 4 3 2" xfId="967"/>
    <cellStyle name="Total 4 3 2 2" xfId="2193"/>
    <cellStyle name="Total 4 3 3" xfId="2192"/>
    <cellStyle name="Total 4 4" xfId="968"/>
    <cellStyle name="Total 4 4 2" xfId="2194"/>
    <cellStyle name="Total 4 5" xfId="2190"/>
    <cellStyle name="Total 5" xfId="969"/>
    <cellStyle name="Total 5 2" xfId="970"/>
    <cellStyle name="Total 5 2 2" xfId="2196"/>
    <cellStyle name="Total 5 3" xfId="2195"/>
    <cellStyle name="Total 6" xfId="971"/>
    <cellStyle name="Total 6 2" xfId="972"/>
    <cellStyle name="Total 6 2 2" xfId="2198"/>
    <cellStyle name="Total 6 3" xfId="2197"/>
    <cellStyle name="Total 7" xfId="973"/>
    <cellStyle name="Total 7 2" xfId="974"/>
    <cellStyle name="Total 7 2 2" xfId="2200"/>
    <cellStyle name="Total 7 3" xfId="2199"/>
    <cellStyle name="Total 8" xfId="975"/>
    <cellStyle name="Total 8 2" xfId="2201"/>
    <cellStyle name="Total 9" xfId="976"/>
    <cellStyle name="Total 9 2" xfId="2202"/>
    <cellStyle name="TotCol - Style7" xfId="977"/>
    <cellStyle name="TotRow - Style8" xfId="978"/>
    <cellStyle name="TotRow - Style8 2" xfId="2706"/>
    <cellStyle name="Warning Text 2" xfId="1047"/>
    <cellStyle name="Warning Text 2 2" xfId="2707"/>
    <cellStyle name="Обычный_Centr_0" xfId="9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3"/>
  <sheetViews>
    <sheetView showGridLine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3" max="3" width="15.28515625" bestFit="1" customWidth="1"/>
    <col min="4" max="4" width="14.28515625" customWidth="1"/>
    <col min="5" max="5" width="14.7109375" bestFit="1" customWidth="1"/>
    <col min="6" max="6" width="14.28515625" bestFit="1" customWidth="1"/>
    <col min="7" max="7" width="15.42578125" bestFit="1" customWidth="1"/>
    <col min="8" max="9" width="14.28515625" bestFit="1" customWidth="1"/>
    <col min="10" max="10" width="15.28515625" bestFit="1" customWidth="1"/>
    <col min="11" max="11" width="11.5703125" bestFit="1" customWidth="1"/>
    <col min="12" max="12" width="14.28515625" customWidth="1"/>
    <col min="13" max="13" width="10.5703125" bestFit="1" customWidth="1"/>
    <col min="14" max="14" width="14.28515625" bestFit="1" customWidth="1"/>
    <col min="15" max="15" width="10.42578125" bestFit="1" customWidth="1"/>
    <col min="16" max="16" width="12.5703125" bestFit="1" customWidth="1"/>
    <col min="17" max="17" width="10.42578125" bestFit="1" customWidth="1"/>
    <col min="18" max="18" width="11.5703125" bestFit="1" customWidth="1"/>
  </cols>
  <sheetData>
    <row r="1" spans="1:19" ht="15.75">
      <c r="A1" s="30" t="s">
        <v>21</v>
      </c>
    </row>
    <row r="2" spans="1:19" ht="15.75">
      <c r="A2" s="30"/>
      <c r="B2" s="31"/>
    </row>
    <row r="3" spans="1:19" ht="15.75">
      <c r="A3" s="30"/>
    </row>
    <row r="6" spans="1:19">
      <c r="A6" s="29"/>
      <c r="B6" s="9"/>
      <c r="C6" s="74" t="s">
        <v>12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9" ht="35.25" customHeight="1">
      <c r="A7" s="29"/>
      <c r="B7" s="9"/>
      <c r="C7" s="75" t="s">
        <v>0</v>
      </c>
      <c r="D7" s="75"/>
      <c r="E7" s="75" t="s">
        <v>1</v>
      </c>
      <c r="F7" s="75"/>
      <c r="G7" s="75" t="s">
        <v>2</v>
      </c>
      <c r="H7" s="75"/>
      <c r="I7" s="75" t="s">
        <v>3</v>
      </c>
      <c r="J7" s="75"/>
      <c r="K7" s="75" t="s">
        <v>4</v>
      </c>
      <c r="L7" s="75"/>
      <c r="M7" s="75" t="s">
        <v>5</v>
      </c>
      <c r="N7" s="75"/>
      <c r="O7" s="75" t="s">
        <v>6</v>
      </c>
      <c r="P7" s="75"/>
      <c r="Q7" s="75" t="s">
        <v>7</v>
      </c>
      <c r="R7" s="75"/>
    </row>
    <row r="8" spans="1:19" ht="30">
      <c r="A8" s="1"/>
      <c r="B8" s="8" t="s">
        <v>9</v>
      </c>
      <c r="C8" s="1" t="s">
        <v>10</v>
      </c>
      <c r="D8" s="2" t="s">
        <v>11</v>
      </c>
      <c r="E8" s="1" t="s">
        <v>10</v>
      </c>
      <c r="F8" s="2" t="s">
        <v>11</v>
      </c>
      <c r="G8" s="1" t="s">
        <v>10</v>
      </c>
      <c r="H8" s="2" t="s">
        <v>11</v>
      </c>
      <c r="I8" s="1" t="s">
        <v>10</v>
      </c>
      <c r="J8" s="2" t="s">
        <v>11</v>
      </c>
      <c r="K8" s="1" t="s">
        <v>10</v>
      </c>
      <c r="L8" s="2" t="s">
        <v>11</v>
      </c>
      <c r="M8" s="1" t="s">
        <v>10</v>
      </c>
      <c r="N8" s="2" t="s">
        <v>11</v>
      </c>
      <c r="O8" s="1" t="s">
        <v>10</v>
      </c>
      <c r="P8" s="2" t="s">
        <v>11</v>
      </c>
      <c r="Q8" s="1" t="s">
        <v>10</v>
      </c>
      <c r="R8" s="2" t="s">
        <v>11</v>
      </c>
    </row>
    <row r="9" spans="1:19">
      <c r="A9" s="55">
        <v>39814</v>
      </c>
      <c r="B9" s="49">
        <f t="shared" ref="B9:B59" si="0">A10-A9</f>
        <v>31</v>
      </c>
      <c r="C9" s="58">
        <v>17300972.426977634</v>
      </c>
      <c r="D9" s="11">
        <f t="shared" ref="D9:D60" si="1">C9*B9</f>
        <v>536330145.23630667</v>
      </c>
      <c r="E9" s="60">
        <v>47092.519459835436</v>
      </c>
      <c r="F9" s="11">
        <f t="shared" ref="F9:F40" si="2">E9*B9</f>
        <v>1459868.1032548985</v>
      </c>
      <c r="G9" s="62">
        <v>7197665.8373092134</v>
      </c>
      <c r="H9" s="11">
        <f t="shared" ref="H9:H40" si="3">G9*B9</f>
        <v>223127640.95658562</v>
      </c>
      <c r="I9" s="64">
        <v>31567985.337235682</v>
      </c>
      <c r="J9" s="11">
        <f t="shared" ref="J9:J40" si="4">I9*B9</f>
        <v>978607545.45430613</v>
      </c>
      <c r="K9" s="66">
        <v>14134927.039742047</v>
      </c>
      <c r="L9" s="11">
        <f t="shared" ref="L9:L40" si="5">K9*B9</f>
        <v>438182738.23200345</v>
      </c>
      <c r="M9" s="68">
        <v>6660267.7417368805</v>
      </c>
      <c r="N9" s="11">
        <f t="shared" ref="N9:N40" si="6">M9*B9</f>
        <v>206468299.99384329</v>
      </c>
      <c r="O9" s="70">
        <v>417231.10640382813</v>
      </c>
      <c r="P9" s="11">
        <f t="shared" ref="P9:P40" si="7">O9*B9</f>
        <v>12934164.298518673</v>
      </c>
      <c r="Q9" s="72">
        <v>166008.73847350373</v>
      </c>
      <c r="R9" s="11">
        <f t="shared" ref="R9:R40" si="8">Q9*B9</f>
        <v>5146270.8926786156</v>
      </c>
      <c r="S9">
        <f t="shared" ref="S9:S59" si="9">YEAR(A9)</f>
        <v>2009</v>
      </c>
    </row>
    <row r="10" spans="1:19">
      <c r="A10" s="56">
        <v>39845</v>
      </c>
      <c r="B10" s="49">
        <f t="shared" si="0"/>
        <v>28</v>
      </c>
      <c r="C10" s="58">
        <v>16285191.553825945</v>
      </c>
      <c r="D10" s="11">
        <f t="shared" si="1"/>
        <v>455985363.50712645</v>
      </c>
      <c r="E10" s="60">
        <v>61317.144534551298</v>
      </c>
      <c r="F10" s="11">
        <f t="shared" si="2"/>
        <v>1716880.0469674363</v>
      </c>
      <c r="G10" s="62">
        <v>6856980.3012459278</v>
      </c>
      <c r="H10" s="11">
        <f t="shared" si="3"/>
        <v>191995448.43488598</v>
      </c>
      <c r="I10" s="64">
        <v>29978150.186848242</v>
      </c>
      <c r="J10" s="11">
        <f t="shared" si="4"/>
        <v>839388205.23175073</v>
      </c>
      <c r="K10" s="66">
        <v>13842698.998715233</v>
      </c>
      <c r="L10" s="11">
        <f t="shared" si="5"/>
        <v>387595571.96402651</v>
      </c>
      <c r="M10" s="68">
        <v>6741551.2882440249</v>
      </c>
      <c r="N10" s="11">
        <f t="shared" si="6"/>
        <v>188763436.0708327</v>
      </c>
      <c r="O10" s="70">
        <v>382751.96304548613</v>
      </c>
      <c r="P10" s="11">
        <f t="shared" si="7"/>
        <v>10717054.965273611</v>
      </c>
      <c r="Q10" s="72">
        <v>169698.84820086864</v>
      </c>
      <c r="R10" s="11">
        <f t="shared" si="8"/>
        <v>4751567.7496243222</v>
      </c>
      <c r="S10">
        <f t="shared" si="9"/>
        <v>2009</v>
      </c>
    </row>
    <row r="11" spans="1:19">
      <c r="A11" s="56">
        <v>39873</v>
      </c>
      <c r="B11" s="49">
        <f t="shared" si="0"/>
        <v>31</v>
      </c>
      <c r="C11" s="58">
        <v>14742877.318436353</v>
      </c>
      <c r="D11" s="11">
        <f t="shared" si="1"/>
        <v>457029196.87152696</v>
      </c>
      <c r="E11" s="60">
        <v>58251.422600053855</v>
      </c>
      <c r="F11" s="11">
        <f t="shared" si="2"/>
        <v>1805794.1006016694</v>
      </c>
      <c r="G11" s="62">
        <v>6503113.4515420757</v>
      </c>
      <c r="H11" s="11">
        <f t="shared" si="3"/>
        <v>201596516.99780434</v>
      </c>
      <c r="I11" s="64">
        <v>28464817.781834748</v>
      </c>
      <c r="J11" s="11">
        <f t="shared" si="4"/>
        <v>882409351.2368772</v>
      </c>
      <c r="K11" s="66">
        <v>13584424.401813393</v>
      </c>
      <c r="L11" s="11">
        <f t="shared" si="5"/>
        <v>421117156.4562152</v>
      </c>
      <c r="M11" s="68">
        <v>6441459.7033221899</v>
      </c>
      <c r="N11" s="11">
        <f t="shared" si="6"/>
        <v>199685250.80298787</v>
      </c>
      <c r="O11" s="70">
        <v>356765.11573197751</v>
      </c>
      <c r="P11" s="11">
        <f t="shared" si="7"/>
        <v>11059718.587691303</v>
      </c>
      <c r="Q11" s="72">
        <v>163022.14319227135</v>
      </c>
      <c r="R11" s="11">
        <f t="shared" si="8"/>
        <v>5053686.4389604116</v>
      </c>
      <c r="S11">
        <f t="shared" si="9"/>
        <v>2009</v>
      </c>
    </row>
    <row r="12" spans="1:19">
      <c r="A12" s="56">
        <v>39904</v>
      </c>
      <c r="B12" s="49">
        <f t="shared" si="0"/>
        <v>30</v>
      </c>
      <c r="C12" s="58">
        <v>13165363.460474459</v>
      </c>
      <c r="D12" s="11">
        <f t="shared" si="1"/>
        <v>394960903.81423378</v>
      </c>
      <c r="E12" s="60">
        <v>61009.580198080679</v>
      </c>
      <c r="F12" s="11">
        <f t="shared" si="2"/>
        <v>1830287.4059424205</v>
      </c>
      <c r="G12" s="62">
        <v>6052580.9061203795</v>
      </c>
      <c r="H12" s="11">
        <f t="shared" si="3"/>
        <v>181577427.18361139</v>
      </c>
      <c r="I12" s="64">
        <v>26432699.441300161</v>
      </c>
      <c r="J12" s="11">
        <f t="shared" si="4"/>
        <v>792980983.23900485</v>
      </c>
      <c r="K12" s="66">
        <v>12933324.877095548</v>
      </c>
      <c r="L12" s="11">
        <f t="shared" si="5"/>
        <v>387999746.31286645</v>
      </c>
      <c r="M12" s="68">
        <v>6329453.5342350667</v>
      </c>
      <c r="N12" s="11">
        <f t="shared" si="6"/>
        <v>189883606.02705202</v>
      </c>
      <c r="O12" s="70">
        <v>303011.86840084154</v>
      </c>
      <c r="P12" s="11">
        <f t="shared" si="7"/>
        <v>9090356.0520252455</v>
      </c>
      <c r="Q12" s="72">
        <v>163554.62994951484</v>
      </c>
      <c r="R12" s="11">
        <f t="shared" si="8"/>
        <v>4906638.8984854454</v>
      </c>
      <c r="S12">
        <f>YEAR(A12)</f>
        <v>2009</v>
      </c>
    </row>
    <row r="13" spans="1:19">
      <c r="A13" s="56">
        <v>39934</v>
      </c>
      <c r="B13" s="49">
        <f t="shared" si="0"/>
        <v>31</v>
      </c>
      <c r="C13" s="58">
        <v>12239210.704769008</v>
      </c>
      <c r="D13" s="11">
        <f t="shared" si="1"/>
        <v>379415531.84783924</v>
      </c>
      <c r="E13" s="60">
        <v>62407.59990931076</v>
      </c>
      <c r="F13" s="11">
        <f t="shared" si="2"/>
        <v>1934635.5971886336</v>
      </c>
      <c r="G13" s="62">
        <v>5710300.5486079641</v>
      </c>
      <c r="H13" s="11">
        <f t="shared" si="3"/>
        <v>177019317.00684687</v>
      </c>
      <c r="I13" s="64">
        <v>25225040.339268576</v>
      </c>
      <c r="J13" s="11">
        <f t="shared" si="4"/>
        <v>781976250.51732588</v>
      </c>
      <c r="K13" s="66">
        <v>12784355.73657589</v>
      </c>
      <c r="L13" s="11">
        <f t="shared" si="5"/>
        <v>396315027.83385259</v>
      </c>
      <c r="M13" s="68">
        <v>6065661.6034594467</v>
      </c>
      <c r="N13" s="11">
        <f t="shared" si="6"/>
        <v>188035509.70724285</v>
      </c>
      <c r="O13" s="70">
        <v>236904.47151273108</v>
      </c>
      <c r="P13" s="11">
        <f t="shared" si="7"/>
        <v>7344038.6168946633</v>
      </c>
      <c r="Q13" s="72">
        <v>158517.31163006488</v>
      </c>
      <c r="R13" s="11">
        <f t="shared" si="8"/>
        <v>4914036.6605320117</v>
      </c>
      <c r="S13">
        <f t="shared" si="9"/>
        <v>2009</v>
      </c>
    </row>
    <row r="14" spans="1:19">
      <c r="A14" s="56">
        <v>39965</v>
      </c>
      <c r="B14" s="49">
        <f t="shared" si="0"/>
        <v>30</v>
      </c>
      <c r="C14" s="58">
        <v>12903962.800674897</v>
      </c>
      <c r="D14" s="11">
        <f t="shared" si="1"/>
        <v>387118884.02024692</v>
      </c>
      <c r="E14" s="60">
        <v>65751.663058573118</v>
      </c>
      <c r="F14" s="11">
        <f t="shared" si="2"/>
        <v>1972549.8917571935</v>
      </c>
      <c r="G14" s="62">
        <v>6024650.6896041511</v>
      </c>
      <c r="H14" s="11">
        <f t="shared" si="3"/>
        <v>180739520.68812454</v>
      </c>
      <c r="I14" s="64">
        <v>27257235.609782036</v>
      </c>
      <c r="J14" s="11">
        <f t="shared" si="4"/>
        <v>817717068.29346108</v>
      </c>
      <c r="K14" s="66">
        <v>13841596.886797778</v>
      </c>
      <c r="L14" s="11">
        <f t="shared" si="5"/>
        <v>415247906.60393333</v>
      </c>
      <c r="M14" s="68">
        <v>6814042.3962071417</v>
      </c>
      <c r="N14" s="11">
        <f t="shared" si="6"/>
        <v>204421271.88621426</v>
      </c>
      <c r="O14" s="70">
        <v>235164.93367959085</v>
      </c>
      <c r="P14" s="11">
        <f t="shared" si="7"/>
        <v>7054948.0103877252</v>
      </c>
      <c r="Q14" s="72">
        <v>164223.67104071815</v>
      </c>
      <c r="R14" s="11">
        <f t="shared" si="8"/>
        <v>4926710.1312215449</v>
      </c>
      <c r="S14">
        <f t="shared" si="9"/>
        <v>2009</v>
      </c>
    </row>
    <row r="15" spans="1:19">
      <c r="A15" s="56">
        <v>39995</v>
      </c>
      <c r="B15" s="49">
        <f t="shared" si="0"/>
        <v>31</v>
      </c>
      <c r="C15" s="58">
        <v>13379177.539263831</v>
      </c>
      <c r="D15" s="11">
        <f t="shared" si="1"/>
        <v>414754503.71717876</v>
      </c>
      <c r="E15" s="60">
        <v>68046.58006067235</v>
      </c>
      <c r="F15" s="11">
        <f t="shared" si="2"/>
        <v>2109443.9818808427</v>
      </c>
      <c r="G15" s="62">
        <v>6047049.4507352076</v>
      </c>
      <c r="H15" s="11">
        <f t="shared" si="3"/>
        <v>187458532.97279143</v>
      </c>
      <c r="I15" s="64">
        <v>27331152.243867964</v>
      </c>
      <c r="J15" s="11">
        <f t="shared" si="4"/>
        <v>847265719.55990684</v>
      </c>
      <c r="K15" s="66">
        <v>13621667.080543844</v>
      </c>
      <c r="L15" s="11">
        <f t="shared" si="5"/>
        <v>422271679.49685919</v>
      </c>
      <c r="M15" s="68">
        <v>6922781.116459663</v>
      </c>
      <c r="N15" s="11">
        <f t="shared" si="6"/>
        <v>214606214.61024955</v>
      </c>
      <c r="O15" s="70">
        <v>242647.85766248562</v>
      </c>
      <c r="P15" s="11">
        <f t="shared" si="7"/>
        <v>7522083.587537054</v>
      </c>
      <c r="Q15" s="72">
        <v>158770.50880546775</v>
      </c>
      <c r="R15" s="11">
        <f t="shared" si="8"/>
        <v>4921885.7729695002</v>
      </c>
      <c r="S15">
        <f t="shared" si="9"/>
        <v>2009</v>
      </c>
    </row>
    <row r="16" spans="1:19">
      <c r="A16" s="56">
        <v>40026</v>
      </c>
      <c r="B16" s="49">
        <f t="shared" si="0"/>
        <v>31</v>
      </c>
      <c r="C16" s="58">
        <v>14852364.259080475</v>
      </c>
      <c r="D16" s="11">
        <f t="shared" si="1"/>
        <v>460423292.03149474</v>
      </c>
      <c r="E16" s="60">
        <v>69258.798442538944</v>
      </c>
      <c r="F16" s="11">
        <f t="shared" si="2"/>
        <v>2147022.7517187074</v>
      </c>
      <c r="G16" s="62">
        <v>6495327.2317717196</v>
      </c>
      <c r="H16" s="11">
        <f t="shared" si="3"/>
        <v>201355144.18492332</v>
      </c>
      <c r="I16" s="64">
        <v>29687323.322622977</v>
      </c>
      <c r="J16" s="11">
        <f t="shared" si="4"/>
        <v>920307023.00131226</v>
      </c>
      <c r="K16" s="66">
        <v>14701540.874457337</v>
      </c>
      <c r="L16" s="11">
        <f t="shared" si="5"/>
        <v>455747767.10817742</v>
      </c>
      <c r="M16" s="68">
        <v>6934077.6212788438</v>
      </c>
      <c r="N16" s="11">
        <f t="shared" si="6"/>
        <v>214956406.25964415</v>
      </c>
      <c r="O16" s="70">
        <v>251836.51946477807</v>
      </c>
      <c r="P16" s="11">
        <f t="shared" si="7"/>
        <v>7806932.1034081206</v>
      </c>
      <c r="Q16" s="72">
        <v>163148.54187197611</v>
      </c>
      <c r="R16" s="11">
        <f t="shared" si="8"/>
        <v>5057604.7980312593</v>
      </c>
      <c r="S16">
        <f t="shared" si="9"/>
        <v>2009</v>
      </c>
    </row>
    <row r="17" spans="1:19">
      <c r="A17" s="56">
        <v>40057</v>
      </c>
      <c r="B17" s="49">
        <f t="shared" si="0"/>
        <v>30</v>
      </c>
      <c r="C17" s="58">
        <v>13136763.67056606</v>
      </c>
      <c r="D17" s="11">
        <f t="shared" si="1"/>
        <v>394102910.1169818</v>
      </c>
      <c r="E17" s="60">
        <v>77293.713794488649</v>
      </c>
      <c r="F17" s="11">
        <f t="shared" si="2"/>
        <v>2318811.4138346594</v>
      </c>
      <c r="G17" s="62">
        <v>5836542.1338363336</v>
      </c>
      <c r="H17" s="11">
        <f t="shared" si="3"/>
        <v>175096264.01509002</v>
      </c>
      <c r="I17" s="64">
        <v>27174472.655914377</v>
      </c>
      <c r="J17" s="11">
        <f t="shared" si="4"/>
        <v>815234179.67743134</v>
      </c>
      <c r="K17" s="66">
        <v>13903641.643653831</v>
      </c>
      <c r="L17" s="11">
        <f t="shared" si="5"/>
        <v>417109249.3096149</v>
      </c>
      <c r="M17" s="68">
        <v>6738893.7761992877</v>
      </c>
      <c r="N17" s="11">
        <f t="shared" si="6"/>
        <v>202166813.28597865</v>
      </c>
      <c r="O17" s="70">
        <v>285096.90447186871</v>
      </c>
      <c r="P17" s="11">
        <f t="shared" si="7"/>
        <v>8552907.1341560613</v>
      </c>
      <c r="Q17" s="72">
        <v>152004.46871396762</v>
      </c>
      <c r="R17" s="11">
        <f t="shared" si="8"/>
        <v>4560134.0614190288</v>
      </c>
      <c r="S17">
        <f t="shared" si="9"/>
        <v>2009</v>
      </c>
    </row>
    <row r="18" spans="1:19">
      <c r="A18" s="56">
        <v>40087</v>
      </c>
      <c r="B18" s="49">
        <f t="shared" si="0"/>
        <v>31</v>
      </c>
      <c r="C18" s="58">
        <v>12823064.05688009</v>
      </c>
      <c r="D18" s="11">
        <f t="shared" si="1"/>
        <v>397514985.76328278</v>
      </c>
      <c r="E18" s="60">
        <v>76716.106166700425</v>
      </c>
      <c r="F18" s="11">
        <f t="shared" si="2"/>
        <v>2378199.2911677132</v>
      </c>
      <c r="G18" s="62">
        <v>5684484.4917213582</v>
      </c>
      <c r="H18" s="11">
        <f t="shared" si="3"/>
        <v>176219019.2433621</v>
      </c>
      <c r="I18" s="64">
        <v>26464192.4083797</v>
      </c>
      <c r="J18" s="11">
        <f t="shared" si="4"/>
        <v>820389964.65977073</v>
      </c>
      <c r="K18" s="66">
        <v>13255226.403073383</v>
      </c>
      <c r="L18" s="11">
        <f t="shared" si="5"/>
        <v>410912018.4952749</v>
      </c>
      <c r="M18" s="68">
        <v>6427300.7417576844</v>
      </c>
      <c r="N18" s="11">
        <f t="shared" si="6"/>
        <v>199246322.99448821</v>
      </c>
      <c r="O18" s="70">
        <v>333095.46005969407</v>
      </c>
      <c r="P18" s="11">
        <f t="shared" si="7"/>
        <v>10325959.261850515</v>
      </c>
      <c r="Q18" s="72">
        <v>154585.75675483758</v>
      </c>
      <c r="R18" s="11">
        <f t="shared" si="8"/>
        <v>4792158.4593999647</v>
      </c>
      <c r="S18">
        <f t="shared" si="9"/>
        <v>2009</v>
      </c>
    </row>
    <row r="19" spans="1:19">
      <c r="A19" s="56">
        <v>40118</v>
      </c>
      <c r="B19" s="49">
        <f t="shared" si="0"/>
        <v>30</v>
      </c>
      <c r="C19" s="58">
        <v>13689070.803564591</v>
      </c>
      <c r="D19" s="11">
        <f t="shared" si="1"/>
        <v>410672124.10693777</v>
      </c>
      <c r="E19" s="60">
        <v>81510.141243558581</v>
      </c>
      <c r="F19" s="11">
        <f t="shared" si="2"/>
        <v>2445304.2373067574</v>
      </c>
      <c r="G19" s="62">
        <v>5774387.4067128552</v>
      </c>
      <c r="H19" s="11">
        <f t="shared" si="3"/>
        <v>173231622.20138565</v>
      </c>
      <c r="I19" s="64">
        <v>26864609.805214647</v>
      </c>
      <c r="J19" s="11">
        <f t="shared" si="4"/>
        <v>805938294.15643942</v>
      </c>
      <c r="K19" s="66">
        <v>13274262.070914099</v>
      </c>
      <c r="L19" s="11">
        <f t="shared" si="5"/>
        <v>398227862.12742299</v>
      </c>
      <c r="M19" s="68">
        <v>6269816.2341008792</v>
      </c>
      <c r="N19" s="11">
        <f t="shared" si="6"/>
        <v>188094487.02302638</v>
      </c>
      <c r="O19" s="70">
        <v>388981.76962087024</v>
      </c>
      <c r="P19" s="11">
        <f t="shared" si="7"/>
        <v>11669453.088626107</v>
      </c>
      <c r="Q19" s="72">
        <v>155243.07522421531</v>
      </c>
      <c r="R19" s="11">
        <f t="shared" si="8"/>
        <v>4657292.2567264596</v>
      </c>
      <c r="S19">
        <f t="shared" si="9"/>
        <v>2009</v>
      </c>
    </row>
    <row r="20" spans="1:19">
      <c r="A20" s="57">
        <v>40148</v>
      </c>
      <c r="B20" s="50">
        <f t="shared" si="0"/>
        <v>31</v>
      </c>
      <c r="C20" s="59">
        <v>16187121.305037353</v>
      </c>
      <c r="D20" s="10">
        <f t="shared" si="1"/>
        <v>501800760.45615792</v>
      </c>
      <c r="E20" s="61">
        <v>83881.182673804797</v>
      </c>
      <c r="F20" s="10">
        <f t="shared" si="2"/>
        <v>2600316.6628879486</v>
      </c>
      <c r="G20" s="63">
        <v>6227281.5326616652</v>
      </c>
      <c r="H20" s="10">
        <f t="shared" si="3"/>
        <v>193045727.51251161</v>
      </c>
      <c r="I20" s="65">
        <v>29439552.904928572</v>
      </c>
      <c r="J20" s="10">
        <f t="shared" si="4"/>
        <v>912626140.05278575</v>
      </c>
      <c r="K20" s="67">
        <v>13407655.076408569</v>
      </c>
      <c r="L20" s="10">
        <f t="shared" si="5"/>
        <v>415637307.36866564</v>
      </c>
      <c r="M20" s="69">
        <v>6174495.0812408682</v>
      </c>
      <c r="N20" s="10">
        <f t="shared" si="6"/>
        <v>191409347.51846692</v>
      </c>
      <c r="O20" s="71">
        <v>391442.61685213144</v>
      </c>
      <c r="P20" s="10">
        <f t="shared" si="7"/>
        <v>12134721.122416075</v>
      </c>
      <c r="Q20" s="73">
        <v>156359.33446749958</v>
      </c>
      <c r="R20" s="10">
        <f t="shared" si="8"/>
        <v>4847139.3684924869</v>
      </c>
      <c r="S20" s="21">
        <f t="shared" si="9"/>
        <v>2009</v>
      </c>
    </row>
    <row r="21" spans="1:19">
      <c r="A21" s="56">
        <v>40179</v>
      </c>
      <c r="B21" s="49">
        <f t="shared" si="0"/>
        <v>31</v>
      </c>
      <c r="C21" s="58">
        <v>16941194.579955041</v>
      </c>
      <c r="D21" s="11">
        <f t="shared" si="1"/>
        <v>525177031.97860628</v>
      </c>
      <c r="E21" s="60">
        <v>97085.704333423098</v>
      </c>
      <c r="F21" s="11">
        <f t="shared" si="2"/>
        <v>3009656.834336116</v>
      </c>
      <c r="G21" s="62">
        <v>6523613.0008447841</v>
      </c>
      <c r="H21" s="11">
        <f t="shared" si="3"/>
        <v>202232003.02618831</v>
      </c>
      <c r="I21" s="64">
        <v>30750763.492065385</v>
      </c>
      <c r="J21" s="11">
        <f t="shared" si="4"/>
        <v>953273668.25402689</v>
      </c>
      <c r="K21" s="66">
        <v>13765588.281338906</v>
      </c>
      <c r="L21" s="11">
        <f t="shared" si="5"/>
        <v>426733236.72150606</v>
      </c>
      <c r="M21" s="68">
        <v>6416844.3755380642</v>
      </c>
      <c r="N21" s="11">
        <f t="shared" si="6"/>
        <v>198922175.64168</v>
      </c>
      <c r="O21" s="70">
        <v>418962.33519513515</v>
      </c>
      <c r="P21" s="11">
        <f t="shared" si="7"/>
        <v>12987832.391049189</v>
      </c>
      <c r="Q21" s="72">
        <v>161384.67723888898</v>
      </c>
      <c r="R21" s="11">
        <f t="shared" si="8"/>
        <v>5002924.9944055583</v>
      </c>
      <c r="S21">
        <f t="shared" si="9"/>
        <v>2010</v>
      </c>
    </row>
    <row r="22" spans="1:19">
      <c r="A22" s="56">
        <v>40210</v>
      </c>
      <c r="B22" s="49">
        <f t="shared" si="0"/>
        <v>28</v>
      </c>
      <c r="C22" s="58">
        <v>16131153.012524154</v>
      </c>
      <c r="D22" s="11">
        <f t="shared" si="1"/>
        <v>451672284.3506763</v>
      </c>
      <c r="E22" s="60">
        <v>112484.66596557222</v>
      </c>
      <c r="F22" s="11">
        <f t="shared" si="2"/>
        <v>3149570.647036022</v>
      </c>
      <c r="G22" s="62">
        <v>6498495.1490402715</v>
      </c>
      <c r="H22" s="11">
        <f t="shared" si="3"/>
        <v>181957864.17312759</v>
      </c>
      <c r="I22" s="64">
        <v>30698825.075171493</v>
      </c>
      <c r="J22" s="11">
        <f t="shared" si="4"/>
        <v>859567102.10480177</v>
      </c>
      <c r="K22" s="66">
        <v>13774106.042912465</v>
      </c>
      <c r="L22" s="11">
        <f t="shared" si="5"/>
        <v>385674969.20154899</v>
      </c>
      <c r="M22" s="68">
        <v>6410897.0226691291</v>
      </c>
      <c r="N22" s="11">
        <f t="shared" si="6"/>
        <v>179505116.63473561</v>
      </c>
      <c r="O22" s="70">
        <v>386993.84787870146</v>
      </c>
      <c r="P22" s="11">
        <f t="shared" si="7"/>
        <v>10835827.740603641</v>
      </c>
      <c r="Q22" s="72">
        <v>160270.57390403133</v>
      </c>
      <c r="R22" s="11">
        <f t="shared" si="8"/>
        <v>4487576.069312877</v>
      </c>
      <c r="S22">
        <f t="shared" si="9"/>
        <v>2010</v>
      </c>
    </row>
    <row r="23" spans="1:19">
      <c r="A23" s="56">
        <v>40238</v>
      </c>
      <c r="B23" s="49">
        <f t="shared" si="0"/>
        <v>31</v>
      </c>
      <c r="C23" s="58">
        <v>13739554.513698865</v>
      </c>
      <c r="D23" s="11">
        <f t="shared" si="1"/>
        <v>425926189.9246648</v>
      </c>
      <c r="E23" s="60">
        <v>110463.40004759376</v>
      </c>
      <c r="F23" s="11">
        <f t="shared" si="2"/>
        <v>3424365.4014754067</v>
      </c>
      <c r="G23" s="62">
        <v>5875491.2551989974</v>
      </c>
      <c r="H23" s="11">
        <f t="shared" si="3"/>
        <v>182140228.91116893</v>
      </c>
      <c r="I23" s="64">
        <v>27952913.889502332</v>
      </c>
      <c r="J23" s="11">
        <f t="shared" si="4"/>
        <v>866540330.57457232</v>
      </c>
      <c r="K23" s="66">
        <v>13258331.581775269</v>
      </c>
      <c r="L23" s="11">
        <f t="shared" si="5"/>
        <v>411008279.03503335</v>
      </c>
      <c r="M23" s="68">
        <v>6161067.5315688821</v>
      </c>
      <c r="N23" s="11">
        <f t="shared" si="6"/>
        <v>190993093.47863534</v>
      </c>
      <c r="O23" s="70">
        <v>357965.84512156813</v>
      </c>
      <c r="P23" s="11">
        <f t="shared" si="7"/>
        <v>11096941.198768612</v>
      </c>
      <c r="Q23" s="72">
        <v>157362.79562039213</v>
      </c>
      <c r="R23" s="11">
        <f t="shared" si="8"/>
        <v>4878246.6642321562</v>
      </c>
      <c r="S23">
        <f t="shared" si="9"/>
        <v>2010</v>
      </c>
    </row>
    <row r="24" spans="1:19">
      <c r="A24" s="56">
        <v>40269</v>
      </c>
      <c r="B24" s="49">
        <f t="shared" si="0"/>
        <v>30</v>
      </c>
      <c r="C24" s="58">
        <v>11973500.158009414</v>
      </c>
      <c r="D24" s="11">
        <f t="shared" si="1"/>
        <v>359205004.74028242</v>
      </c>
      <c r="E24" s="60">
        <v>122925.07716903844</v>
      </c>
      <c r="F24" s="11">
        <f t="shared" si="2"/>
        <v>3687752.3150711535</v>
      </c>
      <c r="G24" s="62">
        <v>5429501.6691374956</v>
      </c>
      <c r="H24" s="11">
        <f t="shared" si="3"/>
        <v>162885050.07412487</v>
      </c>
      <c r="I24" s="64">
        <v>26140673.117910132</v>
      </c>
      <c r="J24" s="11">
        <f t="shared" si="4"/>
        <v>784220193.53730392</v>
      </c>
      <c r="K24" s="66">
        <v>12711121.268013792</v>
      </c>
      <c r="L24" s="11">
        <f t="shared" si="5"/>
        <v>381333638.04041374</v>
      </c>
      <c r="M24" s="68">
        <v>5772168.481293737</v>
      </c>
      <c r="N24" s="11">
        <f t="shared" si="6"/>
        <v>173165054.43881211</v>
      </c>
      <c r="O24" s="70">
        <v>301056.31140458607</v>
      </c>
      <c r="P24" s="11">
        <f t="shared" si="7"/>
        <v>9031689.3421375826</v>
      </c>
      <c r="Q24" s="72">
        <v>151092.32449174864</v>
      </c>
      <c r="R24" s="11">
        <f t="shared" si="8"/>
        <v>4532769.7347524595</v>
      </c>
      <c r="S24">
        <f t="shared" si="9"/>
        <v>2010</v>
      </c>
    </row>
    <row r="25" spans="1:19">
      <c r="A25" s="56">
        <v>40299</v>
      </c>
      <c r="B25" s="49">
        <f t="shared" si="0"/>
        <v>31</v>
      </c>
      <c r="C25" s="58">
        <v>13044368.136061393</v>
      </c>
      <c r="D25" s="11">
        <f t="shared" si="1"/>
        <v>404375412.2179032</v>
      </c>
      <c r="E25" s="60">
        <v>127282.93009599282</v>
      </c>
      <c r="F25" s="11">
        <f t="shared" si="2"/>
        <v>3945770.8329757773</v>
      </c>
      <c r="G25" s="62">
        <v>5647298.8063477268</v>
      </c>
      <c r="H25" s="11">
        <f t="shared" si="3"/>
        <v>175066262.99677953</v>
      </c>
      <c r="I25" s="64">
        <v>27413456.206808411</v>
      </c>
      <c r="J25" s="11">
        <f t="shared" si="4"/>
        <v>849817142.41106069</v>
      </c>
      <c r="K25" s="66">
        <v>13486627.414893737</v>
      </c>
      <c r="L25" s="11">
        <f t="shared" si="5"/>
        <v>418085449.86170584</v>
      </c>
      <c r="M25" s="68">
        <v>6281519.2180024646</v>
      </c>
      <c r="N25" s="11">
        <f t="shared" si="6"/>
        <v>194727095.7580764</v>
      </c>
      <c r="O25" s="70">
        <v>245168.44682542549</v>
      </c>
      <c r="P25" s="11">
        <f t="shared" si="7"/>
        <v>7600221.8515881905</v>
      </c>
      <c r="Q25" s="72">
        <v>148587.65295196854</v>
      </c>
      <c r="R25" s="11">
        <f t="shared" si="8"/>
        <v>4606217.2415110245</v>
      </c>
      <c r="S25">
        <f t="shared" si="9"/>
        <v>2010</v>
      </c>
    </row>
    <row r="26" spans="1:19">
      <c r="A26" s="56">
        <v>40330</v>
      </c>
      <c r="B26" s="49">
        <f t="shared" si="0"/>
        <v>30</v>
      </c>
      <c r="C26" s="58">
        <v>14546453.861178197</v>
      </c>
      <c r="D26" s="11">
        <f t="shared" si="1"/>
        <v>436393615.83534592</v>
      </c>
      <c r="E26" s="60">
        <v>142363.14323398148</v>
      </c>
      <c r="F26" s="11">
        <f t="shared" si="2"/>
        <v>4270894.2970194444</v>
      </c>
      <c r="G26" s="62">
        <v>5883774.2944286596</v>
      </c>
      <c r="H26" s="11">
        <f t="shared" si="3"/>
        <v>176513228.83285978</v>
      </c>
      <c r="I26" s="64">
        <v>28632969.784805246</v>
      </c>
      <c r="J26" s="11">
        <f t="shared" si="4"/>
        <v>858989093.54415739</v>
      </c>
      <c r="K26" s="66">
        <v>14142478.462749245</v>
      </c>
      <c r="L26" s="11">
        <f t="shared" si="5"/>
        <v>424274353.88247734</v>
      </c>
      <c r="M26" s="68">
        <v>6493121.587962904</v>
      </c>
      <c r="N26" s="11">
        <f t="shared" si="6"/>
        <v>194793647.63888711</v>
      </c>
      <c r="O26" s="70">
        <v>236789.16142781544</v>
      </c>
      <c r="P26" s="11">
        <f t="shared" si="7"/>
        <v>7103674.8428344633</v>
      </c>
      <c r="Q26" s="72">
        <v>146396.48372409833</v>
      </c>
      <c r="R26" s="11">
        <f t="shared" si="8"/>
        <v>4391894.5117229503</v>
      </c>
      <c r="S26">
        <f t="shared" si="9"/>
        <v>2010</v>
      </c>
    </row>
    <row r="27" spans="1:19">
      <c r="A27" s="56">
        <v>40360</v>
      </c>
      <c r="B27" s="49">
        <f t="shared" si="0"/>
        <v>31</v>
      </c>
      <c r="C27" s="58">
        <v>17981751.292006817</v>
      </c>
      <c r="D27" s="11">
        <f t="shared" si="1"/>
        <v>557434290.05221128</v>
      </c>
      <c r="E27" s="60">
        <v>147576.76461384882</v>
      </c>
      <c r="F27" s="11">
        <f t="shared" si="2"/>
        <v>4574879.7030293131</v>
      </c>
      <c r="G27" s="62">
        <v>6717359.2236187924</v>
      </c>
      <c r="H27" s="11">
        <f t="shared" si="3"/>
        <v>208238135.93218255</v>
      </c>
      <c r="I27" s="64">
        <v>32483968.835089806</v>
      </c>
      <c r="J27" s="11">
        <f t="shared" si="4"/>
        <v>1007003033.887784</v>
      </c>
      <c r="K27" s="66">
        <v>15238781.26755237</v>
      </c>
      <c r="L27" s="11">
        <f t="shared" si="5"/>
        <v>472402219.29412347</v>
      </c>
      <c r="M27" s="68">
        <v>6870025.7856198242</v>
      </c>
      <c r="N27" s="11">
        <f t="shared" si="6"/>
        <v>212970799.35421455</v>
      </c>
      <c r="O27" s="70">
        <v>251508.53567948198</v>
      </c>
      <c r="P27" s="11">
        <f t="shared" si="7"/>
        <v>7796764.6060639415</v>
      </c>
      <c r="Q27" s="72">
        <v>146893.90161887623</v>
      </c>
      <c r="R27" s="11">
        <f t="shared" si="8"/>
        <v>4553710.9501851629</v>
      </c>
      <c r="S27">
        <f t="shared" si="9"/>
        <v>2010</v>
      </c>
    </row>
    <row r="28" spans="1:19">
      <c r="A28" s="56">
        <v>40391</v>
      </c>
      <c r="B28" s="49">
        <f t="shared" si="0"/>
        <v>31</v>
      </c>
      <c r="C28" s="58">
        <v>16315276.13967522</v>
      </c>
      <c r="D28" s="11">
        <f t="shared" si="1"/>
        <v>505773560.32993186</v>
      </c>
      <c r="E28" s="60">
        <v>155337.12693347695</v>
      </c>
      <c r="F28" s="11">
        <f t="shared" si="2"/>
        <v>4815450.9349377854</v>
      </c>
      <c r="G28" s="62">
        <v>6348437.9502323074</v>
      </c>
      <c r="H28" s="11">
        <f t="shared" si="3"/>
        <v>196801576.45720154</v>
      </c>
      <c r="I28" s="64">
        <v>31361846.564482741</v>
      </c>
      <c r="J28" s="11">
        <f t="shared" si="4"/>
        <v>972217243.49896502</v>
      </c>
      <c r="K28" s="66">
        <v>15077200.939139461</v>
      </c>
      <c r="L28" s="11">
        <f t="shared" si="5"/>
        <v>467393229.11332327</v>
      </c>
      <c r="M28" s="68">
        <v>6774896.9589129323</v>
      </c>
      <c r="N28" s="11">
        <f t="shared" si="6"/>
        <v>210021805.7263009</v>
      </c>
      <c r="O28" s="70">
        <v>250633.19725295485</v>
      </c>
      <c r="P28" s="11">
        <f t="shared" si="7"/>
        <v>7769629.1148415999</v>
      </c>
      <c r="Q28" s="72">
        <v>145629.02246454719</v>
      </c>
      <c r="R28" s="11">
        <f t="shared" si="8"/>
        <v>4514499.6964009628</v>
      </c>
      <c r="S28">
        <f t="shared" si="9"/>
        <v>2010</v>
      </c>
    </row>
    <row r="29" spans="1:19">
      <c r="A29" s="56">
        <v>40422</v>
      </c>
      <c r="B29" s="49">
        <f t="shared" si="0"/>
        <v>30</v>
      </c>
      <c r="C29" s="58">
        <v>12947968.543191468</v>
      </c>
      <c r="D29" s="11">
        <f t="shared" si="1"/>
        <v>388439056.29574406</v>
      </c>
      <c r="E29" s="60">
        <v>170468.931508551</v>
      </c>
      <c r="F29" s="11">
        <f t="shared" si="2"/>
        <v>5114067.9452565303</v>
      </c>
      <c r="G29" s="62">
        <v>5528907.6231974773</v>
      </c>
      <c r="H29" s="11">
        <f t="shared" si="3"/>
        <v>165867228.69592431</v>
      </c>
      <c r="I29" s="64">
        <v>27573206.680353802</v>
      </c>
      <c r="J29" s="11">
        <f t="shared" si="4"/>
        <v>827196200.41061401</v>
      </c>
      <c r="K29" s="66">
        <v>13748095.371422822</v>
      </c>
      <c r="L29" s="11">
        <f t="shared" si="5"/>
        <v>412442861.14268464</v>
      </c>
      <c r="M29" s="68">
        <v>6180963.1075575752</v>
      </c>
      <c r="N29" s="11">
        <f t="shared" si="6"/>
        <v>185428893.22672725</v>
      </c>
      <c r="O29" s="70">
        <v>287533.51924037386</v>
      </c>
      <c r="P29" s="11">
        <f t="shared" si="7"/>
        <v>8626005.5772112161</v>
      </c>
      <c r="Q29" s="72">
        <v>139739.51690993833</v>
      </c>
      <c r="R29" s="11">
        <f t="shared" si="8"/>
        <v>4192185.5072981501</v>
      </c>
      <c r="S29">
        <f t="shared" si="9"/>
        <v>2010</v>
      </c>
    </row>
    <row r="30" spans="1:19">
      <c r="A30" s="56">
        <v>40452</v>
      </c>
      <c r="B30" s="49">
        <f t="shared" si="0"/>
        <v>31</v>
      </c>
      <c r="C30" s="58">
        <v>12196635.551694514</v>
      </c>
      <c r="D30" s="11">
        <f t="shared" si="1"/>
        <v>378095702.10252994</v>
      </c>
      <c r="E30" s="60">
        <v>168411.76805218097</v>
      </c>
      <c r="F30" s="11">
        <f t="shared" si="2"/>
        <v>5220764.8096176097</v>
      </c>
      <c r="G30" s="62">
        <v>5254201.7405989235</v>
      </c>
      <c r="H30" s="11">
        <f t="shared" si="3"/>
        <v>162880253.95856664</v>
      </c>
      <c r="I30" s="64">
        <v>26339874.391739983</v>
      </c>
      <c r="J30" s="11">
        <f t="shared" si="4"/>
        <v>816536106.1439395</v>
      </c>
      <c r="K30" s="66">
        <v>13058064.997808043</v>
      </c>
      <c r="L30" s="11">
        <f t="shared" si="5"/>
        <v>404800014.93204933</v>
      </c>
      <c r="M30" s="68">
        <v>5815124.3706251662</v>
      </c>
      <c r="N30" s="11">
        <f t="shared" si="6"/>
        <v>180268855.48938015</v>
      </c>
      <c r="O30" s="70">
        <v>333276.39232159877</v>
      </c>
      <c r="P30" s="11">
        <f t="shared" si="7"/>
        <v>10331568.161969561</v>
      </c>
      <c r="Q30" s="72">
        <v>141067.60044500409</v>
      </c>
      <c r="R30" s="11">
        <f t="shared" si="8"/>
        <v>4373095.6137951268</v>
      </c>
      <c r="S30">
        <f t="shared" si="9"/>
        <v>2010</v>
      </c>
    </row>
    <row r="31" spans="1:19">
      <c r="A31" s="56">
        <v>40483</v>
      </c>
      <c r="B31" s="49">
        <f t="shared" si="0"/>
        <v>30</v>
      </c>
      <c r="C31" s="58">
        <v>13777580.487552237</v>
      </c>
      <c r="D31" s="11">
        <f t="shared" si="1"/>
        <v>413327414.62656713</v>
      </c>
      <c r="E31" s="60">
        <v>178264.28941836994</v>
      </c>
      <c r="F31" s="11">
        <f t="shared" si="2"/>
        <v>5347928.6825510981</v>
      </c>
      <c r="G31" s="62">
        <v>5643836.084583682</v>
      </c>
      <c r="H31" s="11">
        <f t="shared" si="3"/>
        <v>169315082.53751045</v>
      </c>
      <c r="I31" s="64">
        <v>27907596.094268277</v>
      </c>
      <c r="J31" s="11">
        <f t="shared" si="4"/>
        <v>837227882.82804835</v>
      </c>
      <c r="K31" s="66">
        <v>13340516.36619762</v>
      </c>
      <c r="L31" s="11">
        <f t="shared" si="5"/>
        <v>400215490.9859286</v>
      </c>
      <c r="M31" s="68">
        <v>6151361.3974648351</v>
      </c>
      <c r="N31" s="11">
        <f t="shared" si="6"/>
        <v>184540841.92394504</v>
      </c>
      <c r="O31" s="70">
        <v>388390.3808579662</v>
      </c>
      <c r="P31" s="11">
        <f t="shared" si="7"/>
        <v>11651711.425738987</v>
      </c>
      <c r="Q31" s="72">
        <v>140792.62678975333</v>
      </c>
      <c r="R31" s="11">
        <f t="shared" si="8"/>
        <v>4223778.8036925998</v>
      </c>
      <c r="S31">
        <f t="shared" si="9"/>
        <v>2010</v>
      </c>
    </row>
    <row r="32" spans="1:19">
      <c r="A32" s="57">
        <v>40513</v>
      </c>
      <c r="B32" s="50">
        <f t="shared" si="0"/>
        <v>31</v>
      </c>
      <c r="C32" s="59">
        <v>16281834.211640155</v>
      </c>
      <c r="D32" s="10">
        <f t="shared" si="1"/>
        <v>504736860.56084478</v>
      </c>
      <c r="E32" s="61">
        <v>177286.93834798998</v>
      </c>
      <c r="F32" s="10">
        <f t="shared" si="2"/>
        <v>5495895.0887876898</v>
      </c>
      <c r="G32" s="63">
        <v>6150643.1068604207</v>
      </c>
      <c r="H32" s="10">
        <f t="shared" si="3"/>
        <v>190669936.31267303</v>
      </c>
      <c r="I32" s="65">
        <v>30378506.32194813</v>
      </c>
      <c r="J32" s="10">
        <f t="shared" si="4"/>
        <v>941733695.98039198</v>
      </c>
      <c r="K32" s="67">
        <v>13115896.672155192</v>
      </c>
      <c r="L32" s="10">
        <f t="shared" si="5"/>
        <v>406592796.83681095</v>
      </c>
      <c r="M32" s="69">
        <v>6473654.1903096102</v>
      </c>
      <c r="N32" s="10">
        <f t="shared" si="6"/>
        <v>200683279.89959791</v>
      </c>
      <c r="O32" s="71">
        <v>392178.34587418014</v>
      </c>
      <c r="P32" s="10">
        <f t="shared" si="7"/>
        <v>12157528.722099584</v>
      </c>
      <c r="Q32" s="73">
        <v>139024.54241444659</v>
      </c>
      <c r="R32" s="10">
        <f t="shared" si="8"/>
        <v>4309760.8148478447</v>
      </c>
      <c r="S32" s="21">
        <f t="shared" si="9"/>
        <v>2010</v>
      </c>
    </row>
    <row r="33" spans="1:19">
      <c r="A33" s="56">
        <v>40544</v>
      </c>
      <c r="B33" s="49">
        <f t="shared" si="0"/>
        <v>31</v>
      </c>
      <c r="C33" s="58">
        <v>16873591.508445214</v>
      </c>
      <c r="D33" s="11">
        <f t="shared" si="1"/>
        <v>523081336.76180166</v>
      </c>
      <c r="E33" s="60">
        <v>180663.83241176122</v>
      </c>
      <c r="F33" s="11">
        <f t="shared" si="2"/>
        <v>5600578.8047645977</v>
      </c>
      <c r="G33" s="62">
        <v>6318722.209018141</v>
      </c>
      <c r="H33" s="11">
        <f t="shared" si="3"/>
        <v>195880388.47956237</v>
      </c>
      <c r="I33" s="64">
        <v>31481375.630290989</v>
      </c>
      <c r="J33" s="11">
        <f t="shared" si="4"/>
        <v>975922644.53902066</v>
      </c>
      <c r="K33" s="66">
        <v>13495704.352253864</v>
      </c>
      <c r="L33" s="11">
        <f t="shared" si="5"/>
        <v>418366834.91986978</v>
      </c>
      <c r="M33" s="68">
        <v>6582885.3300929051</v>
      </c>
      <c r="N33" s="11">
        <f t="shared" si="6"/>
        <v>204069445.23288006</v>
      </c>
      <c r="O33" s="70">
        <v>418421.04481672565</v>
      </c>
      <c r="P33" s="11">
        <f t="shared" si="7"/>
        <v>12971052.389318496</v>
      </c>
      <c r="Q33" s="72">
        <v>129835.65751299972</v>
      </c>
      <c r="R33" s="11">
        <f t="shared" si="8"/>
        <v>4024905.3829029915</v>
      </c>
      <c r="S33">
        <f t="shared" si="9"/>
        <v>2011</v>
      </c>
    </row>
    <row r="34" spans="1:19">
      <c r="A34" s="56">
        <v>40575</v>
      </c>
      <c r="B34" s="49">
        <f t="shared" si="0"/>
        <v>28</v>
      </c>
      <c r="C34" s="58">
        <v>16318099.098185357</v>
      </c>
      <c r="D34" s="11">
        <f t="shared" si="1"/>
        <v>456906774.74918997</v>
      </c>
      <c r="E34" s="60">
        <v>203759.3757407681</v>
      </c>
      <c r="F34" s="11">
        <f t="shared" si="2"/>
        <v>5705262.5207415065</v>
      </c>
      <c r="G34" s="62">
        <v>6324237.1443378301</v>
      </c>
      <c r="H34" s="11">
        <f t="shared" si="3"/>
        <v>177078640.04145923</v>
      </c>
      <c r="I34" s="64">
        <v>31435333.729326595</v>
      </c>
      <c r="J34" s="11">
        <f t="shared" si="4"/>
        <v>880189344.4211446</v>
      </c>
      <c r="K34" s="66">
        <v>13664519.581696536</v>
      </c>
      <c r="L34" s="11">
        <f t="shared" si="5"/>
        <v>382606548.287503</v>
      </c>
      <c r="M34" s="68">
        <v>6646140.7174236616</v>
      </c>
      <c r="N34" s="11">
        <f t="shared" si="6"/>
        <v>186091940.08786252</v>
      </c>
      <c r="O34" s="70">
        <v>388767.34109968267</v>
      </c>
      <c r="P34" s="11">
        <f t="shared" si="7"/>
        <v>10885485.550791115</v>
      </c>
      <c r="Q34" s="72">
        <v>127365.06047744304</v>
      </c>
      <c r="R34" s="11">
        <f t="shared" si="8"/>
        <v>3566221.6933684051</v>
      </c>
      <c r="S34">
        <f t="shared" si="9"/>
        <v>2011</v>
      </c>
    </row>
    <row r="35" spans="1:19">
      <c r="A35" s="56">
        <v>40603</v>
      </c>
      <c r="B35" s="49">
        <f t="shared" si="0"/>
        <v>31</v>
      </c>
      <c r="C35" s="58">
        <v>14771060.873467732</v>
      </c>
      <c r="D35" s="11">
        <f t="shared" si="1"/>
        <v>457902887.07749969</v>
      </c>
      <c r="E35" s="60">
        <v>187883.02581091321</v>
      </c>
      <c r="F35" s="11">
        <f t="shared" si="2"/>
        <v>5824373.8001383096</v>
      </c>
      <c r="G35" s="62">
        <v>6043673.4044534229</v>
      </c>
      <c r="H35" s="11">
        <f t="shared" si="3"/>
        <v>187353875.53805611</v>
      </c>
      <c r="I35" s="64">
        <v>29569851.496834986</v>
      </c>
      <c r="J35" s="11">
        <f t="shared" si="4"/>
        <v>916665396.40188456</v>
      </c>
      <c r="K35" s="66">
        <v>13379690.026104888</v>
      </c>
      <c r="L35" s="11">
        <f t="shared" si="5"/>
        <v>414770390.80925155</v>
      </c>
      <c r="M35" s="68">
        <v>6590802.6068739025</v>
      </c>
      <c r="N35" s="11">
        <f t="shared" si="6"/>
        <v>204314880.81309098</v>
      </c>
      <c r="O35" s="70">
        <v>360148.19259010872</v>
      </c>
      <c r="P35" s="11">
        <f t="shared" si="7"/>
        <v>11164593.970293371</v>
      </c>
      <c r="Q35" s="72">
        <v>125860.08771280204</v>
      </c>
      <c r="R35" s="11">
        <f t="shared" si="8"/>
        <v>3901662.7190968632</v>
      </c>
      <c r="S35">
        <f t="shared" si="9"/>
        <v>2011</v>
      </c>
    </row>
    <row r="36" spans="1:19">
      <c r="A36" s="56">
        <v>40634</v>
      </c>
      <c r="B36" s="49">
        <f t="shared" si="0"/>
        <v>30</v>
      </c>
      <c r="C36" s="58">
        <v>12811902.135527879</v>
      </c>
      <c r="D36" s="11">
        <f t="shared" si="1"/>
        <v>384357064.06583637</v>
      </c>
      <c r="E36" s="60">
        <v>204927.32135094999</v>
      </c>
      <c r="F36" s="11">
        <f t="shared" si="2"/>
        <v>6147819.6405285001</v>
      </c>
      <c r="G36" s="62">
        <v>5587526.3149273004</v>
      </c>
      <c r="H36" s="11">
        <f t="shared" si="3"/>
        <v>167625789.44781902</v>
      </c>
      <c r="I36" s="64">
        <v>27199963.151321162</v>
      </c>
      <c r="J36" s="11">
        <f t="shared" si="4"/>
        <v>815998894.53963482</v>
      </c>
      <c r="K36" s="66">
        <v>12571894.386249699</v>
      </c>
      <c r="L36" s="11">
        <f t="shared" si="5"/>
        <v>377156831.58749098</v>
      </c>
      <c r="M36" s="68">
        <v>6432442.0006813435</v>
      </c>
      <c r="N36" s="11">
        <f t="shared" si="6"/>
        <v>192973260.02044031</v>
      </c>
      <c r="O36" s="70">
        <v>303774.45868638804</v>
      </c>
      <c r="P36" s="11">
        <f t="shared" si="7"/>
        <v>9113233.7605916411</v>
      </c>
      <c r="Q36" s="72">
        <v>125469.41831572232</v>
      </c>
      <c r="R36" s="11">
        <f t="shared" si="8"/>
        <v>3764082.5494716694</v>
      </c>
      <c r="S36">
        <f t="shared" si="9"/>
        <v>2011</v>
      </c>
    </row>
    <row r="37" spans="1:19">
      <c r="A37" s="56">
        <v>40664</v>
      </c>
      <c r="B37" s="49">
        <f t="shared" si="0"/>
        <v>31</v>
      </c>
      <c r="C37" s="58">
        <v>11895530.44983151</v>
      </c>
      <c r="D37" s="11">
        <f t="shared" si="1"/>
        <v>368761443.94477683</v>
      </c>
      <c r="E37" s="60">
        <v>215125.4692676831</v>
      </c>
      <c r="F37" s="11">
        <f t="shared" si="2"/>
        <v>6668889.5472981762</v>
      </c>
      <c r="G37" s="62">
        <v>5264116.2345276522</v>
      </c>
      <c r="H37" s="11">
        <f t="shared" si="3"/>
        <v>163187603.27035722</v>
      </c>
      <c r="I37" s="64">
        <v>26620896.137527477</v>
      </c>
      <c r="J37" s="11">
        <f t="shared" si="4"/>
        <v>825247780.2633518</v>
      </c>
      <c r="K37" s="66">
        <v>12588790.42274601</v>
      </c>
      <c r="L37" s="11">
        <f t="shared" si="5"/>
        <v>390252503.10512632</v>
      </c>
      <c r="M37" s="68">
        <v>6625894.2563083079</v>
      </c>
      <c r="N37" s="11">
        <f t="shared" si="6"/>
        <v>205402721.94555753</v>
      </c>
      <c r="O37" s="70">
        <v>242521.63364952194</v>
      </c>
      <c r="P37" s="11">
        <f t="shared" si="7"/>
        <v>7518170.6431351807</v>
      </c>
      <c r="Q37" s="72">
        <v>118093.94417986403</v>
      </c>
      <c r="R37" s="11">
        <f t="shared" si="8"/>
        <v>3660912.2695757849</v>
      </c>
      <c r="S37">
        <f t="shared" si="9"/>
        <v>2011</v>
      </c>
    </row>
    <row r="38" spans="1:19">
      <c r="A38" s="56">
        <v>40695</v>
      </c>
      <c r="B38" s="49">
        <f t="shared" si="0"/>
        <v>30</v>
      </c>
      <c r="C38" s="58">
        <v>13741919.31166473</v>
      </c>
      <c r="D38" s="11">
        <f t="shared" si="1"/>
        <v>412257579.34994191</v>
      </c>
      <c r="E38" s="60">
        <v>232104.82453726276</v>
      </c>
      <c r="F38" s="11">
        <f t="shared" si="2"/>
        <v>6963144.7361178827</v>
      </c>
      <c r="G38" s="62">
        <v>5756019.3122333782</v>
      </c>
      <c r="H38" s="11">
        <f t="shared" si="3"/>
        <v>172680579.36700135</v>
      </c>
      <c r="I38" s="64">
        <v>28723930.668657985</v>
      </c>
      <c r="J38" s="11">
        <f t="shared" si="4"/>
        <v>861717920.05973959</v>
      </c>
      <c r="K38" s="66">
        <v>13605722.335620921</v>
      </c>
      <c r="L38" s="11">
        <f t="shared" si="5"/>
        <v>408171670.06862766</v>
      </c>
      <c r="M38" s="68">
        <v>7006470.6338006491</v>
      </c>
      <c r="N38" s="11">
        <f t="shared" si="6"/>
        <v>210194119.01401946</v>
      </c>
      <c r="O38" s="70">
        <v>234769.30129448688</v>
      </c>
      <c r="P38" s="11">
        <f t="shared" si="7"/>
        <v>7043079.0388346063</v>
      </c>
      <c r="Q38" s="72">
        <v>117691.67851850878</v>
      </c>
      <c r="R38" s="11">
        <f t="shared" si="8"/>
        <v>3530750.3555552633</v>
      </c>
      <c r="S38">
        <f t="shared" si="9"/>
        <v>2011</v>
      </c>
    </row>
    <row r="39" spans="1:19">
      <c r="A39" s="56">
        <v>40725</v>
      </c>
      <c r="B39" s="49">
        <f t="shared" si="0"/>
        <v>31</v>
      </c>
      <c r="C39" s="58">
        <v>18235995.327884566</v>
      </c>
      <c r="D39" s="11">
        <f t="shared" si="1"/>
        <v>565315855.16442156</v>
      </c>
      <c r="E39" s="60">
        <v>230700.31079898696</v>
      </c>
      <c r="F39" s="11">
        <f t="shared" si="2"/>
        <v>7151709.6347685959</v>
      </c>
      <c r="G39" s="62">
        <v>6653287.564105683</v>
      </c>
      <c r="H39" s="11">
        <f t="shared" si="3"/>
        <v>206251914.48727617</v>
      </c>
      <c r="I39" s="64">
        <v>32459984.58677803</v>
      </c>
      <c r="J39" s="11">
        <f t="shared" si="4"/>
        <v>1006259522.1901189</v>
      </c>
      <c r="K39" s="66">
        <v>14469914.48639198</v>
      </c>
      <c r="L39" s="11">
        <f t="shared" si="5"/>
        <v>448567349.0781514</v>
      </c>
      <c r="M39" s="68">
        <v>7291672.397000704</v>
      </c>
      <c r="N39" s="11">
        <f t="shared" si="6"/>
        <v>226041844.30702183</v>
      </c>
      <c r="O39" s="70">
        <v>253286.19317829682</v>
      </c>
      <c r="P39" s="11">
        <f t="shared" si="7"/>
        <v>7851871.9885272011</v>
      </c>
      <c r="Q39" s="72">
        <v>127863.53323139694</v>
      </c>
      <c r="R39" s="11">
        <f t="shared" si="8"/>
        <v>3963769.530173305</v>
      </c>
      <c r="S39">
        <f t="shared" si="9"/>
        <v>2011</v>
      </c>
    </row>
    <row r="40" spans="1:19">
      <c r="A40" s="56">
        <v>40756</v>
      </c>
      <c r="B40" s="49">
        <f t="shared" si="0"/>
        <v>31</v>
      </c>
      <c r="C40" s="58">
        <v>15313586.408473365</v>
      </c>
      <c r="D40" s="11">
        <f t="shared" si="1"/>
        <v>474721178.66267431</v>
      </c>
      <c r="E40" s="60">
        <v>242692.61407673865</v>
      </c>
      <c r="F40" s="11">
        <f t="shared" si="2"/>
        <v>7523471.0363788987</v>
      </c>
      <c r="G40" s="62">
        <v>6386417.7758686617</v>
      </c>
      <c r="H40" s="11">
        <f t="shared" si="3"/>
        <v>197978951.05192852</v>
      </c>
      <c r="I40" s="64">
        <v>31113790.083012126</v>
      </c>
      <c r="J40" s="11">
        <f t="shared" si="4"/>
        <v>964527492.57337594</v>
      </c>
      <c r="K40" s="66">
        <v>14109497.9871132</v>
      </c>
      <c r="L40" s="11">
        <f t="shared" si="5"/>
        <v>437394437.60050923</v>
      </c>
      <c r="M40" s="68">
        <v>7054424.6041287817</v>
      </c>
      <c r="N40" s="11">
        <f t="shared" si="6"/>
        <v>218687162.72799224</v>
      </c>
      <c r="O40" s="70">
        <v>246518.75966977901</v>
      </c>
      <c r="P40" s="11">
        <f t="shared" si="7"/>
        <v>7642081.5497631496</v>
      </c>
      <c r="Q40" s="72">
        <v>118096.84593335904</v>
      </c>
      <c r="R40" s="11">
        <f t="shared" si="8"/>
        <v>3661002.2239341303</v>
      </c>
      <c r="S40">
        <f t="shared" si="9"/>
        <v>2011</v>
      </c>
    </row>
    <row r="41" spans="1:19">
      <c r="A41" s="56">
        <v>40787</v>
      </c>
      <c r="B41" s="49">
        <f t="shared" si="0"/>
        <v>30</v>
      </c>
      <c r="C41" s="58">
        <v>12625834.419989765</v>
      </c>
      <c r="D41" s="11">
        <f t="shared" si="1"/>
        <v>378775032.59969294</v>
      </c>
      <c r="E41" s="60">
        <v>258711.93568139366</v>
      </c>
      <c r="F41" s="11">
        <f t="shared" ref="F41:F68" si="10">E41*B41</f>
        <v>7761358.0704418095</v>
      </c>
      <c r="G41" s="62">
        <v>5673322.6619894188</v>
      </c>
      <c r="H41" s="11">
        <f t="shared" ref="H41:H68" si="11">G41*B41</f>
        <v>170199679.85968256</v>
      </c>
      <c r="I41" s="64">
        <v>28408130.000855856</v>
      </c>
      <c r="J41" s="11">
        <f t="shared" ref="J41:J68" si="12">I41*B41</f>
        <v>852243900.02567565</v>
      </c>
      <c r="K41" s="66">
        <v>13312957.107488351</v>
      </c>
      <c r="L41" s="11">
        <f t="shared" ref="L41:L68" si="13">K41*B41</f>
        <v>399388713.2246505</v>
      </c>
      <c r="M41" s="68">
        <v>6773635.1579146646</v>
      </c>
      <c r="N41" s="11">
        <f t="shared" ref="N41:N68" si="14">M41*B41</f>
        <v>203209054.73743993</v>
      </c>
      <c r="O41" s="70">
        <v>285200.53833717044</v>
      </c>
      <c r="P41" s="11">
        <f t="shared" ref="P41:P68" si="15">O41*B41</f>
        <v>8556016.1501151137</v>
      </c>
      <c r="Q41" s="72">
        <v>115240.05605922652</v>
      </c>
      <c r="R41" s="11">
        <f t="shared" ref="R41:R68" si="16">Q41*B41</f>
        <v>3457201.6817767955</v>
      </c>
      <c r="S41">
        <f t="shared" si="9"/>
        <v>2011</v>
      </c>
    </row>
    <row r="42" spans="1:19">
      <c r="A42" s="56">
        <v>40817</v>
      </c>
      <c r="B42" s="49">
        <f t="shared" si="0"/>
        <v>31</v>
      </c>
      <c r="C42" s="58">
        <v>12365597.097783666</v>
      </c>
      <c r="D42" s="11">
        <f t="shared" si="1"/>
        <v>383333510.03129363</v>
      </c>
      <c r="E42" s="60">
        <v>260258.95723539483</v>
      </c>
      <c r="F42" s="11">
        <f t="shared" si="10"/>
        <v>8068027.6742972396</v>
      </c>
      <c r="G42" s="62">
        <v>5407198.274391775</v>
      </c>
      <c r="H42" s="11">
        <f t="shared" si="11"/>
        <v>167623146.50614503</v>
      </c>
      <c r="I42" s="64">
        <v>26765559.073932737</v>
      </c>
      <c r="J42" s="11">
        <f t="shared" si="12"/>
        <v>829732331.29191482</v>
      </c>
      <c r="K42" s="66">
        <v>12653562.027005173</v>
      </c>
      <c r="L42" s="11">
        <f t="shared" si="13"/>
        <v>392260422.83716035</v>
      </c>
      <c r="M42" s="68">
        <v>6368250.7833413733</v>
      </c>
      <c r="N42" s="11">
        <f t="shared" si="14"/>
        <v>197415774.28358257</v>
      </c>
      <c r="O42" s="70">
        <v>334303.39922422852</v>
      </c>
      <c r="P42" s="11">
        <f t="shared" si="15"/>
        <v>10363405.375951083</v>
      </c>
      <c r="Q42" s="72">
        <v>116146.16238233255</v>
      </c>
      <c r="R42" s="11">
        <f t="shared" si="16"/>
        <v>3600531.033852309</v>
      </c>
      <c r="S42">
        <f t="shared" si="9"/>
        <v>2011</v>
      </c>
    </row>
    <row r="43" spans="1:19">
      <c r="A43" s="56">
        <v>40848</v>
      </c>
      <c r="B43" s="49">
        <f t="shared" si="0"/>
        <v>30</v>
      </c>
      <c r="C43" s="58">
        <v>13540248.096126514</v>
      </c>
      <c r="D43" s="11">
        <f t="shared" si="1"/>
        <v>406207442.88379538</v>
      </c>
      <c r="E43" s="60">
        <v>273586.86540888168</v>
      </c>
      <c r="F43" s="11">
        <f t="shared" si="10"/>
        <v>8207605.9622664507</v>
      </c>
      <c r="G43" s="62">
        <v>5766400.4163677506</v>
      </c>
      <c r="H43" s="11">
        <f t="shared" si="11"/>
        <v>172992012.49103251</v>
      </c>
      <c r="I43" s="64">
        <v>27734021.717348207</v>
      </c>
      <c r="J43" s="11">
        <f t="shared" si="12"/>
        <v>832020651.52044618</v>
      </c>
      <c r="K43" s="66">
        <v>12812031.664405257</v>
      </c>
      <c r="L43" s="11">
        <f t="shared" si="13"/>
        <v>384360949.9321577</v>
      </c>
      <c r="M43" s="68">
        <v>5646380.0536623616</v>
      </c>
      <c r="N43" s="11">
        <f t="shared" si="14"/>
        <v>169391401.60987085</v>
      </c>
      <c r="O43" s="70">
        <v>390580.54552107025</v>
      </c>
      <c r="P43" s="11">
        <f t="shared" si="15"/>
        <v>11717416.365632107</v>
      </c>
      <c r="Q43" s="72">
        <v>117426.56772793656</v>
      </c>
      <c r="R43" s="11">
        <f t="shared" si="16"/>
        <v>3522797.0318380967</v>
      </c>
      <c r="S43">
        <f t="shared" si="9"/>
        <v>2011</v>
      </c>
    </row>
    <row r="44" spans="1:19">
      <c r="A44" s="57">
        <v>40878</v>
      </c>
      <c r="B44" s="50">
        <f t="shared" si="0"/>
        <v>31</v>
      </c>
      <c r="C44" s="59">
        <v>15208533.323493501</v>
      </c>
      <c r="D44" s="10">
        <f t="shared" si="1"/>
        <v>471464533.02829856</v>
      </c>
      <c r="E44" s="61">
        <v>273073.83727227029</v>
      </c>
      <c r="F44" s="10">
        <f t="shared" si="10"/>
        <v>8465288.9554403797</v>
      </c>
      <c r="G44" s="63">
        <v>5969676.5768846944</v>
      </c>
      <c r="H44" s="10">
        <f t="shared" si="11"/>
        <v>185059973.88342553</v>
      </c>
      <c r="I44" s="65">
        <v>29087340.695368249</v>
      </c>
      <c r="J44" s="10">
        <f t="shared" si="12"/>
        <v>901707561.55641568</v>
      </c>
      <c r="K44" s="67">
        <v>12676968.216958743</v>
      </c>
      <c r="L44" s="10">
        <f t="shared" si="13"/>
        <v>392986014.725721</v>
      </c>
      <c r="M44" s="69">
        <v>5378274.9249895699</v>
      </c>
      <c r="N44" s="10">
        <f t="shared" si="14"/>
        <v>166726522.67467666</v>
      </c>
      <c r="O44" s="71">
        <v>402228.68252529012</v>
      </c>
      <c r="P44" s="10">
        <f t="shared" si="15"/>
        <v>12469089.158283994</v>
      </c>
      <c r="Q44" s="73">
        <v>119781.08042835094</v>
      </c>
      <c r="R44" s="10">
        <f t="shared" si="16"/>
        <v>3713213.4932788792</v>
      </c>
      <c r="S44" s="21">
        <f t="shared" si="9"/>
        <v>2011</v>
      </c>
    </row>
    <row r="45" spans="1:19">
      <c r="A45" s="56">
        <v>40909</v>
      </c>
      <c r="B45" s="49">
        <f t="shared" si="0"/>
        <v>31</v>
      </c>
      <c r="C45" s="58">
        <v>15852594.721145781</v>
      </c>
      <c r="D45" s="11">
        <f t="shared" si="1"/>
        <v>491430436.35551918</v>
      </c>
      <c r="E45" s="60">
        <v>279102.45904637472</v>
      </c>
      <c r="F45" s="11">
        <f t="shared" si="10"/>
        <v>8652176.2304376159</v>
      </c>
      <c r="G45" s="62">
        <v>6308737.3253582278</v>
      </c>
      <c r="H45" s="11">
        <f t="shared" si="11"/>
        <v>195570857.08610505</v>
      </c>
      <c r="I45" s="64">
        <v>29730353.939272374</v>
      </c>
      <c r="J45" s="11">
        <f t="shared" si="12"/>
        <v>921640972.11744356</v>
      </c>
      <c r="K45" s="66">
        <v>13188148.85081519</v>
      </c>
      <c r="L45" s="11">
        <f t="shared" si="13"/>
        <v>408832614.3752709</v>
      </c>
      <c r="M45" s="68">
        <v>6454958.7900868449</v>
      </c>
      <c r="N45" s="11">
        <f t="shared" si="14"/>
        <v>200103722.4926922</v>
      </c>
      <c r="O45" s="70">
        <v>423256.34039667208</v>
      </c>
      <c r="P45" s="11">
        <f t="shared" si="15"/>
        <v>13120946.552296834</v>
      </c>
      <c r="Q45" s="72">
        <v>121978.19364942703</v>
      </c>
      <c r="R45" s="11">
        <f t="shared" si="16"/>
        <v>3781324.0031322381</v>
      </c>
      <c r="S45">
        <f t="shared" si="9"/>
        <v>2012</v>
      </c>
    </row>
    <row r="46" spans="1:19">
      <c r="A46" s="56">
        <v>40940</v>
      </c>
      <c r="B46" s="49">
        <f t="shared" si="0"/>
        <v>29</v>
      </c>
      <c r="C46" s="58">
        <v>14796840.156675663</v>
      </c>
      <c r="D46" s="11">
        <f t="shared" si="1"/>
        <v>429108364.54359424</v>
      </c>
      <c r="E46" s="60">
        <v>307930.71405011235</v>
      </c>
      <c r="F46" s="11">
        <f t="shared" si="10"/>
        <v>8929990.7074532583</v>
      </c>
      <c r="G46" s="62">
        <v>6135296.8352749115</v>
      </c>
      <c r="H46" s="11">
        <f t="shared" si="11"/>
        <v>177923608.22297242</v>
      </c>
      <c r="I46" s="64">
        <v>29567119.773970451</v>
      </c>
      <c r="J46" s="11">
        <f t="shared" si="12"/>
        <v>857446473.4451431</v>
      </c>
      <c r="K46" s="66">
        <v>13189415.781966271</v>
      </c>
      <c r="L46" s="11">
        <f t="shared" si="13"/>
        <v>382493057.67702186</v>
      </c>
      <c r="M46" s="68">
        <v>6532245.3384373477</v>
      </c>
      <c r="N46" s="11">
        <f t="shared" si="14"/>
        <v>189435114.81468308</v>
      </c>
      <c r="O46" s="70">
        <v>391701.42824040534</v>
      </c>
      <c r="P46" s="11">
        <f t="shared" si="15"/>
        <v>11359341.418971755</v>
      </c>
      <c r="Q46" s="72">
        <v>115970.88979271906</v>
      </c>
      <c r="R46" s="11">
        <f t="shared" si="16"/>
        <v>3363155.8039888525</v>
      </c>
      <c r="S46">
        <f t="shared" si="9"/>
        <v>2012</v>
      </c>
    </row>
    <row r="47" spans="1:19">
      <c r="A47" s="56">
        <v>40969</v>
      </c>
      <c r="B47" s="49">
        <f t="shared" si="0"/>
        <v>31</v>
      </c>
      <c r="C47" s="58">
        <v>12965994.351229183</v>
      </c>
      <c r="D47" s="11">
        <f t="shared" si="1"/>
        <v>401945824.88810468</v>
      </c>
      <c r="E47" s="60">
        <v>295662.22801294521</v>
      </c>
      <c r="F47" s="11">
        <f t="shared" si="10"/>
        <v>9165529.0684013013</v>
      </c>
      <c r="G47" s="62">
        <v>5824849.2020441219</v>
      </c>
      <c r="H47" s="11">
        <f t="shared" si="11"/>
        <v>180570325.26336777</v>
      </c>
      <c r="I47" s="64">
        <v>27514500.809873354</v>
      </c>
      <c r="J47" s="11">
        <f t="shared" si="12"/>
        <v>852949525.10607398</v>
      </c>
      <c r="K47" s="66">
        <v>12798513.393837845</v>
      </c>
      <c r="L47" s="11">
        <f t="shared" si="13"/>
        <v>396753915.20897317</v>
      </c>
      <c r="M47" s="68">
        <v>6402810.8941390244</v>
      </c>
      <c r="N47" s="11">
        <f t="shared" si="14"/>
        <v>198487137.71830976</v>
      </c>
      <c r="O47" s="70">
        <v>360155.03338065889</v>
      </c>
      <c r="P47" s="11">
        <f t="shared" si="15"/>
        <v>11164806.034800425</v>
      </c>
      <c r="Q47" s="72">
        <v>117866.09357522003</v>
      </c>
      <c r="R47" s="11">
        <f t="shared" si="16"/>
        <v>3653848.9008318209</v>
      </c>
      <c r="S47">
        <f t="shared" si="9"/>
        <v>2012</v>
      </c>
    </row>
    <row r="48" spans="1:19">
      <c r="A48" s="56">
        <v>41000</v>
      </c>
      <c r="B48" s="49">
        <f t="shared" si="0"/>
        <v>30</v>
      </c>
      <c r="C48" s="58">
        <v>12399844.708536856</v>
      </c>
      <c r="D48" s="11">
        <f t="shared" si="1"/>
        <v>371995341.25610566</v>
      </c>
      <c r="E48" s="60">
        <v>311400.50255823293</v>
      </c>
      <c r="F48" s="11">
        <f t="shared" si="10"/>
        <v>9342015.0767469872</v>
      </c>
      <c r="G48" s="62">
        <v>5638894.9055932267</v>
      </c>
      <c r="H48" s="11">
        <f t="shared" si="11"/>
        <v>169166847.16779679</v>
      </c>
      <c r="I48" s="64">
        <v>26182487.592772637</v>
      </c>
      <c r="J48" s="11">
        <f t="shared" si="12"/>
        <v>785474627.78317904</v>
      </c>
      <c r="K48" s="66">
        <v>12099008.842354169</v>
      </c>
      <c r="L48" s="11">
        <f t="shared" si="13"/>
        <v>362970265.27062505</v>
      </c>
      <c r="M48" s="68">
        <v>6315660.3018226819</v>
      </c>
      <c r="N48" s="11">
        <f t="shared" si="14"/>
        <v>189469809.05468047</v>
      </c>
      <c r="O48" s="70">
        <v>315028.42450550373</v>
      </c>
      <c r="P48" s="11">
        <f t="shared" si="15"/>
        <v>9450852.7351651117</v>
      </c>
      <c r="Q48" s="72">
        <v>117376.19894655925</v>
      </c>
      <c r="R48" s="11">
        <f t="shared" si="16"/>
        <v>3521285.9683967773</v>
      </c>
      <c r="S48">
        <f t="shared" si="9"/>
        <v>2012</v>
      </c>
    </row>
    <row r="49" spans="1:19">
      <c r="A49" s="56">
        <v>41030</v>
      </c>
      <c r="B49" s="49">
        <f t="shared" si="0"/>
        <v>31</v>
      </c>
      <c r="C49" s="58">
        <v>12157396.728238968</v>
      </c>
      <c r="D49" s="11">
        <f t="shared" si="1"/>
        <v>376879298.57540804</v>
      </c>
      <c r="E49" s="60">
        <v>304439.98790306848</v>
      </c>
      <c r="F49" s="11">
        <f t="shared" si="10"/>
        <v>9437639.6249951236</v>
      </c>
      <c r="G49" s="62">
        <v>5595237.5521497801</v>
      </c>
      <c r="H49" s="11">
        <f t="shared" si="11"/>
        <v>173452364.11664319</v>
      </c>
      <c r="I49" s="64">
        <v>26862233.062812917</v>
      </c>
      <c r="J49" s="11">
        <f t="shared" si="12"/>
        <v>832729224.94720042</v>
      </c>
      <c r="K49" s="66">
        <v>13867063.892063187</v>
      </c>
      <c r="L49" s="11">
        <f t="shared" si="13"/>
        <v>429878980.6539588</v>
      </c>
      <c r="M49" s="68">
        <v>6508089.808048984</v>
      </c>
      <c r="N49" s="11">
        <f t="shared" si="14"/>
        <v>201750784.0495185</v>
      </c>
      <c r="O49" s="70">
        <v>238309.05603162941</v>
      </c>
      <c r="P49" s="11">
        <f t="shared" si="15"/>
        <v>7387580.7369805118</v>
      </c>
      <c r="Q49" s="72">
        <v>113581.43626471625</v>
      </c>
      <c r="R49" s="11">
        <f t="shared" si="16"/>
        <v>3521024.5242062039</v>
      </c>
      <c r="S49">
        <f t="shared" si="9"/>
        <v>2012</v>
      </c>
    </row>
    <row r="50" spans="1:19">
      <c r="A50" s="56">
        <v>41061</v>
      </c>
      <c r="B50" s="49">
        <f t="shared" si="0"/>
        <v>30</v>
      </c>
      <c r="C50" s="58">
        <v>15317111.60857109</v>
      </c>
      <c r="D50" s="11">
        <f t="shared" si="1"/>
        <v>459513348.25713271</v>
      </c>
      <c r="E50" s="60">
        <v>318782.04663352773</v>
      </c>
      <c r="F50" s="11">
        <f t="shared" si="10"/>
        <v>9563461.3990058322</v>
      </c>
      <c r="G50" s="62">
        <v>6164748.1998567563</v>
      </c>
      <c r="H50" s="11">
        <f t="shared" si="11"/>
        <v>184942445.99570268</v>
      </c>
      <c r="I50" s="64">
        <v>29007292.757323828</v>
      </c>
      <c r="J50" s="11">
        <f t="shared" si="12"/>
        <v>870218782.71971488</v>
      </c>
      <c r="K50" s="66">
        <v>14527362.57600178</v>
      </c>
      <c r="L50" s="11">
        <f t="shared" si="13"/>
        <v>435820877.28005338</v>
      </c>
      <c r="M50" s="68">
        <v>6739774.5446384577</v>
      </c>
      <c r="N50" s="11">
        <f t="shared" si="14"/>
        <v>202193236.33915374</v>
      </c>
      <c r="O50" s="70">
        <v>236599.16440076489</v>
      </c>
      <c r="P50" s="11">
        <f t="shared" si="15"/>
        <v>7097974.9320229469</v>
      </c>
      <c r="Q50" s="72">
        <v>112514.34761410677</v>
      </c>
      <c r="R50" s="11">
        <f t="shared" si="16"/>
        <v>3375430.4284232031</v>
      </c>
      <c r="S50">
        <f t="shared" si="9"/>
        <v>2012</v>
      </c>
    </row>
    <row r="51" spans="1:19">
      <c r="A51" s="56">
        <v>41091</v>
      </c>
      <c r="B51" s="49">
        <f t="shared" si="0"/>
        <v>31</v>
      </c>
      <c r="C51" s="58">
        <v>18131905.915956024</v>
      </c>
      <c r="D51" s="11">
        <f t="shared" si="1"/>
        <v>562089083.39463675</v>
      </c>
      <c r="E51" s="60">
        <v>312903.86981931567</v>
      </c>
      <c r="F51" s="11">
        <f t="shared" si="10"/>
        <v>9700019.9643987864</v>
      </c>
      <c r="G51" s="62">
        <v>7036091.3375699427</v>
      </c>
      <c r="H51" s="11">
        <f t="shared" si="11"/>
        <v>218118831.46466821</v>
      </c>
      <c r="I51" s="64">
        <v>32240687.826717991</v>
      </c>
      <c r="J51" s="11">
        <f t="shared" si="12"/>
        <v>999461322.62825775</v>
      </c>
      <c r="K51" s="66">
        <v>15049424.894584084</v>
      </c>
      <c r="L51" s="11">
        <f t="shared" si="13"/>
        <v>466532171.73210663</v>
      </c>
      <c r="M51" s="68">
        <v>7152921.8959198948</v>
      </c>
      <c r="N51" s="11">
        <f t="shared" si="14"/>
        <v>221740578.77351674</v>
      </c>
      <c r="O51" s="70">
        <v>251218.78738617536</v>
      </c>
      <c r="P51" s="11">
        <f t="shared" si="15"/>
        <v>7787782.4089714363</v>
      </c>
      <c r="Q51" s="72">
        <v>120795.42342436261</v>
      </c>
      <c r="R51" s="11">
        <f t="shared" si="16"/>
        <v>3744658.1261552409</v>
      </c>
      <c r="S51">
        <f t="shared" si="9"/>
        <v>2012</v>
      </c>
    </row>
    <row r="52" spans="1:19">
      <c r="A52" s="56">
        <v>41122</v>
      </c>
      <c r="B52" s="49">
        <f t="shared" si="0"/>
        <v>31</v>
      </c>
      <c r="C52" s="58">
        <v>15691201.711159926</v>
      </c>
      <c r="D52" s="11">
        <f t="shared" si="1"/>
        <v>486427253.04595768</v>
      </c>
      <c r="E52" s="60">
        <v>321616.68943898182</v>
      </c>
      <c r="F52" s="11">
        <f t="shared" si="10"/>
        <v>9970117.3726084363</v>
      </c>
      <c r="G52" s="62">
        <v>6310140.6443580044</v>
      </c>
      <c r="H52" s="11">
        <f t="shared" si="11"/>
        <v>195614359.97509813</v>
      </c>
      <c r="I52" s="64">
        <v>29992809.176342055</v>
      </c>
      <c r="J52" s="11">
        <f t="shared" si="12"/>
        <v>929777084.46660376</v>
      </c>
      <c r="K52" s="66">
        <v>14755845.585102523</v>
      </c>
      <c r="L52" s="11">
        <f t="shared" si="13"/>
        <v>457431213.13817823</v>
      </c>
      <c r="M52" s="68">
        <v>7129583.3314013584</v>
      </c>
      <c r="N52" s="11">
        <f t="shared" si="14"/>
        <v>221017083.27344212</v>
      </c>
      <c r="O52" s="70">
        <v>250899.05970689634</v>
      </c>
      <c r="P52" s="11">
        <f t="shared" si="15"/>
        <v>7777870.8509137863</v>
      </c>
      <c r="Q52" s="72">
        <v>115290.5647670472</v>
      </c>
      <c r="R52" s="11">
        <f t="shared" si="16"/>
        <v>3574007.507778463</v>
      </c>
      <c r="S52">
        <f t="shared" si="9"/>
        <v>2012</v>
      </c>
    </row>
    <row r="53" spans="1:19">
      <c r="A53" s="56">
        <v>41153</v>
      </c>
      <c r="B53" s="49">
        <f t="shared" si="0"/>
        <v>30</v>
      </c>
      <c r="C53" s="58">
        <v>12969851.003582979</v>
      </c>
      <c r="D53" s="11">
        <f t="shared" si="1"/>
        <v>389095530.10748935</v>
      </c>
      <c r="E53" s="60">
        <v>337616.16818321939</v>
      </c>
      <c r="F53" s="11">
        <f t="shared" si="10"/>
        <v>10128485.045496581</v>
      </c>
      <c r="G53" s="62">
        <v>5770192.8904752033</v>
      </c>
      <c r="H53" s="11">
        <f t="shared" si="11"/>
        <v>173105786.71425611</v>
      </c>
      <c r="I53" s="64">
        <v>27148547.617290411</v>
      </c>
      <c r="J53" s="11">
        <f t="shared" si="12"/>
        <v>814456428.51871228</v>
      </c>
      <c r="K53" s="66">
        <v>13684970.768183012</v>
      </c>
      <c r="L53" s="11">
        <f t="shared" si="13"/>
        <v>410549123.04549032</v>
      </c>
      <c r="M53" s="68">
        <v>6711022.321828506</v>
      </c>
      <c r="N53" s="11">
        <f t="shared" si="14"/>
        <v>201330669.65485519</v>
      </c>
      <c r="O53" s="70">
        <v>287762.44303728169</v>
      </c>
      <c r="P53" s="11">
        <f t="shared" si="15"/>
        <v>8632873.2911184505</v>
      </c>
      <c r="Q53" s="72">
        <v>116418.88902607257</v>
      </c>
      <c r="R53" s="11">
        <f t="shared" si="16"/>
        <v>3492566.6707821772</v>
      </c>
      <c r="S53">
        <f t="shared" si="9"/>
        <v>2012</v>
      </c>
    </row>
    <row r="54" spans="1:19">
      <c r="A54" s="56">
        <v>41183</v>
      </c>
      <c r="B54" s="49">
        <f t="shared" si="0"/>
        <v>31</v>
      </c>
      <c r="C54" s="58">
        <v>12290115.755740039</v>
      </c>
      <c r="D54" s="11">
        <f t="shared" si="1"/>
        <v>380993588.4279412</v>
      </c>
      <c r="E54" s="60">
        <v>330015.63108477183</v>
      </c>
      <c r="F54" s="11">
        <f t="shared" si="10"/>
        <v>10230484.563627927</v>
      </c>
      <c r="G54" s="62">
        <v>5432890.4716640329</v>
      </c>
      <c r="H54" s="11">
        <f t="shared" si="11"/>
        <v>168419604.62158501</v>
      </c>
      <c r="I54" s="64">
        <v>25916411.633916263</v>
      </c>
      <c r="J54" s="11">
        <f t="shared" si="12"/>
        <v>803408760.65140414</v>
      </c>
      <c r="K54" s="66">
        <v>13459475.337772856</v>
      </c>
      <c r="L54" s="11">
        <f t="shared" si="13"/>
        <v>417243735.47095853</v>
      </c>
      <c r="M54" s="68">
        <v>6545511.5920437481</v>
      </c>
      <c r="N54" s="11">
        <f t="shared" si="14"/>
        <v>202910859.35335618</v>
      </c>
      <c r="O54" s="70">
        <v>334221.37643421488</v>
      </c>
      <c r="P54" s="11">
        <f t="shared" si="15"/>
        <v>10360862.669460662</v>
      </c>
      <c r="Q54" s="72">
        <v>113647.82150855802</v>
      </c>
      <c r="R54" s="11">
        <f t="shared" si="16"/>
        <v>3523082.4667652985</v>
      </c>
      <c r="S54">
        <f t="shared" si="9"/>
        <v>2012</v>
      </c>
    </row>
    <row r="55" spans="1:19">
      <c r="A55" s="56">
        <v>41214</v>
      </c>
      <c r="B55" s="49">
        <f t="shared" si="0"/>
        <v>30</v>
      </c>
      <c r="C55" s="58">
        <v>13714742.981896834</v>
      </c>
      <c r="D55" s="11">
        <f t="shared" si="1"/>
        <v>411442289.45690501</v>
      </c>
      <c r="E55" s="60">
        <v>350410.84458039701</v>
      </c>
      <c r="F55" s="11">
        <f t="shared" si="10"/>
        <v>10512325.33741191</v>
      </c>
      <c r="G55" s="62">
        <v>5981462.7062628306</v>
      </c>
      <c r="H55" s="11">
        <f t="shared" si="11"/>
        <v>179443881.18788493</v>
      </c>
      <c r="I55" s="64">
        <v>27336965.680216968</v>
      </c>
      <c r="J55" s="11">
        <f t="shared" si="12"/>
        <v>820108970.40650904</v>
      </c>
      <c r="K55" s="66">
        <v>13555818.320285905</v>
      </c>
      <c r="L55" s="11">
        <f t="shared" si="13"/>
        <v>406674549.60857713</v>
      </c>
      <c r="M55" s="68">
        <v>6411528.1099392576</v>
      </c>
      <c r="N55" s="11">
        <f t="shared" si="14"/>
        <v>192345843.29817772</v>
      </c>
      <c r="O55" s="70">
        <v>387559.38612900325</v>
      </c>
      <c r="P55" s="11">
        <f t="shared" si="15"/>
        <v>11626781.583870098</v>
      </c>
      <c r="Q55" s="72">
        <v>118413.78410648963</v>
      </c>
      <c r="R55" s="11">
        <f t="shared" si="16"/>
        <v>3552413.5231946888</v>
      </c>
      <c r="S55">
        <f t="shared" si="9"/>
        <v>2012</v>
      </c>
    </row>
    <row r="56" spans="1:19">
      <c r="A56" s="57">
        <v>41244</v>
      </c>
      <c r="B56" s="50">
        <f t="shared" si="0"/>
        <v>31</v>
      </c>
      <c r="C56" s="59">
        <v>14899013.381165555</v>
      </c>
      <c r="D56" s="10">
        <f t="shared" si="1"/>
        <v>461869414.81613219</v>
      </c>
      <c r="E56" s="61">
        <v>347376.33005364711</v>
      </c>
      <c r="F56" s="10">
        <f t="shared" si="10"/>
        <v>10768666.231663059</v>
      </c>
      <c r="G56" s="63">
        <v>6068480.4976582723</v>
      </c>
      <c r="H56" s="10">
        <f t="shared" si="11"/>
        <v>188122895.42740643</v>
      </c>
      <c r="I56" s="65">
        <v>27925830.816711307</v>
      </c>
      <c r="J56" s="10">
        <f t="shared" si="12"/>
        <v>865700755.3180505</v>
      </c>
      <c r="K56" s="67">
        <v>12896242.215924617</v>
      </c>
      <c r="L56" s="10">
        <f t="shared" si="13"/>
        <v>399783508.69366312</v>
      </c>
      <c r="M56" s="69">
        <v>6145359.2843182916</v>
      </c>
      <c r="N56" s="10">
        <f t="shared" si="14"/>
        <v>190506137.81386703</v>
      </c>
      <c r="O56" s="71">
        <v>390271.37535411457</v>
      </c>
      <c r="P56" s="10">
        <f t="shared" si="15"/>
        <v>12098412.635977551</v>
      </c>
      <c r="Q56" s="73">
        <v>115694.40870599353</v>
      </c>
      <c r="R56" s="10">
        <f t="shared" si="16"/>
        <v>3586526.6698857993</v>
      </c>
      <c r="S56" s="21">
        <f t="shared" si="9"/>
        <v>2012</v>
      </c>
    </row>
    <row r="57" spans="1:19">
      <c r="A57" s="56">
        <v>41275</v>
      </c>
      <c r="B57" s="49">
        <f t="shared" si="0"/>
        <v>31</v>
      </c>
      <c r="C57" s="58">
        <v>15740237.476104118</v>
      </c>
      <c r="D57" s="11">
        <f t="shared" si="1"/>
        <v>487947361.75922763</v>
      </c>
      <c r="E57" s="60">
        <v>355071.75210281805</v>
      </c>
      <c r="F57" s="11">
        <f t="shared" si="10"/>
        <v>11007224.315187359</v>
      </c>
      <c r="G57" s="62">
        <v>6455242.3740445599</v>
      </c>
      <c r="H57" s="11">
        <f t="shared" si="11"/>
        <v>200112513.59538135</v>
      </c>
      <c r="I57" s="64">
        <v>29450570.083721027</v>
      </c>
      <c r="J57" s="11">
        <f t="shared" si="12"/>
        <v>912967672.59535182</v>
      </c>
      <c r="K57" s="66">
        <v>13845080.068543687</v>
      </c>
      <c r="L57" s="11">
        <f t="shared" si="13"/>
        <v>429197482.12485433</v>
      </c>
      <c r="M57" s="68">
        <v>6290782.8558583995</v>
      </c>
      <c r="N57" s="11">
        <f t="shared" si="14"/>
        <v>195014268.5316104</v>
      </c>
      <c r="O57" s="70">
        <v>417002.57266363566</v>
      </c>
      <c r="P57" s="11">
        <f t="shared" si="15"/>
        <v>12927079.752572706</v>
      </c>
      <c r="Q57" s="72">
        <v>117907.35908631729</v>
      </c>
      <c r="R57" s="11">
        <f t="shared" si="16"/>
        <v>3655128.1316758357</v>
      </c>
      <c r="S57">
        <f t="shared" si="9"/>
        <v>2013</v>
      </c>
    </row>
    <row r="58" spans="1:19">
      <c r="A58" s="56">
        <v>41306</v>
      </c>
      <c r="B58" s="49">
        <f t="shared" si="0"/>
        <v>28</v>
      </c>
      <c r="C58" s="58">
        <v>15668884.642157471</v>
      </c>
      <c r="D58" s="11">
        <f t="shared" si="1"/>
        <v>438728769.9804092</v>
      </c>
      <c r="E58" s="60">
        <v>400316.95279768523</v>
      </c>
      <c r="F58" s="11">
        <f t="shared" si="10"/>
        <v>11208874.678335186</v>
      </c>
      <c r="G58" s="62">
        <v>6534872.2500651926</v>
      </c>
      <c r="H58" s="11">
        <f t="shared" si="11"/>
        <v>182976423.00182539</v>
      </c>
      <c r="I58" s="64">
        <v>30318011.888378233</v>
      </c>
      <c r="J58" s="11">
        <f t="shared" si="12"/>
        <v>848904332.87459052</v>
      </c>
      <c r="K58" s="66">
        <v>13939909.009579698</v>
      </c>
      <c r="L58" s="11">
        <f t="shared" si="13"/>
        <v>390317452.26823151</v>
      </c>
      <c r="M58" s="68">
        <v>6423217.1754291505</v>
      </c>
      <c r="N58" s="11">
        <f t="shared" si="14"/>
        <v>179850080.91201621</v>
      </c>
      <c r="O58" s="70">
        <v>388411.17358731804</v>
      </c>
      <c r="P58" s="11">
        <f t="shared" si="15"/>
        <v>10875512.860444905</v>
      </c>
      <c r="Q58" s="72">
        <v>116637.94148285747</v>
      </c>
      <c r="R58" s="11">
        <f t="shared" si="16"/>
        <v>3265862.3615200091</v>
      </c>
      <c r="S58">
        <f t="shared" si="9"/>
        <v>2013</v>
      </c>
    </row>
    <row r="59" spans="1:19">
      <c r="A59" s="56">
        <v>41334</v>
      </c>
      <c r="B59" s="49">
        <f t="shared" si="0"/>
        <v>31</v>
      </c>
      <c r="C59" s="58">
        <v>14241532.430137344</v>
      </c>
      <c r="D59" s="11">
        <f t="shared" si="1"/>
        <v>441487505.33425766</v>
      </c>
      <c r="E59" s="60">
        <v>376761.80243550253</v>
      </c>
      <c r="F59" s="11">
        <f t="shared" si="10"/>
        <v>11679615.875500578</v>
      </c>
      <c r="G59" s="62">
        <v>6044354.5452334601</v>
      </c>
      <c r="H59" s="11">
        <f t="shared" si="11"/>
        <v>187374990.90223727</v>
      </c>
      <c r="I59" s="64">
        <v>27724887.875516661</v>
      </c>
      <c r="J59" s="11">
        <f t="shared" si="12"/>
        <v>859471524.14101648</v>
      </c>
      <c r="K59" s="66">
        <v>13685710.92569416</v>
      </c>
      <c r="L59" s="11">
        <f t="shared" si="13"/>
        <v>424257038.69651896</v>
      </c>
      <c r="M59" s="68">
        <v>6501718.958047823</v>
      </c>
      <c r="N59" s="11">
        <f t="shared" si="14"/>
        <v>201553287.6994825</v>
      </c>
      <c r="O59" s="70">
        <v>366104.98875842389</v>
      </c>
      <c r="P59" s="11">
        <f t="shared" si="15"/>
        <v>11349254.65151114</v>
      </c>
      <c r="Q59" s="72">
        <v>118590.71613476226</v>
      </c>
      <c r="R59" s="11">
        <f t="shared" si="16"/>
        <v>3676312.2001776299</v>
      </c>
      <c r="S59">
        <f t="shared" si="9"/>
        <v>2013</v>
      </c>
    </row>
    <row r="60" spans="1:19">
      <c r="A60" s="56">
        <v>41365</v>
      </c>
      <c r="B60" s="49">
        <f t="shared" ref="B60:B68" si="17">A61-A60</f>
        <v>30</v>
      </c>
      <c r="C60" s="58">
        <v>12765885.27691762</v>
      </c>
      <c r="D60" s="11">
        <f t="shared" si="1"/>
        <v>382976558.30752861</v>
      </c>
      <c r="E60" s="60">
        <v>391870.51713663631</v>
      </c>
      <c r="F60" s="11">
        <f t="shared" si="10"/>
        <v>11756115.514099089</v>
      </c>
      <c r="G60" s="62">
        <v>5719453.0053206831</v>
      </c>
      <c r="H60" s="11">
        <f t="shared" si="11"/>
        <v>171583590.15962049</v>
      </c>
      <c r="I60" s="64">
        <v>26595984.565877315</v>
      </c>
      <c r="J60" s="11">
        <f t="shared" si="12"/>
        <v>797879536.97631943</v>
      </c>
      <c r="K60" s="66">
        <v>13583033.488140749</v>
      </c>
      <c r="L60" s="11">
        <f t="shared" si="13"/>
        <v>407491004.64422244</v>
      </c>
      <c r="M60" s="68">
        <v>6119101.8117740666</v>
      </c>
      <c r="N60" s="11">
        <f t="shared" si="14"/>
        <v>183573054.35322201</v>
      </c>
      <c r="O60" s="70">
        <v>309020.15911940282</v>
      </c>
      <c r="P60" s="11">
        <f t="shared" si="15"/>
        <v>9270604.7735820841</v>
      </c>
      <c r="Q60" s="72">
        <v>115816.24834886583</v>
      </c>
      <c r="R60" s="11">
        <f t="shared" si="16"/>
        <v>3474487.4504659749</v>
      </c>
      <c r="S60">
        <f t="shared" ref="S60:S68" si="18">YEAR(A60)</f>
        <v>2013</v>
      </c>
    </row>
    <row r="61" spans="1:19">
      <c r="A61" s="56">
        <v>41395</v>
      </c>
      <c r="B61" s="49">
        <f t="shared" si="17"/>
        <v>31</v>
      </c>
      <c r="C61" s="58">
        <v>11977698.023643753</v>
      </c>
      <c r="D61" s="11">
        <f t="shared" ref="D61:D68" si="19">C61*B61</f>
        <v>371308638.73295635</v>
      </c>
      <c r="E61" s="60">
        <v>387596.0042234353</v>
      </c>
      <c r="F61" s="11">
        <f t="shared" si="10"/>
        <v>12015476.130926494</v>
      </c>
      <c r="G61" s="62">
        <v>5872474.9207402663</v>
      </c>
      <c r="H61" s="11">
        <f t="shared" si="11"/>
        <v>182046722.54294825</v>
      </c>
      <c r="I61" s="64">
        <v>25655935.003785543</v>
      </c>
      <c r="J61" s="11">
        <f t="shared" si="12"/>
        <v>795333985.11735189</v>
      </c>
      <c r="K61" s="66">
        <v>13246757.444868471</v>
      </c>
      <c r="L61" s="11">
        <f t="shared" si="13"/>
        <v>410649480.79092264</v>
      </c>
      <c r="M61" s="68">
        <v>6334761.7159886928</v>
      </c>
      <c r="N61" s="11">
        <f t="shared" si="14"/>
        <v>196377613.19564947</v>
      </c>
      <c r="O61" s="70">
        <v>254698.6736869945</v>
      </c>
      <c r="P61" s="11">
        <f t="shared" si="15"/>
        <v>7895658.8842968298</v>
      </c>
      <c r="Q61" s="72">
        <v>120028.84105650005</v>
      </c>
      <c r="R61" s="11">
        <f t="shared" si="16"/>
        <v>3720894.0727515016</v>
      </c>
      <c r="S61">
        <f t="shared" si="18"/>
        <v>2013</v>
      </c>
    </row>
    <row r="62" spans="1:19">
      <c r="A62" s="56">
        <v>41426</v>
      </c>
      <c r="B62" s="49">
        <f t="shared" si="17"/>
        <v>30</v>
      </c>
      <c r="C62" s="58">
        <v>13489918.504752846</v>
      </c>
      <c r="D62" s="11">
        <f t="shared" si="19"/>
        <v>404697555.1425854</v>
      </c>
      <c r="E62" s="60">
        <v>404374.40543387813</v>
      </c>
      <c r="F62" s="11">
        <f t="shared" si="10"/>
        <v>12131232.163016343</v>
      </c>
      <c r="G62" s="62">
        <v>5866940.4205055172</v>
      </c>
      <c r="H62" s="11">
        <f t="shared" si="11"/>
        <v>176008212.6151655</v>
      </c>
      <c r="I62" s="64">
        <v>27810722.036830671</v>
      </c>
      <c r="J62" s="11">
        <f t="shared" si="12"/>
        <v>834321661.10492015</v>
      </c>
      <c r="K62" s="66">
        <v>14505531.595750302</v>
      </c>
      <c r="L62" s="11">
        <f t="shared" si="13"/>
        <v>435165947.87250906</v>
      </c>
      <c r="M62" s="68">
        <v>6132620.081859882</v>
      </c>
      <c r="N62" s="11">
        <f t="shared" si="14"/>
        <v>183978602.45579645</v>
      </c>
      <c r="O62" s="70">
        <v>228110.39917560466</v>
      </c>
      <c r="P62" s="11">
        <f t="shared" si="15"/>
        <v>6843311.9752681395</v>
      </c>
      <c r="Q62" s="72">
        <v>111194.65582305536</v>
      </c>
      <c r="R62" s="11">
        <f t="shared" si="16"/>
        <v>3335839.6746916608</v>
      </c>
      <c r="S62">
        <f t="shared" si="18"/>
        <v>2013</v>
      </c>
    </row>
    <row r="63" spans="1:19">
      <c r="A63" s="56">
        <v>41456</v>
      </c>
      <c r="B63" s="49">
        <f t="shared" si="17"/>
        <v>31</v>
      </c>
      <c r="C63" s="58">
        <v>16308382.551542465</v>
      </c>
      <c r="D63" s="11">
        <f t="shared" si="19"/>
        <v>505559859.09781641</v>
      </c>
      <c r="E63" s="60">
        <v>398051.3877670347</v>
      </c>
      <c r="F63" s="11">
        <f t="shared" si="10"/>
        <v>12339593.020778075</v>
      </c>
      <c r="G63" s="62">
        <v>6824581.9699956756</v>
      </c>
      <c r="H63" s="11">
        <f t="shared" si="11"/>
        <v>211562041.06986594</v>
      </c>
      <c r="I63" s="64">
        <v>30593697.571721241</v>
      </c>
      <c r="J63" s="11">
        <f t="shared" si="12"/>
        <v>948404624.72335851</v>
      </c>
      <c r="K63" s="66">
        <v>14936164.597118378</v>
      </c>
      <c r="L63" s="11">
        <f t="shared" si="13"/>
        <v>463021102.51066971</v>
      </c>
      <c r="M63" s="68">
        <v>6613000.8371816035</v>
      </c>
      <c r="N63" s="11">
        <f t="shared" si="14"/>
        <v>205003025.95262972</v>
      </c>
      <c r="O63" s="70">
        <v>252451.34394733401</v>
      </c>
      <c r="P63" s="11">
        <f t="shared" si="15"/>
        <v>7825991.6623673541</v>
      </c>
      <c r="Q63" s="72">
        <v>122933.76147978076</v>
      </c>
      <c r="R63" s="11">
        <f t="shared" si="16"/>
        <v>3810946.6058732038</v>
      </c>
      <c r="S63">
        <f t="shared" si="18"/>
        <v>2013</v>
      </c>
    </row>
    <row r="64" spans="1:19">
      <c r="A64" s="56">
        <v>41487</v>
      </c>
      <c r="B64" s="49">
        <f t="shared" si="17"/>
        <v>31</v>
      </c>
      <c r="C64" s="58">
        <v>14503287.109936533</v>
      </c>
      <c r="D64" s="11">
        <f t="shared" si="19"/>
        <v>449601900.40803254</v>
      </c>
      <c r="E64" s="60">
        <v>404870.1161650343</v>
      </c>
      <c r="F64" s="11">
        <f t="shared" si="10"/>
        <v>12550973.601116063</v>
      </c>
      <c r="G64" s="62">
        <v>6334413.2628982076</v>
      </c>
      <c r="H64" s="11">
        <f t="shared" si="11"/>
        <v>196366811.14984444</v>
      </c>
      <c r="I64" s="64">
        <v>28853753.948878728</v>
      </c>
      <c r="J64" s="11">
        <f t="shared" si="12"/>
        <v>894466372.41524053</v>
      </c>
      <c r="K64" s="66">
        <v>14664508.366189219</v>
      </c>
      <c r="L64" s="11">
        <f t="shared" si="13"/>
        <v>454599759.35186577</v>
      </c>
      <c r="M64" s="68">
        <v>6504285.4121053172</v>
      </c>
      <c r="N64" s="11">
        <f t="shared" si="14"/>
        <v>201632847.77526483</v>
      </c>
      <c r="O64" s="70">
        <v>251147.9115735938</v>
      </c>
      <c r="P64" s="11">
        <f t="shared" si="15"/>
        <v>7785585.258781408</v>
      </c>
      <c r="Q64" s="72">
        <v>113767.05369593373</v>
      </c>
      <c r="R64" s="11">
        <f t="shared" si="16"/>
        <v>3526778.6645739456</v>
      </c>
      <c r="S64">
        <f t="shared" si="18"/>
        <v>2013</v>
      </c>
    </row>
    <row r="65" spans="1:19">
      <c r="A65" s="56">
        <v>41518</v>
      </c>
      <c r="B65" s="49">
        <f t="shared" si="17"/>
        <v>30</v>
      </c>
      <c r="C65" s="58">
        <v>12505489.483200705</v>
      </c>
      <c r="D65" s="11">
        <f t="shared" si="19"/>
        <v>375164684.49602115</v>
      </c>
      <c r="E65" s="60">
        <v>423555.23587195482</v>
      </c>
      <c r="F65" s="11">
        <f t="shared" si="10"/>
        <v>12706657.076158645</v>
      </c>
      <c r="G65" s="62">
        <v>5782170.8156681275</v>
      </c>
      <c r="H65" s="11">
        <f t="shared" si="11"/>
        <v>173465124.47004384</v>
      </c>
      <c r="I65" s="64">
        <v>26690785.590150878</v>
      </c>
      <c r="J65" s="11">
        <f t="shared" si="12"/>
        <v>800723567.70452631</v>
      </c>
      <c r="K65" s="66">
        <v>13995162.346039256</v>
      </c>
      <c r="L65" s="11">
        <f t="shared" si="13"/>
        <v>419854870.38117766</v>
      </c>
      <c r="M65" s="68">
        <v>6388175.4280583654</v>
      </c>
      <c r="N65" s="11">
        <f t="shared" si="14"/>
        <v>191645262.84175095</v>
      </c>
      <c r="O65" s="70">
        <v>290794.9828440494</v>
      </c>
      <c r="P65" s="11">
        <f t="shared" si="15"/>
        <v>8723849.4853214826</v>
      </c>
      <c r="Q65" s="72">
        <v>115053.8214090994</v>
      </c>
      <c r="R65" s="11">
        <f t="shared" si="16"/>
        <v>3451614.6422729818</v>
      </c>
      <c r="S65">
        <f t="shared" si="18"/>
        <v>2013</v>
      </c>
    </row>
    <row r="66" spans="1:19">
      <c r="A66" s="56">
        <v>41548</v>
      </c>
      <c r="B66" s="49">
        <f t="shared" si="17"/>
        <v>31</v>
      </c>
      <c r="C66" s="58">
        <v>12041132.633182108</v>
      </c>
      <c r="D66" s="11">
        <f t="shared" si="19"/>
        <v>373275111.62864536</v>
      </c>
      <c r="E66" s="60">
        <v>413171.64740513859</v>
      </c>
      <c r="F66" s="11">
        <f t="shared" si="10"/>
        <v>12808321.069559297</v>
      </c>
      <c r="G66" s="62">
        <v>5545161.5784980161</v>
      </c>
      <c r="H66" s="11">
        <f t="shared" si="11"/>
        <v>171900008.93343851</v>
      </c>
      <c r="I66" s="64">
        <v>25803764.53465018</v>
      </c>
      <c r="J66" s="11">
        <f t="shared" si="12"/>
        <v>799916700.57415557</v>
      </c>
      <c r="K66" s="66">
        <v>13726574.52104537</v>
      </c>
      <c r="L66" s="11">
        <f t="shared" si="13"/>
        <v>425523810.15240645</v>
      </c>
      <c r="M66" s="68">
        <v>6299233.9194437889</v>
      </c>
      <c r="N66" s="11">
        <f t="shared" si="14"/>
        <v>195276251.50275746</v>
      </c>
      <c r="O66" s="70">
        <v>334671.66888666892</v>
      </c>
      <c r="P66" s="11">
        <f t="shared" si="15"/>
        <v>10374821.735486737</v>
      </c>
      <c r="Q66" s="72">
        <v>113456.33564265858</v>
      </c>
      <c r="R66" s="11">
        <f t="shared" si="16"/>
        <v>3517146.404922416</v>
      </c>
      <c r="S66">
        <f t="shared" si="18"/>
        <v>2013</v>
      </c>
    </row>
    <row r="67" spans="1:19">
      <c r="A67" s="56">
        <v>41579</v>
      </c>
      <c r="B67" s="49">
        <f t="shared" si="17"/>
        <v>30</v>
      </c>
      <c r="C67" s="58">
        <v>13929798.94304605</v>
      </c>
      <c r="D67" s="11">
        <f t="shared" si="19"/>
        <v>417893968.29138148</v>
      </c>
      <c r="E67" s="60">
        <v>427827.58410947392</v>
      </c>
      <c r="F67" s="11">
        <f t="shared" si="10"/>
        <v>12834827.523284217</v>
      </c>
      <c r="G67" s="62">
        <v>6171787.9490106991</v>
      </c>
      <c r="H67" s="11">
        <f t="shared" si="11"/>
        <v>185153638.47032097</v>
      </c>
      <c r="I67" s="64">
        <v>27526659.096323624</v>
      </c>
      <c r="J67" s="11">
        <f t="shared" si="12"/>
        <v>825799772.88970876</v>
      </c>
      <c r="K67" s="66">
        <v>13743319.165283622</v>
      </c>
      <c r="L67" s="11">
        <f t="shared" si="13"/>
        <v>412299574.95850867</v>
      </c>
      <c r="M67" s="68">
        <v>6319824.8321202332</v>
      </c>
      <c r="N67" s="11">
        <f t="shared" si="14"/>
        <v>189594744.96360698</v>
      </c>
      <c r="O67" s="70">
        <v>392315.38949862128</v>
      </c>
      <c r="P67" s="11">
        <f t="shared" si="15"/>
        <v>11769461.684958639</v>
      </c>
      <c r="Q67" s="72">
        <v>116957.28217223148</v>
      </c>
      <c r="R67" s="11">
        <f t="shared" si="16"/>
        <v>3508718.4651669445</v>
      </c>
      <c r="S67">
        <f t="shared" si="18"/>
        <v>2013</v>
      </c>
    </row>
    <row r="68" spans="1:19">
      <c r="A68" s="57">
        <v>41609</v>
      </c>
      <c r="B68" s="50">
        <f t="shared" si="17"/>
        <v>31</v>
      </c>
      <c r="C68" s="59">
        <v>15789313.721300146</v>
      </c>
      <c r="D68" s="20">
        <f t="shared" si="19"/>
        <v>489468725.36030453</v>
      </c>
      <c r="E68" s="61">
        <v>417804.05336441449</v>
      </c>
      <c r="F68" s="20">
        <f t="shared" si="10"/>
        <v>12951925.654296849</v>
      </c>
      <c r="G68" s="63">
        <v>6449028.8649915792</v>
      </c>
      <c r="H68" s="20">
        <f t="shared" si="11"/>
        <v>199919894.81473896</v>
      </c>
      <c r="I68" s="65">
        <v>28838788.269624911</v>
      </c>
      <c r="J68" s="20">
        <f t="shared" si="12"/>
        <v>894002436.35837221</v>
      </c>
      <c r="K68" s="67">
        <v>13465664.547614027</v>
      </c>
      <c r="L68" s="20">
        <f t="shared" si="13"/>
        <v>417435600.97603482</v>
      </c>
      <c r="M68" s="69">
        <v>6162732.3335297089</v>
      </c>
      <c r="N68" s="20">
        <f t="shared" si="14"/>
        <v>191044702.33942097</v>
      </c>
      <c r="O68" s="71">
        <v>395982.22615972714</v>
      </c>
      <c r="P68" s="20">
        <f t="shared" si="15"/>
        <v>12275449.010951541</v>
      </c>
      <c r="Q68" s="73">
        <v>120490.38322217515</v>
      </c>
      <c r="R68" s="20">
        <f t="shared" si="16"/>
        <v>3735201.8798874295</v>
      </c>
      <c r="S68">
        <f t="shared" si="18"/>
        <v>2013</v>
      </c>
    </row>
    <row r="69" spans="1:19">
      <c r="A69" s="6">
        <v>41640</v>
      </c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9">
      <c r="A70" s="5"/>
      <c r="B70" s="5"/>
      <c r="C70" s="33" t="s">
        <v>17</v>
      </c>
      <c r="E70" s="3"/>
      <c r="F70" s="3"/>
      <c r="G70" s="3"/>
      <c r="H70" s="3"/>
      <c r="J70" s="3"/>
      <c r="K70" s="3"/>
      <c r="N70" s="3"/>
      <c r="O70" s="3"/>
      <c r="P70" s="3"/>
    </row>
    <row r="71" spans="1:19" ht="45">
      <c r="A71" s="5"/>
      <c r="B71" s="54" t="s">
        <v>19</v>
      </c>
      <c r="C71" s="8" t="s">
        <v>13</v>
      </c>
      <c r="D71" s="7" t="s">
        <v>0</v>
      </c>
      <c r="E71" s="7" t="s">
        <v>8</v>
      </c>
      <c r="F71" s="7" t="s">
        <v>2</v>
      </c>
      <c r="G71" s="7" t="s">
        <v>3</v>
      </c>
      <c r="H71" s="7" t="s">
        <v>4</v>
      </c>
      <c r="I71" s="7" t="s">
        <v>5</v>
      </c>
      <c r="J71" s="7" t="s">
        <v>6</v>
      </c>
      <c r="K71" s="8" t="s">
        <v>7</v>
      </c>
      <c r="L71" s="3"/>
      <c r="M71" s="3"/>
      <c r="N71" s="3"/>
      <c r="O71" s="3"/>
      <c r="P71" s="3"/>
    </row>
    <row r="72" spans="1:19">
      <c r="B72" s="48">
        <v>2009</v>
      </c>
      <c r="C72" s="25">
        <f>SUM(D72:K72)</f>
        <v>25220979081.258385</v>
      </c>
      <c r="D72" s="23">
        <f>SUMIF($S$9:$S$68,$B72,D$9:D$68)</f>
        <v>5190108601.4893141</v>
      </c>
      <c r="E72" s="24">
        <f>SUMIF($S$9:$S$68,$B72,F$9:F$68)</f>
        <v>24719113.484508883</v>
      </c>
      <c r="F72" s="24">
        <f>SUMIF($S$9:$S$68,$B72,H$9:H$68)</f>
        <v>2262462181.3979235</v>
      </c>
      <c r="G72" s="24">
        <f>SUMIF($S$9:$S$68,$B72,J$9:J$68)</f>
        <v>10214840725.080372</v>
      </c>
      <c r="H72" s="24">
        <f>SUMIF($S$9:$S$68,$B72,L$9:L$68)</f>
        <v>4966364031.3089123</v>
      </c>
      <c r="I72" s="13">
        <f>SUMIF($S$9:$S$68,$B72,N$9:N$68)</f>
        <v>2387736966.1800265</v>
      </c>
      <c r="J72" s="13">
        <f>SUMIF($S$9:$S$68,$B72,P$9:P$68)</f>
        <v>116212336.82878517</v>
      </c>
      <c r="K72" s="16">
        <f>SUMIF($S$9:$S$68,$B72,R$9:R$68)</f>
        <v>58535125.488541052</v>
      </c>
      <c r="L72" s="13"/>
      <c r="M72" s="22"/>
      <c r="N72" s="13"/>
      <c r="O72" s="22"/>
      <c r="P72" s="13"/>
    </row>
    <row r="73" spans="1:19">
      <c r="B73" s="49">
        <v>2010</v>
      </c>
      <c r="C73" s="25">
        <f t="shared" ref="C73:C76" si="20">SUM(D73:K73)</f>
        <v>25639535219.42704</v>
      </c>
      <c r="D73" s="15">
        <f>SUMIF($S$9:$S$68,$B73,D$9:D$68)</f>
        <v>5350556423.0153065</v>
      </c>
      <c r="E73" s="13">
        <f>SUMIF($S$9:$S$68,$B73,F$9:F$68)</f>
        <v>52056997.492093951</v>
      </c>
      <c r="F73" s="13">
        <f>SUMIF($S$9:$S$68,$B73,H$9:H$68)</f>
        <v>2174566851.9083076</v>
      </c>
      <c r="G73" s="13">
        <f>SUMIF($S$9:$S$68,$B73,J$9:J$68)</f>
        <v>10574321693.175667</v>
      </c>
      <c r="H73" s="13">
        <f>SUMIF($S$9:$S$68,$B73,L$9:L$68)</f>
        <v>5010956539.0476055</v>
      </c>
      <c r="I73" s="13">
        <f>SUMIF($S$9:$S$68,$B73,N$9:N$68)</f>
        <v>2306020659.2109923</v>
      </c>
      <c r="J73" s="13">
        <f>SUMIF($S$9:$S$68,$B73,P$9:P$68)</f>
        <v>116989394.97490658</v>
      </c>
      <c r="K73" s="16">
        <f>SUMIF($S$9:$S$68,$B73,R$9:R$68)</f>
        <v>54066660.60215687</v>
      </c>
      <c r="L73" s="13"/>
      <c r="M73" s="22"/>
      <c r="N73" s="13"/>
      <c r="O73" s="22"/>
      <c r="P73" s="13"/>
    </row>
    <row r="74" spans="1:19">
      <c r="B74" s="49">
        <v>2011</v>
      </c>
      <c r="C74" s="25">
        <f t="shared" si="20"/>
        <v>25585781502.045589</v>
      </c>
      <c r="D74" s="15">
        <f>SUMIF($S$9:$S$68,$B74,D$9:D$68)</f>
        <v>5283084638.3192225</v>
      </c>
      <c r="E74" s="13">
        <f>SUMIF($S$9:$S$68,$B74,F$9:F$68)</f>
        <v>84087530.383182347</v>
      </c>
      <c r="F74" s="13">
        <f>SUMIF($S$9:$S$68,$B74,H$9:H$68)</f>
        <v>2163912554.4237456</v>
      </c>
      <c r="G74" s="13">
        <f>SUMIF($S$9:$S$68,$B74,J$9:J$68)</f>
        <v>10662233439.382723</v>
      </c>
      <c r="H74" s="13">
        <f>SUMIF($S$9:$S$68,$B74,L$9:L$68)</f>
        <v>4846282666.1762199</v>
      </c>
      <c r="I74" s="13">
        <f>SUMIF($S$9:$S$68,$B74,N$9:N$68)</f>
        <v>2384518127.4544353</v>
      </c>
      <c r="J74" s="13">
        <f>SUMIF($S$9:$S$68,$B74,P$9:P$68)</f>
        <v>117295495.94123706</v>
      </c>
      <c r="K74" s="16">
        <f>SUMIF($S$9:$S$68,$B74,R$9:R$68)</f>
        <v>44367049.96482449</v>
      </c>
      <c r="L74" s="13"/>
      <c r="M74" s="22"/>
      <c r="N74" s="13"/>
      <c r="O74" s="22"/>
      <c r="P74" s="13"/>
    </row>
    <row r="75" spans="1:19">
      <c r="B75" s="49">
        <v>2012</v>
      </c>
      <c r="C75" s="25">
        <f t="shared" si="20"/>
        <v>25443825818.334171</v>
      </c>
      <c r="D75" s="15">
        <f>SUMIF($S$9:$S$68,$B75,D$9:D$68)</f>
        <v>5222789773.1249275</v>
      </c>
      <c r="E75" s="13">
        <f>SUMIF($S$9:$S$68,$B75,F$9:F$68)</f>
        <v>116400910.62224682</v>
      </c>
      <c r="F75" s="13">
        <f>SUMIF($S$9:$S$68,$B75,H$9:H$68)</f>
        <v>2204451807.2434864</v>
      </c>
      <c r="G75" s="13">
        <f>SUMIF($S$9:$S$68,$B75,J$9:J$68)</f>
        <v>10353372928.108292</v>
      </c>
      <c r="H75" s="13">
        <f>SUMIF($S$9:$S$68,$B75,L$9:L$68)</f>
        <v>4974964012.1548767</v>
      </c>
      <c r="I75" s="13">
        <f>SUMIF($S$9:$S$68,$B75,N$9:N$68)</f>
        <v>2411290976.6362529</v>
      </c>
      <c r="J75" s="13">
        <f>SUMIF($S$9:$S$68,$B75,P$9:P$68)</f>
        <v>117866085.85054955</v>
      </c>
      <c r="K75" s="16">
        <f>SUMIF($S$9:$S$68,$B75,R$9:R$68)</f>
        <v>42689324.593540758</v>
      </c>
      <c r="L75" s="13"/>
      <c r="M75" s="22"/>
      <c r="N75" s="13"/>
      <c r="O75" s="22"/>
      <c r="P75" s="13"/>
    </row>
    <row r="76" spans="1:19">
      <c r="B76" s="50">
        <v>2013</v>
      </c>
      <c r="C76" s="26">
        <f t="shared" si="20"/>
        <v>25299716013.90242</v>
      </c>
      <c r="D76" s="17">
        <f>SUMIF($S$9:$S$68,$B76,D$9:D$68)</f>
        <v>5138110638.5391665</v>
      </c>
      <c r="E76" s="19">
        <f>SUMIF($S$9:$S$68,$B76,F$9:F$68)</f>
        <v>145990836.62225819</v>
      </c>
      <c r="F76" s="19">
        <f>SUMIF($S$9:$S$68,$B76,H$9:H$68)</f>
        <v>2238469971.725431</v>
      </c>
      <c r="G76" s="19">
        <f>SUMIF($S$9:$S$68,$B76,J$9:J$68)</f>
        <v>10212192187.474911</v>
      </c>
      <c r="H76" s="19">
        <f>SUMIF($S$9:$S$68,$B76,L$9:L$68)</f>
        <v>5089813124.7279224</v>
      </c>
      <c r="I76" s="19">
        <f>SUMIF($S$9:$S$68,$B76,N$9:N$68)</f>
        <v>2314543742.5232081</v>
      </c>
      <c r="J76" s="19">
        <f>SUMIF($S$9:$S$68,$B76,P$9:P$68)</f>
        <v>117916581.73554295</v>
      </c>
      <c r="K76" s="18">
        <f>SUMIF($S$9:$S$68,$B76,R$9:R$68)</f>
        <v>42678930.553979538</v>
      </c>
      <c r="L76" s="13"/>
      <c r="M76" s="22"/>
      <c r="N76" s="13"/>
      <c r="O76" s="22"/>
      <c r="P76" s="13"/>
    </row>
    <row r="77" spans="1:19">
      <c r="A77" s="12"/>
      <c r="B77" s="5"/>
      <c r="C77" s="14"/>
      <c r="D77" s="13"/>
      <c r="E77" s="13"/>
      <c r="F77" s="13"/>
      <c r="G77" s="13"/>
      <c r="H77" s="13"/>
      <c r="I77" s="13"/>
      <c r="J77" s="13"/>
      <c r="K77" s="13"/>
      <c r="L77" s="13"/>
      <c r="M77" s="22"/>
      <c r="N77" s="13"/>
      <c r="O77" s="22"/>
      <c r="P77" s="13"/>
    </row>
    <row r="78" spans="1:19">
      <c r="A78" s="12"/>
      <c r="B78" s="5"/>
      <c r="C78" s="32" t="s">
        <v>18</v>
      </c>
      <c r="D78" s="13"/>
      <c r="E78" s="13"/>
      <c r="F78" s="13"/>
      <c r="G78" s="13"/>
      <c r="H78" s="13"/>
      <c r="I78" s="13"/>
      <c r="J78" s="13"/>
      <c r="K78" s="13"/>
      <c r="L78" s="13"/>
      <c r="M78" s="22"/>
      <c r="N78" s="13"/>
      <c r="O78" s="22"/>
      <c r="P78" s="13"/>
    </row>
    <row r="79" spans="1:19" ht="45">
      <c r="A79" s="12"/>
      <c r="B79" s="54" t="s">
        <v>19</v>
      </c>
      <c r="C79" s="43" t="s">
        <v>16</v>
      </c>
      <c r="D79" s="34" t="s">
        <v>0</v>
      </c>
      <c r="E79" s="47" t="s">
        <v>8</v>
      </c>
      <c r="F79" s="34" t="s">
        <v>2</v>
      </c>
      <c r="G79" s="47" t="s">
        <v>3</v>
      </c>
      <c r="H79" s="34" t="s">
        <v>4</v>
      </c>
      <c r="I79" s="47" t="s">
        <v>5</v>
      </c>
      <c r="J79" s="34" t="s">
        <v>6</v>
      </c>
      <c r="K79" s="44" t="s">
        <v>7</v>
      </c>
      <c r="L79" s="3"/>
      <c r="M79" s="22"/>
      <c r="N79" s="3"/>
      <c r="O79" s="22"/>
      <c r="P79" s="3"/>
    </row>
    <row r="80" spans="1:19">
      <c r="B80" s="51">
        <v>2009</v>
      </c>
      <c r="C80" s="35">
        <f>SUM(D80:K80)</f>
        <v>24349729089.483402</v>
      </c>
      <c r="D80" s="45">
        <f t="shared" ref="D80:H84" si="21">D72/$D$87</f>
        <v>5002032191.1038103</v>
      </c>
      <c r="E80" s="36">
        <f t="shared" si="21"/>
        <v>23823355.32431465</v>
      </c>
      <c r="F80" s="45">
        <f t="shared" si="21"/>
        <v>2180476273.5138044</v>
      </c>
      <c r="G80" s="37">
        <f t="shared" si="21"/>
        <v>9844680729.6456928</v>
      </c>
      <c r="H80" s="45">
        <f t="shared" si="21"/>
        <v>4786395558.3162222</v>
      </c>
      <c r="I80" s="37">
        <f>I72/$D$88</f>
        <v>2343905925.375505</v>
      </c>
      <c r="J80" s="45">
        <f t="shared" ref="J80:K84" si="22">J72/$D$87</f>
        <v>112001095.63298492</v>
      </c>
      <c r="K80" s="38">
        <f t="shared" si="22"/>
        <v>56413960.571068861</v>
      </c>
      <c r="L80" s="13"/>
      <c r="M80" s="22"/>
      <c r="N80" s="13"/>
      <c r="O80" s="22"/>
      <c r="P80" s="13"/>
    </row>
    <row r="81" spans="1:18">
      <c r="B81" s="52">
        <v>2010</v>
      </c>
      <c r="C81" s="35">
        <f t="shared" ref="C81:C84" si="23">SUM(D81:K81)</f>
        <v>24751656663.501053</v>
      </c>
      <c r="D81" s="45">
        <f t="shared" si="21"/>
        <v>5156665789.3362627</v>
      </c>
      <c r="E81" s="36">
        <f t="shared" si="21"/>
        <v>50170583.5505917</v>
      </c>
      <c r="F81" s="45">
        <f t="shared" si="21"/>
        <v>2095766048.4852614</v>
      </c>
      <c r="G81" s="37">
        <f t="shared" si="21"/>
        <v>10191135016.553263</v>
      </c>
      <c r="H81" s="45">
        <f t="shared" si="21"/>
        <v>4829372146.3450317</v>
      </c>
      <c r="I81" s="37">
        <f>I73/$D$88</f>
        <v>2263689662.5218344</v>
      </c>
      <c r="J81" s="45">
        <f t="shared" si="22"/>
        <v>112749995.15700325</v>
      </c>
      <c r="K81" s="38">
        <f t="shared" si="22"/>
        <v>52107421.551808856</v>
      </c>
      <c r="L81" s="13"/>
      <c r="M81" s="22"/>
      <c r="N81" s="13"/>
      <c r="O81" s="22"/>
      <c r="P81" s="13"/>
    </row>
    <row r="82" spans="1:18">
      <c r="B82" s="52">
        <v>2011</v>
      </c>
      <c r="C82" s="35">
        <f t="shared" si="23"/>
        <v>24701254437.870274</v>
      </c>
      <c r="D82" s="45">
        <f t="shared" si="21"/>
        <v>5091639011.4872999</v>
      </c>
      <c r="E82" s="36">
        <f t="shared" si="21"/>
        <v>81040410.932134092</v>
      </c>
      <c r="F82" s="45">
        <f t="shared" si="21"/>
        <v>2085497835.79775</v>
      </c>
      <c r="G82" s="37">
        <f t="shared" si="21"/>
        <v>10275861063.398922</v>
      </c>
      <c r="H82" s="45">
        <f t="shared" si="21"/>
        <v>4670665638.1806278</v>
      </c>
      <c r="I82" s="37">
        <f>I74/$D$88</f>
        <v>2340746174.0006237</v>
      </c>
      <c r="J82" s="45">
        <f t="shared" si="22"/>
        <v>113045003.79841658</v>
      </c>
      <c r="K82" s="38">
        <f t="shared" si="22"/>
        <v>42759300.274503171</v>
      </c>
      <c r="L82" s="13"/>
      <c r="M82" s="22"/>
      <c r="N82" s="13"/>
      <c r="O82" s="22"/>
      <c r="P82" s="13"/>
    </row>
    <row r="83" spans="1:18">
      <c r="B83" s="52">
        <v>2012</v>
      </c>
      <c r="C83" s="35">
        <f t="shared" si="23"/>
        <v>24564921587.549755</v>
      </c>
      <c r="D83" s="45">
        <f t="shared" si="21"/>
        <v>5033529079.7271852</v>
      </c>
      <c r="E83" s="36">
        <f t="shared" si="21"/>
        <v>112182835.98905823</v>
      </c>
      <c r="F83" s="45">
        <f t="shared" si="21"/>
        <v>2124568048.6155419</v>
      </c>
      <c r="G83" s="37">
        <f t="shared" si="21"/>
        <v>9978192875.9717522</v>
      </c>
      <c r="H83" s="45">
        <f t="shared" si="21"/>
        <v>4794683897.6049309</v>
      </c>
      <c r="I83" s="37">
        <f>I75/$D$88</f>
        <v>2367027561.2410455</v>
      </c>
      <c r="J83" s="45">
        <f t="shared" si="22"/>
        <v>113594916.97238776</v>
      </c>
      <c r="K83" s="38">
        <f t="shared" si="22"/>
        <v>41142371.427853465</v>
      </c>
      <c r="L83" s="13"/>
      <c r="M83" s="22"/>
      <c r="N83" s="13"/>
      <c r="O83" s="22"/>
      <c r="P83" s="13"/>
    </row>
    <row r="84" spans="1:18">
      <c r="B84" s="53">
        <v>2013</v>
      </c>
      <c r="C84" s="39">
        <f t="shared" si="23"/>
        <v>24424304045.664577</v>
      </c>
      <c r="D84" s="46">
        <f t="shared" si="21"/>
        <v>4951918502.8326578</v>
      </c>
      <c r="E84" s="40">
        <f t="shared" si="21"/>
        <v>140700497.90117404</v>
      </c>
      <c r="F84" s="46">
        <f t="shared" si="21"/>
        <v>2157353480.8456349</v>
      </c>
      <c r="G84" s="41">
        <f t="shared" si="21"/>
        <v>9842128168.3451328</v>
      </c>
      <c r="H84" s="46">
        <f t="shared" si="21"/>
        <v>4905371168.7817287</v>
      </c>
      <c r="I84" s="41">
        <f>I76/$D$88</f>
        <v>2272056289.90204</v>
      </c>
      <c r="J84" s="46">
        <f t="shared" si="22"/>
        <v>113643583.0142087</v>
      </c>
      <c r="K84" s="42">
        <f t="shared" si="22"/>
        <v>41132354.042000324</v>
      </c>
      <c r="L84" s="13"/>
      <c r="M84" s="22"/>
      <c r="N84" s="13"/>
      <c r="O84" s="22"/>
      <c r="P84" s="13"/>
    </row>
    <row r="85" spans="1:18">
      <c r="A85" s="5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8">
      <c r="A86" s="5"/>
      <c r="B86" s="5"/>
      <c r="C86" s="28" t="s">
        <v>20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8">
      <c r="A87" s="5"/>
      <c r="B87" s="5"/>
      <c r="C87" s="27" t="s">
        <v>14</v>
      </c>
      <c r="D87" s="3">
        <v>1.0376000000000001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8">
      <c r="A88" s="5"/>
      <c r="B88" s="5"/>
      <c r="C88" s="27" t="s">
        <v>15</v>
      </c>
      <c r="D88" s="3">
        <v>1.0186999999999999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8">
      <c r="A89" s="5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8">
      <c r="A90" s="3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8">
      <c r="A91" s="5"/>
      <c r="B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8">
      <c r="A92" s="5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8">
      <c r="A93" s="5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22"/>
    </row>
    <row r="94" spans="1:18">
      <c r="A94" s="5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22"/>
    </row>
    <row r="95" spans="1:18">
      <c r="A95" s="5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22"/>
    </row>
    <row r="96" spans="1:18">
      <c r="A96" s="5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22"/>
    </row>
    <row r="97" spans="1:18">
      <c r="A97" s="5"/>
      <c r="B97" s="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22"/>
    </row>
    <row r="98" spans="1:18">
      <c r="A98" s="5"/>
      <c r="B98" s="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22"/>
    </row>
    <row r="99" spans="1:18">
      <c r="A99" s="5"/>
      <c r="B99" s="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22"/>
    </row>
    <row r="100" spans="1:18">
      <c r="A100" s="5"/>
      <c r="B100" s="5"/>
      <c r="C100" s="3"/>
      <c r="D100" s="3"/>
      <c r="E100" s="3"/>
      <c r="F100" s="3"/>
      <c r="G100" s="4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22"/>
    </row>
    <row r="101" spans="1:18">
      <c r="A101" s="5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2"/>
    </row>
    <row r="102" spans="1:18">
      <c r="A102" s="5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22"/>
    </row>
    <row r="103" spans="1:18">
      <c r="A103" s="5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2"/>
    </row>
    <row r="104" spans="1:18">
      <c r="A104" s="5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2"/>
    </row>
    <row r="105" spans="1:18">
      <c r="A105" s="5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22"/>
    </row>
    <row r="106" spans="1:18">
      <c r="A106" s="5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2"/>
    </row>
    <row r="107" spans="1:18">
      <c r="A107" s="5"/>
      <c r="B107" s="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2"/>
    </row>
    <row r="108" spans="1:18">
      <c r="A108" s="5"/>
      <c r="B108" s="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22"/>
    </row>
    <row r="109" spans="1:18">
      <c r="A109" s="5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2"/>
    </row>
    <row r="110" spans="1:18">
      <c r="A110" s="5"/>
      <c r="B110" s="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2"/>
    </row>
    <row r="111" spans="1:18">
      <c r="A111" s="5"/>
      <c r="B111" s="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22"/>
    </row>
    <row r="112" spans="1:18">
      <c r="A112" s="5"/>
      <c r="B112" s="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2"/>
    </row>
    <row r="113" spans="1:18">
      <c r="A113" s="5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2"/>
    </row>
    <row r="114" spans="1:18">
      <c r="A114" s="5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22"/>
    </row>
    <row r="115" spans="1:18">
      <c r="A115" s="5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2"/>
    </row>
    <row r="116" spans="1:18">
      <c r="A116" s="5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2"/>
    </row>
    <row r="117" spans="1:18">
      <c r="A117" s="5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2"/>
    </row>
    <row r="118" spans="1:18">
      <c r="A118" s="5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22"/>
    </row>
    <row r="119" spans="1:18">
      <c r="A119" s="5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22"/>
    </row>
    <row r="120" spans="1:18">
      <c r="A120" s="5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22"/>
    </row>
    <row r="121" spans="1:18">
      <c r="A121" s="5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2"/>
    </row>
    <row r="122" spans="1:18">
      <c r="A122" s="5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2"/>
    </row>
    <row r="123" spans="1:18">
      <c r="A123" s="5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22"/>
    </row>
    <row r="124" spans="1:18">
      <c r="A124" s="5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22"/>
    </row>
    <row r="125" spans="1:18">
      <c r="A125" s="5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2"/>
    </row>
    <row r="126" spans="1:18">
      <c r="A126" s="5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2"/>
    </row>
    <row r="127" spans="1:18">
      <c r="A127" s="5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2"/>
    </row>
    <row r="128" spans="1:18">
      <c r="A128" s="5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2"/>
    </row>
    <row r="129" spans="1:18">
      <c r="A129" s="5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2"/>
    </row>
    <row r="130" spans="1:18">
      <c r="A130" s="5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2"/>
    </row>
    <row r="131" spans="1:18">
      <c r="A131" s="5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2"/>
    </row>
    <row r="132" spans="1:18">
      <c r="A132" s="5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2"/>
    </row>
    <row r="133" spans="1:18">
      <c r="A133" s="5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2"/>
    </row>
    <row r="134" spans="1:18">
      <c r="A134" s="5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2"/>
    </row>
    <row r="135" spans="1:18">
      <c r="A135" s="5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2"/>
    </row>
    <row r="136" spans="1:18">
      <c r="A136" s="5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2"/>
    </row>
    <row r="137" spans="1:18">
      <c r="A137" s="5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2"/>
    </row>
    <row r="138" spans="1:18">
      <c r="A138" s="5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2"/>
    </row>
    <row r="139" spans="1:18">
      <c r="A139" s="5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2"/>
    </row>
    <row r="140" spans="1:18">
      <c r="A140" s="5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2"/>
    </row>
    <row r="141" spans="1:18">
      <c r="A141" s="5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2"/>
    </row>
    <row r="142" spans="1:18">
      <c r="A142" s="5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2"/>
    </row>
    <row r="143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</sheetData>
  <mergeCells count="9">
    <mergeCell ref="C6:Q6"/>
    <mergeCell ref="C7:D7"/>
    <mergeCell ref="E7:F7"/>
    <mergeCell ref="G7:H7"/>
    <mergeCell ref="I7:J7"/>
    <mergeCell ref="K7:L7"/>
    <mergeCell ref="M7:N7"/>
    <mergeCell ref="O7:P7"/>
    <mergeCell ref="Q7:R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edolzhen</dc:creator>
  <cp:lastModifiedBy>acrespo</cp:lastModifiedBy>
  <cp:lastPrinted>2014-11-03T21:51:29Z</cp:lastPrinted>
  <dcterms:created xsi:type="dcterms:W3CDTF">2014-07-22T15:32:01Z</dcterms:created>
  <dcterms:modified xsi:type="dcterms:W3CDTF">2014-11-03T21:51:37Z</dcterms:modified>
</cp:coreProperties>
</file>