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0100" windowHeight="926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5" i="1" l="1"/>
  <c r="H17" i="1"/>
  <c r="G24" i="1"/>
  <c r="F24" i="1"/>
  <c r="H24" i="1" s="1"/>
  <c r="E24" i="1"/>
  <c r="D24" i="1"/>
  <c r="C24" i="1"/>
  <c r="H16" i="1"/>
  <c r="G16" i="1"/>
  <c r="F16" i="1"/>
  <c r="E16" i="1"/>
  <c r="D16" i="1"/>
  <c r="C16" i="1"/>
  <c r="C22" i="1"/>
  <c r="C21" i="1"/>
  <c r="H14" i="1"/>
  <c r="H15" i="1" s="1"/>
  <c r="H13" i="1"/>
  <c r="D14" i="1"/>
  <c r="D13" i="1" s="1"/>
  <c r="C13" i="1"/>
  <c r="C14" i="1"/>
  <c r="H9" i="1"/>
  <c r="G9" i="1"/>
  <c r="F9" i="1"/>
  <c r="E9" i="1"/>
  <c r="D9" i="1"/>
  <c r="C9" i="1"/>
  <c r="H8" i="1"/>
  <c r="H7" i="1"/>
  <c r="G8" i="1"/>
  <c r="F8" i="1"/>
  <c r="E8" i="1"/>
  <c r="D8" i="1"/>
  <c r="C8" i="1"/>
  <c r="D6" i="1"/>
  <c r="E6" i="1" s="1"/>
  <c r="F6" i="1" s="1"/>
  <c r="G6" i="1" s="1"/>
  <c r="C6" i="1"/>
  <c r="D22" i="1" l="1"/>
  <c r="D21" i="1" s="1"/>
  <c r="E14" i="1"/>
  <c r="E13" i="1" s="1"/>
  <c r="E22" i="1" l="1"/>
  <c r="F14" i="1"/>
  <c r="F13" i="1" s="1"/>
  <c r="E21" i="1" l="1"/>
  <c r="G14" i="1"/>
  <c r="G13" i="1" s="1"/>
  <c r="F22" i="1" l="1"/>
  <c r="F21" i="1" s="1"/>
  <c r="G22" i="1" l="1"/>
  <c r="H22" i="1" s="1"/>
  <c r="H23" i="1" s="1"/>
  <c r="G21" i="1" l="1"/>
  <c r="H21" i="1" s="1"/>
</calcChain>
</file>

<file path=xl/sharedStrings.xml><?xml version="1.0" encoding="utf-8"?>
<sst xmlns="http://schemas.openxmlformats.org/spreadsheetml/2006/main" count="19" uniqueCount="12">
  <si>
    <t>Revenue Requirement Comparison - Application vs. U.S. Benchmark</t>
  </si>
  <si>
    <t>Year</t>
  </si>
  <si>
    <t>Total</t>
  </si>
  <si>
    <t>Increase</t>
  </si>
  <si>
    <t>Percentage</t>
  </si>
  <si>
    <t>Application (Source Energy Probe TCQ 49)</t>
  </si>
  <si>
    <t>PEG Final Results - U.S. Benchmark Increases 2015-2019 (Source J3.7.1)</t>
  </si>
  <si>
    <t>PSE Final Results - U.S. Benchmark Increases 2015-2019 (Source PSE Reply Table 2)</t>
  </si>
  <si>
    <t>Benchmark Increase</t>
  </si>
  <si>
    <t>Application Excess</t>
  </si>
  <si>
    <t>Percentage Excess</t>
  </si>
  <si>
    <t>Gross Costs ($ millions)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</si>
</sst>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0" fontId="0" fillId="0" borderId="0" xfId="0" applyNumberFormat="1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164" fontId="0" fillId="0" borderId="0" xfId="0" applyNumberForma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ill="1" applyBorder="1"/>
    <xf numFmtId="0" fontId="0" fillId="2" borderId="2" xfId="0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0" fontId="0" fillId="2" borderId="4" xfId="0" applyFill="1" applyBorder="1"/>
    <xf numFmtId="0" fontId="0" fillId="2" borderId="5" xfId="0" applyFill="1" applyBorder="1"/>
    <xf numFmtId="164" fontId="0" fillId="2" borderId="5" xfId="0" applyNumberFormat="1" applyFill="1" applyBorder="1"/>
    <xf numFmtId="10" fontId="0" fillId="2" borderId="6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tabSelected="1" workbookViewId="0">
      <selection activeCell="L13" sqref="L13"/>
    </sheetView>
  </sheetViews>
  <sheetFormatPr defaultRowHeight="14.4" x14ac:dyDescent="0.3"/>
  <cols>
    <col min="1" max="1" width="20.88671875" customWidth="1"/>
    <col min="3" max="3" width="10" bestFit="1" customWidth="1"/>
  </cols>
  <sheetData>
    <row r="2" spans="1:8" ht="18" x14ac:dyDescent="0.35">
      <c r="A2" s="8" t="s">
        <v>0</v>
      </c>
      <c r="B2" s="9"/>
      <c r="C2" s="9"/>
      <c r="D2" s="9"/>
      <c r="E2" s="9"/>
      <c r="F2" s="9"/>
      <c r="G2" s="9"/>
      <c r="H2" s="9"/>
    </row>
    <row r="4" spans="1:8" ht="15.6" x14ac:dyDescent="0.3">
      <c r="A4" s="7" t="s">
        <v>5</v>
      </c>
    </row>
    <row r="6" spans="1:8" x14ac:dyDescent="0.3">
      <c r="A6" s="6" t="s">
        <v>1</v>
      </c>
      <c r="B6" s="6">
        <v>2014</v>
      </c>
      <c r="C6" s="6">
        <f>+B6+1</f>
        <v>2015</v>
      </c>
      <c r="D6" s="6">
        <f t="shared" ref="D6:G6" si="0">+C6+1</f>
        <v>2016</v>
      </c>
      <c r="E6" s="6">
        <f t="shared" si="0"/>
        <v>2017</v>
      </c>
      <c r="F6" s="6">
        <f t="shared" si="0"/>
        <v>2018</v>
      </c>
      <c r="G6" s="6">
        <f t="shared" si="0"/>
        <v>2019</v>
      </c>
      <c r="H6" s="6" t="s">
        <v>2</v>
      </c>
    </row>
    <row r="7" spans="1:8" x14ac:dyDescent="0.3">
      <c r="A7" t="s">
        <v>11</v>
      </c>
      <c r="B7" s="2">
        <v>572.20000000000005</v>
      </c>
      <c r="C7" s="3">
        <v>707.30000000000007</v>
      </c>
      <c r="D7" s="3">
        <v>738.3</v>
      </c>
      <c r="E7" s="3">
        <v>794.4</v>
      </c>
      <c r="F7" s="3">
        <v>848.1</v>
      </c>
      <c r="G7" s="3">
        <v>892.1</v>
      </c>
      <c r="H7" s="2">
        <f>SUM(C7:G7)</f>
        <v>3980.2</v>
      </c>
    </row>
    <row r="8" spans="1:8" x14ac:dyDescent="0.3">
      <c r="A8" t="s">
        <v>3</v>
      </c>
      <c r="C8">
        <f>+C7-B7</f>
        <v>135.10000000000002</v>
      </c>
      <c r="D8">
        <f t="shared" ref="D8:G8" si="1">+D7-C7</f>
        <v>30.999999999999886</v>
      </c>
      <c r="E8">
        <f t="shared" si="1"/>
        <v>56.100000000000023</v>
      </c>
      <c r="F8">
        <f t="shared" si="1"/>
        <v>53.700000000000045</v>
      </c>
      <c r="G8">
        <f t="shared" si="1"/>
        <v>44</v>
      </c>
      <c r="H8">
        <f>SUM(C8:G8)</f>
        <v>319.89999999999998</v>
      </c>
    </row>
    <row r="9" spans="1:8" x14ac:dyDescent="0.3">
      <c r="A9" t="s">
        <v>4</v>
      </c>
      <c r="C9" s="1">
        <f>+C8/B7</f>
        <v>0.23610625655365258</v>
      </c>
      <c r="D9" s="1">
        <f t="shared" ref="D9:G9" si="2">+D8/C7</f>
        <v>4.3828644139685964E-2</v>
      </c>
      <c r="E9" s="1">
        <f t="shared" si="2"/>
        <v>7.5985371800081303E-2</v>
      </c>
      <c r="F9" s="1">
        <f t="shared" si="2"/>
        <v>6.7598187311178309E-2</v>
      </c>
      <c r="G9" s="1">
        <f t="shared" si="2"/>
        <v>5.188067444876783E-2</v>
      </c>
      <c r="H9" s="1">
        <f>+H8/B7</f>
        <v>0.55907025515553999</v>
      </c>
    </row>
    <row r="11" spans="1:8" ht="15.6" x14ac:dyDescent="0.3">
      <c r="A11" s="7" t="s">
        <v>6</v>
      </c>
    </row>
    <row r="13" spans="1:8" x14ac:dyDescent="0.3">
      <c r="A13" t="s">
        <v>11</v>
      </c>
      <c r="B13">
        <v>572.20000000000005</v>
      </c>
      <c r="C13" s="4">
        <f>+B13+C14</f>
        <v>578.9519600000001</v>
      </c>
      <c r="D13" s="4">
        <f t="shared" ref="D13:G13" si="3">+C13+D14</f>
        <v>603.09425673200008</v>
      </c>
      <c r="E13" s="4">
        <f t="shared" si="3"/>
        <v>623.35822375819532</v>
      </c>
      <c r="F13" s="4">
        <f t="shared" si="3"/>
        <v>644.61473918834974</v>
      </c>
      <c r="G13" s="4">
        <f t="shared" si="3"/>
        <v>665.82256410764649</v>
      </c>
      <c r="H13" s="5">
        <f>SUM(C13:G13)</f>
        <v>3115.8417437861917</v>
      </c>
    </row>
    <row r="14" spans="1:8" x14ac:dyDescent="0.3">
      <c r="A14" t="s">
        <v>8</v>
      </c>
      <c r="C14" s="4">
        <f>+B13*C15</f>
        <v>6.7519600000000004</v>
      </c>
      <c r="D14" s="4">
        <f t="shared" ref="D14:G14" si="4">+C13*D15</f>
        <v>24.142296732000005</v>
      </c>
      <c r="E14" s="4">
        <f t="shared" si="4"/>
        <v>20.2639670261952</v>
      </c>
      <c r="F14" s="4">
        <f t="shared" si="4"/>
        <v>21.256515430154458</v>
      </c>
      <c r="G14" s="4">
        <f t="shared" si="4"/>
        <v>21.207824919296705</v>
      </c>
      <c r="H14" s="4">
        <f>SUM(C14:G14)</f>
        <v>93.622564107646383</v>
      </c>
    </row>
    <row r="15" spans="1:8" x14ac:dyDescent="0.3">
      <c r="A15" t="s">
        <v>4</v>
      </c>
      <c r="C15" s="1">
        <v>1.18E-2</v>
      </c>
      <c r="D15" s="1">
        <v>4.1700000000000001E-2</v>
      </c>
      <c r="E15" s="1">
        <v>3.3599999999999998E-2</v>
      </c>
      <c r="F15" s="1">
        <v>3.4099999999999998E-2</v>
      </c>
      <c r="G15" s="1">
        <v>3.2899999999999999E-2</v>
      </c>
      <c r="H15" s="1">
        <f>+H14/B13</f>
        <v>0.16361860207557913</v>
      </c>
    </row>
    <row r="16" spans="1:8" x14ac:dyDescent="0.3">
      <c r="A16" s="10" t="s">
        <v>9</v>
      </c>
      <c r="B16" s="11"/>
      <c r="C16" s="12">
        <f>+C7-C13</f>
        <v>128.34803999999997</v>
      </c>
      <c r="D16" s="12">
        <f t="shared" ref="D16:G16" si="5">+D7-D13</f>
        <v>135.20574326799988</v>
      </c>
      <c r="E16" s="12">
        <f t="shared" si="5"/>
        <v>171.04177624180466</v>
      </c>
      <c r="F16" s="12">
        <f t="shared" si="5"/>
        <v>203.48526081165028</v>
      </c>
      <c r="G16" s="12">
        <f t="shared" si="5"/>
        <v>226.27743589235354</v>
      </c>
      <c r="H16" s="13">
        <f>SUM(C16:G16)</f>
        <v>864.35825621380832</v>
      </c>
    </row>
    <row r="17" spans="1:8" x14ac:dyDescent="0.3">
      <c r="A17" s="14" t="s">
        <v>10</v>
      </c>
      <c r="B17" s="15"/>
      <c r="C17" s="16"/>
      <c r="D17" s="16"/>
      <c r="E17" s="16"/>
      <c r="F17" s="16"/>
      <c r="G17" s="16"/>
      <c r="H17" s="17">
        <f>+H16/H13</f>
        <v>0.27740762442045269</v>
      </c>
    </row>
    <row r="19" spans="1:8" ht="15.6" x14ac:dyDescent="0.3">
      <c r="A19" s="7" t="s">
        <v>7</v>
      </c>
    </row>
    <row r="21" spans="1:8" x14ac:dyDescent="0.3">
      <c r="A21" t="s">
        <v>11</v>
      </c>
      <c r="B21">
        <v>572.20000000000005</v>
      </c>
      <c r="C21" s="4">
        <f>+B21+C22</f>
        <v>591.1398200000001</v>
      </c>
      <c r="D21" s="4">
        <f t="shared" ref="D21" si="6">+C21+D22</f>
        <v>627.61314689400012</v>
      </c>
      <c r="E21" s="4">
        <f t="shared" ref="E21" si="7">+D21+E22</f>
        <v>661.25321156751852</v>
      </c>
      <c r="F21" s="4">
        <f t="shared" ref="F21" si="8">+E21+F22</f>
        <v>696.299631780597</v>
      </c>
      <c r="G21" s="4">
        <f t="shared" ref="G21" si="9">+F21+G22</f>
        <v>733.48203211768089</v>
      </c>
      <c r="H21" s="5">
        <f>SUM(C21:G21)</f>
        <v>3309.7878423597963</v>
      </c>
    </row>
    <row r="22" spans="1:8" x14ac:dyDescent="0.3">
      <c r="A22" t="s">
        <v>8</v>
      </c>
      <c r="C22" s="4">
        <f>+B21*C23</f>
        <v>18.939820000000001</v>
      </c>
      <c r="D22" s="4">
        <f t="shared" ref="D22" si="10">+C21*D23</f>
        <v>36.473326894000003</v>
      </c>
      <c r="E22" s="4">
        <f t="shared" ref="E22" si="11">+D21*E23</f>
        <v>33.64006467351841</v>
      </c>
      <c r="F22" s="4">
        <f t="shared" ref="F22" si="12">+E21*F23</f>
        <v>35.046420213078484</v>
      </c>
      <c r="G22" s="4">
        <f t="shared" ref="G22" si="13">+F21*G23</f>
        <v>37.182400337083884</v>
      </c>
      <c r="H22" s="4">
        <f>SUM(C22:G22)</f>
        <v>161.28203211768079</v>
      </c>
    </row>
    <row r="23" spans="1:8" x14ac:dyDescent="0.3">
      <c r="A23" t="s">
        <v>4</v>
      </c>
      <c r="C23" s="1">
        <v>3.3099999999999997E-2</v>
      </c>
      <c r="D23" s="1">
        <v>6.1699999999999998E-2</v>
      </c>
      <c r="E23" s="1">
        <v>5.3600000000000002E-2</v>
      </c>
      <c r="F23" s="1">
        <v>5.2999999999999999E-2</v>
      </c>
      <c r="G23" s="1">
        <v>5.3400000000000003E-2</v>
      </c>
      <c r="H23" s="1">
        <f>+H22/B21</f>
        <v>0.28186304110045574</v>
      </c>
    </row>
    <row r="24" spans="1:8" x14ac:dyDescent="0.3">
      <c r="A24" s="10" t="s">
        <v>9</v>
      </c>
      <c r="B24" s="11"/>
      <c r="C24" s="12">
        <f>+C7-C21</f>
        <v>116.16017999999997</v>
      </c>
      <c r="D24" s="12">
        <f t="shared" ref="D24:G24" si="14">+D7-D21</f>
        <v>110.68685310599983</v>
      </c>
      <c r="E24" s="12">
        <f t="shared" si="14"/>
        <v>133.14678843248146</v>
      </c>
      <c r="F24" s="12">
        <f t="shared" si="14"/>
        <v>151.80036821940303</v>
      </c>
      <c r="G24" s="12">
        <f t="shared" si="14"/>
        <v>158.61796788231914</v>
      </c>
      <c r="H24" s="13">
        <f>SUM(C24:G24)</f>
        <v>670.41215764020342</v>
      </c>
    </row>
    <row r="25" spans="1:8" x14ac:dyDescent="0.3">
      <c r="A25" s="14" t="s">
        <v>10</v>
      </c>
      <c r="B25" s="15"/>
      <c r="C25" s="16"/>
      <c r="D25" s="16"/>
      <c r="E25" s="16"/>
      <c r="F25" s="16"/>
      <c r="G25" s="16"/>
      <c r="H25" s="17">
        <f>+H24/H21</f>
        <v>0.2025544202743268</v>
      </c>
    </row>
  </sheetData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2015-03-01T19:29:06Z</cp:lastPrinted>
  <dcterms:created xsi:type="dcterms:W3CDTF">2015-03-01T18:57:08Z</dcterms:created>
  <dcterms:modified xsi:type="dcterms:W3CDTF">2015-03-01T19:45:59Z</dcterms:modified>
</cp:coreProperties>
</file>