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6" i="1"/>
  <c r="I28"/>
  <c r="I34" s="1"/>
  <c r="I36" s="1"/>
  <c r="I25"/>
  <c r="G23"/>
  <c r="G13"/>
  <c r="I20" s="1"/>
  <c r="I39" l="1"/>
</calcChain>
</file>

<file path=xl/sharedStrings.xml><?xml version="1.0" encoding="utf-8"?>
<sst xmlns="http://schemas.openxmlformats.org/spreadsheetml/2006/main" count="41" uniqueCount="41">
  <si>
    <t>PILs Tax Provision - Test Year</t>
  </si>
  <si>
    <t>Wires Only</t>
  </si>
  <si>
    <t>Regulatory Taxable Income</t>
  </si>
  <si>
    <t>A</t>
  </si>
  <si>
    <t>Ontario Income Taxes</t>
  </si>
  <si>
    <t>Income tax payable</t>
  </si>
  <si>
    <t>Ontario Income Tax</t>
  </si>
  <si>
    <t>B</t>
  </si>
  <si>
    <t>C = A * B</t>
  </si>
  <si>
    <t>Small business credit</t>
  </si>
  <si>
    <t>Ontario Small Business Threshold</t>
  </si>
  <si>
    <t>D</t>
  </si>
  <si>
    <t>Rate reduction</t>
  </si>
  <si>
    <t>E</t>
  </si>
  <si>
    <t>F = D * E</t>
  </si>
  <si>
    <t>Ontario Income tax</t>
  </si>
  <si>
    <t xml:space="preserve"> J = C + F</t>
  </si>
  <si>
    <t>Combined Tax Rate and PILs</t>
  </si>
  <si>
    <t>Effective Ontario Tax Rate</t>
  </si>
  <si>
    <t>K = J  / A</t>
  </si>
  <si>
    <t>Federal tax rate</t>
  </si>
  <si>
    <t>L</t>
  </si>
  <si>
    <t>Combined tax rate</t>
  </si>
  <si>
    <t>M = K + L</t>
  </si>
  <si>
    <t>Total Income Taxes</t>
  </si>
  <si>
    <t>N = A * M</t>
  </si>
  <si>
    <t>Investment Tax Credits</t>
  </si>
  <si>
    <t>O</t>
  </si>
  <si>
    <t>Miscellaneous Tax Credits</t>
  </si>
  <si>
    <t>P</t>
  </si>
  <si>
    <t xml:space="preserve"> Total Tax Credits</t>
  </si>
  <si>
    <t>Q = O + P</t>
  </si>
  <si>
    <t>Corporate PILs/Income Tax Provision for Test Year</t>
  </si>
  <si>
    <t>R = N - Q</t>
  </si>
  <si>
    <r>
      <t xml:space="preserve">Corporate PILs/Income Tax Provision Gross Up </t>
    </r>
    <r>
      <rPr>
        <vertAlign val="superscript"/>
        <sz val="10"/>
        <rFont val="Arial"/>
        <family val="2"/>
      </rPr>
      <t>1</t>
    </r>
  </si>
  <si>
    <t>S = 1 - M</t>
  </si>
  <si>
    <t>T = R / S - R</t>
  </si>
  <si>
    <r>
      <t>Income Tax</t>
    </r>
    <r>
      <rPr>
        <sz val="10"/>
        <rFont val="Arial"/>
        <family val="2"/>
      </rPr>
      <t xml:space="preserve"> (grossed-up)</t>
    </r>
  </si>
  <si>
    <t>U = R + T</t>
  </si>
  <si>
    <t>Note:</t>
  </si>
  <si>
    <t>1. This is for the derivation of revenue requirement and should not be used for sufficiency/deficiency calculations.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</si>
</sst>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11" fillId="21" borderId="2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" fillId="0" borderId="0">
      <alignment vertical="top"/>
      <protection locked="0"/>
    </xf>
    <xf numFmtId="0" fontId="2" fillId="0" borderId="0"/>
    <xf numFmtId="0" fontId="2" fillId="23" borderId="7" applyNumberFormat="0" applyFont="0" applyAlignment="0" applyProtection="0"/>
    <xf numFmtId="0" fontId="13" fillId="20" borderId="8" applyNumberFormat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4" fillId="24" borderId="0" xfId="1" applyFont="1" applyFill="1" applyAlignment="1" applyProtection="1">
      <alignment horizontal="left" vertical="top" wrapText="1" indent="7"/>
    </xf>
    <xf numFmtId="0" fontId="12" fillId="25" borderId="0" xfId="41" applyFont="1" applyFill="1" applyBorder="1" applyAlignment="1" applyProtection="1">
      <alignment horizontal="center" vertical="center" wrapText="1"/>
    </xf>
    <xf numFmtId="0" fontId="6" fillId="24" borderId="0" xfId="1" applyFont="1" applyFill="1" applyProtection="1"/>
    <xf numFmtId="0" fontId="9" fillId="25" borderId="0" xfId="41" applyFont="1" applyFill="1" applyBorder="1" applyProtection="1">
      <alignment vertical="top"/>
    </xf>
    <xf numFmtId="0" fontId="2" fillId="25" borderId="0" xfId="41" applyFont="1" applyFill="1" applyBorder="1" applyProtection="1">
      <alignment vertical="top"/>
    </xf>
    <xf numFmtId="3" fontId="2" fillId="24" borderId="0" xfId="41" applyNumberFormat="1" applyFont="1" applyFill="1" applyBorder="1" applyProtection="1">
      <alignment vertical="top"/>
    </xf>
    <xf numFmtId="0" fontId="6" fillId="25" borderId="0" xfId="41" applyFont="1" applyFill="1" applyBorder="1" applyProtection="1">
      <alignment vertical="top"/>
    </xf>
    <xf numFmtId="3" fontId="2" fillId="25" borderId="0" xfId="41" applyNumberFormat="1" applyFont="1" applyFill="1" applyBorder="1" applyProtection="1">
      <alignment vertical="top"/>
    </xf>
    <xf numFmtId="0" fontId="9" fillId="25" borderId="0" xfId="41" applyFont="1" applyFill="1" applyBorder="1" applyAlignment="1" applyProtection="1">
      <alignment vertical="center" wrapText="1"/>
    </xf>
    <xf numFmtId="0" fontId="6" fillId="24" borderId="0" xfId="1" applyFont="1" applyFill="1" applyBorder="1" applyAlignment="1" applyProtection="1">
      <alignment horizontal="center" wrapText="1"/>
    </xf>
    <xf numFmtId="0" fontId="6" fillId="24" borderId="0" xfId="41" applyFont="1" applyFill="1" applyBorder="1" applyAlignment="1" applyProtection="1">
      <alignment vertical="center"/>
    </xf>
    <xf numFmtId="0" fontId="2" fillId="25" borderId="0" xfId="41" applyFont="1" applyFill="1" applyBorder="1" applyAlignment="1" applyProtection="1">
      <alignment horizontal="left" vertical="top" indent="2"/>
    </xf>
    <xf numFmtId="3" fontId="2" fillId="24" borderId="11" xfId="41" applyNumberFormat="1" applyFont="1" applyFill="1" applyBorder="1" applyProtection="1">
      <alignment vertical="top"/>
    </xf>
    <xf numFmtId="3" fontId="6" fillId="24" borderId="0" xfId="41" applyNumberFormat="1" applyFont="1" applyFill="1" applyBorder="1" applyProtection="1">
      <alignment vertical="top"/>
    </xf>
    <xf numFmtId="0" fontId="1" fillId="24" borderId="0" xfId="1" applyFill="1" applyAlignment="1" applyProtection="1">
      <alignment horizontal="left"/>
    </xf>
    <xf numFmtId="0" fontId="6" fillId="25" borderId="0" xfId="41" applyFont="1" applyFill="1" applyBorder="1" applyAlignment="1" applyProtection="1">
      <alignment horizontal="left" vertical="top"/>
    </xf>
    <xf numFmtId="0" fontId="6" fillId="24" borderId="0" xfId="1" applyFont="1" applyFill="1" applyBorder="1" applyAlignment="1" applyProtection="1">
      <alignment horizontal="center"/>
    </xf>
    <xf numFmtId="0" fontId="15" fillId="24" borderId="0" xfId="1" applyFont="1" applyFill="1" applyProtection="1"/>
    <xf numFmtId="0" fontId="6" fillId="24" borderId="0" xfId="1" applyFont="1" applyFill="1" applyAlignment="1" applyProtection="1">
      <alignment horizontal="left"/>
    </xf>
    <xf numFmtId="0" fontId="6" fillId="24" borderId="0" xfId="1" applyFont="1" applyFill="1" applyBorder="1" applyAlignment="1" applyProtection="1">
      <alignment horizontal="left"/>
    </xf>
    <xf numFmtId="0" fontId="2" fillId="25" borderId="0" xfId="41" applyFont="1" applyFill="1" applyBorder="1" applyAlignment="1" applyProtection="1">
      <alignment horizontal="left" vertical="top"/>
    </xf>
    <xf numFmtId="0" fontId="6" fillId="24" borderId="12" xfId="1" applyFont="1" applyFill="1" applyBorder="1" applyAlignment="1" applyProtection="1">
      <alignment horizontal="left"/>
    </xf>
    <xf numFmtId="10" fontId="1" fillId="24" borderId="0" xfId="1" applyNumberFormat="1" applyFill="1" applyBorder="1" applyAlignment="1" applyProtection="1">
      <alignment horizontal="left"/>
    </xf>
    <xf numFmtId="164" fontId="2" fillId="25" borderId="10" xfId="30" applyNumberFormat="1" applyFont="1" applyFill="1" applyBorder="1" applyAlignment="1" applyProtection="1">
      <alignment horizontal="right" vertical="top"/>
    </xf>
    <xf numFmtId="10" fontId="2" fillId="25" borderId="0" xfId="41" applyNumberFormat="1" applyFont="1" applyFill="1" applyBorder="1" applyAlignment="1" applyProtection="1">
      <alignment horizontal="center" vertical="top"/>
    </xf>
    <xf numFmtId="164" fontId="2" fillId="25" borderId="0" xfId="30" applyNumberFormat="1" applyFont="1" applyFill="1" applyBorder="1" applyAlignment="1" applyProtection="1">
      <alignment vertical="top"/>
    </xf>
    <xf numFmtId="10" fontId="2" fillId="25" borderId="0" xfId="45" applyNumberFormat="1" applyFont="1" applyFill="1" applyBorder="1" applyAlignment="1" applyProtection="1">
      <alignment horizontal="center" vertical="top"/>
    </xf>
    <xf numFmtId="10" fontId="2" fillId="25" borderId="10" xfId="45" applyNumberFormat="1" applyFont="1" applyFill="1" applyBorder="1" applyAlignment="1" applyProtection="1">
      <alignment horizontal="right" vertical="top"/>
    </xf>
    <xf numFmtId="164" fontId="6" fillId="24" borderId="10" xfId="30" applyNumberFormat="1" applyFont="1" applyFill="1" applyBorder="1" applyAlignment="1" applyProtection="1">
      <alignment vertical="top"/>
    </xf>
    <xf numFmtId="0" fontId="31" fillId="24" borderId="0" xfId="1" applyFont="1" applyFill="1" applyAlignment="1" applyProtection="1">
      <alignment horizontal="left" indent="1"/>
    </xf>
    <xf numFmtId="0" fontId="6" fillId="24" borderId="0" xfId="42" applyFont="1" applyFill="1" applyProtection="1"/>
    <xf numFmtId="164" fontId="1" fillId="24" borderId="0" xfId="30" applyNumberFormat="1" applyFont="1" applyFill="1" applyBorder="1" applyProtection="1"/>
    <xf numFmtId="0" fontId="10" fillId="24" borderId="0" xfId="1" applyFont="1" applyFill="1" applyProtection="1"/>
    <xf numFmtId="164" fontId="1" fillId="24" borderId="0" xfId="30" applyNumberFormat="1" applyFont="1" applyFill="1" applyProtection="1"/>
    <xf numFmtId="0" fontId="1" fillId="0" borderId="0" xfId="1" applyBorder="1" applyProtection="1"/>
    <xf numFmtId="10" fontId="1" fillId="24" borderId="0" xfId="45" applyNumberFormat="1" applyFont="1" applyFill="1" applyProtection="1"/>
    <xf numFmtId="10" fontId="1" fillId="24" borderId="0" xfId="1" applyNumberFormat="1" applyFill="1" applyProtection="1"/>
    <xf numFmtId="164" fontId="2" fillId="26" borderId="10" xfId="30" applyNumberFormat="1" applyFont="1" applyFill="1" applyBorder="1" applyAlignment="1" applyProtection="1">
      <alignment vertical="top"/>
      <protection locked="0"/>
    </xf>
    <xf numFmtId="0" fontId="3" fillId="24" borderId="0" xfId="37" applyFill="1" applyAlignment="1" applyProtection="1"/>
    <xf numFmtId="0" fontId="8" fillId="25" borderId="0" xfId="41" applyFont="1" applyFill="1" applyBorder="1" applyAlignment="1" applyProtection="1">
      <alignment horizontal="center" vertical="center" wrapText="1"/>
    </xf>
    <xf numFmtId="0" fontId="7" fillId="25" borderId="0" xfId="41" applyFont="1" applyFill="1" applyBorder="1" applyAlignment="1" applyProtection="1">
      <alignment horizontal="left" vertical="center"/>
    </xf>
    <xf numFmtId="9" fontId="2" fillId="25" borderId="0" xfId="41" applyNumberFormat="1" applyFont="1" applyFill="1" applyBorder="1" applyProtection="1">
      <alignment vertical="top"/>
    </xf>
    <xf numFmtId="0" fontId="6" fillId="24" borderId="0" xfId="1" applyFont="1" applyFill="1" applyAlignment="1" applyProtection="1">
      <alignment horizontal="left" wrapText="1"/>
    </xf>
    <xf numFmtId="0" fontId="4" fillId="24" borderId="0" xfId="1" applyFont="1" applyFill="1" applyAlignment="1" applyProtection="1">
      <alignment horizontal="left" vertical="top" wrapText="1" indent="7"/>
    </xf>
    <xf numFmtId="0" fontId="5" fillId="24" borderId="0" xfId="1" applyFont="1" applyFill="1" applyBorder="1" applyAlignment="1" applyProtection="1">
      <alignment horizontal="left" indent="7"/>
    </xf>
  </cellXfs>
  <cellStyles count="4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29"/>
    <cellStyle name="Currency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37" builtinId="8"/>
    <cellStyle name="Input 2" xfId="38"/>
    <cellStyle name="Linked Cell 2" xfId="39"/>
    <cellStyle name="Neutral 2" xfId="40"/>
    <cellStyle name="Normal" xfId="0" builtinId="0"/>
    <cellStyle name="Normal 2" xfId="1"/>
    <cellStyle name="Normal_SIMPIL_MODEL_2004_ver2.6 (for rates application)" xfId="41"/>
    <cellStyle name="Normal_Tax Rates for 2006-2012_Sep42008" xfId="42"/>
    <cellStyle name="Note 2" xfId="43"/>
    <cellStyle name="Output 2" xfId="44"/>
    <cellStyle name="Percent 2" xfId="45"/>
    <cellStyle name="Title 2" xfId="46"/>
    <cellStyle name="Total 2" xfId="47"/>
    <cellStyle name="Warning Text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46"/>
  <sheetViews>
    <sheetView tabSelected="1" topLeftCell="A6" workbookViewId="0">
      <selection activeCell="I36" sqref="I36"/>
    </sheetView>
  </sheetViews>
  <sheetFormatPr defaultRowHeight="15"/>
  <cols>
    <col min="4" max="4" width="33.5703125" bestFit="1" customWidth="1"/>
    <col min="7" max="7" width="9.7109375" bestFit="1" customWidth="1"/>
    <col min="9" max="9" width="9.7109375" bestFit="1" customWidth="1"/>
  </cols>
  <sheetData>
    <row r="1" spans="1:12" ht="20.25">
      <c r="A1" s="40"/>
      <c r="B1" s="1"/>
      <c r="C1" s="45"/>
      <c r="D1" s="45"/>
      <c r="E1" s="45"/>
      <c r="F1" s="45"/>
      <c r="G1" s="45"/>
      <c r="H1" s="2"/>
      <c r="I1" s="1"/>
      <c r="J1" s="1"/>
      <c r="K1" s="1"/>
      <c r="L1" s="1"/>
    </row>
    <row r="2" spans="1:12" ht="18">
      <c r="A2" s="1"/>
      <c r="B2" s="1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8">
      <c r="A3" s="1"/>
      <c r="B3" s="1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8">
      <c r="A4" s="1"/>
      <c r="B4" s="1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">
      <c r="A6" s="1"/>
      <c r="B6" s="4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ht="31.5">
      <c r="A8" s="1"/>
      <c r="B8" s="1"/>
      <c r="C8" s="1"/>
      <c r="D8" s="10"/>
      <c r="E8" s="6"/>
      <c r="F8" s="6"/>
      <c r="G8" s="6"/>
      <c r="H8" s="6"/>
      <c r="I8" s="41" t="s">
        <v>1</v>
      </c>
      <c r="J8" s="11"/>
      <c r="K8" s="1"/>
      <c r="L8" s="1"/>
    </row>
    <row r="9" spans="1:12">
      <c r="A9" s="1"/>
      <c r="B9" s="1"/>
      <c r="C9" s="10"/>
      <c r="D9" s="10"/>
      <c r="E9" s="6"/>
      <c r="F9" s="6"/>
      <c r="G9" s="6"/>
      <c r="H9" s="6"/>
      <c r="I9" s="3"/>
      <c r="J9" s="11"/>
      <c r="K9" s="1"/>
      <c r="L9" s="1"/>
    </row>
    <row r="10" spans="1:12">
      <c r="A10" s="1"/>
      <c r="B10" s="1"/>
      <c r="C10" s="12" t="s">
        <v>2</v>
      </c>
      <c r="D10" s="12"/>
      <c r="E10" s="6"/>
      <c r="F10" s="6"/>
      <c r="G10" s="6"/>
      <c r="H10" s="6"/>
      <c r="I10" s="25">
        <v>431863</v>
      </c>
      <c r="J10" s="23" t="s">
        <v>3</v>
      </c>
      <c r="K10" s="1"/>
      <c r="L10" s="1"/>
    </row>
    <row r="11" spans="1:12">
      <c r="A11" s="1"/>
      <c r="B11" s="1"/>
      <c r="C11" s="13"/>
      <c r="D11" s="13"/>
      <c r="E11" s="6"/>
      <c r="F11" s="6"/>
      <c r="G11" s="6"/>
      <c r="H11" s="6"/>
      <c r="I11" s="6"/>
      <c r="J11" s="24"/>
      <c r="K11" s="1"/>
      <c r="L11" s="1"/>
    </row>
    <row r="12" spans="1:12">
      <c r="A12" s="1"/>
      <c r="B12" s="1"/>
      <c r="C12" s="17" t="s">
        <v>4</v>
      </c>
      <c r="D12" s="17"/>
      <c r="E12" s="6"/>
      <c r="F12" s="6"/>
      <c r="G12" s="6"/>
      <c r="H12" s="6"/>
      <c r="I12" s="6"/>
      <c r="J12" s="24"/>
      <c r="K12" s="1"/>
      <c r="L12" s="1"/>
    </row>
    <row r="13" spans="1:12">
      <c r="A13" s="1"/>
      <c r="B13" s="1"/>
      <c r="C13" s="31" t="s">
        <v>5</v>
      </c>
      <c r="D13" s="32" t="s">
        <v>6</v>
      </c>
      <c r="E13" s="26">
        <v>0.115</v>
      </c>
      <c r="F13" s="21" t="s">
        <v>7</v>
      </c>
      <c r="G13" s="33">
        <f>I10*E13</f>
        <v>49664.245000000003</v>
      </c>
      <c r="H13" s="21" t="s">
        <v>8</v>
      </c>
      <c r="I13" s="6"/>
      <c r="J13" s="24"/>
      <c r="K13" s="1"/>
      <c r="L13" s="1"/>
    </row>
    <row r="14" spans="1:12">
      <c r="A14" s="1"/>
      <c r="B14" s="1"/>
      <c r="C14" s="34"/>
      <c r="D14" s="1"/>
      <c r="E14" s="1"/>
      <c r="F14" s="16"/>
      <c r="G14" s="1"/>
      <c r="H14" s="16"/>
      <c r="I14" s="1"/>
      <c r="J14" s="16"/>
      <c r="K14" s="1"/>
      <c r="L14" s="1"/>
    </row>
    <row r="15" spans="1:12">
      <c r="A15" s="1"/>
      <c r="B15" s="1"/>
      <c r="C15" s="31" t="s">
        <v>9</v>
      </c>
      <c r="D15" s="19" t="s">
        <v>10</v>
      </c>
      <c r="E15" s="35">
        <v>0</v>
      </c>
      <c r="F15" s="21" t="s">
        <v>11</v>
      </c>
      <c r="G15" s="6"/>
      <c r="H15" s="22"/>
      <c r="I15" s="6"/>
      <c r="J15" s="24"/>
      <c r="K15" s="1"/>
      <c r="L15" s="1"/>
    </row>
    <row r="16" spans="1:12">
      <c r="A16" s="1"/>
      <c r="B16" s="1"/>
      <c r="C16" s="34"/>
      <c r="D16" s="19" t="s">
        <v>12</v>
      </c>
      <c r="E16" s="26">
        <v>-7.0000000000000007E-2</v>
      </c>
      <c r="F16" s="21" t="s">
        <v>13</v>
      </c>
      <c r="G16" s="27">
        <v>0</v>
      </c>
      <c r="H16" s="21" t="s">
        <v>14</v>
      </c>
      <c r="I16" s="6"/>
      <c r="J16" s="24"/>
      <c r="K16" s="1"/>
      <c r="L16" s="1"/>
    </row>
    <row r="17" spans="3:10">
      <c r="C17" s="34"/>
      <c r="D17" s="19"/>
      <c r="E17" s="6"/>
      <c r="F17" s="6"/>
      <c r="G17" s="6"/>
      <c r="H17" s="22"/>
      <c r="I17" s="6"/>
      <c r="J17" s="24"/>
    </row>
    <row r="18" spans="3:10">
      <c r="C18" s="34"/>
      <c r="D18" s="1"/>
      <c r="E18" s="1"/>
      <c r="F18" s="1"/>
      <c r="G18" s="1"/>
      <c r="H18" s="16"/>
      <c r="I18" s="6"/>
      <c r="J18" s="24"/>
    </row>
    <row r="19" spans="3:10">
      <c r="C19" s="34"/>
      <c r="D19" s="1"/>
      <c r="E19" s="1"/>
      <c r="F19" s="1"/>
      <c r="G19" s="1"/>
      <c r="H19" s="16"/>
      <c r="I19" s="6"/>
      <c r="J19" s="24"/>
    </row>
    <row r="20" spans="3:10">
      <c r="C20" s="31" t="s">
        <v>15</v>
      </c>
      <c r="D20" s="13"/>
      <c r="E20" s="43">
        <v>0.15</v>
      </c>
      <c r="F20" s="6"/>
      <c r="G20" s="6"/>
      <c r="H20" s="22"/>
      <c r="I20" s="25">
        <f>G13+G16</f>
        <v>49664.245000000003</v>
      </c>
      <c r="J20" s="23" t="s">
        <v>16</v>
      </c>
    </row>
    <row r="21" spans="3:10">
      <c r="C21" s="13"/>
      <c r="D21" s="13"/>
      <c r="E21" s="6"/>
      <c r="F21" s="6"/>
      <c r="G21" s="6"/>
      <c r="H21" s="22"/>
      <c r="I21" s="6"/>
      <c r="J21" s="24"/>
    </row>
    <row r="22" spans="3:10">
      <c r="C22" s="13"/>
      <c r="D22" s="13"/>
      <c r="E22" s="6"/>
      <c r="F22" s="6"/>
      <c r="G22" s="6"/>
      <c r="H22" s="22"/>
      <c r="I22" s="6"/>
      <c r="J22" s="24"/>
    </row>
    <row r="23" spans="3:10">
      <c r="C23" s="20" t="s">
        <v>17</v>
      </c>
      <c r="D23" s="19" t="s">
        <v>18</v>
      </c>
      <c r="E23" s="6"/>
      <c r="F23" s="1"/>
      <c r="G23" s="28">
        <f>E13</f>
        <v>0.115</v>
      </c>
      <c r="H23" s="21" t="s">
        <v>19</v>
      </c>
      <c r="I23" s="6"/>
      <c r="J23" s="24"/>
    </row>
    <row r="24" spans="3:10">
      <c r="C24" s="13"/>
      <c r="D24" s="19" t="s">
        <v>20</v>
      </c>
      <c r="E24" s="6"/>
      <c r="F24" s="6"/>
      <c r="G24" s="26">
        <v>0.15000000000000002</v>
      </c>
      <c r="H24" s="21" t="s">
        <v>21</v>
      </c>
      <c r="I24" s="6"/>
      <c r="J24" s="24"/>
    </row>
    <row r="25" spans="3:10">
      <c r="C25" s="13"/>
      <c r="D25" s="19" t="s">
        <v>22</v>
      </c>
      <c r="E25" s="6"/>
      <c r="F25" s="6"/>
      <c r="G25" s="1"/>
      <c r="H25" s="22"/>
      <c r="I25" s="29">
        <f>G23+G24</f>
        <v>0.26500000000000001</v>
      </c>
      <c r="J25" s="23" t="s">
        <v>23</v>
      </c>
    </row>
    <row r="26" spans="3:10">
      <c r="C26" s="13"/>
      <c r="D26" s="13"/>
      <c r="E26" s="6"/>
      <c r="F26" s="6"/>
      <c r="G26" s="6"/>
      <c r="H26" s="22"/>
      <c r="I26" s="6"/>
      <c r="J26" s="24"/>
    </row>
    <row r="27" spans="3:10">
      <c r="C27" s="6"/>
      <c r="D27" s="6"/>
      <c r="E27" s="6"/>
      <c r="F27" s="6"/>
      <c r="G27" s="6"/>
      <c r="H27" s="22"/>
      <c r="I27" s="6"/>
      <c r="J27" s="24"/>
    </row>
    <row r="28" spans="3:10">
      <c r="C28" s="8" t="s">
        <v>24</v>
      </c>
      <c r="D28" s="8"/>
      <c r="E28" s="6"/>
      <c r="F28" s="6"/>
      <c r="G28" s="6"/>
      <c r="H28" s="22"/>
      <c r="I28" s="30">
        <f>I10*I25</f>
        <v>114443.69500000001</v>
      </c>
      <c r="J28" s="23" t="s">
        <v>25</v>
      </c>
    </row>
    <row r="29" spans="3:10">
      <c r="C29" s="6"/>
      <c r="D29" s="6"/>
      <c r="E29" s="6"/>
      <c r="F29" s="6"/>
      <c r="G29" s="6"/>
      <c r="H29" s="22"/>
      <c r="I29" s="9"/>
      <c r="J29" s="24"/>
    </row>
    <row r="30" spans="3:10">
      <c r="C30" s="13" t="s">
        <v>26</v>
      </c>
      <c r="D30" s="6"/>
      <c r="E30" s="6"/>
      <c r="F30" s="6"/>
      <c r="G30" s="6"/>
      <c r="H30" s="22"/>
      <c r="I30" s="39">
        <v>10000</v>
      </c>
      <c r="J30" s="23" t="s">
        <v>27</v>
      </c>
    </row>
    <row r="31" spans="3:10">
      <c r="C31" s="13" t="s">
        <v>28</v>
      </c>
      <c r="D31" s="6"/>
      <c r="E31" s="6"/>
      <c r="F31" s="6"/>
      <c r="G31" s="6"/>
      <c r="H31" s="22"/>
      <c r="I31" s="39"/>
      <c r="J31" s="23" t="s">
        <v>29</v>
      </c>
    </row>
    <row r="32" spans="3:10">
      <c r="C32" s="8" t="s">
        <v>30</v>
      </c>
      <c r="D32" s="6"/>
      <c r="E32" s="6"/>
      <c r="F32" s="6"/>
      <c r="G32" s="6"/>
      <c r="H32" s="22"/>
      <c r="I32" s="30">
        <v>10000</v>
      </c>
      <c r="J32" s="23" t="s">
        <v>31</v>
      </c>
    </row>
    <row r="33" spans="3:10">
      <c r="C33" s="6"/>
      <c r="D33" s="6"/>
      <c r="E33" s="6"/>
      <c r="F33" s="6"/>
      <c r="G33" s="6"/>
      <c r="H33" s="22"/>
      <c r="I33" s="14"/>
      <c r="J33" s="24"/>
    </row>
    <row r="34" spans="3:10">
      <c r="C34" s="8" t="s">
        <v>32</v>
      </c>
      <c r="D34" s="8"/>
      <c r="E34" s="6"/>
      <c r="F34" s="6"/>
      <c r="G34" s="6"/>
      <c r="H34" s="22"/>
      <c r="I34" s="30">
        <f>I28-I32</f>
        <v>104443.69500000001</v>
      </c>
      <c r="J34" s="23" t="s">
        <v>33</v>
      </c>
    </row>
    <row r="35" spans="3:10">
      <c r="C35" s="6"/>
      <c r="D35" s="6"/>
      <c r="E35" s="6"/>
      <c r="F35" s="6"/>
      <c r="G35" s="6"/>
      <c r="H35" s="22"/>
      <c r="I35" s="15"/>
      <c r="J35" s="24"/>
    </row>
    <row r="36" spans="3:10">
      <c r="C36" s="6" t="s">
        <v>34</v>
      </c>
      <c r="D36" s="6"/>
      <c r="E36" s="6"/>
      <c r="F36" s="6"/>
      <c r="G36" s="26">
        <f>1-I25</f>
        <v>0.73499999999999999</v>
      </c>
      <c r="H36" s="21" t="s">
        <v>35</v>
      </c>
      <c r="I36" s="30">
        <f>I34/G36-I34</f>
        <v>37656.570306122449</v>
      </c>
      <c r="J36" s="23" t="s">
        <v>36</v>
      </c>
    </row>
    <row r="37" spans="3:10">
      <c r="C37" s="5"/>
      <c r="D37" s="5"/>
      <c r="E37" s="6"/>
      <c r="F37" s="6"/>
      <c r="G37" s="6"/>
      <c r="H37" s="6"/>
      <c r="I37" s="7"/>
      <c r="J37" s="22"/>
    </row>
    <row r="38" spans="3:10">
      <c r="C38" s="5"/>
      <c r="D38" s="5"/>
      <c r="E38" s="6"/>
      <c r="F38" s="6"/>
      <c r="G38" s="6"/>
      <c r="H38" s="6"/>
      <c r="I38" s="7"/>
      <c r="J38" s="22"/>
    </row>
    <row r="39" spans="3:10">
      <c r="C39" s="8" t="s">
        <v>37</v>
      </c>
      <c r="D39" s="8"/>
      <c r="E39" s="6"/>
      <c r="F39" s="6"/>
      <c r="G39" s="6"/>
      <c r="H39" s="6"/>
      <c r="I39" s="30">
        <f>I34+I36</f>
        <v>142100.26530612246</v>
      </c>
      <c r="J39" s="23" t="s">
        <v>38</v>
      </c>
    </row>
    <row r="40" spans="3:10">
      <c r="C40" s="6"/>
      <c r="D40" s="6"/>
      <c r="E40" s="6"/>
      <c r="F40" s="6"/>
      <c r="G40" s="6"/>
      <c r="H40" s="6"/>
      <c r="I40" s="36"/>
      <c r="J40" s="18"/>
    </row>
    <row r="42" spans="3:10">
      <c r="C42" s="4" t="s">
        <v>39</v>
      </c>
      <c r="D42" s="1"/>
      <c r="E42" s="1"/>
      <c r="F42" s="1"/>
      <c r="G42" s="1"/>
      <c r="H42" s="1"/>
      <c r="I42" s="1"/>
      <c r="J42" s="1"/>
    </row>
    <row r="43" spans="3:10">
      <c r="C43" s="44" t="s">
        <v>40</v>
      </c>
      <c r="D43" s="44"/>
      <c r="E43" s="44"/>
      <c r="F43" s="44"/>
      <c r="G43" s="1"/>
      <c r="H43" s="1"/>
      <c r="I43" s="1"/>
      <c r="J43" s="1"/>
    </row>
    <row r="44" spans="3:10">
      <c r="C44" s="1"/>
      <c r="D44" s="1"/>
      <c r="E44" s="1"/>
      <c r="F44" s="1"/>
      <c r="G44" s="1"/>
      <c r="H44" s="1"/>
      <c r="I44" s="37"/>
      <c r="J44" s="1"/>
    </row>
    <row r="45" spans="3:10">
      <c r="C45" s="1"/>
      <c r="D45" s="1"/>
      <c r="E45" s="1"/>
      <c r="F45" s="1"/>
      <c r="G45" s="1"/>
      <c r="H45" s="1"/>
      <c r="I45" s="37"/>
      <c r="J45" s="1"/>
    </row>
    <row r="46" spans="3:10">
      <c r="C46" s="1"/>
      <c r="D46" s="1"/>
      <c r="E46" s="1"/>
      <c r="F46" s="1"/>
      <c r="G46" s="1"/>
      <c r="H46" s="1"/>
      <c r="I46" s="38"/>
      <c r="J46" s="1"/>
    </row>
  </sheetData>
  <mergeCells count="5">
    <mergeCell ref="C43:F43"/>
    <mergeCell ref="C1:G1"/>
    <mergeCell ref="C2:L2"/>
    <mergeCell ref="C3:L3"/>
    <mergeCell ref="C4:L4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Festival Hydro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Mccann</dc:creator>
  <cp:lastModifiedBy>Kelly Mccann</cp:lastModifiedBy>
  <cp:lastPrinted>2014-10-20T17:00:26Z</cp:lastPrinted>
  <dcterms:created xsi:type="dcterms:W3CDTF">2014-08-17T19:09:14Z</dcterms:created>
  <dcterms:modified xsi:type="dcterms:W3CDTF">2015-05-29T19:48:53Z</dcterms:modified>
</cp:coreProperties>
</file>