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30" windowWidth="12195" windowHeight="11730" activeTab="1"/>
  </bookViews>
  <sheets>
    <sheet name="TRC - System" sheetId="1" r:id="rId1"/>
    <sheet name="TRC - Boiler" sheetId="6" r:id="rId2"/>
    <sheet name="TRC - Process Direct Heat" sheetId="7" r:id="rId3"/>
    <sheet name="TRC - Other Process" sheetId="8" r:id="rId4"/>
    <sheet name="TRC - HVAC" sheetId="9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O33" i="6"/>
  <c r="O16"/>
  <c r="G42" l="1"/>
  <c r="G37"/>
  <c r="G27"/>
  <c r="G26"/>
  <c r="G25"/>
  <c r="G20"/>
  <c r="G10"/>
  <c r="G9"/>
  <c r="G8"/>
  <c r="K27" i="9" l="1"/>
  <c r="J27"/>
  <c r="I27"/>
  <c r="H27"/>
  <c r="E27"/>
  <c r="D27"/>
  <c r="C27"/>
  <c r="B27"/>
  <c r="K26"/>
  <c r="J26"/>
  <c r="I26"/>
  <c r="H26"/>
  <c r="E26"/>
  <c r="D26"/>
  <c r="C26"/>
  <c r="B26"/>
  <c r="K25"/>
  <c r="J25"/>
  <c r="I25"/>
  <c r="H25"/>
  <c r="E25"/>
  <c r="D25"/>
  <c r="C25"/>
  <c r="B25"/>
  <c r="K24"/>
  <c r="J24"/>
  <c r="I24"/>
  <c r="H24"/>
  <c r="E24"/>
  <c r="D24"/>
  <c r="C24"/>
  <c r="B24"/>
  <c r="K23"/>
  <c r="J23"/>
  <c r="I23"/>
  <c r="H23"/>
  <c r="E23"/>
  <c r="D23"/>
  <c r="C23"/>
  <c r="B23"/>
  <c r="K22"/>
  <c r="J22"/>
  <c r="I22"/>
  <c r="H22"/>
  <c r="E22"/>
  <c r="D22"/>
  <c r="C22"/>
  <c r="B22"/>
  <c r="K21"/>
  <c r="J21"/>
  <c r="I21"/>
  <c r="H21"/>
  <c r="E21"/>
  <c r="D21"/>
  <c r="C21"/>
  <c r="B21"/>
  <c r="P20"/>
  <c r="O20"/>
  <c r="N20"/>
  <c r="L20"/>
  <c r="K20"/>
  <c r="J20"/>
  <c r="I20"/>
  <c r="H20"/>
  <c r="E20"/>
  <c r="D20"/>
  <c r="C20"/>
  <c r="B20"/>
  <c r="K19"/>
  <c r="J19"/>
  <c r="I19"/>
  <c r="H19"/>
  <c r="E19"/>
  <c r="D19"/>
  <c r="C19"/>
  <c r="B19"/>
  <c r="K18"/>
  <c r="J18"/>
  <c r="I18"/>
  <c r="H18"/>
  <c r="E18"/>
  <c r="D18"/>
  <c r="C18"/>
  <c r="B18"/>
  <c r="K17"/>
  <c r="J17"/>
  <c r="I17"/>
  <c r="H17"/>
  <c r="E17"/>
  <c r="D17"/>
  <c r="C17"/>
  <c r="B17"/>
  <c r="K16"/>
  <c r="J16"/>
  <c r="I16"/>
  <c r="H16"/>
  <c r="E16"/>
  <c r="D16"/>
  <c r="C16"/>
  <c r="B16"/>
  <c r="K15"/>
  <c r="J15"/>
  <c r="I15"/>
  <c r="H15"/>
  <c r="E15"/>
  <c r="D15"/>
  <c r="C15"/>
  <c r="B15"/>
  <c r="K14"/>
  <c r="J14"/>
  <c r="I14"/>
  <c r="H14"/>
  <c r="E14"/>
  <c r="D14"/>
  <c r="C14"/>
  <c r="B14"/>
  <c r="K13"/>
  <c r="J13"/>
  <c r="I13"/>
  <c r="H13"/>
  <c r="E13"/>
  <c r="D13"/>
  <c r="C13"/>
  <c r="B13"/>
  <c r="P12"/>
  <c r="O12"/>
  <c r="N12"/>
  <c r="L12"/>
  <c r="K12"/>
  <c r="J12"/>
  <c r="I12"/>
  <c r="H12"/>
  <c r="E12"/>
  <c r="D12"/>
  <c r="C12"/>
  <c r="B12"/>
  <c r="P11"/>
  <c r="O11"/>
  <c r="N11"/>
  <c r="L11"/>
  <c r="K11"/>
  <c r="J11"/>
  <c r="I11"/>
  <c r="H11"/>
  <c r="E11"/>
  <c r="D11"/>
  <c r="C11"/>
  <c r="B11"/>
  <c r="P10"/>
  <c r="O10"/>
  <c r="N10"/>
  <c r="L10"/>
  <c r="K10"/>
  <c r="J10"/>
  <c r="I10"/>
  <c r="H10"/>
  <c r="E10"/>
  <c r="D10"/>
  <c r="C10"/>
  <c r="B10"/>
  <c r="P9"/>
  <c r="O9"/>
  <c r="N9"/>
  <c r="L9"/>
  <c r="K9"/>
  <c r="J9"/>
  <c r="I9"/>
  <c r="H9"/>
  <c r="E9"/>
  <c r="D9"/>
  <c r="C9"/>
  <c r="B9"/>
  <c r="P8"/>
  <c r="O8"/>
  <c r="N8"/>
  <c r="L8"/>
  <c r="K8"/>
  <c r="J8"/>
  <c r="I8"/>
  <c r="H8"/>
  <c r="E8"/>
  <c r="D8"/>
  <c r="C8"/>
  <c r="B8"/>
  <c r="P7"/>
  <c r="O7"/>
  <c r="N7"/>
  <c r="L7"/>
  <c r="K7"/>
  <c r="J7"/>
  <c r="I7"/>
  <c r="H7"/>
  <c r="E7"/>
  <c r="D7"/>
  <c r="C7"/>
  <c r="B7"/>
  <c r="P6"/>
  <c r="O6"/>
  <c r="N6"/>
  <c r="L6"/>
  <c r="K6"/>
  <c r="J6"/>
  <c r="I6"/>
  <c r="H6"/>
  <c r="E6"/>
  <c r="D6"/>
  <c r="C6"/>
  <c r="B6"/>
  <c r="P5"/>
  <c r="O5"/>
  <c r="N5"/>
  <c r="L5"/>
  <c r="K5"/>
  <c r="J5"/>
  <c r="I5"/>
  <c r="H5"/>
  <c r="E5"/>
  <c r="D5"/>
  <c r="C5"/>
  <c r="B5"/>
  <c r="P4"/>
  <c r="O4"/>
  <c r="N4"/>
  <c r="L4"/>
  <c r="K4"/>
  <c r="J4"/>
  <c r="I4"/>
  <c r="H4"/>
  <c r="E4"/>
  <c r="D4"/>
  <c r="C4"/>
  <c r="B4"/>
  <c r="K9" i="8"/>
  <c r="J9"/>
  <c r="I9"/>
  <c r="H9"/>
  <c r="E9"/>
  <c r="D9"/>
  <c r="C9"/>
  <c r="B9"/>
  <c r="K8"/>
  <c r="J8"/>
  <c r="I8"/>
  <c r="H8"/>
  <c r="E8"/>
  <c r="D8"/>
  <c r="C8"/>
  <c r="B8"/>
  <c r="P7"/>
  <c r="O7"/>
  <c r="N7"/>
  <c r="L7"/>
  <c r="K7"/>
  <c r="J7"/>
  <c r="I7"/>
  <c r="H7"/>
  <c r="E7"/>
  <c r="D7"/>
  <c r="C7"/>
  <c r="B7"/>
  <c r="K6"/>
  <c r="J6"/>
  <c r="I6"/>
  <c r="H6"/>
  <c r="E6"/>
  <c r="D6"/>
  <c r="C6"/>
  <c r="B6"/>
  <c r="K5"/>
  <c r="J5"/>
  <c r="I5"/>
  <c r="H5"/>
  <c r="E5"/>
  <c r="D5"/>
  <c r="C5"/>
  <c r="B5"/>
  <c r="P4"/>
  <c r="O4"/>
  <c r="N4"/>
  <c r="L4"/>
  <c r="K4"/>
  <c r="J4"/>
  <c r="I4"/>
  <c r="H4"/>
  <c r="E4"/>
  <c r="D4"/>
  <c r="C4"/>
  <c r="B4"/>
  <c r="K26" i="7"/>
  <c r="J26"/>
  <c r="I26"/>
  <c r="H26"/>
  <c r="E26"/>
  <c r="D26"/>
  <c r="C26"/>
  <c r="B26"/>
  <c r="K25"/>
  <c r="J25"/>
  <c r="I25"/>
  <c r="H25"/>
  <c r="E25"/>
  <c r="D25"/>
  <c r="C25"/>
  <c r="B25"/>
  <c r="K24"/>
  <c r="J24"/>
  <c r="I24"/>
  <c r="H24"/>
  <c r="E24"/>
  <c r="D24"/>
  <c r="C24"/>
  <c r="B24"/>
  <c r="K23"/>
  <c r="J23"/>
  <c r="I23"/>
  <c r="H23"/>
  <c r="E23"/>
  <c r="D23"/>
  <c r="C23"/>
  <c r="B23"/>
  <c r="K22"/>
  <c r="J22"/>
  <c r="I22"/>
  <c r="H22"/>
  <c r="E22"/>
  <c r="D22"/>
  <c r="C22"/>
  <c r="B22"/>
  <c r="K21"/>
  <c r="J21"/>
  <c r="I21"/>
  <c r="H21"/>
  <c r="E21"/>
  <c r="D21"/>
  <c r="C21"/>
  <c r="B21"/>
  <c r="K20"/>
  <c r="J20"/>
  <c r="I20"/>
  <c r="H20"/>
  <c r="E20"/>
  <c r="D20"/>
  <c r="C20"/>
  <c r="B20"/>
  <c r="P19"/>
  <c r="O19"/>
  <c r="N19"/>
  <c r="L19"/>
  <c r="K19"/>
  <c r="J19"/>
  <c r="I19"/>
  <c r="H19"/>
  <c r="E19"/>
  <c r="D19"/>
  <c r="C19"/>
  <c r="B19"/>
  <c r="K18"/>
  <c r="J18"/>
  <c r="I18"/>
  <c r="H18"/>
  <c r="E18"/>
  <c r="D18"/>
  <c r="C18"/>
  <c r="B18"/>
  <c r="K17"/>
  <c r="J17"/>
  <c r="I17"/>
  <c r="H17"/>
  <c r="E17"/>
  <c r="D17"/>
  <c r="C17"/>
  <c r="B17"/>
  <c r="K16"/>
  <c r="J16"/>
  <c r="I16"/>
  <c r="H16"/>
  <c r="E16"/>
  <c r="D16"/>
  <c r="C16"/>
  <c r="B16"/>
  <c r="K15"/>
  <c r="J15"/>
  <c r="I15"/>
  <c r="H15"/>
  <c r="E15"/>
  <c r="D15"/>
  <c r="C15"/>
  <c r="B15"/>
  <c r="K14"/>
  <c r="J14"/>
  <c r="I14"/>
  <c r="H14"/>
  <c r="E14"/>
  <c r="D14"/>
  <c r="C14"/>
  <c r="B14"/>
  <c r="K13"/>
  <c r="J13"/>
  <c r="I13"/>
  <c r="H13"/>
  <c r="E13"/>
  <c r="D13"/>
  <c r="C13"/>
  <c r="B13"/>
  <c r="K12"/>
  <c r="J12"/>
  <c r="I12"/>
  <c r="H12"/>
  <c r="E12"/>
  <c r="D12"/>
  <c r="C12"/>
  <c r="B12"/>
  <c r="K11"/>
  <c r="J11"/>
  <c r="I11"/>
  <c r="H11"/>
  <c r="E11"/>
  <c r="D11"/>
  <c r="C11"/>
  <c r="B11"/>
  <c r="P10"/>
  <c r="O10"/>
  <c r="N10"/>
  <c r="L10"/>
  <c r="K10"/>
  <c r="J10"/>
  <c r="I10"/>
  <c r="H10"/>
  <c r="E10"/>
  <c r="D10"/>
  <c r="C10"/>
  <c r="B10"/>
  <c r="P9"/>
  <c r="O9"/>
  <c r="N9"/>
  <c r="L9"/>
  <c r="K9"/>
  <c r="J9"/>
  <c r="I9"/>
  <c r="H9"/>
  <c r="E9"/>
  <c r="D9"/>
  <c r="C9"/>
  <c r="B9"/>
  <c r="P8"/>
  <c r="O8"/>
  <c r="N8"/>
  <c r="L8"/>
  <c r="K8"/>
  <c r="J8"/>
  <c r="I8"/>
  <c r="H8"/>
  <c r="E8"/>
  <c r="D8"/>
  <c r="C8"/>
  <c r="B8"/>
  <c r="P7"/>
  <c r="O7"/>
  <c r="N7"/>
  <c r="L7"/>
  <c r="K7"/>
  <c r="J7"/>
  <c r="I7"/>
  <c r="H7"/>
  <c r="E7"/>
  <c r="D7"/>
  <c r="C7"/>
  <c r="B7"/>
  <c r="P6"/>
  <c r="O6"/>
  <c r="N6"/>
  <c r="L6"/>
  <c r="K6"/>
  <c r="J6"/>
  <c r="I6"/>
  <c r="H6"/>
  <c r="E6"/>
  <c r="D6"/>
  <c r="C6"/>
  <c r="B6"/>
  <c r="P5"/>
  <c r="O5"/>
  <c r="N5"/>
  <c r="L5"/>
  <c r="K5"/>
  <c r="J5"/>
  <c r="I5"/>
  <c r="H5"/>
  <c r="E5"/>
  <c r="D5"/>
  <c r="C5"/>
  <c r="B5"/>
  <c r="P4"/>
  <c r="O4"/>
  <c r="N4"/>
  <c r="L4"/>
  <c r="K4"/>
  <c r="J4"/>
  <c r="I4"/>
  <c r="H4"/>
  <c r="E4"/>
  <c r="D4"/>
  <c r="C4"/>
  <c r="B4"/>
  <c r="K51" i="6"/>
  <c r="J51"/>
  <c r="I51"/>
  <c r="H51"/>
  <c r="E51"/>
  <c r="D51"/>
  <c r="C51"/>
  <c r="B51"/>
  <c r="K50"/>
  <c r="J50"/>
  <c r="I50"/>
  <c r="H50"/>
  <c r="E50"/>
  <c r="D50"/>
  <c r="C50"/>
  <c r="B50"/>
  <c r="K49"/>
  <c r="J49"/>
  <c r="I49"/>
  <c r="H49"/>
  <c r="E49"/>
  <c r="D49"/>
  <c r="C49"/>
  <c r="B49"/>
  <c r="K48"/>
  <c r="J48"/>
  <c r="I48"/>
  <c r="H48"/>
  <c r="E48"/>
  <c r="D48"/>
  <c r="C48"/>
  <c r="B48"/>
  <c r="K47"/>
  <c r="J47"/>
  <c r="I47"/>
  <c r="H47"/>
  <c r="E47"/>
  <c r="D47"/>
  <c r="C47"/>
  <c r="B47"/>
  <c r="K46"/>
  <c r="J46"/>
  <c r="I46"/>
  <c r="H46"/>
  <c r="E46"/>
  <c r="D46"/>
  <c r="C46"/>
  <c r="B46"/>
  <c r="K45"/>
  <c r="J45"/>
  <c r="I45"/>
  <c r="H45"/>
  <c r="E45"/>
  <c r="D45"/>
  <c r="C45"/>
  <c r="B45"/>
  <c r="K44"/>
  <c r="J44"/>
  <c r="I44"/>
  <c r="H44"/>
  <c r="E44"/>
  <c r="D44"/>
  <c r="C44"/>
  <c r="B44"/>
  <c r="K43"/>
  <c r="J43"/>
  <c r="I43"/>
  <c r="H43"/>
  <c r="E43"/>
  <c r="D43"/>
  <c r="C43"/>
  <c r="B43"/>
  <c r="K42"/>
  <c r="J42"/>
  <c r="I42"/>
  <c r="H42"/>
  <c r="E42"/>
  <c r="D42"/>
  <c r="C42"/>
  <c r="B42"/>
  <c r="K41"/>
  <c r="J41"/>
  <c r="I41"/>
  <c r="H41"/>
  <c r="E41"/>
  <c r="D41"/>
  <c r="C41"/>
  <c r="B41"/>
  <c r="K40"/>
  <c r="J40"/>
  <c r="I40"/>
  <c r="H40"/>
  <c r="E40"/>
  <c r="D40"/>
  <c r="C40"/>
  <c r="B40"/>
  <c r="K39"/>
  <c r="J39"/>
  <c r="I39"/>
  <c r="H39"/>
  <c r="E39"/>
  <c r="D39"/>
  <c r="C39"/>
  <c r="B39"/>
  <c r="P38"/>
  <c r="O38"/>
  <c r="N38"/>
  <c r="L38"/>
  <c r="K38"/>
  <c r="J38"/>
  <c r="I38"/>
  <c r="H38"/>
  <c r="E38"/>
  <c r="D38"/>
  <c r="C38"/>
  <c r="B38"/>
  <c r="K37"/>
  <c r="J37"/>
  <c r="I37"/>
  <c r="H37"/>
  <c r="E37"/>
  <c r="D37"/>
  <c r="C37"/>
  <c r="B37"/>
  <c r="K36"/>
  <c r="J36"/>
  <c r="I36"/>
  <c r="H36"/>
  <c r="E36"/>
  <c r="D36"/>
  <c r="C36"/>
  <c r="B36"/>
  <c r="K35"/>
  <c r="J35"/>
  <c r="I35"/>
  <c r="H35"/>
  <c r="E35"/>
  <c r="D35"/>
  <c r="C35"/>
  <c r="B35"/>
  <c r="K34"/>
  <c r="J34"/>
  <c r="I34"/>
  <c r="H34"/>
  <c r="E34"/>
  <c r="D34"/>
  <c r="C34"/>
  <c r="B34"/>
  <c r="K33"/>
  <c r="J33"/>
  <c r="I33"/>
  <c r="H33"/>
  <c r="E33"/>
  <c r="D33"/>
  <c r="C33"/>
  <c r="B33"/>
  <c r="K32"/>
  <c r="J32"/>
  <c r="I32"/>
  <c r="H32"/>
  <c r="E32"/>
  <c r="D32"/>
  <c r="C32"/>
  <c r="B32"/>
  <c r="K31"/>
  <c r="J31"/>
  <c r="I31"/>
  <c r="H31"/>
  <c r="E31"/>
  <c r="D31"/>
  <c r="C31"/>
  <c r="B31"/>
  <c r="K30"/>
  <c r="J30"/>
  <c r="I30"/>
  <c r="H30"/>
  <c r="E30"/>
  <c r="D30"/>
  <c r="C30"/>
  <c r="B30"/>
  <c r="K29"/>
  <c r="J29"/>
  <c r="I29"/>
  <c r="H29"/>
  <c r="E29"/>
  <c r="D29"/>
  <c r="C29"/>
  <c r="B29"/>
  <c r="K28"/>
  <c r="J28"/>
  <c r="I28"/>
  <c r="H28"/>
  <c r="E28"/>
  <c r="D28"/>
  <c r="C28"/>
  <c r="B28"/>
  <c r="K27"/>
  <c r="J27"/>
  <c r="I27"/>
  <c r="H27"/>
  <c r="E27"/>
  <c r="D27"/>
  <c r="C27"/>
  <c r="B27"/>
  <c r="K26"/>
  <c r="J26"/>
  <c r="I26"/>
  <c r="H26"/>
  <c r="E26"/>
  <c r="D26"/>
  <c r="C26"/>
  <c r="B26"/>
  <c r="K25"/>
  <c r="J25"/>
  <c r="I25"/>
  <c r="H25"/>
  <c r="E25"/>
  <c r="D25"/>
  <c r="C25"/>
  <c r="B25"/>
  <c r="K24"/>
  <c r="J24"/>
  <c r="I24"/>
  <c r="H24"/>
  <c r="E24"/>
  <c r="D24"/>
  <c r="C24"/>
  <c r="B24"/>
  <c r="K23"/>
  <c r="J23"/>
  <c r="I23"/>
  <c r="H23"/>
  <c r="E23"/>
  <c r="D23"/>
  <c r="C23"/>
  <c r="B23"/>
  <c r="K22"/>
  <c r="J22"/>
  <c r="I22"/>
  <c r="H22"/>
  <c r="E22"/>
  <c r="D22"/>
  <c r="C22"/>
  <c r="B22"/>
  <c r="P21"/>
  <c r="O21"/>
  <c r="N21"/>
  <c r="L21"/>
  <c r="K21"/>
  <c r="J21"/>
  <c r="I21"/>
  <c r="H21"/>
  <c r="E21"/>
  <c r="D21"/>
  <c r="C21"/>
  <c r="B21"/>
  <c r="P20"/>
  <c r="O20"/>
  <c r="N20"/>
  <c r="L20"/>
  <c r="K20"/>
  <c r="J20"/>
  <c r="I20"/>
  <c r="H20"/>
  <c r="E20"/>
  <c r="D20"/>
  <c r="C20"/>
  <c r="B20"/>
  <c r="P19"/>
  <c r="O19"/>
  <c r="N19"/>
  <c r="L19"/>
  <c r="K19"/>
  <c r="J19"/>
  <c r="I19"/>
  <c r="H19"/>
  <c r="E19"/>
  <c r="D19"/>
  <c r="C19"/>
  <c r="B19"/>
  <c r="P18"/>
  <c r="O18"/>
  <c r="N18"/>
  <c r="L18"/>
  <c r="K18"/>
  <c r="J18"/>
  <c r="I18"/>
  <c r="H18"/>
  <c r="E18"/>
  <c r="D18"/>
  <c r="C18"/>
  <c r="B18"/>
  <c r="P17"/>
  <c r="O17"/>
  <c r="N17"/>
  <c r="L17"/>
  <c r="K17"/>
  <c r="J17"/>
  <c r="I17"/>
  <c r="H17"/>
  <c r="E17"/>
  <c r="D17"/>
  <c r="C17"/>
  <c r="B17"/>
  <c r="P16"/>
  <c r="N16"/>
  <c r="L16"/>
  <c r="K16"/>
  <c r="J16"/>
  <c r="I16"/>
  <c r="H16"/>
  <c r="E16"/>
  <c r="D16"/>
  <c r="C16"/>
  <c r="B16"/>
  <c r="P15"/>
  <c r="O15"/>
  <c r="N15"/>
  <c r="L15"/>
  <c r="K15"/>
  <c r="J15"/>
  <c r="I15"/>
  <c r="H15"/>
  <c r="E15"/>
  <c r="D15"/>
  <c r="C15"/>
  <c r="B15"/>
  <c r="P14"/>
  <c r="O14"/>
  <c r="N14"/>
  <c r="L14"/>
  <c r="K14"/>
  <c r="J14"/>
  <c r="I14"/>
  <c r="H14"/>
  <c r="E14"/>
  <c r="D14"/>
  <c r="C14"/>
  <c r="B14"/>
  <c r="P13"/>
  <c r="O13"/>
  <c r="N13"/>
  <c r="L13"/>
  <c r="K13"/>
  <c r="J13"/>
  <c r="I13"/>
  <c r="H13"/>
  <c r="E13"/>
  <c r="D13"/>
  <c r="C13"/>
  <c r="B13"/>
  <c r="P12"/>
  <c r="O12"/>
  <c r="N12"/>
  <c r="L12"/>
  <c r="K12"/>
  <c r="J12"/>
  <c r="I12"/>
  <c r="H12"/>
  <c r="E12"/>
  <c r="D12"/>
  <c r="C12"/>
  <c r="B12"/>
  <c r="P11"/>
  <c r="O11"/>
  <c r="N11"/>
  <c r="L11"/>
  <c r="K11"/>
  <c r="J11"/>
  <c r="I11"/>
  <c r="H11"/>
  <c r="E11"/>
  <c r="D11"/>
  <c r="C11"/>
  <c r="B11"/>
  <c r="P10"/>
  <c r="O10"/>
  <c r="N10"/>
  <c r="L10"/>
  <c r="K10"/>
  <c r="J10"/>
  <c r="I10"/>
  <c r="H10"/>
  <c r="E10"/>
  <c r="D10"/>
  <c r="C10"/>
  <c r="B10"/>
  <c r="P9"/>
  <c r="O9"/>
  <c r="N9"/>
  <c r="L9"/>
  <c r="K9"/>
  <c r="J9"/>
  <c r="I9"/>
  <c r="H9"/>
  <c r="E9"/>
  <c r="D9"/>
  <c r="C9"/>
  <c r="B9"/>
  <c r="P8"/>
  <c r="O8"/>
  <c r="N8"/>
  <c r="L8"/>
  <c r="K8"/>
  <c r="J8"/>
  <c r="I8"/>
  <c r="H8"/>
  <c r="E8"/>
  <c r="D8"/>
  <c r="C8"/>
  <c r="B8"/>
  <c r="P7"/>
  <c r="O7"/>
  <c r="N7"/>
  <c r="L7"/>
  <c r="K7"/>
  <c r="J7"/>
  <c r="I7"/>
  <c r="H7"/>
  <c r="E7"/>
  <c r="D7"/>
  <c r="C7"/>
  <c r="B7"/>
  <c r="P6"/>
  <c r="O6"/>
  <c r="N6"/>
  <c r="L6"/>
  <c r="K6"/>
  <c r="J6"/>
  <c r="I6"/>
  <c r="H6"/>
  <c r="E6"/>
  <c r="D6"/>
  <c r="C6"/>
  <c r="B6"/>
  <c r="P5"/>
  <c r="O5"/>
  <c r="N5"/>
  <c r="L5"/>
  <c r="K5"/>
  <c r="J5"/>
  <c r="I5"/>
  <c r="H5"/>
  <c r="E5"/>
  <c r="D5"/>
  <c r="C5"/>
  <c r="B5"/>
  <c r="P4"/>
  <c r="O4"/>
  <c r="N4"/>
  <c r="L4"/>
  <c r="K4"/>
  <c r="J4"/>
  <c r="I4"/>
  <c r="H4"/>
  <c r="E4"/>
  <c r="D4"/>
  <c r="C4"/>
  <c r="B4"/>
  <c r="K5" i="1"/>
  <c r="J5"/>
  <c r="I5"/>
  <c r="H5"/>
  <c r="D5"/>
  <c r="C5"/>
  <c r="B5"/>
  <c r="K4"/>
  <c r="I4"/>
  <c r="H4"/>
  <c r="D4"/>
  <c r="C4"/>
  <c r="B4"/>
  <c r="F6" i="8" l="1"/>
  <c r="F7"/>
  <c r="F4"/>
  <c r="F5" l="1"/>
  <c r="F9"/>
  <c r="F8"/>
  <c r="F8" i="9"/>
  <c r="F11"/>
  <c r="F7"/>
  <c r="F4"/>
  <c r="F10"/>
  <c r="F6"/>
  <c r="F9"/>
  <c r="F5"/>
  <c r="F36" i="6"/>
  <c r="F34"/>
  <c r="F32"/>
  <c r="F30"/>
  <c r="F28"/>
  <c r="F26"/>
  <c r="F25"/>
  <c r="F23"/>
  <c r="F21"/>
  <c r="F37"/>
  <c r="F35"/>
  <c r="F33"/>
  <c r="F31"/>
  <c r="F29"/>
  <c r="F27"/>
  <c r="F24"/>
  <c r="F22"/>
  <c r="F50"/>
  <c r="F48"/>
  <c r="F46"/>
  <c r="F44"/>
  <c r="F42"/>
  <c r="F41"/>
  <c r="F39"/>
  <c r="F51"/>
  <c r="F49"/>
  <c r="F47"/>
  <c r="F45"/>
  <c r="F43"/>
  <c r="F40"/>
  <c r="F38"/>
  <c r="F26" i="7"/>
  <c r="F24"/>
  <c r="F22"/>
  <c r="F20"/>
  <c r="F25"/>
  <c r="F23"/>
  <c r="F21"/>
  <c r="F19"/>
  <c r="F19" i="9"/>
  <c r="F17"/>
  <c r="F15"/>
  <c r="F13"/>
  <c r="F12"/>
  <c r="F18"/>
  <c r="F16"/>
  <c r="F14"/>
  <c r="F20" i="6"/>
  <c r="F18"/>
  <c r="F16"/>
  <c r="F14"/>
  <c r="F12"/>
  <c r="F10"/>
  <c r="F7"/>
  <c r="F5"/>
  <c r="F19"/>
  <c r="F17"/>
  <c r="F15"/>
  <c r="F13"/>
  <c r="F11"/>
  <c r="F9"/>
  <c r="F8"/>
  <c r="F6"/>
  <c r="F4"/>
  <c r="F26" i="9"/>
  <c r="F24"/>
  <c r="F22"/>
  <c r="F27"/>
  <c r="F25"/>
  <c r="F23"/>
  <c r="F21"/>
  <c r="F20"/>
  <c r="F8" i="7"/>
  <c r="F5"/>
  <c r="F9"/>
  <c r="F7"/>
  <c r="F6"/>
  <c r="F4"/>
  <c r="F18"/>
  <c r="F16"/>
  <c r="F14"/>
  <c r="F12"/>
  <c r="F10"/>
  <c r="F17"/>
  <c r="F15"/>
  <c r="F13"/>
  <c r="F11"/>
  <c r="M4" i="6" l="1"/>
  <c r="M12" i="9"/>
  <c r="M20"/>
  <c r="M4"/>
  <c r="M4" i="8"/>
  <c r="M7"/>
  <c r="M21" i="6"/>
  <c r="M38"/>
  <c r="M5" l="1"/>
  <c r="M6" l="1"/>
  <c r="M19" i="7" l="1"/>
  <c r="M4"/>
  <c r="M10"/>
  <c r="M7" i="6"/>
  <c r="M5" i="9"/>
  <c r="M8" i="6" l="1"/>
  <c r="M5" i="7"/>
  <c r="M6" i="9"/>
  <c r="M6" i="7" l="1"/>
  <c r="M8" i="9" l="1"/>
  <c r="M9" i="6"/>
  <c r="M10"/>
  <c r="M7" i="9"/>
  <c r="M7" i="7" l="1"/>
  <c r="M9" i="9" l="1"/>
  <c r="M12" i="6"/>
  <c r="M8" i="7"/>
  <c r="M11" i="6"/>
  <c r="M10" i="9" l="1"/>
  <c r="M11"/>
  <c r="M13" i="6"/>
  <c r="M9" i="7" l="1"/>
  <c r="M14" i="6" l="1"/>
  <c r="M15" l="1"/>
  <c r="M17" l="1"/>
  <c r="M16"/>
  <c r="M18" l="1"/>
  <c r="M19" l="1"/>
  <c r="M20" l="1"/>
  <c r="L18" i="9" l="1"/>
  <c r="M18" s="1"/>
  <c r="L16"/>
  <c r="M16" s="1"/>
  <c r="L14"/>
  <c r="M14" s="1"/>
  <c r="L19"/>
  <c r="M19" s="1"/>
  <c r="L17"/>
  <c r="M17" s="1"/>
  <c r="L15"/>
  <c r="M15" s="1"/>
  <c r="L13"/>
  <c r="M13" s="1"/>
  <c r="L17" i="7"/>
  <c r="M17" s="1"/>
  <c r="L15"/>
  <c r="M15" s="1"/>
  <c r="L13"/>
  <c r="M13" s="1"/>
  <c r="L11"/>
  <c r="M11" s="1"/>
  <c r="L18"/>
  <c r="M18" s="1"/>
  <c r="L16"/>
  <c r="M16" s="1"/>
  <c r="L14"/>
  <c r="M14" s="1"/>
  <c r="L12"/>
  <c r="M12" s="1"/>
  <c r="L37" i="6"/>
  <c r="M37" s="1"/>
  <c r="L35"/>
  <c r="M35" s="1"/>
  <c r="L33"/>
  <c r="M33" s="1"/>
  <c r="L31"/>
  <c r="M31" s="1"/>
  <c r="L29"/>
  <c r="M29" s="1"/>
  <c r="L27"/>
  <c r="M27" s="1"/>
  <c r="L24"/>
  <c r="M24" s="1"/>
  <c r="L22"/>
  <c r="M22" s="1"/>
  <c r="L36"/>
  <c r="M36" s="1"/>
  <c r="L34"/>
  <c r="M34" s="1"/>
  <c r="L32"/>
  <c r="M32" s="1"/>
  <c r="L30"/>
  <c r="M30" s="1"/>
  <c r="L28"/>
  <c r="M28" s="1"/>
  <c r="L26"/>
  <c r="M26" s="1"/>
  <c r="L25"/>
  <c r="M25" s="1"/>
  <c r="L23"/>
  <c r="M23" s="1"/>
  <c r="L9" i="8"/>
  <c r="M9" s="1"/>
  <c r="L8"/>
  <c r="M8" s="1"/>
  <c r="L27" i="9"/>
  <c r="M27" s="1"/>
  <c r="L25"/>
  <c r="M25" s="1"/>
  <c r="L23"/>
  <c r="M23" s="1"/>
  <c r="L21"/>
  <c r="M21" s="1"/>
  <c r="L26"/>
  <c r="M26" s="1"/>
  <c r="L24"/>
  <c r="M24" s="1"/>
  <c r="L22"/>
  <c r="M22" s="1"/>
  <c r="L5" i="8"/>
  <c r="M5" s="1"/>
  <c r="L6"/>
  <c r="M6" s="1"/>
  <c r="L25" i="7"/>
  <c r="M25" s="1"/>
  <c r="L23"/>
  <c r="M23" s="1"/>
  <c r="L21"/>
  <c r="M21" s="1"/>
  <c r="L26"/>
  <c r="M26" s="1"/>
  <c r="L24"/>
  <c r="M24" s="1"/>
  <c r="L22"/>
  <c r="M22" s="1"/>
  <c r="L20"/>
  <c r="M20" s="1"/>
  <c r="L51" i="6"/>
  <c r="M51" s="1"/>
  <c r="L49"/>
  <c r="M49" s="1"/>
  <c r="L47"/>
  <c r="M47" s="1"/>
  <c r="L45"/>
  <c r="M45" s="1"/>
  <c r="L43"/>
  <c r="M43" s="1"/>
  <c r="L40"/>
  <c r="M40" s="1"/>
  <c r="L50"/>
  <c r="M50" s="1"/>
  <c r="L48"/>
  <c r="M48" s="1"/>
  <c r="L46"/>
  <c r="M46" s="1"/>
  <c r="L44"/>
  <c r="M44" s="1"/>
  <c r="L42"/>
  <c r="M42" s="1"/>
  <c r="L41"/>
  <c r="M41" s="1"/>
  <c r="L39"/>
  <c r="M39" s="1"/>
  <c r="O22" l="1"/>
  <c r="O24"/>
  <c r="O26"/>
  <c r="O28"/>
  <c r="O30"/>
  <c r="O32"/>
  <c r="O34"/>
  <c r="O36"/>
  <c r="O12" i="7"/>
  <c r="O14"/>
  <c r="O16"/>
  <c r="O18"/>
  <c r="O5" i="8"/>
  <c r="O14" i="9"/>
  <c r="O16"/>
  <c r="O18"/>
  <c r="O40" i="6"/>
  <c r="O42"/>
  <c r="O44"/>
  <c r="O46"/>
  <c r="O50"/>
  <c r="O20" i="7"/>
  <c r="O22"/>
  <c r="O24"/>
  <c r="O26"/>
  <c r="O9" i="8"/>
  <c r="O21" i="9"/>
  <c r="O23"/>
  <c r="O25"/>
  <c r="O27"/>
  <c r="O48" i="6"/>
  <c r="O23"/>
  <c r="O25"/>
  <c r="O27"/>
  <c r="O29"/>
  <c r="O31"/>
  <c r="O35"/>
  <c r="O37"/>
  <c r="O11" i="7"/>
  <c r="O13"/>
  <c r="O15"/>
  <c r="O17"/>
  <c r="O6" i="8"/>
  <c r="O13" i="9"/>
  <c r="O15"/>
  <c r="O17"/>
  <c r="O19"/>
  <c r="O39" i="6"/>
  <c r="O41"/>
  <c r="O43"/>
  <c r="O45"/>
  <c r="O47"/>
  <c r="O49"/>
  <c r="O51"/>
  <c r="O21" i="7"/>
  <c r="O23"/>
  <c r="O25"/>
  <c r="O8" i="8"/>
  <c r="O22" i="9"/>
  <c r="O24"/>
  <c r="O26"/>
  <c r="E5" i="1" l="1"/>
  <c r="F5" s="1"/>
  <c r="E4"/>
  <c r="F4" s="1"/>
  <c r="L4" l="1"/>
  <c r="M4" s="1"/>
  <c r="L5"/>
  <c r="M5" s="1"/>
  <c r="O4" l="1"/>
  <c r="O5"/>
  <c r="P5" l="1"/>
  <c r="P37" i="6"/>
  <c r="P30"/>
  <c r="P29"/>
  <c r="P25" i="9"/>
  <c r="P22" i="7"/>
  <c r="P13"/>
  <c r="P12"/>
  <c r="P23" i="6"/>
  <c r="P21" i="7"/>
  <c r="P51" i="6"/>
  <c r="P33"/>
  <c r="P49"/>
  <c r="P50"/>
  <c r="P46"/>
  <c r="P43"/>
  <c r="P18" i="7"/>
  <c r="P26" i="9"/>
  <c r="P18"/>
  <c r="P27" i="6"/>
  <c r="P26"/>
  <c r="P23" i="9"/>
  <c r="P24" i="7"/>
  <c r="P14"/>
  <c r="P41" i="6"/>
  <c r="P21" i="9"/>
  <c r="P22" i="6"/>
  <c r="P11" i="7"/>
  <c r="P20"/>
  <c r="P4" i="1"/>
  <c r="N4"/>
  <c r="P47" i="6"/>
  <c r="P45"/>
  <c r="P44"/>
  <c r="P17" i="9"/>
  <c r="P6" i="8"/>
  <c r="P9"/>
  <c r="P8"/>
  <c r="P5"/>
  <c r="P40" i="6"/>
  <c r="P36"/>
  <c r="P48"/>
  <c r="P35"/>
  <c r="P34"/>
  <c r="P31"/>
  <c r="P28"/>
  <c r="P27" i="9"/>
  <c r="P19"/>
  <c r="P26" i="7"/>
  <c r="P17"/>
  <c r="P42" i="6"/>
  <c r="P16" i="7"/>
  <c r="P25"/>
  <c r="P15"/>
  <c r="P25" i="6"/>
  <c r="P15" i="9"/>
  <c r="P23" i="7"/>
  <c r="P14" i="9"/>
  <c r="P24" i="6"/>
  <c r="P22" i="9"/>
  <c r="P13"/>
  <c r="P39" i="6"/>
  <c r="P32"/>
  <c r="P16" i="9"/>
  <c r="P24"/>
  <c r="N24" l="1"/>
  <c r="N32" i="6"/>
  <c r="N39"/>
  <c r="N16" i="9"/>
  <c r="N21"/>
  <c r="N41" i="6"/>
  <c r="N14" i="7"/>
  <c r="N24"/>
  <c r="N23" i="9"/>
  <c r="N26" i="6"/>
  <c r="N27"/>
  <c r="N18" i="9"/>
  <c r="N26"/>
  <c r="N18" i="7"/>
  <c r="N43" i="6"/>
  <c r="N46"/>
  <c r="N50"/>
  <c r="N49"/>
  <c r="N33"/>
  <c r="N51"/>
  <c r="N5" i="1"/>
  <c r="N13" i="9"/>
  <c r="N22"/>
  <c r="N24" i="6"/>
  <c r="N14" i="9"/>
  <c r="N23" i="7"/>
  <c r="N15" i="9"/>
  <c r="N25" i="6"/>
  <c r="N15" i="7"/>
  <c r="N25"/>
  <c r="N16"/>
  <c r="N42" i="6"/>
  <c r="N17" i="7"/>
  <c r="N26"/>
  <c r="N19" i="9"/>
  <c r="N27"/>
  <c r="N28" i="6"/>
  <c r="N31"/>
  <c r="N34"/>
  <c r="N35"/>
  <c r="N48"/>
  <c r="N36"/>
  <c r="N40"/>
  <c r="N5" i="8"/>
  <c r="N8"/>
  <c r="N9"/>
  <c r="N6"/>
  <c r="N17" i="9"/>
  <c r="N44" i="6"/>
  <c r="N45"/>
  <c r="N47"/>
  <c r="N20" i="7"/>
  <c r="N11"/>
  <c r="N22" i="6"/>
  <c r="N21" i="7"/>
  <c r="N23" i="6"/>
  <c r="N12" i="7"/>
  <c r="N13"/>
  <c r="N22"/>
  <c r="N25" i="9"/>
  <c r="N29" i="6"/>
  <c r="N30"/>
  <c r="N37"/>
</calcChain>
</file>

<file path=xl/sharedStrings.xml><?xml version="1.0" encoding="utf-8"?>
<sst xmlns="http://schemas.openxmlformats.org/spreadsheetml/2006/main" count="192" uniqueCount="34">
  <si>
    <t>Measure</t>
  </si>
  <si>
    <t>Measure Life (Years)</t>
  </si>
  <si>
    <t>Individual Measure % Savings</t>
  </si>
  <si>
    <t>Baseline Technology Capital Cost</t>
  </si>
  <si>
    <t>Measure Capital Cost (Full)</t>
  </si>
  <si>
    <t>Installation / Engineering Cost (Full)</t>
  </si>
  <si>
    <t>Incremental Annual O&amp;M Cost</t>
  </si>
  <si>
    <t>Now/ EOL</t>
  </si>
  <si>
    <t>Annual Gas Savings (m3)</t>
  </si>
  <si>
    <t>Net Measure TRC</t>
  </si>
  <si>
    <t>Simple Payback  Period (Yrs)</t>
  </si>
  <si>
    <t>B/C Ratio</t>
  </si>
  <si>
    <t>Boiler, Steam &amp; Hot Water Systems</t>
  </si>
  <si>
    <t>Other Process</t>
  </si>
  <si>
    <t>System Measures</t>
  </si>
  <si>
    <t>Facility Size Category</t>
  </si>
  <si>
    <t>Process Direct Heat (Furnaces / Kilns / Ovens / Dryers)</t>
  </si>
  <si>
    <t>System / Technology Size Category</t>
  </si>
  <si>
    <t>Heating, Ventilation &amp; Air Conditioning (HVAC)</t>
  </si>
  <si>
    <t>Annual Gas Savings (GJ)</t>
  </si>
  <si>
    <t>N/A</t>
  </si>
  <si>
    <t>Small
(200 BHP)</t>
  </si>
  <si>
    <t>Medium
(450 BHP)</t>
  </si>
  <si>
    <t>Large
(3,000 BHP)</t>
  </si>
  <si>
    <t>Medium
(20 MMBTU)</t>
  </si>
  <si>
    <t>Small
(2 MMBTU)</t>
  </si>
  <si>
    <t>Large
(100 MMBTU)</t>
  </si>
  <si>
    <t>Medium
(20 MMTBU)</t>
  </si>
  <si>
    <t>Small
(0.8 MMBTU)</t>
  </si>
  <si>
    <t>Medium
(2 MMBTU)</t>
  </si>
  <si>
    <t>Large
(5 MMBTU)</t>
  </si>
  <si>
    <t>Medium</t>
  </si>
  <si>
    <t>Baseline Energy Consumption
(GJ)</t>
  </si>
  <si>
    <t>Baseline Gas Consumption
(m3)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</si>
</sst>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&quot;$&quot;* #,##0_-;\-&quot;$&quot;* #,##0_-;_-&quot;$&quot;* &quot;-&quot;??_-;_-@_-"/>
  </numFmts>
  <fonts count="6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9" fontId="4" fillId="2" borderId="0" xfId="3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/>
    <xf numFmtId="164" fontId="3" fillId="2" borderId="0" xfId="4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8" xfId="4" applyFont="1" applyFill="1" applyBorder="1" applyAlignment="1">
      <alignment vertical="center" wrapText="1"/>
    </xf>
    <xf numFmtId="0" fontId="3" fillId="2" borderId="10" xfId="4" applyFont="1" applyFill="1" applyBorder="1" applyAlignment="1">
      <alignment horizontal="left" vertical="center" wrapText="1"/>
    </xf>
    <xf numFmtId="0" fontId="3" fillId="2" borderId="8" xfId="4" applyFont="1" applyFill="1" applyBorder="1" applyAlignment="1">
      <alignment horizontal="center" vertical="center" wrapText="1"/>
    </xf>
    <xf numFmtId="9" fontId="3" fillId="2" borderId="11" xfId="3" applyNumberFormat="1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3" fontId="3" fillId="2" borderId="10" xfId="4" applyNumberFormat="1" applyFont="1" applyFill="1" applyBorder="1" applyAlignment="1">
      <alignment horizontal="center" vertical="center" wrapText="1"/>
    </xf>
    <xf numFmtId="3" fontId="3" fillId="2" borderId="11" xfId="4" applyNumberFormat="1" applyFont="1" applyFill="1" applyBorder="1" applyAlignment="1">
      <alignment horizontal="center" vertical="center" wrapText="1"/>
    </xf>
    <xf numFmtId="164" fontId="3" fillId="2" borderId="5" xfId="4" applyNumberFormat="1" applyFont="1" applyFill="1" applyBorder="1" applyAlignment="1">
      <alignment horizontal="center" vertical="center" wrapText="1"/>
    </xf>
    <xf numFmtId="164" fontId="3" fillId="2" borderId="11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4" fillId="2" borderId="12" xfId="3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4" fillId="2" borderId="12" xfId="1" applyNumberFormat="1" applyFont="1" applyFill="1" applyBorder="1" applyAlignment="1">
      <alignment vertical="center" wrapText="1"/>
    </xf>
    <xf numFmtId="166" fontId="4" fillId="2" borderId="0" xfId="2" applyNumberFormat="1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9" fontId="4" fillId="2" borderId="13" xfId="3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vertical="center" wrapText="1"/>
    </xf>
    <xf numFmtId="165" fontId="4" fillId="2" borderId="13" xfId="1" applyNumberFormat="1" applyFont="1" applyFill="1" applyBorder="1" applyAlignment="1">
      <alignment vertical="center" wrapText="1"/>
    </xf>
    <xf numFmtId="166" fontId="4" fillId="2" borderId="15" xfId="2" applyNumberFormat="1" applyFont="1" applyFill="1" applyBorder="1" applyAlignment="1">
      <alignment vertical="center" wrapText="1"/>
    </xf>
    <xf numFmtId="166" fontId="4" fillId="2" borderId="9" xfId="2" applyNumberFormat="1" applyFont="1" applyFill="1" applyBorder="1" applyAlignment="1">
      <alignment vertical="center" wrapText="1"/>
    </xf>
    <xf numFmtId="166" fontId="4" fillId="2" borderId="13" xfId="2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4" xfId="3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vertical="center" wrapText="1"/>
    </xf>
    <xf numFmtId="165" fontId="4" fillId="2" borderId="4" xfId="1" applyNumberFormat="1" applyFont="1" applyFill="1" applyBorder="1" applyAlignment="1">
      <alignment vertical="center" wrapText="1"/>
    </xf>
    <xf numFmtId="166" fontId="4" fillId="2" borderId="2" xfId="2" applyNumberFormat="1" applyFont="1" applyFill="1" applyBorder="1" applyAlignment="1">
      <alignment vertical="center" wrapText="1"/>
    </xf>
    <xf numFmtId="166" fontId="4" fillId="2" borderId="3" xfId="2" applyNumberFormat="1" applyFont="1" applyFill="1" applyBorder="1" applyAlignment="1">
      <alignment vertical="center" wrapText="1"/>
    </xf>
    <xf numFmtId="166" fontId="4" fillId="2" borderId="4" xfId="2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6" fontId="3" fillId="2" borderId="5" xfId="4" applyNumberFormat="1" applyFont="1" applyFill="1" applyBorder="1" applyAlignment="1">
      <alignment horizontal="center" vertical="center" wrapText="1"/>
    </xf>
    <xf numFmtId="166" fontId="4" fillId="2" borderId="3" xfId="2" applyNumberFormat="1" applyFont="1" applyFill="1" applyBorder="1" applyAlignment="1">
      <alignment horizontal="center" vertical="center" wrapText="1"/>
    </xf>
    <xf numFmtId="166" fontId="4" fillId="2" borderId="9" xfId="2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165" fontId="4" fillId="2" borderId="2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>
      <alignment horizontal="right" vertical="center" wrapText="1"/>
    </xf>
    <xf numFmtId="166" fontId="4" fillId="2" borderId="2" xfId="2" applyNumberFormat="1" applyFont="1" applyFill="1" applyBorder="1" applyAlignment="1">
      <alignment horizontal="right" vertical="center" wrapText="1"/>
    </xf>
    <xf numFmtId="166" fontId="4" fillId="2" borderId="14" xfId="2" applyNumberFormat="1" applyFont="1" applyFill="1" applyBorder="1" applyAlignment="1">
      <alignment horizontal="right" vertical="center" wrapText="1"/>
    </xf>
    <xf numFmtId="166" fontId="4" fillId="2" borderId="15" xfId="2" applyNumberFormat="1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vertical="center" wrapText="1"/>
    </xf>
    <xf numFmtId="0" fontId="3" fillId="2" borderId="7" xfId="4" applyFont="1" applyFill="1" applyBorder="1" applyAlignment="1">
      <alignment vertical="center" wrapText="1"/>
    </xf>
    <xf numFmtId="0" fontId="3" fillId="2" borderId="6" xfId="4" applyFont="1" applyFill="1" applyBorder="1" applyAlignment="1">
      <alignment vertical="center" wrapText="1"/>
    </xf>
  </cellXfs>
  <cellStyles count="5">
    <cellStyle name="Comma" xfId="1" builtinId="3"/>
    <cellStyle name="Currency" xfId="2" builtinId="4"/>
    <cellStyle name="Normal" xfId="0" builtinId="0"/>
    <cellStyle name="Normal_Food &amp; Beverage Model 12 May 2006" xfId="4"/>
    <cellStyle name="Percent" xfId="3" builtinId="5"/>
  </cellStyles>
  <dxfs count="12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C00000"/>
      </font>
    </dxf>
    <dxf>
      <font>
        <b val="0"/>
        <i val="0"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042%20Union%20Gas%20CPR/Industrial/Current%20Macro%20Model/Industry%20Models/Current%20GP%20Files/Refining%20G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Sensitivity Analysis"/>
      <sheetName val="NPV ARC"/>
      <sheetName val="GP Master Measure Summary"/>
      <sheetName val="Measure Setup - NG TRC"/>
      <sheetName val="Measure Setup - NG"/>
      <sheetName val="Agg"/>
      <sheetName val="Measure Summary - NG"/>
      <sheetName val="Tech Profile - NG"/>
      <sheetName val="Measure Setup - ELEC"/>
      <sheetName val="Measure Setup - RPP"/>
      <sheetName val="Measure Setup - Other"/>
      <sheetName val="Measure Summary - ELEC"/>
      <sheetName val="Measure Summary - RPP"/>
      <sheetName val="Measure Summary - Other"/>
      <sheetName val="Energy Economics Profile"/>
      <sheetName val="Production Profile"/>
      <sheetName val="Energy Supply Profile"/>
      <sheetName val="Energy Consumption Profile"/>
      <sheetName val="Tech Profile - Electricity"/>
      <sheetName val="Tech Profile - RPP"/>
      <sheetName val="Tech Profile - Other"/>
    </sheetNames>
    <sheetDataSet>
      <sheetData sheetId="0"/>
      <sheetData sheetId="1"/>
      <sheetData sheetId="2"/>
      <sheetData sheetId="3"/>
      <sheetData sheetId="4">
        <row r="5">
          <cell r="G5" t="str">
            <v>Integrated control system</v>
          </cell>
          <cell r="I5">
            <v>10</v>
          </cell>
          <cell r="J5">
            <v>0.08</v>
          </cell>
          <cell r="AY5">
            <v>1500000</v>
          </cell>
          <cell r="BB5">
            <v>165000</v>
          </cell>
          <cell r="BC5">
            <v>13200</v>
          </cell>
          <cell r="BK5">
            <v>119999.99999999994</v>
          </cell>
          <cell r="BO5">
            <v>7786043.2211687844</v>
          </cell>
          <cell r="BR5">
            <v>0.13625783321967816</v>
          </cell>
          <cell r="BT5">
            <v>44.692722902181721</v>
          </cell>
          <cell r="CL5" t="str">
            <v>Now</v>
          </cell>
        </row>
        <row r="6">
          <cell r="G6" t="str">
            <v>Sub-metering</v>
          </cell>
          <cell r="I6">
            <v>15</v>
          </cell>
          <cell r="J6">
            <v>0.05</v>
          </cell>
          <cell r="AY6">
            <v>1500000</v>
          </cell>
          <cell r="BB6">
            <v>330000</v>
          </cell>
          <cell r="BC6">
            <v>33000</v>
          </cell>
          <cell r="BD6">
            <v>3300</v>
          </cell>
          <cell r="BK6">
            <v>75000.000000000073</v>
          </cell>
          <cell r="BO6">
            <v>5939892.4566761777</v>
          </cell>
          <cell r="BR6">
            <v>0.44995345690286048</v>
          </cell>
          <cell r="BT6">
            <v>16.305054115144134</v>
          </cell>
          <cell r="CL6" t="str">
            <v>Now</v>
          </cell>
        </row>
        <row r="34">
          <cell r="G34" t="str">
            <v>Economizer</v>
          </cell>
          <cell r="I34">
            <v>20</v>
          </cell>
          <cell r="J34">
            <v>0.04</v>
          </cell>
          <cell r="R34">
            <v>30987.043902439025</v>
          </cell>
          <cell r="U34">
            <v>27000</v>
          </cell>
          <cell r="V34">
            <v>3000</v>
          </cell>
          <cell r="W34">
            <v>1000</v>
          </cell>
          <cell r="X34" t="str">
            <v>Now</v>
          </cell>
          <cell r="AD34">
            <v>1239.4817560975621</v>
          </cell>
          <cell r="AH34">
            <v>81164.600249413867</v>
          </cell>
          <cell r="AK34">
            <v>2.4783271526403357</v>
          </cell>
          <cell r="AM34">
            <v>3.1074289785282607</v>
          </cell>
          <cell r="AY34">
            <v>78435.954878048797</v>
          </cell>
          <cell r="BB34">
            <v>55000</v>
          </cell>
          <cell r="BC34">
            <v>4400</v>
          </cell>
          <cell r="BD34">
            <v>1000</v>
          </cell>
          <cell r="BE34" t="str">
            <v>Now</v>
          </cell>
          <cell r="BK34">
            <v>3137.4381951219548</v>
          </cell>
          <cell r="BO34">
            <v>235021.78882720915</v>
          </cell>
          <cell r="BR34">
            <v>1.8196480468529561</v>
          </cell>
          <cell r="BT34">
            <v>4.4606016229248864</v>
          </cell>
          <cell r="CF34">
            <v>813409.90243902453</v>
          </cell>
          <cell r="CI34">
            <v>350000</v>
          </cell>
          <cell r="CJ34">
            <v>40000</v>
          </cell>
          <cell r="CK34">
            <v>2000</v>
          </cell>
          <cell r="CL34" t="str">
            <v>Now</v>
          </cell>
          <cell r="CR34">
            <v>32536.39609756101</v>
          </cell>
          <cell r="CV34">
            <v>2734524.6767512597</v>
          </cell>
          <cell r="CY34">
            <v>1.1117524445804887</v>
          </cell>
          <cell r="DA34">
            <v>7.718286061062603</v>
          </cell>
        </row>
        <row r="35">
          <cell r="G35" t="str">
            <v>Blowdown heat recovery</v>
          </cell>
          <cell r="I35">
            <v>20</v>
          </cell>
          <cell r="J35">
            <v>0.02</v>
          </cell>
          <cell r="R35">
            <v>30987.043902439025</v>
          </cell>
          <cell r="U35">
            <v>23000</v>
          </cell>
          <cell r="V35">
            <v>2000</v>
          </cell>
          <cell r="W35">
            <v>1000</v>
          </cell>
          <cell r="X35" t="str">
            <v>Now</v>
          </cell>
          <cell r="AD35">
            <v>619.74087804878104</v>
          </cell>
          <cell r="AH35">
            <v>26325.518264827653</v>
          </cell>
          <cell r="AK35">
            <v>4.5184240288776616</v>
          </cell>
          <cell r="AM35">
            <v>1.7855183198349909</v>
          </cell>
          <cell r="AY35">
            <v>78435.954878048797</v>
          </cell>
          <cell r="BB35">
            <v>50000</v>
          </cell>
          <cell r="BC35">
            <v>4000</v>
          </cell>
          <cell r="BD35">
            <v>1000</v>
          </cell>
          <cell r="BE35" t="str">
            <v>Now</v>
          </cell>
          <cell r="BK35">
            <v>1568.7190975609774</v>
          </cell>
          <cell r="BO35">
            <v>88954.11255372531</v>
          </cell>
          <cell r="BR35">
            <v>3.4168672341524258</v>
          </cell>
          <cell r="BT35">
            <v>2.422956991421843</v>
          </cell>
          <cell r="CF35">
            <v>813409.90243902453</v>
          </cell>
          <cell r="CI35">
            <v>200000</v>
          </cell>
          <cell r="CJ35">
            <v>25000</v>
          </cell>
          <cell r="CK35">
            <v>5000</v>
          </cell>
          <cell r="CL35" t="str">
            <v>Now</v>
          </cell>
          <cell r="CR35">
            <v>16268.198048780505</v>
          </cell>
          <cell r="CV35">
            <v>1303208.0834965955</v>
          </cell>
          <cell r="CY35">
            <v>1.3348946521669829</v>
          </cell>
          <cell r="DA35">
            <v>5.8705710960356692</v>
          </cell>
        </row>
        <row r="36">
          <cell r="G36" t="str">
            <v>Boiler combustion air preheat</v>
          </cell>
          <cell r="I36">
            <v>15</v>
          </cell>
          <cell r="J36">
            <v>0.05</v>
          </cell>
          <cell r="R36">
            <v>30987.043902439025</v>
          </cell>
          <cell r="U36">
            <v>50000</v>
          </cell>
          <cell r="V36">
            <v>10000</v>
          </cell>
          <cell r="W36">
            <v>2000</v>
          </cell>
          <cell r="X36" t="str">
            <v>Now</v>
          </cell>
          <cell r="AD36">
            <v>1549.3521951219527</v>
          </cell>
          <cell r="AH36">
            <v>55511.69565539324</v>
          </cell>
          <cell r="AK36">
            <v>4.1651140624465777</v>
          </cell>
          <cell r="AM36">
            <v>1.7380681047339861</v>
          </cell>
          <cell r="AY36">
            <v>78435.954878048797</v>
          </cell>
          <cell r="BB36">
            <v>140000</v>
          </cell>
          <cell r="BC36">
            <v>21000</v>
          </cell>
          <cell r="BD36">
            <v>5000</v>
          </cell>
          <cell r="BE36" t="str">
            <v>Now</v>
          </cell>
          <cell r="BK36">
            <v>3921.7977439024435</v>
          </cell>
          <cell r="BO36">
            <v>131864.35959685838</v>
          </cell>
          <cell r="BR36">
            <v>4.3983366690348618</v>
          </cell>
          <cell r="BT36">
            <v>1.6625337698778442</v>
          </cell>
          <cell r="CF36">
            <v>813409.90243902453</v>
          </cell>
          <cell r="CI36">
            <v>500000</v>
          </cell>
          <cell r="CJ36">
            <v>60000</v>
          </cell>
          <cell r="CK36">
            <v>7000</v>
          </cell>
          <cell r="CL36" t="str">
            <v>Now</v>
          </cell>
          <cell r="CR36">
            <v>40670.495121951266</v>
          </cell>
          <cell r="CV36">
            <v>2818258.6284911036</v>
          </cell>
          <cell r="CY36">
            <v>1.2997265713171495</v>
          </cell>
          <cell r="DA36">
            <v>5.5956670789010463</v>
          </cell>
        </row>
        <row r="37">
          <cell r="G37" t="str">
            <v xml:space="preserve">Process heat recovery to preheat makeup water </v>
          </cell>
          <cell r="I37">
            <v>20</v>
          </cell>
          <cell r="J37">
            <v>0.06</v>
          </cell>
          <cell r="R37">
            <v>30987.043902439025</v>
          </cell>
          <cell r="U37">
            <v>70000</v>
          </cell>
          <cell r="V37">
            <v>8000</v>
          </cell>
          <cell r="W37">
            <v>1500</v>
          </cell>
          <cell r="X37" t="str">
            <v>Now</v>
          </cell>
          <cell r="AD37">
            <v>1859.2226341463431</v>
          </cell>
          <cell r="AH37">
            <v>88746.900374120771</v>
          </cell>
          <cell r="AK37">
            <v>4.2371399706431543</v>
          </cell>
          <cell r="AM37">
            <v>1.977708080842969</v>
          </cell>
          <cell r="AY37">
            <v>78435.954878048797</v>
          </cell>
          <cell r="BB37">
            <v>130000</v>
          </cell>
          <cell r="BC37">
            <v>15000</v>
          </cell>
          <cell r="BD37">
            <v>1800</v>
          </cell>
          <cell r="BE37" t="str">
            <v>Now</v>
          </cell>
          <cell r="BK37">
            <v>4706.1572926829322</v>
          </cell>
          <cell r="BO37">
            <v>294078.61412488623</v>
          </cell>
          <cell r="BR37">
            <v>2.9662649086340762</v>
          </cell>
          <cell r="BT37">
            <v>2.8342721829566764</v>
          </cell>
          <cell r="CF37">
            <v>813409.90243902453</v>
          </cell>
          <cell r="CI37">
            <v>400000</v>
          </cell>
          <cell r="CJ37">
            <v>50000</v>
          </cell>
          <cell r="CK37">
            <v>5000</v>
          </cell>
          <cell r="CL37" t="str">
            <v>Now</v>
          </cell>
          <cell r="CR37">
            <v>48804.594146341515</v>
          </cell>
          <cell r="CV37">
            <v>4219759.887687372</v>
          </cell>
          <cell r="CY37">
            <v>0.86355011938197912</v>
          </cell>
          <cell r="DA37">
            <v>9.5668607009108282</v>
          </cell>
        </row>
        <row r="38">
          <cell r="G38" t="str">
            <v>Condensing boiler</v>
          </cell>
          <cell r="I38">
            <v>20</v>
          </cell>
          <cell r="J38">
            <v>0.1</v>
          </cell>
          <cell r="R38">
            <v>30987.043902439025</v>
          </cell>
          <cell r="S38">
            <v>80000</v>
          </cell>
          <cell r="U38">
            <v>120000</v>
          </cell>
          <cell r="V38">
            <v>20000</v>
          </cell>
          <cell r="W38">
            <v>1000</v>
          </cell>
          <cell r="X38" t="str">
            <v>EOL</v>
          </cell>
          <cell r="AD38">
            <v>3098.7043902439018</v>
          </cell>
          <cell r="AH38">
            <v>250681.84620317214</v>
          </cell>
          <cell r="AK38">
            <v>1.8613965409935236</v>
          </cell>
          <cell r="AM38">
            <v>6.1672527636034014</v>
          </cell>
          <cell r="AY38">
            <v>78435.954878048797</v>
          </cell>
          <cell r="AZ38">
            <v>135000</v>
          </cell>
          <cell r="BB38">
            <v>180000</v>
          </cell>
          <cell r="BC38">
            <v>15000</v>
          </cell>
          <cell r="BD38">
            <v>2800</v>
          </cell>
          <cell r="BE38" t="str">
            <v>EOL</v>
          </cell>
          <cell r="BK38">
            <v>7843.5954878048778</v>
          </cell>
          <cell r="BO38">
            <v>688500.40295209456</v>
          </cell>
          <cell r="BR38">
            <v>0.75952661376255326</v>
          </cell>
          <cell r="BT38">
            <v>11.001752212973587</v>
          </cell>
        </row>
        <row r="40">
          <cell r="G40" t="str">
            <v>Direct contact hot water heaters</v>
          </cell>
          <cell r="I40">
            <v>20</v>
          </cell>
          <cell r="J40">
            <v>0.1</v>
          </cell>
          <cell r="R40">
            <v>30987.043902439025</v>
          </cell>
          <cell r="S40">
            <v>80000</v>
          </cell>
          <cell r="U40">
            <v>75000</v>
          </cell>
          <cell r="V40">
            <v>13000</v>
          </cell>
          <cell r="W40">
            <v>-3000</v>
          </cell>
          <cell r="X40" t="str">
            <v>EOL</v>
          </cell>
          <cell r="AD40">
            <v>3098.7043902439018</v>
          </cell>
          <cell r="AH40">
            <v>329736.10108220641</v>
          </cell>
          <cell r="AK40">
            <v>0.13597637519928626</v>
          </cell>
          <cell r="AM40" t="str">
            <v>N/A</v>
          </cell>
          <cell r="AY40">
            <v>78435.954878048797</v>
          </cell>
          <cell r="AZ40">
            <v>135000</v>
          </cell>
          <cell r="BB40">
            <v>130000</v>
          </cell>
          <cell r="BC40">
            <v>20000</v>
          </cell>
          <cell r="BD40">
            <v>-5000</v>
          </cell>
          <cell r="BE40" t="str">
            <v>EOL</v>
          </cell>
          <cell r="BK40">
            <v>7843.5954878048778</v>
          </cell>
          <cell r="BO40">
            <v>804906.19996621134</v>
          </cell>
          <cell r="BR40">
            <v>0.11051789976889945</v>
          </cell>
          <cell r="BT40" t="str">
            <v>N/A</v>
          </cell>
        </row>
        <row r="41">
          <cell r="G41" t="str">
            <v>Boiler right sizing and load management</v>
          </cell>
          <cell r="I41">
            <v>20</v>
          </cell>
          <cell r="J41">
            <v>0.1</v>
          </cell>
          <cell r="R41">
            <v>30987.043902439025</v>
          </cell>
          <cell r="S41">
            <v>80000</v>
          </cell>
          <cell r="U41">
            <v>70000</v>
          </cell>
          <cell r="V41">
            <v>13000</v>
          </cell>
          <cell r="W41">
            <v>-3000</v>
          </cell>
          <cell r="X41" t="str">
            <v>EOL</v>
          </cell>
          <cell r="AD41">
            <v>3098.7043902439018</v>
          </cell>
          <cell r="AH41">
            <v>334736.10108220641</v>
          </cell>
          <cell r="AK41">
            <v>0</v>
          </cell>
          <cell r="AM41" t="str">
            <v>N/A</v>
          </cell>
          <cell r="AY41">
            <v>78435.954878048797</v>
          </cell>
          <cell r="AZ41">
            <v>135000</v>
          </cell>
          <cell r="BB41">
            <v>125000</v>
          </cell>
          <cell r="BC41">
            <v>20000</v>
          </cell>
          <cell r="BD41">
            <v>-5000</v>
          </cell>
          <cell r="BE41" t="str">
            <v>EOL</v>
          </cell>
          <cell r="BK41">
            <v>7843.5954878048778</v>
          </cell>
          <cell r="BO41">
            <v>809906.19996621134</v>
          </cell>
          <cell r="BR41">
            <v>5.5258949884449723E-2</v>
          </cell>
          <cell r="BT41" t="str">
            <v>N/A</v>
          </cell>
          <cell r="CF41">
            <v>813409.90243902453</v>
          </cell>
          <cell r="CG41">
            <v>2800000</v>
          </cell>
          <cell r="CI41">
            <v>2700000</v>
          </cell>
          <cell r="CJ41">
            <v>150000</v>
          </cell>
          <cell r="CK41">
            <v>-10000</v>
          </cell>
          <cell r="CL41" t="str">
            <v>EOL</v>
          </cell>
          <cell r="CR41">
            <v>81340.99024390243</v>
          </cell>
          <cell r="CV41">
            <v>8039015.1476745177</v>
          </cell>
          <cell r="CY41">
            <v>4.4618396542629238E-2</v>
          </cell>
          <cell r="DA41" t="str">
            <v>N/A</v>
          </cell>
        </row>
        <row r="42">
          <cell r="G42" t="str">
            <v>High efficiency burners</v>
          </cell>
          <cell r="I42">
            <v>20</v>
          </cell>
          <cell r="J42">
            <v>0.05</v>
          </cell>
          <cell r="R42">
            <v>30987.043902439025</v>
          </cell>
          <cell r="U42">
            <v>48000</v>
          </cell>
          <cell r="V42">
            <v>6000</v>
          </cell>
          <cell r="W42">
            <v>0</v>
          </cell>
          <cell r="X42" t="str">
            <v>Now</v>
          </cell>
          <cell r="AD42">
            <v>1549.3521951219509</v>
          </cell>
          <cell r="AH42">
            <v>95597.704961465352</v>
          </cell>
          <cell r="AK42">
            <v>3.1980012772417998</v>
          </cell>
          <cell r="AM42">
            <v>2.7703278696567657</v>
          </cell>
          <cell r="AY42">
            <v>78435.954878048797</v>
          </cell>
          <cell r="BB42">
            <v>90000</v>
          </cell>
          <cell r="BC42">
            <v>10000</v>
          </cell>
          <cell r="BD42">
            <v>0</v>
          </cell>
          <cell r="BE42" t="str">
            <v>Now</v>
          </cell>
          <cell r="BK42">
            <v>3921.7977439024389</v>
          </cell>
          <cell r="BO42">
            <v>278669.19068370928</v>
          </cell>
          <cell r="BR42">
            <v>2.3396442814754819</v>
          </cell>
          <cell r="BT42">
            <v>3.7866919068370932</v>
          </cell>
          <cell r="CF42">
            <v>813409.90243902453</v>
          </cell>
          <cell r="CI42">
            <v>400000</v>
          </cell>
          <cell r="CJ42">
            <v>60000</v>
          </cell>
          <cell r="CK42">
            <v>0</v>
          </cell>
          <cell r="CL42" t="str">
            <v>Now</v>
          </cell>
          <cell r="CR42">
            <v>40670.495121951266</v>
          </cell>
          <cell r="CV42">
            <v>3466939.7552384711</v>
          </cell>
          <cell r="CY42">
            <v>1.0377993562830519</v>
          </cell>
          <cell r="DA42">
            <v>8.5368255548662422</v>
          </cell>
        </row>
        <row r="43">
          <cell r="G43" t="str">
            <v>Insulation</v>
          </cell>
          <cell r="I43">
            <v>15</v>
          </cell>
          <cell r="J43">
            <v>0.05</v>
          </cell>
          <cell r="R43">
            <v>30987.043902439025</v>
          </cell>
          <cell r="U43">
            <v>20000</v>
          </cell>
          <cell r="V43">
            <v>1500</v>
          </cell>
          <cell r="W43">
            <v>150</v>
          </cell>
          <cell r="X43" t="str">
            <v>Now</v>
          </cell>
          <cell r="AD43">
            <v>1549.3521951219509</v>
          </cell>
          <cell r="AH43">
            <v>108082.94274206355</v>
          </cell>
          <cell r="AK43">
            <v>1.2936535837828118</v>
          </cell>
          <cell r="AM43">
            <v>5.7737892844413921</v>
          </cell>
          <cell r="AY43">
            <v>78435.954878048797</v>
          </cell>
          <cell r="BB43">
            <v>35000</v>
          </cell>
          <cell r="BC43">
            <v>2800</v>
          </cell>
          <cell r="BD43">
            <v>1000</v>
          </cell>
          <cell r="BE43" t="str">
            <v>Now</v>
          </cell>
          <cell r="BK43">
            <v>3921.7977439024389</v>
          </cell>
          <cell r="BO43">
            <v>285488.67762209155</v>
          </cell>
          <cell r="BR43">
            <v>0.92952966895685407</v>
          </cell>
          <cell r="BT43">
            <v>7.2874549119006833</v>
          </cell>
          <cell r="CF43">
            <v>813409.90243902453</v>
          </cell>
          <cell r="CI43">
            <v>150000</v>
          </cell>
          <cell r="CJ43">
            <v>30000</v>
          </cell>
          <cell r="CK43">
            <v>1500</v>
          </cell>
          <cell r="CL43" t="str">
            <v>Now</v>
          </cell>
          <cell r="CR43">
            <v>40670.495121951266</v>
          </cell>
          <cell r="CV43">
            <v>3240092.0657757996</v>
          </cell>
          <cell r="CY43">
            <v>0.41086996531228176</v>
          </cell>
          <cell r="DA43">
            <v>17.927574184089568</v>
          </cell>
        </row>
        <row r="44">
          <cell r="G44" t="str">
            <v>Advanced boiler controls</v>
          </cell>
          <cell r="I44">
            <v>15</v>
          </cell>
          <cell r="J44">
            <v>0.03</v>
          </cell>
          <cell r="R44">
            <v>30987.043902439025</v>
          </cell>
          <cell r="U44">
            <v>40000</v>
          </cell>
          <cell r="V44">
            <v>1200</v>
          </cell>
          <cell r="W44">
            <v>150</v>
          </cell>
          <cell r="X44" t="str">
            <v>Now</v>
          </cell>
          <cell r="AD44">
            <v>929.61131707317156</v>
          </cell>
          <cell r="AH44">
            <v>36093.400874859704</v>
          </cell>
          <cell r="AK44">
            <v>4.1427353003461578</v>
          </cell>
          <cell r="AM44">
            <v>1.8524474139335174</v>
          </cell>
          <cell r="AY44">
            <v>78435.954878048797</v>
          </cell>
          <cell r="BB44">
            <v>75000</v>
          </cell>
          <cell r="BC44">
            <v>6500</v>
          </cell>
          <cell r="BD44">
            <v>800</v>
          </cell>
          <cell r="BE44" t="str">
            <v>Now</v>
          </cell>
          <cell r="BK44">
            <v>2353.0786463414661</v>
          </cell>
          <cell r="BO44">
            <v>110951.99067199347</v>
          </cell>
          <cell r="BR44">
            <v>3.3125478546952194</v>
          </cell>
          <cell r="BT44">
            <v>2.2667941252077299</v>
          </cell>
          <cell r="CF44">
            <v>813409.90243902453</v>
          </cell>
          <cell r="CI44">
            <v>200000</v>
          </cell>
          <cell r="CJ44">
            <v>40000</v>
          </cell>
          <cell r="CK44">
            <v>3000</v>
          </cell>
          <cell r="CL44" t="str">
            <v>Now</v>
          </cell>
          <cell r="CR44">
            <v>24402.297073170757</v>
          </cell>
          <cell r="CV44">
            <v>1796082.4725022321</v>
          </cell>
          <cell r="CY44">
            <v>0.92413933770338719</v>
          </cell>
          <cell r="DA44">
            <v>7.8339339104614645</v>
          </cell>
        </row>
        <row r="45">
          <cell r="G45" t="str">
            <v>Blowdown control</v>
          </cell>
          <cell r="I45">
            <v>20</v>
          </cell>
          <cell r="J45">
            <v>0.01</v>
          </cell>
          <cell r="R45">
            <v>30987.043902439025</v>
          </cell>
          <cell r="U45">
            <v>35000</v>
          </cell>
          <cell r="V45">
            <v>3500</v>
          </cell>
          <cell r="W45">
            <v>600</v>
          </cell>
          <cell r="X45" t="str">
            <v>Now</v>
          </cell>
          <cell r="AD45">
            <v>309.87043902439052</v>
          </cell>
          <cell r="AH45">
            <v>-13688.597239562034</v>
          </cell>
          <cell r="AK45">
            <v>14.079388002727551</v>
          </cell>
          <cell r="AM45">
            <v>0.68609993926402701</v>
          </cell>
          <cell r="AY45">
            <v>78435.954878048797</v>
          </cell>
          <cell r="BB45">
            <v>60000</v>
          </cell>
          <cell r="BC45">
            <v>6000</v>
          </cell>
          <cell r="BD45">
            <v>1000</v>
          </cell>
          <cell r="BE45" t="str">
            <v>Now</v>
          </cell>
          <cell r="BK45">
            <v>784.35954878048869</v>
          </cell>
          <cell r="BO45">
            <v>1220.274416983375</v>
          </cell>
          <cell r="BR45">
            <v>8.8761613501607144</v>
          </cell>
          <cell r="BT45">
            <v>1.0163765408076946</v>
          </cell>
          <cell r="CF45">
            <v>813409.90243902453</v>
          </cell>
          <cell r="CI45">
            <v>120000</v>
          </cell>
          <cell r="CJ45">
            <v>12000</v>
          </cell>
          <cell r="CK45">
            <v>2000</v>
          </cell>
          <cell r="CL45" t="str">
            <v>Now</v>
          </cell>
          <cell r="CR45">
            <v>8134.0990243902525</v>
          </cell>
          <cell r="CV45">
            <v>636360.82360817702</v>
          </cell>
          <cell r="CY45">
            <v>1.5464669405740266</v>
          </cell>
          <cell r="DA45">
            <v>5.2701005819658242</v>
          </cell>
        </row>
        <row r="46">
          <cell r="G46" t="str">
            <v>Boiler water treatment</v>
          </cell>
          <cell r="I46">
            <v>10</v>
          </cell>
          <cell r="J46">
            <v>0.01</v>
          </cell>
          <cell r="R46">
            <v>30987.043902439025</v>
          </cell>
          <cell r="U46">
            <v>10000</v>
          </cell>
          <cell r="V46">
            <v>2000</v>
          </cell>
          <cell r="W46">
            <v>500</v>
          </cell>
          <cell r="X46" t="str">
            <v>Now</v>
          </cell>
          <cell r="AD46">
            <v>309.87043902439052</v>
          </cell>
          <cell r="AH46">
            <v>5493.4126424859787</v>
          </cell>
          <cell r="AK46">
            <v>4.3446384893054439</v>
          </cell>
          <cell r="AM46">
            <v>1.3644711581508417</v>
          </cell>
          <cell r="AY46">
            <v>78435.954878048797</v>
          </cell>
          <cell r="BB46">
            <v>20000</v>
          </cell>
          <cell r="BC46">
            <v>3500</v>
          </cell>
          <cell r="BD46">
            <v>1000</v>
          </cell>
          <cell r="BE46" t="str">
            <v>Now</v>
          </cell>
          <cell r="BK46">
            <v>784.35954878048869</v>
          </cell>
          <cell r="BO46">
            <v>22412.351388745446</v>
          </cell>
          <cell r="BR46">
            <v>3.2457604937154856</v>
          </cell>
          <cell r="BT46">
            <v>1.7560357116644318</v>
          </cell>
          <cell r="CF46">
            <v>813409.90243902453</v>
          </cell>
          <cell r="CI46">
            <v>50000</v>
          </cell>
          <cell r="CJ46">
            <v>8000</v>
          </cell>
          <cell r="CK46">
            <v>3000</v>
          </cell>
          <cell r="CL46" t="str">
            <v>Now</v>
          </cell>
          <cell r="CR46">
            <v>8134.0990243902525</v>
          </cell>
          <cell r="CV46">
            <v>463415.82381051697</v>
          </cell>
          <cell r="CY46">
            <v>0.71220813213560685</v>
          </cell>
          <cell r="DA46">
            <v>7.0629776633197645</v>
          </cell>
        </row>
        <row r="47">
          <cell r="G47" t="str">
            <v>Boiler maintenance</v>
          </cell>
          <cell r="I47">
            <v>5</v>
          </cell>
          <cell r="J47">
            <v>0.05</v>
          </cell>
          <cell r="R47">
            <v>30987.043902439025</v>
          </cell>
          <cell r="U47">
            <v>0</v>
          </cell>
          <cell r="V47">
            <v>0</v>
          </cell>
          <cell r="W47">
            <v>8000</v>
          </cell>
          <cell r="X47" t="str">
            <v>Now</v>
          </cell>
          <cell r="AD47">
            <v>1549.3521951219509</v>
          </cell>
          <cell r="AH47">
            <v>31488.878044745779</v>
          </cell>
          <cell r="AK47">
            <v>0.90033852116886059</v>
          </cell>
          <cell r="AM47">
            <v>2.0383358376571121</v>
          </cell>
          <cell r="AY47">
            <v>78435.954878048797</v>
          </cell>
          <cell r="BB47">
            <v>0</v>
          </cell>
          <cell r="BC47">
            <v>0</v>
          </cell>
          <cell r="BD47">
            <v>13000</v>
          </cell>
          <cell r="BE47" t="str">
            <v>Now</v>
          </cell>
          <cell r="BK47">
            <v>3921.7977439024389</v>
          </cell>
          <cell r="BO47">
            <v>107189.42662897403</v>
          </cell>
          <cell r="BR47">
            <v>0.43709908542740289</v>
          </cell>
          <cell r="BT47">
            <v>3.1751000548120407</v>
          </cell>
          <cell r="CF47">
            <v>813409.90243902453</v>
          </cell>
          <cell r="CI47">
            <v>0</v>
          </cell>
          <cell r="CJ47">
            <v>0</v>
          </cell>
          <cell r="CK47">
            <v>30000</v>
          </cell>
          <cell r="CL47" t="str">
            <v>Now</v>
          </cell>
          <cell r="CR47">
            <v>40670.495121951266</v>
          </cell>
          <cell r="CV47">
            <v>1508924.6671680999</v>
          </cell>
          <cell r="CY47">
            <v>7.2596053980852407E-2</v>
          </cell>
          <cell r="DA47">
            <v>14.268350863599807</v>
          </cell>
        </row>
        <row r="48">
          <cell r="G48" t="str">
            <v>Minimize deaerator vent losses</v>
          </cell>
          <cell r="I48">
            <v>20</v>
          </cell>
          <cell r="J48">
            <v>0.02</v>
          </cell>
          <cell r="R48">
            <v>30987.043902439025</v>
          </cell>
          <cell r="U48">
            <v>35000</v>
          </cell>
          <cell r="V48">
            <v>3500</v>
          </cell>
          <cell r="W48">
            <v>600</v>
          </cell>
          <cell r="X48" t="str">
            <v>Now</v>
          </cell>
          <cell r="AD48">
            <v>619.74087804878104</v>
          </cell>
          <cell r="AH48">
            <v>16230.943752731073</v>
          </cell>
          <cell r="AK48">
            <v>6.3533653846830749</v>
          </cell>
          <cell r="AM48">
            <v>1.372199878528054</v>
          </cell>
          <cell r="AY48">
            <v>78435.954878048797</v>
          </cell>
          <cell r="BB48">
            <v>60000</v>
          </cell>
          <cell r="BC48">
            <v>6000</v>
          </cell>
          <cell r="BD48">
            <v>1000</v>
          </cell>
          <cell r="BE48" t="str">
            <v>Now</v>
          </cell>
          <cell r="BK48">
            <v>1568.7190975609774</v>
          </cell>
          <cell r="BO48">
            <v>76954.11255372531</v>
          </cell>
          <cell r="BR48">
            <v>4.1623655397856822</v>
          </cell>
          <cell r="BT48">
            <v>2.0327530816153891</v>
          </cell>
          <cell r="CF48">
            <v>813409.90243902453</v>
          </cell>
          <cell r="CI48">
            <v>150000</v>
          </cell>
          <cell r="CJ48">
            <v>15000</v>
          </cell>
          <cell r="CK48">
            <v>2000</v>
          </cell>
          <cell r="CL48" t="str">
            <v>Now</v>
          </cell>
          <cell r="CR48">
            <v>16268.198048780505</v>
          </cell>
          <cell r="CV48">
            <v>1388748.7746558713</v>
          </cell>
          <cell r="CY48">
            <v>0.95266215676830657</v>
          </cell>
          <cell r="DA48">
            <v>8.6293506038945544</v>
          </cell>
        </row>
        <row r="49">
          <cell r="G49" t="str">
            <v>Condensate return</v>
          </cell>
          <cell r="I49">
            <v>20</v>
          </cell>
          <cell r="J49">
            <v>0.02</v>
          </cell>
          <cell r="R49">
            <v>30987.043902439025</v>
          </cell>
          <cell r="U49">
            <v>40000</v>
          </cell>
          <cell r="V49">
            <v>8000</v>
          </cell>
          <cell r="W49">
            <v>700</v>
          </cell>
          <cell r="X49" t="str">
            <v>Now</v>
          </cell>
          <cell r="AD49">
            <v>619.74087804878104</v>
          </cell>
          <cell r="AH49">
            <v>5879.5873807552125</v>
          </cell>
          <cell r="AK49">
            <v>8.0439776769008766</v>
          </cell>
          <cell r="AM49">
            <v>1.108962980916018</v>
          </cell>
          <cell r="AY49">
            <v>78435.954878048797</v>
          </cell>
          <cell r="BB49">
            <v>80000</v>
          </cell>
          <cell r="BC49">
            <v>15000</v>
          </cell>
          <cell r="BD49">
            <v>1200</v>
          </cell>
          <cell r="BE49" t="str">
            <v>Now</v>
          </cell>
          <cell r="BK49">
            <v>1568.7190975609774</v>
          </cell>
          <cell r="BO49">
            <v>46251.399809773589</v>
          </cell>
          <cell r="BR49">
            <v>6.0516024058250855</v>
          </cell>
          <cell r="BT49">
            <v>1.4395840773335669</v>
          </cell>
          <cell r="CF49">
            <v>813409.90243902453</v>
          </cell>
          <cell r="CI49">
            <v>350000</v>
          </cell>
          <cell r="CJ49">
            <v>80000</v>
          </cell>
          <cell r="CK49">
            <v>10000</v>
          </cell>
          <cell r="CL49" t="str">
            <v>Now</v>
          </cell>
          <cell r="CR49">
            <v>16268.198048780505</v>
          </cell>
          <cell r="CV49">
            <v>1055640.2648978028</v>
          </cell>
          <cell r="CY49">
            <v>2.6300336353375182</v>
          </cell>
          <cell r="DA49">
            <v>3.0492472053392432</v>
          </cell>
        </row>
        <row r="50">
          <cell r="G50" t="str">
            <v>Steam trap survey and repair</v>
          </cell>
          <cell r="I50">
            <v>3</v>
          </cell>
          <cell r="J50">
            <v>0.04</v>
          </cell>
          <cell r="R50">
            <v>30987.043902439025</v>
          </cell>
          <cell r="U50">
            <v>20000</v>
          </cell>
          <cell r="V50">
            <v>1000</v>
          </cell>
          <cell r="W50">
            <v>0</v>
          </cell>
          <cell r="X50" t="str">
            <v>Now</v>
          </cell>
          <cell r="AD50">
            <v>1239.4817560975612</v>
          </cell>
          <cell r="AH50">
            <v>11627.874207867648</v>
          </cell>
          <cell r="AK50">
            <v>1.5545839542147633</v>
          </cell>
          <cell r="AM50">
            <v>1.5537082956127448</v>
          </cell>
          <cell r="AY50">
            <v>78435.954878048797</v>
          </cell>
          <cell r="BB50">
            <v>35000</v>
          </cell>
          <cell r="BC50">
            <v>1500</v>
          </cell>
          <cell r="BD50">
            <v>0</v>
          </cell>
          <cell r="BE50" t="str">
            <v>Now</v>
          </cell>
          <cell r="BK50">
            <v>3137.4381951219525</v>
          </cell>
          <cell r="BO50">
            <v>46089.306588665</v>
          </cell>
          <cell r="BR50">
            <v>1.0674627034231881</v>
          </cell>
          <cell r="BT50">
            <v>2.2627207284565749</v>
          </cell>
          <cell r="CF50">
            <v>813409.90243902453</v>
          </cell>
          <cell r="CI50">
            <v>200000</v>
          </cell>
          <cell r="CJ50">
            <v>30000</v>
          </cell>
          <cell r="CK50">
            <v>0</v>
          </cell>
          <cell r="CL50" t="str">
            <v>Now</v>
          </cell>
          <cell r="CR50">
            <v>32536.396097560966</v>
          </cell>
          <cell r="CV50">
            <v>626481.69795652537</v>
          </cell>
          <cell r="CY50">
            <v>0.64862459767690828</v>
          </cell>
          <cell r="DA50">
            <v>3.723833469376197</v>
          </cell>
        </row>
        <row r="51">
          <cell r="G51" t="str">
            <v xml:space="preserve">Instantaneous Steam Generation </v>
          </cell>
          <cell r="I51">
            <v>15</v>
          </cell>
          <cell r="J51">
            <v>0.15</v>
          </cell>
          <cell r="R51">
            <v>30987.043902439025</v>
          </cell>
          <cell r="S51">
            <v>80000</v>
          </cell>
          <cell r="U51">
            <v>120000</v>
          </cell>
          <cell r="V51">
            <v>20000</v>
          </cell>
          <cell r="W51">
            <v>1000</v>
          </cell>
          <cell r="X51" t="str">
            <v>EOL</v>
          </cell>
          <cell r="AD51">
            <v>4648.0565853658536</v>
          </cell>
          <cell r="AH51">
            <v>344565.48449772113</v>
          </cell>
          <cell r="AK51">
            <v>1.2284359106356308</v>
          </cell>
          <cell r="AM51">
            <v>8.2378462597841544</v>
          </cell>
          <cell r="AY51">
            <v>78435.954878048797</v>
          </cell>
          <cell r="AZ51">
            <v>135000</v>
          </cell>
          <cell r="BB51">
            <v>180000</v>
          </cell>
          <cell r="BC51">
            <v>28000</v>
          </cell>
          <cell r="BD51">
            <v>1500</v>
          </cell>
          <cell r="BE51" t="str">
            <v>EOL</v>
          </cell>
          <cell r="BK51">
            <v>11765.39323170732</v>
          </cell>
          <cell r="BO51">
            <v>936275.1521257374</v>
          </cell>
          <cell r="BR51">
            <v>0.58788891795829756</v>
          </cell>
          <cell r="BT51">
            <v>17.597939560431598</v>
          </cell>
        </row>
        <row r="62">
          <cell r="G62" t="str">
            <v>Exhaust gas heat recovery</v>
          </cell>
          <cell r="I62">
            <v>15</v>
          </cell>
          <cell r="J62">
            <v>0.15</v>
          </cell>
          <cell r="R62">
            <v>9472.4639999999999</v>
          </cell>
          <cell r="U62">
            <v>30000</v>
          </cell>
          <cell r="V62">
            <v>5000</v>
          </cell>
          <cell r="W62">
            <v>1000</v>
          </cell>
          <cell r="X62" t="str">
            <v>Now</v>
          </cell>
          <cell r="AD62">
            <v>1420.8696000000002</v>
          </cell>
          <cell r="AH62">
            <v>77277.283151575481</v>
          </cell>
          <cell r="AK62">
            <v>2.48528078349631</v>
          </cell>
          <cell r="AM62">
            <v>2.8137618867310614</v>
          </cell>
          <cell r="AY62">
            <v>106565.22</v>
          </cell>
          <cell r="BB62">
            <v>120000</v>
          </cell>
          <cell r="BC62">
            <v>35000</v>
          </cell>
          <cell r="BD62">
            <v>3000</v>
          </cell>
          <cell r="BE62" t="str">
            <v>Now</v>
          </cell>
          <cell r="BK62">
            <v>15984.783000000003</v>
          </cell>
          <cell r="BO62">
            <v>1170869.5913822684</v>
          </cell>
          <cell r="BR62">
            <v>0.92284623383005859</v>
          </cell>
          <cell r="BT62">
            <v>7.5846428416714575</v>
          </cell>
          <cell r="CF62">
            <v>828840.6</v>
          </cell>
          <cell r="CI62">
            <v>900000</v>
          </cell>
          <cell r="CJ62">
            <v>180000</v>
          </cell>
          <cell r="CK62">
            <v>10000</v>
          </cell>
          <cell r="CL62" t="str">
            <v>Now</v>
          </cell>
          <cell r="CR62">
            <v>124326.09000000001</v>
          </cell>
          <cell r="CV62">
            <v>9333733.4375017527</v>
          </cell>
          <cell r="CY62">
            <v>0.81043156489870016</v>
          </cell>
          <cell r="DA62">
            <v>9.0737392681778726</v>
          </cell>
        </row>
        <row r="63">
          <cell r="G63" t="str">
            <v xml:space="preserve">High efficiency burners and burner controls </v>
          </cell>
          <cell r="I63">
            <v>20</v>
          </cell>
          <cell r="J63">
            <v>0.1</v>
          </cell>
          <cell r="R63">
            <v>9472.4639999999999</v>
          </cell>
          <cell r="U63">
            <v>15000</v>
          </cell>
          <cell r="V63">
            <v>2000</v>
          </cell>
          <cell r="W63">
            <v>0</v>
          </cell>
          <cell r="X63" t="str">
            <v>Now</v>
          </cell>
          <cell r="AD63">
            <v>947.24639999999977</v>
          </cell>
          <cell r="AH63">
            <v>74461.378451693075</v>
          </cell>
          <cell r="AK63">
            <v>1.6467246357296415</v>
          </cell>
          <cell r="AM63">
            <v>5.3800810853937104</v>
          </cell>
          <cell r="AY63">
            <v>106565.22</v>
          </cell>
          <cell r="BB63">
            <v>60000</v>
          </cell>
          <cell r="BC63">
            <v>4000</v>
          </cell>
          <cell r="BD63">
            <v>0</v>
          </cell>
          <cell r="BE63" t="str">
            <v>Now</v>
          </cell>
          <cell r="BK63">
            <v>10656.521999999997</v>
          </cell>
          <cell r="BO63">
            <v>964940.50758154714</v>
          </cell>
          <cell r="BR63">
            <v>0.55106079313305645</v>
          </cell>
          <cell r="BT63">
            <v>16.077195430961673</v>
          </cell>
          <cell r="CF63">
            <v>828840.6</v>
          </cell>
          <cell r="CI63">
            <v>500000</v>
          </cell>
          <cell r="CJ63">
            <v>80000</v>
          </cell>
          <cell r="CK63">
            <v>5000</v>
          </cell>
          <cell r="CL63" t="str">
            <v>Now</v>
          </cell>
          <cell r="CR63">
            <v>82884.059999999983</v>
          </cell>
          <cell r="CV63">
            <v>7380302.7959243516</v>
          </cell>
          <cell r="CY63">
            <v>0.65122409796932756</v>
          </cell>
          <cell r="DA63">
            <v>12.854616598293058</v>
          </cell>
        </row>
        <row r="64">
          <cell r="G64" t="str">
            <v>Insulation</v>
          </cell>
          <cell r="I64">
            <v>15</v>
          </cell>
          <cell r="J64">
            <v>0.05</v>
          </cell>
          <cell r="R64">
            <v>9472.4639999999999</v>
          </cell>
          <cell r="U64">
            <v>8000</v>
          </cell>
          <cell r="V64">
            <v>500</v>
          </cell>
          <cell r="W64">
            <v>300</v>
          </cell>
          <cell r="X64" t="str">
            <v>Now</v>
          </cell>
          <cell r="AD64">
            <v>473.62320000000039</v>
          </cell>
          <cell r="AH64">
            <v>29179.297034068801</v>
          </cell>
          <cell r="AK64">
            <v>1.8100435014212524</v>
          </cell>
          <cell r="AM64">
            <v>3.7063414719901044</v>
          </cell>
          <cell r="AY64">
            <v>106565.22</v>
          </cell>
          <cell r="BB64">
            <v>40000</v>
          </cell>
          <cell r="BC64">
            <v>3000</v>
          </cell>
          <cell r="BD64">
            <v>1000</v>
          </cell>
          <cell r="BE64" t="str">
            <v>Now</v>
          </cell>
          <cell r="BK64">
            <v>5328.261000000005</v>
          </cell>
          <cell r="BO64">
            <v>398956.53046075645</v>
          </cell>
          <cell r="BR64">
            <v>0.77098546117447875</v>
          </cell>
          <cell r="BT64">
            <v>8.8835692144660996</v>
          </cell>
          <cell r="CF64">
            <v>828840.6</v>
          </cell>
          <cell r="CI64">
            <v>250000</v>
          </cell>
          <cell r="CJ64">
            <v>30000</v>
          </cell>
          <cell r="CK64">
            <v>2000</v>
          </cell>
          <cell r="CL64" t="str">
            <v>Now</v>
          </cell>
          <cell r="CR64">
            <v>41442.030000000035</v>
          </cell>
          <cell r="CV64">
            <v>3201385.9185089981</v>
          </cell>
          <cell r="CY64">
            <v>0.62714867849957578</v>
          </cell>
          <cell r="DA64">
            <v>11.844356578050625</v>
          </cell>
        </row>
        <row r="65">
          <cell r="G65" t="str">
            <v>Advanced heating and process controls</v>
          </cell>
          <cell r="I65">
            <v>15</v>
          </cell>
          <cell r="J65">
            <v>0.1</v>
          </cell>
          <cell r="AY65">
            <v>106565.22</v>
          </cell>
          <cell r="BB65">
            <v>100000</v>
          </cell>
          <cell r="BC65">
            <v>25000</v>
          </cell>
          <cell r="BD65">
            <v>3000</v>
          </cell>
          <cell r="BE65" t="str">
            <v>Now</v>
          </cell>
          <cell r="BK65">
            <v>10656.521999999997</v>
          </cell>
          <cell r="BO65">
            <v>751306.98141520342</v>
          </cell>
          <cell r="BR65">
            <v>1.1313453390718786</v>
          </cell>
          <cell r="BT65">
            <v>6.0826406060779421</v>
          </cell>
          <cell r="CF65">
            <v>828840.6</v>
          </cell>
          <cell r="CI65">
            <v>500000</v>
          </cell>
          <cell r="CJ65">
            <v>6500</v>
          </cell>
          <cell r="CK65">
            <v>8000</v>
          </cell>
          <cell r="CL65" t="str">
            <v>Now</v>
          </cell>
          <cell r="CR65">
            <v>82884.059999999983</v>
          </cell>
          <cell r="CV65">
            <v>6425847.5189927546</v>
          </cell>
          <cell r="CY65">
            <v>0.5746623938503167</v>
          </cell>
          <cell r="DA65">
            <v>12.326100233051694</v>
          </cell>
        </row>
        <row r="66">
          <cell r="G66" t="str">
            <v xml:space="preserve">High efficiency ovens </v>
          </cell>
          <cell r="I66">
            <v>20</v>
          </cell>
          <cell r="J66">
            <v>0.12</v>
          </cell>
          <cell r="R66">
            <v>9472.4639999999999</v>
          </cell>
          <cell r="U66">
            <v>18000</v>
          </cell>
          <cell r="V66">
            <v>2000</v>
          </cell>
          <cell r="W66">
            <v>0</v>
          </cell>
          <cell r="X66" t="str">
            <v>Now</v>
          </cell>
          <cell r="AD66">
            <v>1136.69568</v>
          </cell>
          <cell r="AH66">
            <v>89753.654142031723</v>
          </cell>
          <cell r="AK66">
            <v>1.6144359173820011</v>
          </cell>
          <cell r="AM66">
            <v>5.4876827071015866</v>
          </cell>
          <cell r="AY66">
            <v>106565.22</v>
          </cell>
          <cell r="BB66">
            <v>100000</v>
          </cell>
          <cell r="BC66">
            <v>15000</v>
          </cell>
          <cell r="BD66">
            <v>0</v>
          </cell>
          <cell r="BE66" t="str">
            <v>Now</v>
          </cell>
          <cell r="BK66">
            <v>12787.8264</v>
          </cell>
          <cell r="BO66">
            <v>1119728.6090978568</v>
          </cell>
          <cell r="BR66">
            <v>0.82515613555080058</v>
          </cell>
          <cell r="BT66">
            <v>10.736770513894406</v>
          </cell>
          <cell r="CF66">
            <v>828840.6</v>
          </cell>
          <cell r="CI66">
            <v>1000000</v>
          </cell>
          <cell r="CJ66">
            <v>100000</v>
          </cell>
          <cell r="CK66">
            <v>0</v>
          </cell>
          <cell r="CL66" t="str">
            <v>Now</v>
          </cell>
          <cell r="CR66">
            <v>99460.871999999988</v>
          </cell>
          <cell r="CV66">
            <v>8503444.7374277748</v>
          </cell>
          <cell r="CY66">
            <v>1.0147882909258295</v>
          </cell>
          <cell r="DA66">
            <v>8.7304043067525221</v>
          </cell>
        </row>
        <row r="67">
          <cell r="G67" t="str">
            <v>High efficiency dryers</v>
          </cell>
          <cell r="I67">
            <v>20</v>
          </cell>
          <cell r="J67">
            <v>0.12</v>
          </cell>
          <cell r="R67">
            <v>9472.4639999999999</v>
          </cell>
          <cell r="U67">
            <v>18000</v>
          </cell>
          <cell r="V67">
            <v>2000</v>
          </cell>
          <cell r="W67">
            <v>0</v>
          </cell>
          <cell r="X67" t="str">
            <v>Now</v>
          </cell>
          <cell r="AD67">
            <v>1136.69568</v>
          </cell>
          <cell r="AH67">
            <v>89753.654142031723</v>
          </cell>
          <cell r="AK67">
            <v>1.6144359173820011</v>
          </cell>
          <cell r="AM67">
            <v>5.4876827071015866</v>
          </cell>
          <cell r="AY67">
            <v>106565.22</v>
          </cell>
          <cell r="BB67">
            <v>100000</v>
          </cell>
          <cell r="BC67">
            <v>15000</v>
          </cell>
          <cell r="BD67">
            <v>0</v>
          </cell>
          <cell r="BE67" t="str">
            <v>Now</v>
          </cell>
          <cell r="BK67">
            <v>12787.8264</v>
          </cell>
          <cell r="BO67">
            <v>1119728.6090978568</v>
          </cell>
          <cell r="BR67">
            <v>0.82515613555080058</v>
          </cell>
          <cell r="BT67">
            <v>10.736770513894406</v>
          </cell>
          <cell r="CF67">
            <v>828840.6</v>
          </cell>
          <cell r="CI67">
            <v>1000000</v>
          </cell>
          <cell r="CJ67">
            <v>100000</v>
          </cell>
          <cell r="CK67">
            <v>0</v>
          </cell>
          <cell r="CL67" t="str">
            <v>Now</v>
          </cell>
          <cell r="CR67">
            <v>99460.871999999988</v>
          </cell>
          <cell r="CV67">
            <v>8503444.7374277748</v>
          </cell>
          <cell r="CY67">
            <v>1.0147882909258295</v>
          </cell>
          <cell r="DA67">
            <v>8.7304043067525221</v>
          </cell>
        </row>
        <row r="68">
          <cell r="G68" t="str">
            <v>High Efficiency kilns</v>
          </cell>
          <cell r="I68">
            <v>20</v>
          </cell>
          <cell r="J68">
            <v>0.14000000000000001</v>
          </cell>
          <cell r="AY68">
            <v>106565.22</v>
          </cell>
          <cell r="BB68">
            <v>100000</v>
          </cell>
          <cell r="BC68">
            <v>15000</v>
          </cell>
          <cell r="BD68">
            <v>0</v>
          </cell>
          <cell r="BE68" t="str">
            <v>Now</v>
          </cell>
          <cell r="BK68">
            <v>14919.130800000001</v>
          </cell>
          <cell r="BO68">
            <v>1325516.7106141665</v>
          </cell>
          <cell r="BR68">
            <v>0.70727668761497187</v>
          </cell>
          <cell r="BT68">
            <v>12.526232266210144</v>
          </cell>
          <cell r="CF68">
            <v>828840.6</v>
          </cell>
          <cell r="CI68">
            <v>1000000</v>
          </cell>
          <cell r="CJ68">
            <v>100000</v>
          </cell>
          <cell r="CK68">
            <v>0</v>
          </cell>
          <cell r="CL68" t="str">
            <v>Now</v>
          </cell>
          <cell r="CR68">
            <v>116037.68400000001</v>
          </cell>
          <cell r="CV68">
            <v>10104018.860332405</v>
          </cell>
          <cell r="CY68">
            <v>0.86981853507928208</v>
          </cell>
          <cell r="DA68">
            <v>10.185471691211278</v>
          </cell>
        </row>
        <row r="69">
          <cell r="G69" t="str">
            <v>High Efficiency Furnaces</v>
          </cell>
          <cell r="I69">
            <v>20</v>
          </cell>
          <cell r="J69">
            <v>0.14000000000000001</v>
          </cell>
          <cell r="AY69">
            <v>106565.22</v>
          </cell>
          <cell r="BB69">
            <v>100000</v>
          </cell>
          <cell r="BC69">
            <v>15000</v>
          </cell>
          <cell r="BD69">
            <v>0</v>
          </cell>
          <cell r="BE69" t="str">
            <v>Now</v>
          </cell>
          <cell r="BK69">
            <v>14919.130800000001</v>
          </cell>
          <cell r="BO69">
            <v>1325516.7106141665</v>
          </cell>
          <cell r="BR69">
            <v>0.70727668761497187</v>
          </cell>
          <cell r="BT69">
            <v>12.526232266210144</v>
          </cell>
          <cell r="CF69">
            <v>828840.6</v>
          </cell>
          <cell r="CI69">
            <v>1000000</v>
          </cell>
          <cell r="CJ69">
            <v>100000</v>
          </cell>
          <cell r="CK69">
            <v>0</v>
          </cell>
          <cell r="CL69" t="str">
            <v>Now</v>
          </cell>
          <cell r="CR69">
            <v>116037.68400000001</v>
          </cell>
          <cell r="CV69">
            <v>10104018.860332405</v>
          </cell>
          <cell r="CY69">
            <v>0.86981853507928208</v>
          </cell>
          <cell r="DA69">
            <v>10.185471691211278</v>
          </cell>
        </row>
        <row r="70">
          <cell r="G70" t="str">
            <v>Air curtains</v>
          </cell>
          <cell r="I70">
            <v>20</v>
          </cell>
          <cell r="J70">
            <v>0.15</v>
          </cell>
          <cell r="R70">
            <v>9472.4639999999999</v>
          </cell>
          <cell r="U70">
            <v>15000</v>
          </cell>
          <cell r="V70">
            <v>2000</v>
          </cell>
          <cell r="W70">
            <v>1000</v>
          </cell>
          <cell r="X70" t="str">
            <v>Now</v>
          </cell>
          <cell r="AD70">
            <v>1420.8696000000002</v>
          </cell>
          <cell r="AH70">
            <v>111678.50395778113</v>
          </cell>
          <cell r="AK70">
            <v>1.242640391748155</v>
          </cell>
          <cell r="AM70">
            <v>5.3772208847207619</v>
          </cell>
          <cell r="AY70">
            <v>106565.22</v>
          </cell>
          <cell r="BB70">
            <v>80000</v>
          </cell>
          <cell r="BC70">
            <v>18000</v>
          </cell>
          <cell r="BD70">
            <v>1000</v>
          </cell>
          <cell r="BE70" t="str">
            <v>Now</v>
          </cell>
          <cell r="BK70">
            <v>15984.782999999999</v>
          </cell>
          <cell r="BO70">
            <v>1436897.1976525625</v>
          </cell>
          <cell r="BR70">
            <v>0.57156233451620897</v>
          </cell>
          <cell r="BT70">
            <v>14.49027436010963</v>
          </cell>
        </row>
        <row r="73">
          <cell r="G73" t="str">
            <v>Pollution control measures</v>
          </cell>
          <cell r="I73">
            <v>20</v>
          </cell>
          <cell r="J73">
            <v>0.1</v>
          </cell>
          <cell r="AY73">
            <v>106565.22</v>
          </cell>
          <cell r="BB73">
            <v>80000</v>
          </cell>
          <cell r="BC73">
            <v>6400</v>
          </cell>
          <cell r="BD73">
            <v>20000</v>
          </cell>
          <cell r="BE73" t="str">
            <v>Now</v>
          </cell>
          <cell r="BK73">
            <v>10656.521999999997</v>
          </cell>
          <cell r="BO73">
            <v>772269.23318637582</v>
          </cell>
          <cell r="BR73">
            <v>1.106723556308145</v>
          </cell>
          <cell r="BT73">
            <v>4.0087871539430218</v>
          </cell>
          <cell r="CF73">
            <v>828840.6</v>
          </cell>
          <cell r="CI73">
            <v>1000000</v>
          </cell>
          <cell r="CJ73">
            <v>80000</v>
          </cell>
          <cell r="CK73">
            <v>125000</v>
          </cell>
          <cell r="CL73" t="str">
            <v>Now</v>
          </cell>
          <cell r="CR73">
            <v>82884.059999999983</v>
          </cell>
          <cell r="CV73">
            <v>5858675.1495533232</v>
          </cell>
          <cell r="CY73">
            <v>1.5482297046026323</v>
          </cell>
          <cell r="DA73">
            <v>3.7323419181076316</v>
          </cell>
        </row>
        <row r="75">
          <cell r="G75" t="str">
            <v xml:space="preserve">Hydrogen Atmospheres for Steel Batch Coil Annealing </v>
          </cell>
          <cell r="I75">
            <v>15</v>
          </cell>
          <cell r="J75">
            <v>0.3</v>
          </cell>
          <cell r="AY75">
            <v>106565.22</v>
          </cell>
          <cell r="BB75">
            <v>250000</v>
          </cell>
          <cell r="BC75">
            <v>60000</v>
          </cell>
          <cell r="BD75">
            <v>3000</v>
          </cell>
          <cell r="BE75" t="str">
            <v>Now</v>
          </cell>
          <cell r="BK75">
            <v>31969.565999999992</v>
          </cell>
          <cell r="BO75">
            <v>2364557.4212834602</v>
          </cell>
          <cell r="BR75">
            <v>0.90614610954220298</v>
          </cell>
          <cell r="BT75">
            <v>8.1046509704695886</v>
          </cell>
          <cell r="CF75">
            <v>828840.6</v>
          </cell>
          <cell r="CI75">
            <v>2000000</v>
          </cell>
          <cell r="CJ75">
            <v>160000</v>
          </cell>
          <cell r="CK75">
            <v>10000</v>
          </cell>
          <cell r="CL75" t="str">
            <v>Now</v>
          </cell>
          <cell r="CR75">
            <v>248652.17999999993</v>
          </cell>
          <cell r="CV75">
            <v>18743527.67006658</v>
          </cell>
          <cell r="CY75">
            <v>0.80372607615307967</v>
          </cell>
          <cell r="DA75">
            <v>9.3823873266101376</v>
          </cell>
        </row>
        <row r="76">
          <cell r="G76" t="str">
            <v>Process Heat Recovery</v>
          </cell>
          <cell r="I76">
            <v>15</v>
          </cell>
          <cell r="J76">
            <v>0.15</v>
          </cell>
          <cell r="AY76">
            <v>106565.22</v>
          </cell>
          <cell r="BB76">
            <v>300000</v>
          </cell>
          <cell r="BC76">
            <v>60000</v>
          </cell>
          <cell r="BD76">
            <v>10000</v>
          </cell>
          <cell r="BE76" t="str">
            <v>Now</v>
          </cell>
          <cell r="BK76">
            <v>15984.783000000003</v>
          </cell>
          <cell r="BO76">
            <v>912627.03483810974</v>
          </cell>
          <cell r="BR76">
            <v>2.2532198393431959</v>
          </cell>
          <cell r="BT76">
            <v>3.092889443789788</v>
          </cell>
          <cell r="CF76">
            <v>828840.6</v>
          </cell>
          <cell r="CI76">
            <v>1000000</v>
          </cell>
          <cell r="CJ76">
            <v>150000</v>
          </cell>
          <cell r="CK76">
            <v>25000</v>
          </cell>
          <cell r="CL76" t="str">
            <v>Now</v>
          </cell>
          <cell r="CR76">
            <v>124326.09000000001</v>
          </cell>
          <cell r="CV76">
            <v>9149642.2449071277</v>
          </cell>
          <cell r="CY76">
            <v>0.88348360900281675</v>
          </cell>
          <cell r="DA76">
            <v>7.8273168485155828</v>
          </cell>
        </row>
        <row r="80">
          <cell r="G80" t="str">
            <v>Radiant heaters</v>
          </cell>
          <cell r="I80">
            <v>20</v>
          </cell>
          <cell r="J80">
            <v>0.25</v>
          </cell>
          <cell r="R80">
            <v>3250.3552941176476</v>
          </cell>
          <cell r="U80">
            <v>30000</v>
          </cell>
          <cell r="V80">
            <v>4000</v>
          </cell>
          <cell r="W80">
            <v>1000</v>
          </cell>
          <cell r="X80" t="str">
            <v>Now</v>
          </cell>
          <cell r="AD80">
            <v>812.58882352941191</v>
          </cell>
          <cell r="AH80">
            <v>35945.95210889975</v>
          </cell>
          <cell r="AK80">
            <v>4.4552141598913391</v>
          </cell>
          <cell r="AM80">
            <v>1.8455172646981264</v>
          </cell>
          <cell r="AY80">
            <v>8125.8882352941182</v>
          </cell>
          <cell r="BB80">
            <v>70000</v>
          </cell>
          <cell r="BC80">
            <v>10000</v>
          </cell>
          <cell r="BD80">
            <v>1000</v>
          </cell>
          <cell r="BE80" t="str">
            <v>Now</v>
          </cell>
          <cell r="BK80">
            <v>2031.4720588235296</v>
          </cell>
          <cell r="BO80">
            <v>107635.2258518872</v>
          </cell>
          <cell r="BR80">
            <v>3.8316153859124196</v>
          </cell>
          <cell r="BT80">
            <v>2.2160308694910245</v>
          </cell>
          <cell r="CF80">
            <v>20314.720588235294</v>
          </cell>
          <cell r="CI80">
            <v>200000</v>
          </cell>
          <cell r="CJ80">
            <v>20000</v>
          </cell>
          <cell r="CK80">
            <v>5000</v>
          </cell>
          <cell r="CL80" t="str">
            <v>Now</v>
          </cell>
          <cell r="CR80">
            <v>5078.6801470588234</v>
          </cell>
          <cell r="CV80">
            <v>227804.15533032152</v>
          </cell>
          <cell r="CY80">
            <v>4.4687391923086093</v>
          </cell>
          <cell r="DA80">
            <v>1.8676012031710918</v>
          </cell>
        </row>
        <row r="82">
          <cell r="G82" t="str">
            <v>Automated temperature control</v>
          </cell>
          <cell r="I82">
            <v>20</v>
          </cell>
          <cell r="J82">
            <v>0.15</v>
          </cell>
          <cell r="R82">
            <v>3250.3552941176476</v>
          </cell>
          <cell r="U82">
            <v>12000</v>
          </cell>
          <cell r="V82">
            <v>960</v>
          </cell>
          <cell r="W82">
            <v>500</v>
          </cell>
          <cell r="X82" t="str">
            <v>Now</v>
          </cell>
          <cell r="AD82">
            <v>487.55329411764723</v>
          </cell>
          <cell r="AH82">
            <v>29858.927637315712</v>
          </cell>
          <cell r="AK82">
            <v>2.7962566835715963</v>
          </cell>
          <cell r="AM82">
            <v>2.7342920343840076</v>
          </cell>
          <cell r="AY82">
            <v>8125.8882352941182</v>
          </cell>
          <cell r="BB82">
            <v>29000</v>
          </cell>
          <cell r="BC82">
            <v>2320</v>
          </cell>
          <cell r="BD82">
            <v>500</v>
          </cell>
          <cell r="BE82" t="str">
            <v>Now</v>
          </cell>
          <cell r="BK82">
            <v>1218.8832352941179</v>
          </cell>
          <cell r="BO82">
            <v>82112.491883108189</v>
          </cell>
          <cell r="BR82">
            <v>2.4890594594160138</v>
          </cell>
          <cell r="BT82">
            <v>3.3080359602650917</v>
          </cell>
          <cell r="CF82">
            <v>20314.720588235294</v>
          </cell>
          <cell r="CI82">
            <v>70000</v>
          </cell>
          <cell r="CJ82">
            <v>5600</v>
          </cell>
          <cell r="CK82">
            <v>1000</v>
          </cell>
          <cell r="CL82" t="str">
            <v>Now</v>
          </cell>
          <cell r="CR82">
            <v>3047.2080882352943</v>
          </cell>
          <cell r="CV82">
            <v>210109.62063771003</v>
          </cell>
          <cell r="CY82">
            <v>2.3781535286880646</v>
          </cell>
          <cell r="DA82">
            <v>3.4979279363044582</v>
          </cell>
        </row>
        <row r="83">
          <cell r="G83" t="str">
            <v>Solar Walls</v>
          </cell>
          <cell r="I83">
            <v>20</v>
          </cell>
          <cell r="J83">
            <v>0.15</v>
          </cell>
          <cell r="R83">
            <v>3250.3552941176476</v>
          </cell>
          <cell r="U83">
            <v>100000</v>
          </cell>
          <cell r="V83">
            <v>8000</v>
          </cell>
          <cell r="W83">
            <v>0</v>
          </cell>
          <cell r="X83" t="str">
            <v>Now</v>
          </cell>
          <cell r="AD83">
            <v>487.55329411764723</v>
          </cell>
          <cell r="AH83">
            <v>-60924.290502805008</v>
          </cell>
          <cell r="AK83">
            <v>20.32528693243442</v>
          </cell>
          <cell r="AM83">
            <v>0.43588619904810177</v>
          </cell>
          <cell r="AY83">
            <v>8125.8882352941182</v>
          </cell>
          <cell r="BB83">
            <v>175000</v>
          </cell>
          <cell r="BC83">
            <v>14000</v>
          </cell>
          <cell r="BD83">
            <v>0</v>
          </cell>
          <cell r="BE83" t="str">
            <v>Now</v>
          </cell>
          <cell r="BK83">
            <v>1218.8832352941179</v>
          </cell>
          <cell r="BO83">
            <v>-71310.726257012502</v>
          </cell>
          <cell r="BR83">
            <v>14.227700852704098</v>
          </cell>
          <cell r="BT83">
            <v>0.62269457006871676</v>
          </cell>
          <cell r="CF83">
            <v>20314.720588235294</v>
          </cell>
          <cell r="CI83">
            <v>250000</v>
          </cell>
          <cell r="CJ83">
            <v>20000</v>
          </cell>
          <cell r="CK83">
            <v>0</v>
          </cell>
          <cell r="CL83" t="str">
            <v>Now</v>
          </cell>
          <cell r="CR83">
            <v>3047.2080882352943</v>
          </cell>
          <cell r="CV83">
            <v>24223.184357468621</v>
          </cell>
          <cell r="CY83">
            <v>8.1301147729737711</v>
          </cell>
          <cell r="DA83">
            <v>1.0897154976202541</v>
          </cell>
        </row>
        <row r="84">
          <cell r="G84" t="str">
            <v>Ventilation &amp; Heat Recovery Optimization</v>
          </cell>
          <cell r="I84">
            <v>20</v>
          </cell>
          <cell r="J84">
            <v>0.17</v>
          </cell>
          <cell r="R84">
            <v>3250.3552941176476</v>
          </cell>
          <cell r="U84">
            <v>25000</v>
          </cell>
          <cell r="V84">
            <v>1600</v>
          </cell>
          <cell r="W84">
            <v>200</v>
          </cell>
          <cell r="X84" t="str">
            <v>Now</v>
          </cell>
          <cell r="AD84">
            <v>552.56040000000019</v>
          </cell>
          <cell r="AH84">
            <v>25049.758019535948</v>
          </cell>
          <cell r="AK84">
            <v>4.6031854814711268</v>
          </cell>
          <cell r="AM84">
            <v>1.8850656206051868</v>
          </cell>
          <cell r="AY84">
            <v>8125.8882352941182</v>
          </cell>
          <cell r="BB84">
            <v>70000</v>
          </cell>
          <cell r="BC84">
            <v>12000</v>
          </cell>
          <cell r="BD84">
            <v>1000</v>
          </cell>
          <cell r="BE84" t="str">
            <v>Now</v>
          </cell>
          <cell r="BK84">
            <v>1381.4010000000005</v>
          </cell>
          <cell r="BO84">
            <v>42867.613188960589</v>
          </cell>
          <cell r="BR84">
            <v>5.9053137650060785</v>
          </cell>
          <cell r="BT84">
            <v>1.473604302242304</v>
          </cell>
          <cell r="CF84">
            <v>20314.720588235294</v>
          </cell>
          <cell r="CI84">
            <v>150000</v>
          </cell>
          <cell r="CJ84">
            <v>15000</v>
          </cell>
          <cell r="CK84">
            <v>1000</v>
          </cell>
          <cell r="CL84" t="str">
            <v>Now</v>
          </cell>
          <cell r="CR84">
            <v>3453.502500000001</v>
          </cell>
          <cell r="CV84">
            <v>159939.3785520393</v>
          </cell>
          <cell r="CY84">
            <v>4.5308341636652099</v>
          </cell>
          <cell r="DA84">
            <v>1.921768737401746</v>
          </cell>
        </row>
        <row r="85">
          <cell r="G85" t="str">
            <v>Warehouse loading dock seals</v>
          </cell>
          <cell r="I85">
            <v>10</v>
          </cell>
          <cell r="J85">
            <v>0.05</v>
          </cell>
          <cell r="R85">
            <v>3250.3552941176476</v>
          </cell>
          <cell r="U85">
            <v>10000</v>
          </cell>
          <cell r="V85">
            <v>5000</v>
          </cell>
          <cell r="W85">
            <v>500</v>
          </cell>
          <cell r="X85" t="str">
            <v>Now</v>
          </cell>
          <cell r="AD85">
            <v>162.51776470588234</v>
          </cell>
          <cell r="AH85">
            <v>-7286.1918371996126</v>
          </cell>
          <cell r="AK85">
            <v>12.193273218210651</v>
          </cell>
          <cell r="AM85">
            <v>0.59683059332866462</v>
          </cell>
          <cell r="AY85">
            <v>8125.8882352941182</v>
          </cell>
          <cell r="BB85">
            <v>20000</v>
          </cell>
          <cell r="BC85">
            <v>4000</v>
          </cell>
          <cell r="BD85">
            <v>500</v>
          </cell>
          <cell r="BE85" t="str">
            <v>Now</v>
          </cell>
          <cell r="BK85">
            <v>406.29441176470584</v>
          </cell>
          <cell r="BO85">
            <v>-107.0542637205217</v>
          </cell>
          <cell r="BR85">
            <v>6.2372998238478763</v>
          </cell>
          <cell r="BT85">
            <v>0.99604561382819723</v>
          </cell>
          <cell r="CF85">
            <v>20314.720588235294</v>
          </cell>
          <cell r="CI85">
            <v>40000</v>
          </cell>
          <cell r="CJ85">
            <v>8000</v>
          </cell>
          <cell r="CK85">
            <v>1000</v>
          </cell>
          <cell r="CL85" t="str">
            <v>Now</v>
          </cell>
          <cell r="CR85">
            <v>1015.7360294117644</v>
          </cell>
          <cell r="CV85">
            <v>13268.506117124853</v>
          </cell>
          <cell r="CY85">
            <v>4.8659604538471539</v>
          </cell>
          <cell r="DA85">
            <v>1.2450570172852464</v>
          </cell>
        </row>
        <row r="86">
          <cell r="G86" t="str">
            <v>Air curtains</v>
          </cell>
          <cell r="I86">
            <v>15</v>
          </cell>
          <cell r="J86">
            <v>0.05</v>
          </cell>
          <cell r="R86">
            <v>3250.3552941176476</v>
          </cell>
          <cell r="U86">
            <v>13000</v>
          </cell>
          <cell r="V86">
            <v>2000</v>
          </cell>
          <cell r="W86">
            <v>500</v>
          </cell>
          <cell r="X86" t="str">
            <v>Now</v>
          </cell>
          <cell r="AD86">
            <v>162.51776470588234</v>
          </cell>
          <cell r="AH86">
            <v>-5090.8904295400225</v>
          </cell>
          <cell r="AK86">
            <v>12.193273218210651</v>
          </cell>
          <cell r="AM86">
            <v>0.72925173289143141</v>
          </cell>
          <cell r="AY86">
            <v>8125.8882352941182</v>
          </cell>
          <cell r="BB86">
            <v>18000</v>
          </cell>
          <cell r="BC86">
            <v>1440</v>
          </cell>
          <cell r="BD86">
            <v>500</v>
          </cell>
          <cell r="BE86" t="str">
            <v>Now</v>
          </cell>
          <cell r="BK86">
            <v>406.29441176470584</v>
          </cell>
          <cell r="BO86">
            <v>11037.333555881218</v>
          </cell>
          <cell r="BR86">
            <v>5.0763983056133331</v>
          </cell>
          <cell r="BT86">
            <v>1.4748661824399885</v>
          </cell>
          <cell r="CF86">
            <v>20314.720588235294</v>
          </cell>
          <cell r="CI86">
            <v>40000</v>
          </cell>
          <cell r="CJ86">
            <v>7000</v>
          </cell>
          <cell r="CK86">
            <v>1000</v>
          </cell>
          <cell r="CL86" t="str">
            <v>Now</v>
          </cell>
          <cell r="CR86">
            <v>1015.7360294117644</v>
          </cell>
          <cell r="CV86">
            <v>31094.853766280132</v>
          </cell>
          <cell r="CY86">
            <v>4.766655138462518</v>
          </cell>
          <cell r="DA86">
            <v>1.5694394112781505</v>
          </cell>
        </row>
        <row r="87">
          <cell r="G87" t="str">
            <v>Air compressor heat recovery</v>
          </cell>
          <cell r="I87">
            <v>20</v>
          </cell>
          <cell r="J87">
            <v>0.15</v>
          </cell>
          <cell r="R87">
            <v>3250.3552941176476</v>
          </cell>
          <cell r="U87">
            <v>18000</v>
          </cell>
          <cell r="V87">
            <v>2500</v>
          </cell>
          <cell r="W87">
            <v>500</v>
          </cell>
          <cell r="X87" t="str">
            <v>Now</v>
          </cell>
          <cell r="AD87">
            <v>487.55329411764711</v>
          </cell>
          <cell r="AH87">
            <v>22318.927637315697</v>
          </cell>
          <cell r="AK87">
            <v>4.3626590159735166</v>
          </cell>
          <cell r="AM87">
            <v>1.901527822300912</v>
          </cell>
          <cell r="AY87">
            <v>8125.8882352941182</v>
          </cell>
          <cell r="BB87">
            <v>45000</v>
          </cell>
          <cell r="BC87">
            <v>3500</v>
          </cell>
          <cell r="BD87">
            <v>1000</v>
          </cell>
          <cell r="BE87" t="str">
            <v>Now</v>
          </cell>
          <cell r="BK87">
            <v>1218.8832352941176</v>
          </cell>
          <cell r="BO87">
            <v>60675.710023228872</v>
          </cell>
          <cell r="BR87">
            <v>4.0296499825484471</v>
          </cell>
          <cell r="BT87">
            <v>2.0642328959030003</v>
          </cell>
          <cell r="CF87">
            <v>20314.720588235294</v>
          </cell>
          <cell r="CI87">
            <v>100000</v>
          </cell>
          <cell r="CJ87">
            <v>10000</v>
          </cell>
          <cell r="CK87">
            <v>2000</v>
          </cell>
          <cell r="CL87" t="str">
            <v>Now</v>
          </cell>
          <cell r="CR87">
            <v>3047.2080882352939</v>
          </cell>
          <cell r="CV87">
            <v>167196.05691795144</v>
          </cell>
          <cell r="CY87">
            <v>3.5886091208471007</v>
          </cell>
          <cell r="DA87">
            <v>2.3162232374148619</v>
          </cell>
        </row>
        <row r="88">
          <cell r="G88" t="str">
            <v>Destratification fans</v>
          </cell>
          <cell r="I88">
            <v>20</v>
          </cell>
          <cell r="J88">
            <v>0.08</v>
          </cell>
          <cell r="R88">
            <v>3250.3552941176476</v>
          </cell>
          <cell r="U88">
            <v>10000</v>
          </cell>
          <cell r="V88">
            <v>800</v>
          </cell>
          <cell r="W88">
            <v>0</v>
          </cell>
          <cell r="X88" t="str">
            <v>Now</v>
          </cell>
          <cell r="AD88">
            <v>260.02842352941184</v>
          </cell>
          <cell r="AH88">
            <v>14307.045065170663</v>
          </cell>
          <cell r="AK88">
            <v>3.8109912998314539</v>
          </cell>
          <cell r="AM88">
            <v>2.3247263949232098</v>
          </cell>
          <cell r="AY88">
            <v>8125.8882352941182</v>
          </cell>
          <cell r="BB88">
            <v>25000</v>
          </cell>
          <cell r="BC88">
            <v>2000</v>
          </cell>
          <cell r="BD88">
            <v>500</v>
          </cell>
          <cell r="BE88" t="str">
            <v>Now</v>
          </cell>
          <cell r="BK88">
            <v>650.07105882352948</v>
          </cell>
          <cell r="BO88">
            <v>31510.830803047364</v>
          </cell>
          <cell r="BR88">
            <v>4.1763032767376833</v>
          </cell>
          <cell r="BT88">
            <v>2.0081278022896587</v>
          </cell>
          <cell r="CF88">
            <v>20314.720588235294</v>
          </cell>
          <cell r="CI88">
            <v>60000</v>
          </cell>
          <cell r="CJ88">
            <v>4800</v>
          </cell>
          <cell r="CK88">
            <v>2000</v>
          </cell>
          <cell r="CL88" t="str">
            <v>Now</v>
          </cell>
          <cell r="CR88">
            <v>1625.1776470588236</v>
          </cell>
          <cell r="CV88">
            <v>75091.904217799471</v>
          </cell>
          <cell r="CY88">
            <v>4.2515472268677366</v>
          </cell>
          <cell r="DA88">
            <v>1.9176896045055958</v>
          </cell>
        </row>
      </sheetData>
      <sheetData sheetId="5">
        <row r="5">
          <cell r="AM5" t="str">
            <v/>
          </cell>
        </row>
      </sheetData>
      <sheetData sheetId="6">
        <row r="5">
          <cell r="I5">
            <v>6.4400000000000013E-3</v>
          </cell>
        </row>
      </sheetData>
      <sheetData sheetId="7">
        <row r="7">
          <cell r="V7">
            <v>1.5962600000000004E-2</v>
          </cell>
        </row>
      </sheetData>
      <sheetData sheetId="8">
        <row r="4">
          <cell r="F4" t="str">
            <v>% End-use Energy Consumed by BT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workbookViewId="0">
      <pane xSplit="2" ySplit="3" topLeftCell="C4" activePane="bottomRight" state="frozen"/>
      <selection pane="topRight" activeCell="C1" sqref="C1"/>
      <selection pane="bottomLeft" activeCell="A14" sqref="A14"/>
      <selection pane="bottomRight" activeCell="A3" sqref="A3"/>
    </sheetView>
  </sheetViews>
  <sheetFormatPr defaultRowHeight="11.25"/>
  <cols>
    <col min="1" max="1" width="11.83203125" style="1" customWidth="1"/>
    <col min="2" max="2" width="29.5" style="1" customWidth="1"/>
    <col min="3" max="3" width="8.5" style="2" customWidth="1"/>
    <col min="4" max="4" width="8.5" style="3" customWidth="1"/>
    <col min="5" max="5" width="11.5" style="1" customWidth="1"/>
    <col min="6" max="6" width="11.6640625" style="1" bestFit="1" customWidth="1"/>
    <col min="7" max="7" width="11.1640625" style="1" customWidth="1"/>
    <col min="8" max="8" width="12" style="1" customWidth="1"/>
    <col min="9" max="9" width="11.1640625" style="1" bestFit="1" customWidth="1"/>
    <col min="10" max="10" width="10.33203125" style="1" bestFit="1" customWidth="1"/>
    <col min="11" max="11" width="7.83203125" style="2" customWidth="1"/>
    <col min="12" max="12" width="8" style="1" customWidth="1"/>
    <col min="13" max="13" width="10.1640625" style="1" customWidth="1"/>
    <col min="14" max="14" width="12" style="1" customWidth="1"/>
    <col min="15" max="15" width="9.33203125" style="1"/>
    <col min="16" max="16" width="7.33203125" style="4" customWidth="1"/>
    <col min="17" max="17" width="12" style="1" customWidth="1"/>
    <col min="18" max="16384" width="9.33203125" style="1"/>
  </cols>
  <sheetData>
    <row r="1" spans="1:17" ht="12.75">
      <c r="A1" s="5" t="s">
        <v>14</v>
      </c>
    </row>
    <row r="3" spans="1:17" s="19" customFormat="1" ht="45">
      <c r="A3" s="8" t="s">
        <v>15</v>
      </c>
      <c r="B3" s="9" t="s">
        <v>0</v>
      </c>
      <c r="C3" s="10" t="s">
        <v>1</v>
      </c>
      <c r="D3" s="11" t="s">
        <v>2</v>
      </c>
      <c r="E3" s="12" t="s">
        <v>32</v>
      </c>
      <c r="F3" s="13" t="s">
        <v>33</v>
      </c>
      <c r="G3" s="12" t="s">
        <v>3</v>
      </c>
      <c r="H3" s="14" t="s">
        <v>4</v>
      </c>
      <c r="I3" s="14" t="s">
        <v>5</v>
      </c>
      <c r="J3" s="13" t="s">
        <v>6</v>
      </c>
      <c r="K3" s="10" t="s">
        <v>7</v>
      </c>
      <c r="L3" s="15" t="s">
        <v>19</v>
      </c>
      <c r="M3" s="16" t="s">
        <v>8</v>
      </c>
      <c r="N3" s="56" t="s">
        <v>9</v>
      </c>
      <c r="O3" s="17" t="s">
        <v>10</v>
      </c>
      <c r="P3" s="18" t="s">
        <v>11</v>
      </c>
      <c r="Q3" s="6"/>
    </row>
    <row r="4" spans="1:17" s="30" customFormat="1">
      <c r="A4" s="66" t="s">
        <v>31</v>
      </c>
      <c r="B4" s="43" t="str">
        <f>'[1]Measure Setup - NG TRC'!G5</f>
        <v>Integrated control system</v>
      </c>
      <c r="C4" s="44">
        <f>'[1]Measure Setup - NG TRC'!I5</f>
        <v>10</v>
      </c>
      <c r="D4" s="45">
        <f>'[1]Measure Setup - NG TRC'!J5</f>
        <v>0.08</v>
      </c>
      <c r="E4" s="46">
        <f>'[1]Measure Setup - NG TRC'!AY5</f>
        <v>1500000</v>
      </c>
      <c r="F4" s="47">
        <f t="shared" ref="F4:F5" si="0">(1/0.03769)*E4</f>
        <v>39798355.001326613</v>
      </c>
      <c r="G4" s="61" t="s">
        <v>20</v>
      </c>
      <c r="H4" s="57">
        <f>'[1]Measure Setup - NG TRC'!BB5</f>
        <v>165000</v>
      </c>
      <c r="I4" s="57">
        <f>'[1]Measure Setup - NG TRC'!BC5</f>
        <v>13200</v>
      </c>
      <c r="J4" s="57" t="s">
        <v>20</v>
      </c>
      <c r="K4" s="44" t="str">
        <f>'[1]Measure Setup - NG TRC'!CL5</f>
        <v>Now</v>
      </c>
      <c r="L4" s="51">
        <f>'[1]Measure Setup - NG TRC'!BK5</f>
        <v>119999.99999999994</v>
      </c>
      <c r="M4" s="52">
        <f>IF(L4="","",(1/0.03769)*L4)</f>
        <v>3183868.4001061274</v>
      </c>
      <c r="N4" s="48">
        <f>'[1]Measure Setup - NG TRC'!BO5</f>
        <v>7786043.2211687844</v>
      </c>
      <c r="O4" s="54">
        <f>'[1]Measure Setup - NG TRC'!BR5</f>
        <v>0.13625783321967816</v>
      </c>
      <c r="P4" s="55">
        <f>'[1]Measure Setup - NG TRC'!BT5</f>
        <v>44.692722902181721</v>
      </c>
      <c r="Q4" s="7"/>
    </row>
    <row r="5" spans="1:17" s="30" customFormat="1">
      <c r="A5" s="67"/>
      <c r="B5" s="31" t="str">
        <f>'[1]Measure Setup - NG TRC'!G6</f>
        <v>Sub-metering</v>
      </c>
      <c r="C5" s="32">
        <f>'[1]Measure Setup - NG TRC'!I6</f>
        <v>15</v>
      </c>
      <c r="D5" s="33">
        <f>'[1]Measure Setup - NG TRC'!J6</f>
        <v>0.05</v>
      </c>
      <c r="E5" s="34">
        <f>'[1]Measure Setup - NG TRC'!AY6</f>
        <v>1500000</v>
      </c>
      <c r="F5" s="35">
        <f t="shared" si="0"/>
        <v>39798355.001326613</v>
      </c>
      <c r="G5" s="62" t="s">
        <v>20</v>
      </c>
      <c r="H5" s="58">
        <f>'[1]Measure Setup - NG TRC'!BB6</f>
        <v>330000</v>
      </c>
      <c r="I5" s="58">
        <f>'[1]Measure Setup - NG TRC'!BC6</f>
        <v>33000</v>
      </c>
      <c r="J5" s="58">
        <f>'[1]Measure Setup - NG TRC'!BD6</f>
        <v>3300</v>
      </c>
      <c r="K5" s="32" t="str">
        <f>'[1]Measure Setup - NG TRC'!CL6</f>
        <v>Now</v>
      </c>
      <c r="L5" s="39">
        <f>'[1]Measure Setup - NG TRC'!BK6</f>
        <v>75000.000000000073</v>
      </c>
      <c r="M5" s="40">
        <f t="shared" ref="M5" si="1">IF(L5="","",(1/0.03769)*L5)</f>
        <v>1989917.7500663325</v>
      </c>
      <c r="N5" s="36">
        <f>'[1]Measure Setup - NG TRC'!BO6</f>
        <v>5939892.4566761777</v>
      </c>
      <c r="O5" s="59">
        <f>'[1]Measure Setup - NG TRC'!BR6</f>
        <v>0.44995345690286048</v>
      </c>
      <c r="P5" s="41">
        <f>'[1]Measure Setup - NG TRC'!BT6</f>
        <v>16.305054115144134</v>
      </c>
      <c r="Q5" s="7"/>
    </row>
  </sheetData>
  <mergeCells count="1">
    <mergeCell ref="A4:A5"/>
  </mergeCells>
  <conditionalFormatting sqref="O3:Q3 E3:F3">
    <cfRule type="cellIs" dxfId="119" priority="11" stopIfTrue="1" operator="lessThan">
      <formula>0</formula>
    </cfRule>
  </conditionalFormatting>
  <conditionalFormatting sqref="C3:D3">
    <cfRule type="cellIs" dxfId="118" priority="10" stopIfTrue="1" operator="equal">
      <formula>0</formula>
    </cfRule>
  </conditionalFormatting>
  <conditionalFormatting sqref="N3">
    <cfRule type="cellIs" dxfId="117" priority="9" stopIfTrue="1" operator="equal">
      <formula>"Fail"</formula>
    </cfRule>
  </conditionalFormatting>
  <conditionalFormatting sqref="C4:P5">
    <cfRule type="cellIs" dxfId="116" priority="8" operator="lessThan">
      <formula>0</formula>
    </cfRule>
  </conditionalFormatting>
  <conditionalFormatting sqref="E3:F3">
    <cfRule type="cellIs" dxfId="115" priority="3" stopIfTrue="1" operator="lessThan">
      <formula>0</formula>
    </cfRule>
  </conditionalFormatting>
  <conditionalFormatting sqref="E3:F3">
    <cfRule type="cellIs" dxfId="114" priority="2" stopIfTrue="1" operator="lessThan">
      <formula>0</formula>
    </cfRule>
  </conditionalFormatting>
  <conditionalFormatting sqref="G4:G5">
    <cfRule type="cellIs" dxfId="1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O32" sqref="O32:O33"/>
    </sheetView>
  </sheetViews>
  <sheetFormatPr defaultRowHeight="11.25"/>
  <cols>
    <col min="1" max="1" width="12.83203125" style="1" customWidth="1"/>
    <col min="2" max="2" width="28.6640625" style="1" customWidth="1"/>
    <col min="3" max="3" width="8.5" style="2" customWidth="1"/>
    <col min="4" max="4" width="9.33203125" style="3"/>
    <col min="5" max="5" width="11.5" style="1" customWidth="1"/>
    <col min="6" max="6" width="11.6640625" style="1" bestFit="1" customWidth="1"/>
    <col min="7" max="7" width="13.33203125" style="1" customWidth="1"/>
    <col min="8" max="8" width="12.1640625" style="1" bestFit="1" customWidth="1"/>
    <col min="9" max="9" width="11.1640625" style="1" bestFit="1" customWidth="1"/>
    <col min="10" max="10" width="10.33203125" style="1" bestFit="1" customWidth="1"/>
    <col min="11" max="11" width="6.6640625" style="2" customWidth="1"/>
    <col min="12" max="12" width="8" style="1" customWidth="1"/>
    <col min="13" max="13" width="10.1640625" style="1" customWidth="1"/>
    <col min="14" max="14" width="12.33203125" style="1" bestFit="1" customWidth="1"/>
    <col min="15" max="15" width="9.33203125" style="60"/>
    <col min="16" max="16" width="7" style="4" customWidth="1"/>
    <col min="17" max="17" width="12" style="1" customWidth="1"/>
    <col min="18" max="16384" width="9.33203125" style="1"/>
  </cols>
  <sheetData>
    <row r="1" spans="1:17" ht="12.75">
      <c r="A1" s="5" t="s">
        <v>12</v>
      </c>
    </row>
    <row r="3" spans="1:17" s="19" customFormat="1" ht="45">
      <c r="A3" s="8" t="s">
        <v>17</v>
      </c>
      <c r="B3" s="9" t="s">
        <v>0</v>
      </c>
      <c r="C3" s="10" t="s">
        <v>1</v>
      </c>
      <c r="D3" s="11" t="s">
        <v>2</v>
      </c>
      <c r="E3" s="12" t="s">
        <v>32</v>
      </c>
      <c r="F3" s="13" t="s">
        <v>33</v>
      </c>
      <c r="G3" s="12" t="s">
        <v>3</v>
      </c>
      <c r="H3" s="14" t="s">
        <v>4</v>
      </c>
      <c r="I3" s="14" t="s">
        <v>5</v>
      </c>
      <c r="J3" s="13" t="s">
        <v>6</v>
      </c>
      <c r="K3" s="10" t="s">
        <v>7</v>
      </c>
      <c r="L3" s="15" t="s">
        <v>19</v>
      </c>
      <c r="M3" s="16" t="s">
        <v>8</v>
      </c>
      <c r="N3" s="14" t="s">
        <v>9</v>
      </c>
      <c r="O3" s="17" t="s">
        <v>10</v>
      </c>
      <c r="P3" s="18" t="s">
        <v>11</v>
      </c>
      <c r="Q3" s="6"/>
    </row>
    <row r="4" spans="1:17" s="30" customFormat="1">
      <c r="A4" s="66" t="s">
        <v>21</v>
      </c>
      <c r="B4" s="43" t="str">
        <f>'[1]Measure Setup - NG TRC'!G34</f>
        <v>Economizer</v>
      </c>
      <c r="C4" s="44">
        <f>'[1]Measure Setup - NG TRC'!I34</f>
        <v>20</v>
      </c>
      <c r="D4" s="45">
        <f>'[1]Measure Setup - NG TRC'!J34</f>
        <v>0.04</v>
      </c>
      <c r="E4" s="46">
        <f>'[1]Measure Setup - NG TRC'!R34</f>
        <v>30987.043902439025</v>
      </c>
      <c r="F4" s="47">
        <f t="shared" ref="F4:F50" si="0">(1/0.03769)*E4</f>
        <v>822155.58244730765</v>
      </c>
      <c r="G4" s="63" t="s">
        <v>20</v>
      </c>
      <c r="H4" s="49">
        <f>'[1]Measure Setup - NG TRC'!U34</f>
        <v>27000</v>
      </c>
      <c r="I4" s="49">
        <f>'[1]Measure Setup - NG TRC'!V34</f>
        <v>3000</v>
      </c>
      <c r="J4" s="50">
        <f>'[1]Measure Setup - NG TRC'!W34</f>
        <v>1000</v>
      </c>
      <c r="K4" s="44" t="str">
        <f>'[1]Measure Setup - NG TRC'!X34</f>
        <v>Now</v>
      </c>
      <c r="L4" s="51">
        <f>'[1]Measure Setup - NG TRC'!AD34</f>
        <v>1239.4817560975621</v>
      </c>
      <c r="M4" s="52">
        <f t="shared" ref="M4:M50" si="1">IF(L4="","",(1/0.03769)*L4)</f>
        <v>32886.223297892335</v>
      </c>
      <c r="N4" s="53">
        <f>'[1]Measure Setup - NG TRC'!AH34</f>
        <v>81164.600249413867</v>
      </c>
      <c r="O4" s="54">
        <f>'[1]Measure Setup - NG TRC'!AK34</f>
        <v>2.4783271526403357</v>
      </c>
      <c r="P4" s="55">
        <f>'[1]Measure Setup - NG TRC'!AM34</f>
        <v>3.1074289785282607</v>
      </c>
      <c r="Q4" s="7"/>
    </row>
    <row r="5" spans="1:17" s="30" customFormat="1">
      <c r="A5" s="68"/>
      <c r="B5" s="20" t="str">
        <f>'[1]Measure Setup - NG TRC'!G35</f>
        <v>Blowdown heat recovery</v>
      </c>
      <c r="C5" s="21">
        <f>'[1]Measure Setup - NG TRC'!I35</f>
        <v>20</v>
      </c>
      <c r="D5" s="22">
        <f>'[1]Measure Setup - NG TRC'!J35</f>
        <v>0.02</v>
      </c>
      <c r="E5" s="23">
        <f>'[1]Measure Setup - NG TRC'!R35</f>
        <v>30987.043902439025</v>
      </c>
      <c r="F5" s="24">
        <f t="shared" si="0"/>
        <v>822155.58244730765</v>
      </c>
      <c r="G5" s="64" t="s">
        <v>20</v>
      </c>
      <c r="H5" s="25">
        <f>'[1]Measure Setup - NG TRC'!U35</f>
        <v>23000</v>
      </c>
      <c r="I5" s="25">
        <f>'[1]Measure Setup - NG TRC'!V35</f>
        <v>2000</v>
      </c>
      <c r="J5" s="26">
        <f>'[1]Measure Setup - NG TRC'!W35</f>
        <v>1000</v>
      </c>
      <c r="K5" s="21" t="str">
        <f>'[1]Measure Setup - NG TRC'!X35</f>
        <v>Now</v>
      </c>
      <c r="L5" s="27">
        <f>'[1]Measure Setup - NG TRC'!AD35</f>
        <v>619.74087804878104</v>
      </c>
      <c r="M5" s="28">
        <f t="shared" si="1"/>
        <v>16443.111648946167</v>
      </c>
      <c r="N5" s="25">
        <f>'[1]Measure Setup - NG TRC'!AH35</f>
        <v>26325.518264827653</v>
      </c>
      <c r="O5" s="42">
        <f>'[1]Measure Setup - NG TRC'!AK35</f>
        <v>4.5184240288776616</v>
      </c>
      <c r="P5" s="29">
        <f>'[1]Measure Setup - NG TRC'!AM35</f>
        <v>1.7855183198349909</v>
      </c>
      <c r="Q5" s="7"/>
    </row>
    <row r="6" spans="1:17" s="30" customFormat="1">
      <c r="A6" s="68"/>
      <c r="B6" s="20" t="str">
        <f>'[1]Measure Setup - NG TRC'!G36</f>
        <v>Boiler combustion air preheat</v>
      </c>
      <c r="C6" s="21">
        <f>'[1]Measure Setup - NG TRC'!I36</f>
        <v>15</v>
      </c>
      <c r="D6" s="22">
        <f>'[1]Measure Setup - NG TRC'!J36</f>
        <v>0.05</v>
      </c>
      <c r="E6" s="23">
        <f>'[1]Measure Setup - NG TRC'!R36</f>
        <v>30987.043902439025</v>
      </c>
      <c r="F6" s="24">
        <f t="shared" si="0"/>
        <v>822155.58244730765</v>
      </c>
      <c r="G6" s="64" t="s">
        <v>20</v>
      </c>
      <c r="H6" s="25">
        <f>'[1]Measure Setup - NG TRC'!U36</f>
        <v>50000</v>
      </c>
      <c r="I6" s="25">
        <f>'[1]Measure Setup - NG TRC'!V36</f>
        <v>10000</v>
      </c>
      <c r="J6" s="26">
        <f>'[1]Measure Setup - NG TRC'!W36</f>
        <v>2000</v>
      </c>
      <c r="K6" s="21" t="str">
        <f>'[1]Measure Setup - NG TRC'!X36</f>
        <v>Now</v>
      </c>
      <c r="L6" s="27">
        <f>'[1]Measure Setup - NG TRC'!AD36</f>
        <v>1549.3521951219527</v>
      </c>
      <c r="M6" s="28">
        <f t="shared" si="1"/>
        <v>41107.77912236542</v>
      </c>
      <c r="N6" s="25">
        <f>'[1]Measure Setup - NG TRC'!AH36</f>
        <v>55511.69565539324</v>
      </c>
      <c r="O6" s="42">
        <f>'[1]Measure Setup - NG TRC'!AK36</f>
        <v>4.1651140624465777</v>
      </c>
      <c r="P6" s="29">
        <f>'[1]Measure Setup - NG TRC'!AM36</f>
        <v>1.7380681047339861</v>
      </c>
      <c r="Q6" s="7"/>
    </row>
    <row r="7" spans="1:17" s="30" customFormat="1" ht="22.5">
      <c r="A7" s="68"/>
      <c r="B7" s="20" t="str">
        <f>'[1]Measure Setup - NG TRC'!G37</f>
        <v xml:space="preserve">Process heat recovery to preheat makeup water </v>
      </c>
      <c r="C7" s="21">
        <f>'[1]Measure Setup - NG TRC'!I37</f>
        <v>20</v>
      </c>
      <c r="D7" s="22">
        <f>'[1]Measure Setup - NG TRC'!J37</f>
        <v>0.06</v>
      </c>
      <c r="E7" s="23">
        <f>'[1]Measure Setup - NG TRC'!R37</f>
        <v>30987.043902439025</v>
      </c>
      <c r="F7" s="24">
        <f t="shared" si="0"/>
        <v>822155.58244730765</v>
      </c>
      <c r="G7" s="64" t="s">
        <v>20</v>
      </c>
      <c r="H7" s="25">
        <f>'[1]Measure Setup - NG TRC'!U37</f>
        <v>70000</v>
      </c>
      <c r="I7" s="25">
        <f>'[1]Measure Setup - NG TRC'!V37</f>
        <v>8000</v>
      </c>
      <c r="J7" s="26">
        <f>'[1]Measure Setup - NG TRC'!W37</f>
        <v>1500</v>
      </c>
      <c r="K7" s="21" t="str">
        <f>'[1]Measure Setup - NG TRC'!X37</f>
        <v>Now</v>
      </c>
      <c r="L7" s="27">
        <f>'[1]Measure Setup - NG TRC'!AD37</f>
        <v>1859.2226341463431</v>
      </c>
      <c r="M7" s="28">
        <f t="shared" si="1"/>
        <v>49329.334946838506</v>
      </c>
      <c r="N7" s="25">
        <f>'[1]Measure Setup - NG TRC'!AH37</f>
        <v>88746.900374120771</v>
      </c>
      <c r="O7" s="42">
        <f>'[1]Measure Setup - NG TRC'!AK37</f>
        <v>4.2371399706431543</v>
      </c>
      <c r="P7" s="29">
        <f>'[1]Measure Setup - NG TRC'!AM37</f>
        <v>1.977708080842969</v>
      </c>
      <c r="Q7" s="7"/>
    </row>
    <row r="8" spans="1:17" s="30" customFormat="1">
      <c r="A8" s="68"/>
      <c r="B8" s="20" t="str">
        <f>'[1]Measure Setup - NG TRC'!G38</f>
        <v>Condensing boiler</v>
      </c>
      <c r="C8" s="21">
        <f>'[1]Measure Setup - NG TRC'!I38</f>
        <v>20</v>
      </c>
      <c r="D8" s="22">
        <f>'[1]Measure Setup - NG TRC'!J38</f>
        <v>0.1</v>
      </c>
      <c r="E8" s="23">
        <f>'[1]Measure Setup - NG TRC'!R38</f>
        <v>30987.043902439025</v>
      </c>
      <c r="F8" s="24">
        <f t="shared" si="0"/>
        <v>822155.58244730765</v>
      </c>
      <c r="G8" s="64">
        <f>'[1]Measure Setup - NG TRC'!S38</f>
        <v>80000</v>
      </c>
      <c r="H8" s="25">
        <f>'[1]Measure Setup - NG TRC'!U38</f>
        <v>120000</v>
      </c>
      <c r="I8" s="25">
        <f>'[1]Measure Setup - NG TRC'!V38</f>
        <v>20000</v>
      </c>
      <c r="J8" s="26">
        <f>'[1]Measure Setup - NG TRC'!W38</f>
        <v>1000</v>
      </c>
      <c r="K8" s="21" t="str">
        <f>'[1]Measure Setup - NG TRC'!X38</f>
        <v>EOL</v>
      </c>
      <c r="L8" s="27">
        <f>'[1]Measure Setup - NG TRC'!AD38</f>
        <v>3098.7043902439018</v>
      </c>
      <c r="M8" s="28">
        <f t="shared" si="1"/>
        <v>82215.558244730753</v>
      </c>
      <c r="N8" s="25">
        <f>'[1]Measure Setup - NG TRC'!AH38</f>
        <v>250681.84620317214</v>
      </c>
      <c r="O8" s="42">
        <f>'[1]Measure Setup - NG TRC'!AK38</f>
        <v>1.8613965409935236</v>
      </c>
      <c r="P8" s="29">
        <f>'[1]Measure Setup - NG TRC'!AM38</f>
        <v>6.1672527636034014</v>
      </c>
      <c r="Q8" s="7"/>
    </row>
    <row r="9" spans="1:17" s="30" customFormat="1">
      <c r="A9" s="68"/>
      <c r="B9" s="20" t="str">
        <f>'[1]Measure Setup - NG TRC'!G40</f>
        <v>Direct contact hot water heaters</v>
      </c>
      <c r="C9" s="21">
        <f>'[1]Measure Setup - NG TRC'!I40</f>
        <v>20</v>
      </c>
      <c r="D9" s="22">
        <f>'[1]Measure Setup - NG TRC'!J40</f>
        <v>0.1</v>
      </c>
      <c r="E9" s="23">
        <f>'[1]Measure Setup - NG TRC'!R40</f>
        <v>30987.043902439025</v>
      </c>
      <c r="F9" s="24">
        <f t="shared" si="0"/>
        <v>822155.58244730765</v>
      </c>
      <c r="G9" s="64">
        <f>'[1]Measure Setup - NG TRC'!S40</f>
        <v>80000</v>
      </c>
      <c r="H9" s="25">
        <f>'[1]Measure Setup - NG TRC'!U40</f>
        <v>75000</v>
      </c>
      <c r="I9" s="25">
        <f>'[1]Measure Setup - NG TRC'!V40</f>
        <v>13000</v>
      </c>
      <c r="J9" s="26">
        <f>'[1]Measure Setup - NG TRC'!W40</f>
        <v>-3000</v>
      </c>
      <c r="K9" s="21" t="str">
        <f>'[1]Measure Setup - NG TRC'!X40</f>
        <v>EOL</v>
      </c>
      <c r="L9" s="27">
        <f>'[1]Measure Setup - NG TRC'!AD40</f>
        <v>3098.7043902439018</v>
      </c>
      <c r="M9" s="28">
        <f t="shared" si="1"/>
        <v>82215.558244730753</v>
      </c>
      <c r="N9" s="25">
        <f>'[1]Measure Setup - NG TRC'!AH40</f>
        <v>329736.10108220641</v>
      </c>
      <c r="O9" s="42">
        <f>'[1]Measure Setup - NG TRC'!AK40</f>
        <v>0.13597637519928626</v>
      </c>
      <c r="P9" s="29" t="str">
        <f>'[1]Measure Setup - NG TRC'!AM40</f>
        <v>N/A</v>
      </c>
      <c r="Q9" s="7"/>
    </row>
    <row r="10" spans="1:17" s="30" customFormat="1" ht="22.5">
      <c r="A10" s="68"/>
      <c r="B10" s="20" t="str">
        <f>'[1]Measure Setup - NG TRC'!G41</f>
        <v>Boiler right sizing and load management</v>
      </c>
      <c r="C10" s="21">
        <f>'[1]Measure Setup - NG TRC'!I41</f>
        <v>20</v>
      </c>
      <c r="D10" s="22">
        <f>'[1]Measure Setup - NG TRC'!J41</f>
        <v>0.1</v>
      </c>
      <c r="E10" s="23">
        <f>'[1]Measure Setup - NG TRC'!R41</f>
        <v>30987.043902439025</v>
      </c>
      <c r="F10" s="24">
        <f t="shared" si="0"/>
        <v>822155.58244730765</v>
      </c>
      <c r="G10" s="64">
        <f>'[1]Measure Setup - NG TRC'!S41</f>
        <v>80000</v>
      </c>
      <c r="H10" s="25">
        <f>'[1]Measure Setup - NG TRC'!U41</f>
        <v>70000</v>
      </c>
      <c r="I10" s="25">
        <f>'[1]Measure Setup - NG TRC'!V41</f>
        <v>13000</v>
      </c>
      <c r="J10" s="26">
        <f>'[1]Measure Setup - NG TRC'!W41</f>
        <v>-3000</v>
      </c>
      <c r="K10" s="21" t="str">
        <f>'[1]Measure Setup - NG TRC'!X41</f>
        <v>EOL</v>
      </c>
      <c r="L10" s="27">
        <f>'[1]Measure Setup - NG TRC'!AD41</f>
        <v>3098.7043902439018</v>
      </c>
      <c r="M10" s="28">
        <f t="shared" si="1"/>
        <v>82215.558244730753</v>
      </c>
      <c r="N10" s="25">
        <f>'[1]Measure Setup - NG TRC'!AH41</f>
        <v>334736.10108220641</v>
      </c>
      <c r="O10" s="42">
        <f>'[1]Measure Setup - NG TRC'!AK41</f>
        <v>0</v>
      </c>
      <c r="P10" s="29" t="str">
        <f>'[1]Measure Setup - NG TRC'!AM41</f>
        <v>N/A</v>
      </c>
      <c r="Q10" s="7"/>
    </row>
    <row r="11" spans="1:17" s="30" customFormat="1">
      <c r="A11" s="68"/>
      <c r="B11" s="20" t="str">
        <f>'[1]Measure Setup - NG TRC'!G42</f>
        <v>High efficiency burners</v>
      </c>
      <c r="C11" s="21">
        <f>'[1]Measure Setup - NG TRC'!I42</f>
        <v>20</v>
      </c>
      <c r="D11" s="22">
        <f>'[1]Measure Setup - NG TRC'!J42</f>
        <v>0.05</v>
      </c>
      <c r="E11" s="23">
        <f>'[1]Measure Setup - NG TRC'!R42</f>
        <v>30987.043902439025</v>
      </c>
      <c r="F11" s="24">
        <f t="shared" si="0"/>
        <v>822155.58244730765</v>
      </c>
      <c r="G11" s="64" t="s">
        <v>20</v>
      </c>
      <c r="H11" s="25">
        <f>'[1]Measure Setup - NG TRC'!U42</f>
        <v>48000</v>
      </c>
      <c r="I11" s="25">
        <f>'[1]Measure Setup - NG TRC'!V42</f>
        <v>6000</v>
      </c>
      <c r="J11" s="26">
        <f>'[1]Measure Setup - NG TRC'!W42</f>
        <v>0</v>
      </c>
      <c r="K11" s="21" t="str">
        <f>'[1]Measure Setup - NG TRC'!X42</f>
        <v>Now</v>
      </c>
      <c r="L11" s="27">
        <f>'[1]Measure Setup - NG TRC'!AD42</f>
        <v>1549.3521951219509</v>
      </c>
      <c r="M11" s="28">
        <f t="shared" si="1"/>
        <v>41107.779122365377</v>
      </c>
      <c r="N11" s="25">
        <f>'[1]Measure Setup - NG TRC'!AH42</f>
        <v>95597.704961465352</v>
      </c>
      <c r="O11" s="42">
        <f>'[1]Measure Setup - NG TRC'!AK42</f>
        <v>3.1980012772417998</v>
      </c>
      <c r="P11" s="29">
        <f>'[1]Measure Setup - NG TRC'!AM42</f>
        <v>2.7703278696567657</v>
      </c>
      <c r="Q11" s="7"/>
    </row>
    <row r="12" spans="1:17" s="30" customFormat="1">
      <c r="A12" s="68"/>
      <c r="B12" s="20" t="str">
        <f>'[1]Measure Setup - NG TRC'!G43</f>
        <v>Insulation</v>
      </c>
      <c r="C12" s="21">
        <f>'[1]Measure Setup - NG TRC'!I43</f>
        <v>15</v>
      </c>
      <c r="D12" s="22">
        <f>'[1]Measure Setup - NG TRC'!J43</f>
        <v>0.05</v>
      </c>
      <c r="E12" s="23">
        <f>'[1]Measure Setup - NG TRC'!R43</f>
        <v>30987.043902439025</v>
      </c>
      <c r="F12" s="24">
        <f t="shared" si="0"/>
        <v>822155.58244730765</v>
      </c>
      <c r="G12" s="64" t="s">
        <v>20</v>
      </c>
      <c r="H12" s="25">
        <f>'[1]Measure Setup - NG TRC'!U43</f>
        <v>20000</v>
      </c>
      <c r="I12" s="25">
        <f>'[1]Measure Setup - NG TRC'!V43</f>
        <v>1500</v>
      </c>
      <c r="J12" s="26">
        <f>'[1]Measure Setup - NG TRC'!W43</f>
        <v>150</v>
      </c>
      <c r="K12" s="21" t="str">
        <f>'[1]Measure Setup - NG TRC'!X43</f>
        <v>Now</v>
      </c>
      <c r="L12" s="27">
        <f>'[1]Measure Setup - NG TRC'!AD43</f>
        <v>1549.3521951219509</v>
      </c>
      <c r="M12" s="28">
        <f t="shared" si="1"/>
        <v>41107.779122365377</v>
      </c>
      <c r="N12" s="25">
        <f>'[1]Measure Setup - NG TRC'!AH43</f>
        <v>108082.94274206355</v>
      </c>
      <c r="O12" s="42">
        <f>'[1]Measure Setup - NG TRC'!AK43</f>
        <v>1.2936535837828118</v>
      </c>
      <c r="P12" s="29">
        <f>'[1]Measure Setup - NG TRC'!AM43</f>
        <v>5.7737892844413921</v>
      </c>
      <c r="Q12" s="7"/>
    </row>
    <row r="13" spans="1:17" s="30" customFormat="1">
      <c r="A13" s="68"/>
      <c r="B13" s="20" t="str">
        <f>'[1]Measure Setup - NG TRC'!G44</f>
        <v>Advanced boiler controls</v>
      </c>
      <c r="C13" s="21">
        <f>'[1]Measure Setup - NG TRC'!I44</f>
        <v>15</v>
      </c>
      <c r="D13" s="22">
        <f>'[1]Measure Setup - NG TRC'!J44</f>
        <v>0.03</v>
      </c>
      <c r="E13" s="23">
        <f>'[1]Measure Setup - NG TRC'!R44</f>
        <v>30987.043902439025</v>
      </c>
      <c r="F13" s="24">
        <f t="shared" si="0"/>
        <v>822155.58244730765</v>
      </c>
      <c r="G13" s="64" t="s">
        <v>20</v>
      </c>
      <c r="H13" s="25">
        <f>'[1]Measure Setup - NG TRC'!U44</f>
        <v>40000</v>
      </c>
      <c r="I13" s="25">
        <f>'[1]Measure Setup - NG TRC'!V44</f>
        <v>1200</v>
      </c>
      <c r="J13" s="26">
        <f>'[1]Measure Setup - NG TRC'!W44</f>
        <v>150</v>
      </c>
      <c r="K13" s="21" t="str">
        <f>'[1]Measure Setup - NG TRC'!X44</f>
        <v>Now</v>
      </c>
      <c r="L13" s="27">
        <f>'[1]Measure Setup - NG TRC'!AD44</f>
        <v>929.61131707317156</v>
      </c>
      <c r="M13" s="28">
        <f t="shared" si="1"/>
        <v>24664.667473419253</v>
      </c>
      <c r="N13" s="25">
        <f>'[1]Measure Setup - NG TRC'!AH44</f>
        <v>36093.400874859704</v>
      </c>
      <c r="O13" s="42">
        <f>'[1]Measure Setup - NG TRC'!AK44</f>
        <v>4.1427353003461578</v>
      </c>
      <c r="P13" s="29">
        <f>'[1]Measure Setup - NG TRC'!AM44</f>
        <v>1.8524474139335174</v>
      </c>
      <c r="Q13" s="7"/>
    </row>
    <row r="14" spans="1:17" s="30" customFormat="1">
      <c r="A14" s="68"/>
      <c r="B14" s="20" t="str">
        <f>'[1]Measure Setup - NG TRC'!G45</f>
        <v>Blowdown control</v>
      </c>
      <c r="C14" s="21">
        <f>'[1]Measure Setup - NG TRC'!I45</f>
        <v>20</v>
      </c>
      <c r="D14" s="22">
        <f>'[1]Measure Setup - NG TRC'!J45</f>
        <v>0.01</v>
      </c>
      <c r="E14" s="23">
        <f>'[1]Measure Setup - NG TRC'!R45</f>
        <v>30987.043902439025</v>
      </c>
      <c r="F14" s="24">
        <f t="shared" si="0"/>
        <v>822155.58244730765</v>
      </c>
      <c r="G14" s="64" t="s">
        <v>20</v>
      </c>
      <c r="H14" s="25">
        <f>'[1]Measure Setup - NG TRC'!U45</f>
        <v>35000</v>
      </c>
      <c r="I14" s="25">
        <f>'[1]Measure Setup - NG TRC'!V45</f>
        <v>3500</v>
      </c>
      <c r="J14" s="26">
        <f>'[1]Measure Setup - NG TRC'!W45</f>
        <v>600</v>
      </c>
      <c r="K14" s="21" t="str">
        <f>'[1]Measure Setup - NG TRC'!X45</f>
        <v>Now</v>
      </c>
      <c r="L14" s="27">
        <f>'[1]Measure Setup - NG TRC'!AD45</f>
        <v>309.87043902439052</v>
      </c>
      <c r="M14" s="28">
        <f t="shared" si="1"/>
        <v>8221.5558244730837</v>
      </c>
      <c r="N14" s="25">
        <f>'[1]Measure Setup - NG TRC'!AH45</f>
        <v>-13688.597239562034</v>
      </c>
      <c r="O14" s="42">
        <f>'[1]Measure Setup - NG TRC'!AK45</f>
        <v>14.079388002727551</v>
      </c>
      <c r="P14" s="29">
        <f>'[1]Measure Setup - NG TRC'!AM45</f>
        <v>0.68609993926402701</v>
      </c>
      <c r="Q14" s="7"/>
    </row>
    <row r="15" spans="1:17" s="30" customFormat="1">
      <c r="A15" s="68"/>
      <c r="B15" s="20" t="str">
        <f>'[1]Measure Setup - NG TRC'!G46</f>
        <v>Boiler water treatment</v>
      </c>
      <c r="C15" s="21">
        <f>'[1]Measure Setup - NG TRC'!I46</f>
        <v>10</v>
      </c>
      <c r="D15" s="22">
        <f>'[1]Measure Setup - NG TRC'!J46</f>
        <v>0.01</v>
      </c>
      <c r="E15" s="23">
        <f>'[1]Measure Setup - NG TRC'!R46</f>
        <v>30987.043902439025</v>
      </c>
      <c r="F15" s="24">
        <f t="shared" si="0"/>
        <v>822155.58244730765</v>
      </c>
      <c r="G15" s="64" t="s">
        <v>20</v>
      </c>
      <c r="H15" s="25">
        <f>'[1]Measure Setup - NG TRC'!U46</f>
        <v>10000</v>
      </c>
      <c r="I15" s="25">
        <f>'[1]Measure Setup - NG TRC'!V46</f>
        <v>2000</v>
      </c>
      <c r="J15" s="26">
        <f>'[1]Measure Setup - NG TRC'!W46</f>
        <v>500</v>
      </c>
      <c r="K15" s="21" t="str">
        <f>'[1]Measure Setup - NG TRC'!X46</f>
        <v>Now</v>
      </c>
      <c r="L15" s="27">
        <f>'[1]Measure Setup - NG TRC'!AD46</f>
        <v>309.87043902439052</v>
      </c>
      <c r="M15" s="28">
        <f t="shared" si="1"/>
        <v>8221.5558244730837</v>
      </c>
      <c r="N15" s="25">
        <f>'[1]Measure Setup - NG TRC'!AH46</f>
        <v>5493.4126424859787</v>
      </c>
      <c r="O15" s="42">
        <f>'[1]Measure Setup - NG TRC'!AK46</f>
        <v>4.3446384893054439</v>
      </c>
      <c r="P15" s="29">
        <f>'[1]Measure Setup - NG TRC'!AM46</f>
        <v>1.3644711581508417</v>
      </c>
      <c r="Q15" s="7"/>
    </row>
    <row r="16" spans="1:17" s="30" customFormat="1">
      <c r="A16" s="68"/>
      <c r="B16" s="20" t="str">
        <f>'[1]Measure Setup - NG TRC'!G47</f>
        <v>Boiler maintenance</v>
      </c>
      <c r="C16" s="21">
        <f>'[1]Measure Setup - NG TRC'!I47</f>
        <v>5</v>
      </c>
      <c r="D16" s="22">
        <f>'[1]Measure Setup - NG TRC'!J47</f>
        <v>0.05</v>
      </c>
      <c r="E16" s="23">
        <f>'[1]Measure Setup - NG TRC'!R47</f>
        <v>30987.043902439025</v>
      </c>
      <c r="F16" s="24">
        <f t="shared" si="0"/>
        <v>822155.58244730765</v>
      </c>
      <c r="G16" s="64" t="s">
        <v>20</v>
      </c>
      <c r="H16" s="25">
        <f>'[1]Measure Setup - NG TRC'!U47</f>
        <v>0</v>
      </c>
      <c r="I16" s="25">
        <f>'[1]Measure Setup - NG TRC'!V47</f>
        <v>0</v>
      </c>
      <c r="J16" s="26">
        <f>'[1]Measure Setup - NG TRC'!W47</f>
        <v>8000</v>
      </c>
      <c r="K16" s="21" t="str">
        <f>'[1]Measure Setup - NG TRC'!X47</f>
        <v>Now</v>
      </c>
      <c r="L16" s="27">
        <f>'[1]Measure Setup - NG TRC'!AD47</f>
        <v>1549.3521951219509</v>
      </c>
      <c r="M16" s="28">
        <f t="shared" si="1"/>
        <v>41107.779122365377</v>
      </c>
      <c r="N16" s="25">
        <f>'[1]Measure Setup - NG TRC'!AH47</f>
        <v>31488.878044745779</v>
      </c>
      <c r="O16" s="42">
        <f>'[1]Measure Setup - NG TRC'!AK47</f>
        <v>0.90033852116886059</v>
      </c>
      <c r="P16" s="29">
        <f>'[1]Measure Setup - NG TRC'!AM47</f>
        <v>2.0383358376571121</v>
      </c>
      <c r="Q16" s="7"/>
    </row>
    <row r="17" spans="1:17" s="30" customFormat="1">
      <c r="A17" s="68"/>
      <c r="B17" s="20" t="str">
        <f>'[1]Measure Setup - NG TRC'!G48</f>
        <v>Minimize deaerator vent losses</v>
      </c>
      <c r="C17" s="21">
        <f>'[1]Measure Setup - NG TRC'!I48</f>
        <v>20</v>
      </c>
      <c r="D17" s="22">
        <f>'[1]Measure Setup - NG TRC'!J48</f>
        <v>0.02</v>
      </c>
      <c r="E17" s="23">
        <f>'[1]Measure Setup - NG TRC'!R48</f>
        <v>30987.043902439025</v>
      </c>
      <c r="F17" s="24">
        <f t="shared" si="0"/>
        <v>822155.58244730765</v>
      </c>
      <c r="G17" s="64" t="s">
        <v>20</v>
      </c>
      <c r="H17" s="25">
        <f>'[1]Measure Setup - NG TRC'!U48</f>
        <v>35000</v>
      </c>
      <c r="I17" s="25">
        <f>'[1]Measure Setup - NG TRC'!V48</f>
        <v>3500</v>
      </c>
      <c r="J17" s="26">
        <f>'[1]Measure Setup - NG TRC'!W48</f>
        <v>600</v>
      </c>
      <c r="K17" s="21" t="str">
        <f>'[1]Measure Setup - NG TRC'!X48</f>
        <v>Now</v>
      </c>
      <c r="L17" s="27">
        <f>'[1]Measure Setup - NG TRC'!AD48</f>
        <v>619.74087804878104</v>
      </c>
      <c r="M17" s="28">
        <f t="shared" si="1"/>
        <v>16443.111648946167</v>
      </c>
      <c r="N17" s="25">
        <f>'[1]Measure Setup - NG TRC'!AH48</f>
        <v>16230.943752731073</v>
      </c>
      <c r="O17" s="42">
        <f>'[1]Measure Setup - NG TRC'!AK48</f>
        <v>6.3533653846830749</v>
      </c>
      <c r="P17" s="29">
        <f>'[1]Measure Setup - NG TRC'!AM48</f>
        <v>1.372199878528054</v>
      </c>
      <c r="Q17" s="7"/>
    </row>
    <row r="18" spans="1:17" s="30" customFormat="1">
      <c r="A18" s="68"/>
      <c r="B18" s="20" t="str">
        <f>'[1]Measure Setup - NG TRC'!G49</f>
        <v>Condensate return</v>
      </c>
      <c r="C18" s="21">
        <f>'[1]Measure Setup - NG TRC'!I49</f>
        <v>20</v>
      </c>
      <c r="D18" s="22">
        <f>'[1]Measure Setup - NG TRC'!J49</f>
        <v>0.02</v>
      </c>
      <c r="E18" s="23">
        <f>'[1]Measure Setup - NG TRC'!R49</f>
        <v>30987.043902439025</v>
      </c>
      <c r="F18" s="24">
        <f t="shared" si="0"/>
        <v>822155.58244730765</v>
      </c>
      <c r="G18" s="64" t="s">
        <v>20</v>
      </c>
      <c r="H18" s="25">
        <f>'[1]Measure Setup - NG TRC'!U49</f>
        <v>40000</v>
      </c>
      <c r="I18" s="25">
        <f>'[1]Measure Setup - NG TRC'!V49</f>
        <v>8000</v>
      </c>
      <c r="J18" s="26">
        <f>'[1]Measure Setup - NG TRC'!W49</f>
        <v>700</v>
      </c>
      <c r="K18" s="21" t="str">
        <f>'[1]Measure Setup - NG TRC'!X49</f>
        <v>Now</v>
      </c>
      <c r="L18" s="27">
        <f>'[1]Measure Setup - NG TRC'!AD49</f>
        <v>619.74087804878104</v>
      </c>
      <c r="M18" s="28">
        <f t="shared" si="1"/>
        <v>16443.111648946167</v>
      </c>
      <c r="N18" s="25">
        <f>'[1]Measure Setup - NG TRC'!AH49</f>
        <v>5879.5873807552125</v>
      </c>
      <c r="O18" s="42">
        <f>'[1]Measure Setup - NG TRC'!AK49</f>
        <v>8.0439776769008766</v>
      </c>
      <c r="P18" s="29">
        <f>'[1]Measure Setup - NG TRC'!AM49</f>
        <v>1.108962980916018</v>
      </c>
      <c r="Q18" s="7"/>
    </row>
    <row r="19" spans="1:17" s="30" customFormat="1">
      <c r="A19" s="68"/>
      <c r="B19" s="20" t="str">
        <f>'[1]Measure Setup - NG TRC'!G50</f>
        <v>Steam trap survey and repair</v>
      </c>
      <c r="C19" s="21">
        <f>'[1]Measure Setup - NG TRC'!I50</f>
        <v>3</v>
      </c>
      <c r="D19" s="22">
        <f>'[1]Measure Setup - NG TRC'!J50</f>
        <v>0.04</v>
      </c>
      <c r="E19" s="23">
        <f>'[1]Measure Setup - NG TRC'!R50</f>
        <v>30987.043902439025</v>
      </c>
      <c r="F19" s="24">
        <f t="shared" ref="F19" si="2">(1/0.03769)*E19</f>
        <v>822155.58244730765</v>
      </c>
      <c r="G19" s="64" t="s">
        <v>20</v>
      </c>
      <c r="H19" s="25">
        <f>'[1]Measure Setup - NG TRC'!U50</f>
        <v>20000</v>
      </c>
      <c r="I19" s="25">
        <f>'[1]Measure Setup - NG TRC'!V50</f>
        <v>1000</v>
      </c>
      <c r="J19" s="26">
        <f>'[1]Measure Setup - NG TRC'!W50</f>
        <v>0</v>
      </c>
      <c r="K19" s="21" t="str">
        <f>'[1]Measure Setup - NG TRC'!X50</f>
        <v>Now</v>
      </c>
      <c r="L19" s="27">
        <f>'[1]Measure Setup - NG TRC'!AD50</f>
        <v>1239.4817560975612</v>
      </c>
      <c r="M19" s="28">
        <f t="shared" ref="M19" si="3">IF(L19="","",(1/0.03769)*L19)</f>
        <v>32886.223297892313</v>
      </c>
      <c r="N19" s="25">
        <f>'[1]Measure Setup - NG TRC'!AH50</f>
        <v>11627.874207867648</v>
      </c>
      <c r="O19" s="42">
        <f>'[1]Measure Setup - NG TRC'!AK50</f>
        <v>1.5545839542147633</v>
      </c>
      <c r="P19" s="29">
        <f>'[1]Measure Setup - NG TRC'!AM50</f>
        <v>1.5537082956127448</v>
      </c>
      <c r="Q19" s="7"/>
    </row>
    <row r="20" spans="1:17" s="30" customFormat="1">
      <c r="A20" s="67"/>
      <c r="B20" s="31" t="str">
        <f>'[1]Measure Setup - NG TRC'!G51</f>
        <v xml:space="preserve">Instantaneous Steam Generation </v>
      </c>
      <c r="C20" s="32">
        <f>'[1]Measure Setup - NG TRC'!I51</f>
        <v>15</v>
      </c>
      <c r="D20" s="33">
        <f>'[1]Measure Setup - NG TRC'!J51</f>
        <v>0.15</v>
      </c>
      <c r="E20" s="34">
        <f>'[1]Measure Setup - NG TRC'!R51</f>
        <v>30987.043902439025</v>
      </c>
      <c r="F20" s="35">
        <f t="shared" ref="F20" si="4">(1/0.03769)*E20</f>
        <v>822155.58244730765</v>
      </c>
      <c r="G20" s="65">
        <f>'[1]Measure Setup - NG TRC'!S51</f>
        <v>80000</v>
      </c>
      <c r="H20" s="37">
        <f>'[1]Measure Setup - NG TRC'!U51</f>
        <v>120000</v>
      </c>
      <c r="I20" s="37">
        <f>'[1]Measure Setup - NG TRC'!V51</f>
        <v>20000</v>
      </c>
      <c r="J20" s="38">
        <f>'[1]Measure Setup - NG TRC'!W51</f>
        <v>1000</v>
      </c>
      <c r="K20" s="32" t="str">
        <f>'[1]Measure Setup - NG TRC'!X51</f>
        <v>EOL</v>
      </c>
      <c r="L20" s="39">
        <f>'[1]Measure Setup - NG TRC'!AD51</f>
        <v>4648.0565853658536</v>
      </c>
      <c r="M20" s="40">
        <f t="shared" ref="M20" si="5">IF(L20="","",(1/0.03769)*L20)</f>
        <v>123323.33736709614</v>
      </c>
      <c r="N20" s="37">
        <f>'[1]Measure Setup - NG TRC'!AH51</f>
        <v>344565.48449772113</v>
      </c>
      <c r="O20" s="59">
        <f>'[1]Measure Setup - NG TRC'!AK51</f>
        <v>1.2284359106356308</v>
      </c>
      <c r="P20" s="41">
        <f>'[1]Measure Setup - NG TRC'!AM51</f>
        <v>8.2378462597841544</v>
      </c>
      <c r="Q20" s="7"/>
    </row>
    <row r="21" spans="1:17" s="30" customFormat="1">
      <c r="A21" s="66" t="s">
        <v>22</v>
      </c>
      <c r="B21" s="43" t="str">
        <f>'[1]Measure Setup - NG TRC'!G34</f>
        <v>Economizer</v>
      </c>
      <c r="C21" s="44">
        <f>'[1]Measure Setup - NG TRC'!I34</f>
        <v>20</v>
      </c>
      <c r="D21" s="45">
        <f>'[1]Measure Setup - NG TRC'!J34</f>
        <v>0.04</v>
      </c>
      <c r="E21" s="46">
        <f>'[1]Measure Setup - NG TRC'!AY34</f>
        <v>78435.954878048797</v>
      </c>
      <c r="F21" s="47">
        <f t="shared" si="0"/>
        <v>2081081.3180697479</v>
      </c>
      <c r="G21" s="64" t="s">
        <v>20</v>
      </c>
      <c r="H21" s="49">
        <f>'[1]Measure Setup - NG TRC'!BB34</f>
        <v>55000</v>
      </c>
      <c r="I21" s="49">
        <f>'[1]Measure Setup - NG TRC'!BC34</f>
        <v>4400</v>
      </c>
      <c r="J21" s="50">
        <f>'[1]Measure Setup - NG TRC'!BD34</f>
        <v>1000</v>
      </c>
      <c r="K21" s="44" t="str">
        <f>'[1]Measure Setup - NG TRC'!BE34</f>
        <v>Now</v>
      </c>
      <c r="L21" s="51">
        <f>'[1]Measure Setup - NG TRC'!BK34</f>
        <v>3137.4381951219548</v>
      </c>
      <c r="M21" s="52">
        <f t="shared" si="1"/>
        <v>83243.252722789999</v>
      </c>
      <c r="N21" s="49">
        <f>'[1]Measure Setup - NG TRC'!BO34</f>
        <v>235021.78882720915</v>
      </c>
      <c r="O21" s="54">
        <f>'[1]Measure Setup - NG TRC'!BR34</f>
        <v>1.8196480468529561</v>
      </c>
      <c r="P21" s="55">
        <f>'[1]Measure Setup - NG TRC'!BT34</f>
        <v>4.4606016229248864</v>
      </c>
      <c r="Q21" s="7"/>
    </row>
    <row r="22" spans="1:17" s="30" customFormat="1">
      <c r="A22" s="68"/>
      <c r="B22" s="20" t="str">
        <f>'[1]Measure Setup - NG TRC'!G35</f>
        <v>Blowdown heat recovery</v>
      </c>
      <c r="C22" s="21">
        <f>'[1]Measure Setup - NG TRC'!I35</f>
        <v>20</v>
      </c>
      <c r="D22" s="22">
        <f>'[1]Measure Setup - NG TRC'!J35</f>
        <v>0.02</v>
      </c>
      <c r="E22" s="23">
        <f>'[1]Measure Setup - NG TRC'!AY35</f>
        <v>78435.954878048797</v>
      </c>
      <c r="F22" s="24">
        <f t="shared" si="0"/>
        <v>2081081.3180697479</v>
      </c>
      <c r="G22" s="64" t="s">
        <v>20</v>
      </c>
      <c r="H22" s="25">
        <f>'[1]Measure Setup - NG TRC'!BB35</f>
        <v>50000</v>
      </c>
      <c r="I22" s="25">
        <f>'[1]Measure Setup - NG TRC'!BC35</f>
        <v>4000</v>
      </c>
      <c r="J22" s="26">
        <f>'[1]Measure Setup - NG TRC'!BD35</f>
        <v>1000</v>
      </c>
      <c r="K22" s="21" t="str">
        <f>'[1]Measure Setup - NG TRC'!BE35</f>
        <v>Now</v>
      </c>
      <c r="L22" s="27">
        <f>'[1]Measure Setup - NG TRC'!BK35</f>
        <v>1568.7190975609774</v>
      </c>
      <c r="M22" s="28">
        <f t="shared" si="1"/>
        <v>41621.626361395</v>
      </c>
      <c r="N22" s="25">
        <f>'[1]Measure Setup - NG TRC'!BO35</f>
        <v>88954.11255372531</v>
      </c>
      <c r="O22" s="42">
        <f>'[1]Measure Setup - NG TRC'!BR35</f>
        <v>3.4168672341524258</v>
      </c>
      <c r="P22" s="29">
        <f>'[1]Measure Setup - NG TRC'!BT35</f>
        <v>2.422956991421843</v>
      </c>
      <c r="Q22" s="7"/>
    </row>
    <row r="23" spans="1:17" s="30" customFormat="1">
      <c r="A23" s="68"/>
      <c r="B23" s="20" t="str">
        <f>'[1]Measure Setup - NG TRC'!G36</f>
        <v>Boiler combustion air preheat</v>
      </c>
      <c r="C23" s="21">
        <f>'[1]Measure Setup - NG TRC'!I36</f>
        <v>15</v>
      </c>
      <c r="D23" s="22">
        <f>'[1]Measure Setup - NG TRC'!J36</f>
        <v>0.05</v>
      </c>
      <c r="E23" s="23">
        <f>'[1]Measure Setup - NG TRC'!AY36</f>
        <v>78435.954878048797</v>
      </c>
      <c r="F23" s="24">
        <f t="shared" si="0"/>
        <v>2081081.3180697479</v>
      </c>
      <c r="G23" s="64" t="s">
        <v>20</v>
      </c>
      <c r="H23" s="25">
        <f>'[1]Measure Setup - NG TRC'!BB36</f>
        <v>140000</v>
      </c>
      <c r="I23" s="25">
        <f>'[1]Measure Setup - NG TRC'!BC36</f>
        <v>21000</v>
      </c>
      <c r="J23" s="26">
        <f>'[1]Measure Setup - NG TRC'!BD36</f>
        <v>5000</v>
      </c>
      <c r="K23" s="21" t="str">
        <f>'[1]Measure Setup - NG TRC'!BE36</f>
        <v>Now</v>
      </c>
      <c r="L23" s="27">
        <f>'[1]Measure Setup - NG TRC'!BK36</f>
        <v>3921.7977439024435</v>
      </c>
      <c r="M23" s="28">
        <f t="shared" si="1"/>
        <v>104054.06590348748</v>
      </c>
      <c r="N23" s="25">
        <f>'[1]Measure Setup - NG TRC'!BO36</f>
        <v>131864.35959685838</v>
      </c>
      <c r="O23" s="42">
        <f>'[1]Measure Setup - NG TRC'!BR36</f>
        <v>4.3983366690348618</v>
      </c>
      <c r="P23" s="29">
        <f>'[1]Measure Setup - NG TRC'!BT36</f>
        <v>1.6625337698778442</v>
      </c>
      <c r="Q23" s="7"/>
    </row>
    <row r="24" spans="1:17" s="30" customFormat="1" ht="22.5">
      <c r="A24" s="68"/>
      <c r="B24" s="20" t="str">
        <f>'[1]Measure Setup - NG TRC'!G37</f>
        <v xml:space="preserve">Process heat recovery to preheat makeup water </v>
      </c>
      <c r="C24" s="21">
        <f>'[1]Measure Setup - NG TRC'!I37</f>
        <v>20</v>
      </c>
      <c r="D24" s="22">
        <f>'[1]Measure Setup - NG TRC'!J37</f>
        <v>0.06</v>
      </c>
      <c r="E24" s="23">
        <f>'[1]Measure Setup - NG TRC'!AY37</f>
        <v>78435.954878048797</v>
      </c>
      <c r="F24" s="24">
        <f t="shared" si="0"/>
        <v>2081081.3180697479</v>
      </c>
      <c r="G24" s="64" t="s">
        <v>20</v>
      </c>
      <c r="H24" s="25">
        <f>'[1]Measure Setup - NG TRC'!BB37</f>
        <v>130000</v>
      </c>
      <c r="I24" s="25">
        <f>'[1]Measure Setup - NG TRC'!BC37</f>
        <v>15000</v>
      </c>
      <c r="J24" s="26">
        <f>'[1]Measure Setup - NG TRC'!BD37</f>
        <v>1800</v>
      </c>
      <c r="K24" s="21" t="str">
        <f>'[1]Measure Setup - NG TRC'!BE37</f>
        <v>Now</v>
      </c>
      <c r="L24" s="27">
        <f>'[1]Measure Setup - NG TRC'!BK37</f>
        <v>4706.1572926829322</v>
      </c>
      <c r="M24" s="28">
        <f t="shared" si="1"/>
        <v>124864.87908418498</v>
      </c>
      <c r="N24" s="25">
        <f>'[1]Measure Setup - NG TRC'!BO37</f>
        <v>294078.61412488623</v>
      </c>
      <c r="O24" s="42">
        <f>'[1]Measure Setup - NG TRC'!BR37</f>
        <v>2.9662649086340762</v>
      </c>
      <c r="P24" s="29">
        <f>'[1]Measure Setup - NG TRC'!BT37</f>
        <v>2.8342721829566764</v>
      </c>
      <c r="Q24" s="7"/>
    </row>
    <row r="25" spans="1:17" s="30" customFormat="1">
      <c r="A25" s="68"/>
      <c r="B25" s="20" t="str">
        <f>'[1]Measure Setup - NG TRC'!G38</f>
        <v>Condensing boiler</v>
      </c>
      <c r="C25" s="21">
        <f>'[1]Measure Setup - NG TRC'!I38</f>
        <v>20</v>
      </c>
      <c r="D25" s="22">
        <f>'[1]Measure Setup - NG TRC'!J38</f>
        <v>0.1</v>
      </c>
      <c r="E25" s="23">
        <f>'[1]Measure Setup - NG TRC'!AY38</f>
        <v>78435.954878048797</v>
      </c>
      <c r="F25" s="24">
        <f t="shared" si="0"/>
        <v>2081081.3180697479</v>
      </c>
      <c r="G25" s="64">
        <f>'[1]Measure Setup - NG TRC'!AZ38</f>
        <v>135000</v>
      </c>
      <c r="H25" s="25">
        <f>'[1]Measure Setup - NG TRC'!BB38</f>
        <v>180000</v>
      </c>
      <c r="I25" s="25">
        <f>'[1]Measure Setup - NG TRC'!BC38</f>
        <v>15000</v>
      </c>
      <c r="J25" s="26">
        <f>'[1]Measure Setup - NG TRC'!BD38</f>
        <v>2800</v>
      </c>
      <c r="K25" s="21" t="str">
        <f>'[1]Measure Setup - NG TRC'!BE38</f>
        <v>EOL</v>
      </c>
      <c r="L25" s="27">
        <f>'[1]Measure Setup - NG TRC'!BK38</f>
        <v>7843.5954878048778</v>
      </c>
      <c r="M25" s="28">
        <f t="shared" si="1"/>
        <v>208108.13180697474</v>
      </c>
      <c r="N25" s="25">
        <f>'[1]Measure Setup - NG TRC'!BO38</f>
        <v>688500.40295209456</v>
      </c>
      <c r="O25" s="42">
        <f>'[1]Measure Setup - NG TRC'!BR38</f>
        <v>0.75952661376255326</v>
      </c>
      <c r="P25" s="29">
        <f>'[1]Measure Setup - NG TRC'!BT38</f>
        <v>11.001752212973587</v>
      </c>
      <c r="Q25" s="7"/>
    </row>
    <row r="26" spans="1:17" s="30" customFormat="1">
      <c r="A26" s="68"/>
      <c r="B26" s="20" t="str">
        <f>'[1]Measure Setup - NG TRC'!G40</f>
        <v>Direct contact hot water heaters</v>
      </c>
      <c r="C26" s="21">
        <f>'[1]Measure Setup - NG TRC'!I40</f>
        <v>20</v>
      </c>
      <c r="D26" s="22">
        <f>'[1]Measure Setup - NG TRC'!J40</f>
        <v>0.1</v>
      </c>
      <c r="E26" s="23">
        <f>'[1]Measure Setup - NG TRC'!AY40</f>
        <v>78435.954878048797</v>
      </c>
      <c r="F26" s="24">
        <f t="shared" si="0"/>
        <v>2081081.3180697479</v>
      </c>
      <c r="G26" s="64">
        <f>'[1]Measure Setup - NG TRC'!AZ40</f>
        <v>135000</v>
      </c>
      <c r="H26" s="25">
        <f>'[1]Measure Setup - NG TRC'!BB40</f>
        <v>130000</v>
      </c>
      <c r="I26" s="25">
        <f>'[1]Measure Setup - NG TRC'!BC40</f>
        <v>20000</v>
      </c>
      <c r="J26" s="26">
        <f>'[1]Measure Setup - NG TRC'!BD40</f>
        <v>-5000</v>
      </c>
      <c r="K26" s="21" t="str">
        <f>'[1]Measure Setup - NG TRC'!BE40</f>
        <v>EOL</v>
      </c>
      <c r="L26" s="27">
        <f>'[1]Measure Setup - NG TRC'!BK40</f>
        <v>7843.5954878048778</v>
      </c>
      <c r="M26" s="28">
        <f t="shared" si="1"/>
        <v>208108.13180697474</v>
      </c>
      <c r="N26" s="25">
        <f>'[1]Measure Setup - NG TRC'!BO40</f>
        <v>804906.19996621134</v>
      </c>
      <c r="O26" s="42">
        <f>'[1]Measure Setup - NG TRC'!BR40</f>
        <v>0.11051789976889945</v>
      </c>
      <c r="P26" s="29" t="str">
        <f>'[1]Measure Setup - NG TRC'!BT40</f>
        <v>N/A</v>
      </c>
      <c r="Q26" s="7"/>
    </row>
    <row r="27" spans="1:17" s="30" customFormat="1" ht="22.5">
      <c r="A27" s="68"/>
      <c r="B27" s="20" t="str">
        <f>'[1]Measure Setup - NG TRC'!G41</f>
        <v>Boiler right sizing and load management</v>
      </c>
      <c r="C27" s="21">
        <f>'[1]Measure Setup - NG TRC'!I41</f>
        <v>20</v>
      </c>
      <c r="D27" s="22">
        <f>'[1]Measure Setup - NG TRC'!J41</f>
        <v>0.1</v>
      </c>
      <c r="E27" s="23">
        <f>'[1]Measure Setup - NG TRC'!AY41</f>
        <v>78435.954878048797</v>
      </c>
      <c r="F27" s="24">
        <f t="shared" si="0"/>
        <v>2081081.3180697479</v>
      </c>
      <c r="G27" s="64">
        <f>'[1]Measure Setup - NG TRC'!AZ41</f>
        <v>135000</v>
      </c>
      <c r="H27" s="25">
        <f>'[1]Measure Setup - NG TRC'!BB41</f>
        <v>125000</v>
      </c>
      <c r="I27" s="25">
        <f>'[1]Measure Setup - NG TRC'!BC41</f>
        <v>20000</v>
      </c>
      <c r="J27" s="26">
        <f>'[1]Measure Setup - NG TRC'!BD41</f>
        <v>-5000</v>
      </c>
      <c r="K27" s="21" t="str">
        <f>'[1]Measure Setup - NG TRC'!BE41</f>
        <v>EOL</v>
      </c>
      <c r="L27" s="27">
        <f>'[1]Measure Setup - NG TRC'!BK41</f>
        <v>7843.5954878048778</v>
      </c>
      <c r="M27" s="28">
        <f t="shared" si="1"/>
        <v>208108.13180697474</v>
      </c>
      <c r="N27" s="25">
        <f>'[1]Measure Setup - NG TRC'!BO41</f>
        <v>809906.19996621134</v>
      </c>
      <c r="O27" s="42">
        <f>'[1]Measure Setup - NG TRC'!BR41</f>
        <v>5.5258949884449723E-2</v>
      </c>
      <c r="P27" s="29" t="str">
        <f>'[1]Measure Setup - NG TRC'!BT41</f>
        <v>N/A</v>
      </c>
      <c r="Q27" s="7"/>
    </row>
    <row r="28" spans="1:17" s="30" customFormat="1">
      <c r="A28" s="68"/>
      <c r="B28" s="20" t="str">
        <f>'[1]Measure Setup - NG TRC'!G42</f>
        <v>High efficiency burners</v>
      </c>
      <c r="C28" s="21">
        <f>'[1]Measure Setup - NG TRC'!I42</f>
        <v>20</v>
      </c>
      <c r="D28" s="22">
        <f>'[1]Measure Setup - NG TRC'!J42</f>
        <v>0.05</v>
      </c>
      <c r="E28" s="23">
        <f>'[1]Measure Setup - NG TRC'!AY42</f>
        <v>78435.954878048797</v>
      </c>
      <c r="F28" s="24">
        <f t="shared" si="0"/>
        <v>2081081.3180697479</v>
      </c>
      <c r="G28" s="64" t="s">
        <v>20</v>
      </c>
      <c r="H28" s="25">
        <f>'[1]Measure Setup - NG TRC'!BB42</f>
        <v>90000</v>
      </c>
      <c r="I28" s="25">
        <f>'[1]Measure Setup - NG TRC'!BC42</f>
        <v>10000</v>
      </c>
      <c r="J28" s="26">
        <f>'[1]Measure Setup - NG TRC'!BD42</f>
        <v>0</v>
      </c>
      <c r="K28" s="21" t="str">
        <f>'[1]Measure Setup - NG TRC'!BE42</f>
        <v>Now</v>
      </c>
      <c r="L28" s="27">
        <f>'[1]Measure Setup - NG TRC'!BK42</f>
        <v>3921.7977439024389</v>
      </c>
      <c r="M28" s="28">
        <f t="shared" si="1"/>
        <v>104054.06590348737</v>
      </c>
      <c r="N28" s="25">
        <f>'[1]Measure Setup - NG TRC'!BO42</f>
        <v>278669.19068370928</v>
      </c>
      <c r="O28" s="42">
        <f>'[1]Measure Setup - NG TRC'!BR42</f>
        <v>2.3396442814754819</v>
      </c>
      <c r="P28" s="29">
        <f>'[1]Measure Setup - NG TRC'!BT42</f>
        <v>3.7866919068370932</v>
      </c>
      <c r="Q28" s="7"/>
    </row>
    <row r="29" spans="1:17" s="30" customFormat="1">
      <c r="A29" s="68"/>
      <c r="B29" s="20" t="str">
        <f>'[1]Measure Setup - NG TRC'!G43</f>
        <v>Insulation</v>
      </c>
      <c r="C29" s="21">
        <f>'[1]Measure Setup - NG TRC'!I43</f>
        <v>15</v>
      </c>
      <c r="D29" s="22">
        <f>'[1]Measure Setup - NG TRC'!J43</f>
        <v>0.05</v>
      </c>
      <c r="E29" s="23">
        <f>'[1]Measure Setup - NG TRC'!AY43</f>
        <v>78435.954878048797</v>
      </c>
      <c r="F29" s="24">
        <f t="shared" si="0"/>
        <v>2081081.3180697479</v>
      </c>
      <c r="G29" s="64" t="s">
        <v>20</v>
      </c>
      <c r="H29" s="25">
        <f>'[1]Measure Setup - NG TRC'!BB43</f>
        <v>35000</v>
      </c>
      <c r="I29" s="25">
        <f>'[1]Measure Setup - NG TRC'!BC43</f>
        <v>2800</v>
      </c>
      <c r="J29" s="26">
        <f>'[1]Measure Setup - NG TRC'!BD43</f>
        <v>1000</v>
      </c>
      <c r="K29" s="21" t="str">
        <f>'[1]Measure Setup - NG TRC'!BE43</f>
        <v>Now</v>
      </c>
      <c r="L29" s="27">
        <f>'[1]Measure Setup - NG TRC'!BK43</f>
        <v>3921.7977439024389</v>
      </c>
      <c r="M29" s="28">
        <f t="shared" si="1"/>
        <v>104054.06590348737</v>
      </c>
      <c r="N29" s="25">
        <f>'[1]Measure Setup - NG TRC'!BO43</f>
        <v>285488.67762209155</v>
      </c>
      <c r="O29" s="42">
        <f>'[1]Measure Setup - NG TRC'!BR43</f>
        <v>0.92952966895685407</v>
      </c>
      <c r="P29" s="29">
        <f>'[1]Measure Setup - NG TRC'!BT43</f>
        <v>7.2874549119006833</v>
      </c>
      <c r="Q29" s="7"/>
    </row>
    <row r="30" spans="1:17" s="30" customFormat="1">
      <c r="A30" s="68"/>
      <c r="B30" s="20" t="str">
        <f>'[1]Measure Setup - NG TRC'!G44</f>
        <v>Advanced boiler controls</v>
      </c>
      <c r="C30" s="21">
        <f>'[1]Measure Setup - NG TRC'!I44</f>
        <v>15</v>
      </c>
      <c r="D30" s="22">
        <f>'[1]Measure Setup - NG TRC'!J44</f>
        <v>0.03</v>
      </c>
      <c r="E30" s="23">
        <f>'[1]Measure Setup - NG TRC'!AY44</f>
        <v>78435.954878048797</v>
      </c>
      <c r="F30" s="24">
        <f t="shared" si="0"/>
        <v>2081081.3180697479</v>
      </c>
      <c r="G30" s="64" t="s">
        <v>20</v>
      </c>
      <c r="H30" s="25">
        <f>'[1]Measure Setup - NG TRC'!BB44</f>
        <v>75000</v>
      </c>
      <c r="I30" s="25">
        <f>'[1]Measure Setup - NG TRC'!BC44</f>
        <v>6500</v>
      </c>
      <c r="J30" s="26">
        <f>'[1]Measure Setup - NG TRC'!BD44</f>
        <v>800</v>
      </c>
      <c r="K30" s="21" t="str">
        <f>'[1]Measure Setup - NG TRC'!BE44</f>
        <v>Now</v>
      </c>
      <c r="L30" s="27">
        <f>'[1]Measure Setup - NG TRC'!BK44</f>
        <v>2353.0786463414661</v>
      </c>
      <c r="M30" s="28">
        <f t="shared" si="1"/>
        <v>62432.439542092492</v>
      </c>
      <c r="N30" s="25">
        <f>'[1]Measure Setup - NG TRC'!BO44</f>
        <v>110951.99067199347</v>
      </c>
      <c r="O30" s="42">
        <f>'[1]Measure Setup - NG TRC'!BR44</f>
        <v>3.3125478546952194</v>
      </c>
      <c r="P30" s="29">
        <f>'[1]Measure Setup - NG TRC'!BT44</f>
        <v>2.2667941252077299</v>
      </c>
      <c r="Q30" s="7"/>
    </row>
    <row r="31" spans="1:17" s="30" customFormat="1">
      <c r="A31" s="68"/>
      <c r="B31" s="20" t="str">
        <f>'[1]Measure Setup - NG TRC'!G45</f>
        <v>Blowdown control</v>
      </c>
      <c r="C31" s="21">
        <f>'[1]Measure Setup - NG TRC'!I45</f>
        <v>20</v>
      </c>
      <c r="D31" s="22">
        <f>'[1]Measure Setup - NG TRC'!J45</f>
        <v>0.01</v>
      </c>
      <c r="E31" s="23">
        <f>'[1]Measure Setup - NG TRC'!AY45</f>
        <v>78435.954878048797</v>
      </c>
      <c r="F31" s="24">
        <f t="shared" si="0"/>
        <v>2081081.3180697479</v>
      </c>
      <c r="G31" s="64" t="s">
        <v>20</v>
      </c>
      <c r="H31" s="25">
        <f>'[1]Measure Setup - NG TRC'!BB45</f>
        <v>60000</v>
      </c>
      <c r="I31" s="25">
        <f>'[1]Measure Setup - NG TRC'!BC45</f>
        <v>6000</v>
      </c>
      <c r="J31" s="26">
        <f>'[1]Measure Setup - NG TRC'!BD45</f>
        <v>1000</v>
      </c>
      <c r="K31" s="21" t="str">
        <f>'[1]Measure Setup - NG TRC'!BE45</f>
        <v>Now</v>
      </c>
      <c r="L31" s="27">
        <f>'[1]Measure Setup - NG TRC'!BK45</f>
        <v>784.35954878048869</v>
      </c>
      <c r="M31" s="28">
        <f t="shared" si="1"/>
        <v>20810.8131806975</v>
      </c>
      <c r="N31" s="25">
        <f>'[1]Measure Setup - NG TRC'!BO45</f>
        <v>1220.274416983375</v>
      </c>
      <c r="O31" s="42">
        <f>'[1]Measure Setup - NG TRC'!BR45</f>
        <v>8.8761613501607144</v>
      </c>
      <c r="P31" s="29">
        <f>'[1]Measure Setup - NG TRC'!BT45</f>
        <v>1.0163765408076946</v>
      </c>
      <c r="Q31" s="7"/>
    </row>
    <row r="32" spans="1:17" s="30" customFormat="1">
      <c r="A32" s="68"/>
      <c r="B32" s="20" t="str">
        <f>'[1]Measure Setup - NG TRC'!G46</f>
        <v>Boiler water treatment</v>
      </c>
      <c r="C32" s="21">
        <f>'[1]Measure Setup - NG TRC'!I46</f>
        <v>10</v>
      </c>
      <c r="D32" s="22">
        <f>'[1]Measure Setup - NG TRC'!J46</f>
        <v>0.01</v>
      </c>
      <c r="E32" s="23">
        <f>'[1]Measure Setup - NG TRC'!AY46</f>
        <v>78435.954878048797</v>
      </c>
      <c r="F32" s="24">
        <f t="shared" si="0"/>
        <v>2081081.3180697479</v>
      </c>
      <c r="G32" s="64" t="s">
        <v>20</v>
      </c>
      <c r="H32" s="25">
        <f>'[1]Measure Setup - NG TRC'!BB46</f>
        <v>20000</v>
      </c>
      <c r="I32" s="25">
        <f>'[1]Measure Setup - NG TRC'!BC46</f>
        <v>3500</v>
      </c>
      <c r="J32" s="26">
        <f>'[1]Measure Setup - NG TRC'!BD46</f>
        <v>1000</v>
      </c>
      <c r="K32" s="21" t="str">
        <f>'[1]Measure Setup - NG TRC'!BE46</f>
        <v>Now</v>
      </c>
      <c r="L32" s="27">
        <f>'[1]Measure Setup - NG TRC'!BK46</f>
        <v>784.35954878048869</v>
      </c>
      <c r="M32" s="28">
        <f t="shared" si="1"/>
        <v>20810.8131806975</v>
      </c>
      <c r="N32" s="25">
        <f>'[1]Measure Setup - NG TRC'!BO46</f>
        <v>22412.351388745446</v>
      </c>
      <c r="O32" s="42">
        <f>'[1]Measure Setup - NG TRC'!BR46</f>
        <v>3.2457604937154856</v>
      </c>
      <c r="P32" s="29">
        <f>'[1]Measure Setup - NG TRC'!BT46</f>
        <v>1.7560357116644318</v>
      </c>
      <c r="Q32" s="7"/>
    </row>
    <row r="33" spans="1:17" s="30" customFormat="1">
      <c r="A33" s="68"/>
      <c r="B33" s="20" t="str">
        <f>'[1]Measure Setup - NG TRC'!G47</f>
        <v>Boiler maintenance</v>
      </c>
      <c r="C33" s="21">
        <f>'[1]Measure Setup - NG TRC'!I47</f>
        <v>5</v>
      </c>
      <c r="D33" s="22">
        <f>'[1]Measure Setup - NG TRC'!J47</f>
        <v>0.05</v>
      </c>
      <c r="E33" s="23">
        <f>'[1]Measure Setup - NG TRC'!AY47</f>
        <v>78435.954878048797</v>
      </c>
      <c r="F33" s="24">
        <f t="shared" si="0"/>
        <v>2081081.3180697479</v>
      </c>
      <c r="G33" s="64" t="s">
        <v>20</v>
      </c>
      <c r="H33" s="25">
        <f>'[1]Measure Setup - NG TRC'!BB47</f>
        <v>0</v>
      </c>
      <c r="I33" s="25">
        <f>'[1]Measure Setup - NG TRC'!BC47</f>
        <v>0</v>
      </c>
      <c r="J33" s="26">
        <f>'[1]Measure Setup - NG TRC'!BD47</f>
        <v>13000</v>
      </c>
      <c r="K33" s="21" t="str">
        <f>'[1]Measure Setup - NG TRC'!BE47</f>
        <v>Now</v>
      </c>
      <c r="L33" s="27">
        <f>'[1]Measure Setup - NG TRC'!BK47</f>
        <v>3921.7977439024389</v>
      </c>
      <c r="M33" s="28">
        <f t="shared" si="1"/>
        <v>104054.06590348737</v>
      </c>
      <c r="N33" s="25">
        <f>'[1]Measure Setup - NG TRC'!BO47</f>
        <v>107189.42662897403</v>
      </c>
      <c r="O33" s="42">
        <f>'[1]Measure Setup - NG TRC'!BR47</f>
        <v>0.43709908542740289</v>
      </c>
      <c r="P33" s="29">
        <f>'[1]Measure Setup - NG TRC'!BT47</f>
        <v>3.1751000548120407</v>
      </c>
      <c r="Q33" s="7"/>
    </row>
    <row r="34" spans="1:17" s="30" customFormat="1">
      <c r="A34" s="68"/>
      <c r="B34" s="20" t="str">
        <f>'[1]Measure Setup - NG TRC'!G48</f>
        <v>Minimize deaerator vent losses</v>
      </c>
      <c r="C34" s="21">
        <f>'[1]Measure Setup - NG TRC'!I48</f>
        <v>20</v>
      </c>
      <c r="D34" s="22">
        <f>'[1]Measure Setup - NG TRC'!J48</f>
        <v>0.02</v>
      </c>
      <c r="E34" s="23">
        <f>'[1]Measure Setup - NG TRC'!AY48</f>
        <v>78435.954878048797</v>
      </c>
      <c r="F34" s="24">
        <f t="shared" si="0"/>
        <v>2081081.3180697479</v>
      </c>
      <c r="G34" s="64" t="s">
        <v>20</v>
      </c>
      <c r="H34" s="25">
        <f>'[1]Measure Setup - NG TRC'!BB48</f>
        <v>60000</v>
      </c>
      <c r="I34" s="25">
        <f>'[1]Measure Setup - NG TRC'!BC48</f>
        <v>6000</v>
      </c>
      <c r="J34" s="26">
        <f>'[1]Measure Setup - NG TRC'!BD48</f>
        <v>1000</v>
      </c>
      <c r="K34" s="21" t="str">
        <f>'[1]Measure Setup - NG TRC'!BE48</f>
        <v>Now</v>
      </c>
      <c r="L34" s="27">
        <f>'[1]Measure Setup - NG TRC'!BK48</f>
        <v>1568.7190975609774</v>
      </c>
      <c r="M34" s="28">
        <f t="shared" si="1"/>
        <v>41621.626361395</v>
      </c>
      <c r="N34" s="25">
        <f>'[1]Measure Setup - NG TRC'!BO48</f>
        <v>76954.11255372531</v>
      </c>
      <c r="O34" s="42">
        <f>'[1]Measure Setup - NG TRC'!BR48</f>
        <v>4.1623655397856822</v>
      </c>
      <c r="P34" s="29">
        <f>'[1]Measure Setup - NG TRC'!BT48</f>
        <v>2.0327530816153891</v>
      </c>
      <c r="Q34" s="7"/>
    </row>
    <row r="35" spans="1:17" s="30" customFormat="1">
      <c r="A35" s="68"/>
      <c r="B35" s="20" t="str">
        <f>'[1]Measure Setup - NG TRC'!G49</f>
        <v>Condensate return</v>
      </c>
      <c r="C35" s="21">
        <f>'[1]Measure Setup - NG TRC'!I49</f>
        <v>20</v>
      </c>
      <c r="D35" s="22">
        <f>'[1]Measure Setup - NG TRC'!J49</f>
        <v>0.02</v>
      </c>
      <c r="E35" s="23">
        <f>'[1]Measure Setup - NG TRC'!AY49</f>
        <v>78435.954878048797</v>
      </c>
      <c r="F35" s="24">
        <f t="shared" si="0"/>
        <v>2081081.3180697479</v>
      </c>
      <c r="G35" s="64" t="s">
        <v>20</v>
      </c>
      <c r="H35" s="25">
        <f>'[1]Measure Setup - NG TRC'!BB49</f>
        <v>80000</v>
      </c>
      <c r="I35" s="25">
        <f>'[1]Measure Setup - NG TRC'!BC49</f>
        <v>15000</v>
      </c>
      <c r="J35" s="26">
        <f>'[1]Measure Setup - NG TRC'!BD49</f>
        <v>1200</v>
      </c>
      <c r="K35" s="21" t="str">
        <f>'[1]Measure Setup - NG TRC'!BE49</f>
        <v>Now</v>
      </c>
      <c r="L35" s="27">
        <f>'[1]Measure Setup - NG TRC'!BK49</f>
        <v>1568.7190975609774</v>
      </c>
      <c r="M35" s="28">
        <f t="shared" si="1"/>
        <v>41621.626361395</v>
      </c>
      <c r="N35" s="25">
        <f>'[1]Measure Setup - NG TRC'!BO49</f>
        <v>46251.399809773589</v>
      </c>
      <c r="O35" s="42">
        <f>'[1]Measure Setup - NG TRC'!BR49</f>
        <v>6.0516024058250855</v>
      </c>
      <c r="P35" s="29">
        <f>'[1]Measure Setup - NG TRC'!BT49</f>
        <v>1.4395840773335669</v>
      </c>
      <c r="Q35" s="7"/>
    </row>
    <row r="36" spans="1:17" s="30" customFormat="1">
      <c r="A36" s="68"/>
      <c r="B36" s="20" t="str">
        <f>'[1]Measure Setup - NG TRC'!G50</f>
        <v>Steam trap survey and repair</v>
      </c>
      <c r="C36" s="21">
        <f>'[1]Measure Setup - NG TRC'!I50</f>
        <v>3</v>
      </c>
      <c r="D36" s="22">
        <f>'[1]Measure Setup - NG TRC'!J50</f>
        <v>0.04</v>
      </c>
      <c r="E36" s="23">
        <f>'[1]Measure Setup - NG TRC'!AY50</f>
        <v>78435.954878048797</v>
      </c>
      <c r="F36" s="24">
        <f t="shared" ref="F36" si="6">(1/0.03769)*E36</f>
        <v>2081081.3180697479</v>
      </c>
      <c r="G36" s="64" t="s">
        <v>20</v>
      </c>
      <c r="H36" s="25">
        <f>'[1]Measure Setup - NG TRC'!BB50</f>
        <v>35000</v>
      </c>
      <c r="I36" s="25">
        <f>'[1]Measure Setup - NG TRC'!BC50</f>
        <v>1500</v>
      </c>
      <c r="J36" s="26">
        <f>'[1]Measure Setup - NG TRC'!BD50</f>
        <v>0</v>
      </c>
      <c r="K36" s="21" t="str">
        <f>'[1]Measure Setup - NG TRC'!BE50</f>
        <v>Now</v>
      </c>
      <c r="L36" s="27">
        <f>'[1]Measure Setup - NG TRC'!BK50</f>
        <v>3137.4381951219525</v>
      </c>
      <c r="M36" s="28">
        <f t="shared" ref="M36" si="7">IF(L36="","",(1/0.03769)*L36)</f>
        <v>83243.252722789926</v>
      </c>
      <c r="N36" s="25">
        <f>'[1]Measure Setup - NG TRC'!BO50</f>
        <v>46089.306588665</v>
      </c>
      <c r="O36" s="42">
        <f>'[1]Measure Setup - NG TRC'!BR50</f>
        <v>1.0674627034231881</v>
      </c>
      <c r="P36" s="29">
        <f>'[1]Measure Setup - NG TRC'!BT50</f>
        <v>2.2627207284565749</v>
      </c>
      <c r="Q36" s="7"/>
    </row>
    <row r="37" spans="1:17" s="30" customFormat="1">
      <c r="A37" s="67"/>
      <c r="B37" s="31" t="str">
        <f>'[1]Measure Setup - NG TRC'!G51</f>
        <v xml:space="preserve">Instantaneous Steam Generation </v>
      </c>
      <c r="C37" s="32">
        <f>'[1]Measure Setup - NG TRC'!I51</f>
        <v>15</v>
      </c>
      <c r="D37" s="33">
        <f>'[1]Measure Setup - NG TRC'!J51</f>
        <v>0.15</v>
      </c>
      <c r="E37" s="34">
        <f>'[1]Measure Setup - NG TRC'!AY51</f>
        <v>78435.954878048797</v>
      </c>
      <c r="F37" s="35">
        <f t="shared" ref="F37" si="8">(1/0.03769)*E37</f>
        <v>2081081.3180697479</v>
      </c>
      <c r="G37" s="65">
        <f>'[1]Measure Setup - NG TRC'!AZ51</f>
        <v>135000</v>
      </c>
      <c r="H37" s="37">
        <f>'[1]Measure Setup - NG TRC'!BB51</f>
        <v>180000</v>
      </c>
      <c r="I37" s="37">
        <f>'[1]Measure Setup - NG TRC'!BC51</f>
        <v>28000</v>
      </c>
      <c r="J37" s="38">
        <f>'[1]Measure Setup - NG TRC'!BD51</f>
        <v>1500</v>
      </c>
      <c r="K37" s="32" t="str">
        <f>'[1]Measure Setup - NG TRC'!BE51</f>
        <v>EOL</v>
      </c>
      <c r="L37" s="39">
        <f>'[1]Measure Setup - NG TRC'!BK51</f>
        <v>11765.39323170732</v>
      </c>
      <c r="M37" s="40">
        <f t="shared" ref="M37" si="9">IF(L37="","",(1/0.03769)*L37)</f>
        <v>312162.19771046221</v>
      </c>
      <c r="N37" s="37">
        <f>'[1]Measure Setup - NG TRC'!BO51</f>
        <v>936275.1521257374</v>
      </c>
      <c r="O37" s="59">
        <f>'[1]Measure Setup - NG TRC'!BR51</f>
        <v>0.58788891795829756</v>
      </c>
      <c r="P37" s="41">
        <f>'[1]Measure Setup - NG TRC'!BT51</f>
        <v>17.597939560431598</v>
      </c>
      <c r="Q37" s="7"/>
    </row>
    <row r="38" spans="1:17" s="30" customFormat="1">
      <c r="A38" s="66" t="s">
        <v>23</v>
      </c>
      <c r="B38" s="43" t="str">
        <f>'[1]Measure Setup - NG TRC'!G34</f>
        <v>Economizer</v>
      </c>
      <c r="C38" s="44">
        <f>'[1]Measure Setup - NG TRC'!I34</f>
        <v>20</v>
      </c>
      <c r="D38" s="45">
        <f>'[1]Measure Setup - NG TRC'!J34</f>
        <v>0.04</v>
      </c>
      <c r="E38" s="46">
        <f>'[1]Measure Setup - NG TRC'!CF34</f>
        <v>813409.90243902453</v>
      </c>
      <c r="F38" s="47">
        <f t="shared" si="0"/>
        <v>21581584.039241828</v>
      </c>
      <c r="G38" s="63" t="s">
        <v>20</v>
      </c>
      <c r="H38" s="49">
        <f>'[1]Measure Setup - NG TRC'!CI34</f>
        <v>350000</v>
      </c>
      <c r="I38" s="49">
        <f>'[1]Measure Setup - NG TRC'!CJ34</f>
        <v>40000</v>
      </c>
      <c r="J38" s="50">
        <f>'[1]Measure Setup - NG TRC'!CK34</f>
        <v>2000</v>
      </c>
      <c r="K38" s="44" t="str">
        <f>'[1]Measure Setup - NG TRC'!CL34</f>
        <v>Now</v>
      </c>
      <c r="L38" s="51">
        <f>'[1]Measure Setup - NG TRC'!CR34</f>
        <v>32536.39609756101</v>
      </c>
      <c r="M38" s="52">
        <f t="shared" si="1"/>
        <v>863263.36156967387</v>
      </c>
      <c r="N38" s="49">
        <f>'[1]Measure Setup - NG TRC'!CV34</f>
        <v>2734524.6767512597</v>
      </c>
      <c r="O38" s="54">
        <f>'[1]Measure Setup - NG TRC'!CY34</f>
        <v>1.1117524445804887</v>
      </c>
      <c r="P38" s="55">
        <f>'[1]Measure Setup - NG TRC'!DA34</f>
        <v>7.718286061062603</v>
      </c>
      <c r="Q38" s="7"/>
    </row>
    <row r="39" spans="1:17" s="30" customFormat="1">
      <c r="A39" s="68"/>
      <c r="B39" s="20" t="str">
        <f>'[1]Measure Setup - NG TRC'!G35</f>
        <v>Blowdown heat recovery</v>
      </c>
      <c r="C39" s="21">
        <f>'[1]Measure Setup - NG TRC'!I35</f>
        <v>20</v>
      </c>
      <c r="D39" s="22">
        <f>'[1]Measure Setup - NG TRC'!J35</f>
        <v>0.02</v>
      </c>
      <c r="E39" s="23">
        <f>'[1]Measure Setup - NG TRC'!CF35</f>
        <v>813409.90243902453</v>
      </c>
      <c r="F39" s="24">
        <f t="shared" si="0"/>
        <v>21581584.039241828</v>
      </c>
      <c r="G39" s="64" t="s">
        <v>20</v>
      </c>
      <c r="H39" s="25">
        <f>'[1]Measure Setup - NG TRC'!CI35</f>
        <v>200000</v>
      </c>
      <c r="I39" s="25">
        <f>'[1]Measure Setup - NG TRC'!CJ35</f>
        <v>25000</v>
      </c>
      <c r="J39" s="26">
        <f>'[1]Measure Setup - NG TRC'!CK35</f>
        <v>5000</v>
      </c>
      <c r="K39" s="21" t="str">
        <f>'[1]Measure Setup - NG TRC'!CL35</f>
        <v>Now</v>
      </c>
      <c r="L39" s="27">
        <f>'[1]Measure Setup - NG TRC'!CR35</f>
        <v>16268.198048780505</v>
      </c>
      <c r="M39" s="28">
        <f t="shared" si="1"/>
        <v>431631.68078483694</v>
      </c>
      <c r="N39" s="25">
        <f>'[1]Measure Setup - NG TRC'!CV35</f>
        <v>1303208.0834965955</v>
      </c>
      <c r="O39" s="42">
        <f>'[1]Measure Setup - NG TRC'!CY35</f>
        <v>1.3348946521669829</v>
      </c>
      <c r="P39" s="29">
        <f>'[1]Measure Setup - NG TRC'!DA35</f>
        <v>5.8705710960356692</v>
      </c>
      <c r="Q39" s="7"/>
    </row>
    <row r="40" spans="1:17" s="30" customFormat="1">
      <c r="A40" s="68"/>
      <c r="B40" s="20" t="str">
        <f>'[1]Measure Setup - NG TRC'!G36</f>
        <v>Boiler combustion air preheat</v>
      </c>
      <c r="C40" s="21">
        <f>'[1]Measure Setup - NG TRC'!I36</f>
        <v>15</v>
      </c>
      <c r="D40" s="22">
        <f>'[1]Measure Setup - NG TRC'!J36</f>
        <v>0.05</v>
      </c>
      <c r="E40" s="23">
        <f>'[1]Measure Setup - NG TRC'!CF36</f>
        <v>813409.90243902453</v>
      </c>
      <c r="F40" s="24">
        <f t="shared" si="0"/>
        <v>21581584.039241828</v>
      </c>
      <c r="G40" s="64" t="s">
        <v>20</v>
      </c>
      <c r="H40" s="25">
        <f>'[1]Measure Setup - NG TRC'!CI36</f>
        <v>500000</v>
      </c>
      <c r="I40" s="25">
        <f>'[1]Measure Setup - NG TRC'!CJ36</f>
        <v>60000</v>
      </c>
      <c r="J40" s="26">
        <f>'[1]Measure Setup - NG TRC'!CK36</f>
        <v>7000</v>
      </c>
      <c r="K40" s="21" t="str">
        <f>'[1]Measure Setup - NG TRC'!CL36</f>
        <v>Now</v>
      </c>
      <c r="L40" s="27">
        <f>'[1]Measure Setup - NG TRC'!CR36</f>
        <v>40670.495121951266</v>
      </c>
      <c r="M40" s="28">
        <f t="shared" si="1"/>
        <v>1079079.2019620924</v>
      </c>
      <c r="N40" s="25">
        <f>'[1]Measure Setup - NG TRC'!CV36</f>
        <v>2818258.6284911036</v>
      </c>
      <c r="O40" s="42">
        <f>'[1]Measure Setup - NG TRC'!CY36</f>
        <v>1.2997265713171495</v>
      </c>
      <c r="P40" s="29">
        <f>'[1]Measure Setup - NG TRC'!DA36</f>
        <v>5.5956670789010463</v>
      </c>
      <c r="Q40" s="7"/>
    </row>
    <row r="41" spans="1:17" s="30" customFormat="1" ht="22.5">
      <c r="A41" s="68"/>
      <c r="B41" s="20" t="str">
        <f>'[1]Measure Setup - NG TRC'!G37</f>
        <v xml:space="preserve">Process heat recovery to preheat makeup water </v>
      </c>
      <c r="C41" s="21">
        <f>'[1]Measure Setup - NG TRC'!I37</f>
        <v>20</v>
      </c>
      <c r="D41" s="22">
        <f>'[1]Measure Setup - NG TRC'!J37</f>
        <v>0.06</v>
      </c>
      <c r="E41" s="23">
        <f>'[1]Measure Setup - NG TRC'!CF37</f>
        <v>813409.90243902453</v>
      </c>
      <c r="F41" s="24">
        <f t="shared" si="0"/>
        <v>21581584.039241828</v>
      </c>
      <c r="G41" s="64" t="s">
        <v>20</v>
      </c>
      <c r="H41" s="25">
        <f>'[1]Measure Setup - NG TRC'!CI37</f>
        <v>400000</v>
      </c>
      <c r="I41" s="25">
        <f>'[1]Measure Setup - NG TRC'!CJ37</f>
        <v>50000</v>
      </c>
      <c r="J41" s="26">
        <f>'[1]Measure Setup - NG TRC'!CK37</f>
        <v>5000</v>
      </c>
      <c r="K41" s="21" t="str">
        <f>'[1]Measure Setup - NG TRC'!CL37</f>
        <v>Now</v>
      </c>
      <c r="L41" s="27">
        <f>'[1]Measure Setup - NG TRC'!CR37</f>
        <v>48804.594146341515</v>
      </c>
      <c r="M41" s="28">
        <f t="shared" si="1"/>
        <v>1294895.0423545109</v>
      </c>
      <c r="N41" s="25">
        <f>'[1]Measure Setup - NG TRC'!CV37</f>
        <v>4219759.887687372</v>
      </c>
      <c r="O41" s="42">
        <f>'[1]Measure Setup - NG TRC'!CY37</f>
        <v>0.86355011938197912</v>
      </c>
      <c r="P41" s="29">
        <f>'[1]Measure Setup - NG TRC'!DA37</f>
        <v>9.5668607009108282</v>
      </c>
      <c r="Q41" s="7"/>
    </row>
    <row r="42" spans="1:17" s="30" customFormat="1" ht="22.5">
      <c r="A42" s="68"/>
      <c r="B42" s="20" t="str">
        <f>'[1]Measure Setup - NG TRC'!G41</f>
        <v>Boiler right sizing and load management</v>
      </c>
      <c r="C42" s="21">
        <f>'[1]Measure Setup - NG TRC'!I41</f>
        <v>20</v>
      </c>
      <c r="D42" s="22">
        <f>'[1]Measure Setup - NG TRC'!J41</f>
        <v>0.1</v>
      </c>
      <c r="E42" s="23">
        <f>'[1]Measure Setup - NG TRC'!CF41</f>
        <v>813409.90243902453</v>
      </c>
      <c r="F42" s="24">
        <f t="shared" si="0"/>
        <v>21581584.039241828</v>
      </c>
      <c r="G42" s="64">
        <f>'[1]Measure Setup - NG TRC'!CG41</f>
        <v>2800000</v>
      </c>
      <c r="H42" s="25">
        <f>'[1]Measure Setup - NG TRC'!CI41</f>
        <v>2700000</v>
      </c>
      <c r="I42" s="25">
        <f>'[1]Measure Setup - NG TRC'!CJ41</f>
        <v>150000</v>
      </c>
      <c r="J42" s="26">
        <f>'[1]Measure Setup - NG TRC'!CK41</f>
        <v>-10000</v>
      </c>
      <c r="K42" s="21" t="str">
        <f>'[1]Measure Setup - NG TRC'!CL41</f>
        <v>EOL</v>
      </c>
      <c r="L42" s="27">
        <f>'[1]Measure Setup - NG TRC'!CR41</f>
        <v>81340.99024390243</v>
      </c>
      <c r="M42" s="28">
        <f t="shared" si="1"/>
        <v>2158158.4039241825</v>
      </c>
      <c r="N42" s="25">
        <f>'[1]Measure Setup - NG TRC'!CV41</f>
        <v>8039015.1476745177</v>
      </c>
      <c r="O42" s="42">
        <f>'[1]Measure Setup - NG TRC'!CY41</f>
        <v>4.4618396542629238E-2</v>
      </c>
      <c r="P42" s="29" t="str">
        <f>'[1]Measure Setup - NG TRC'!DA41</f>
        <v>N/A</v>
      </c>
      <c r="Q42" s="7"/>
    </row>
    <row r="43" spans="1:17" s="30" customFormat="1">
      <c r="A43" s="68"/>
      <c r="B43" s="20" t="str">
        <f>'[1]Measure Setup - NG TRC'!G42</f>
        <v>High efficiency burners</v>
      </c>
      <c r="C43" s="21">
        <f>'[1]Measure Setup - NG TRC'!I42</f>
        <v>20</v>
      </c>
      <c r="D43" s="22">
        <f>'[1]Measure Setup - NG TRC'!J42</f>
        <v>0.05</v>
      </c>
      <c r="E43" s="23">
        <f>'[1]Measure Setup - NG TRC'!CF42</f>
        <v>813409.90243902453</v>
      </c>
      <c r="F43" s="24">
        <f t="shared" si="0"/>
        <v>21581584.039241828</v>
      </c>
      <c r="G43" s="64" t="s">
        <v>20</v>
      </c>
      <c r="H43" s="25">
        <f>'[1]Measure Setup - NG TRC'!CI42</f>
        <v>400000</v>
      </c>
      <c r="I43" s="25">
        <f>'[1]Measure Setup - NG TRC'!CJ42</f>
        <v>60000</v>
      </c>
      <c r="J43" s="26">
        <f>'[1]Measure Setup - NG TRC'!CK42</f>
        <v>0</v>
      </c>
      <c r="K43" s="21" t="str">
        <f>'[1]Measure Setup - NG TRC'!CL42</f>
        <v>Now</v>
      </c>
      <c r="L43" s="27">
        <f>'[1]Measure Setup - NG TRC'!CR42</f>
        <v>40670.495121951266</v>
      </c>
      <c r="M43" s="28">
        <f t="shared" si="1"/>
        <v>1079079.2019620924</v>
      </c>
      <c r="N43" s="25">
        <f>'[1]Measure Setup - NG TRC'!CV42</f>
        <v>3466939.7552384711</v>
      </c>
      <c r="O43" s="42">
        <f>'[1]Measure Setup - NG TRC'!CY42</f>
        <v>1.0377993562830519</v>
      </c>
      <c r="P43" s="29">
        <f>'[1]Measure Setup - NG TRC'!DA42</f>
        <v>8.5368255548662422</v>
      </c>
      <c r="Q43" s="7"/>
    </row>
    <row r="44" spans="1:17" s="30" customFormat="1">
      <c r="A44" s="68"/>
      <c r="B44" s="20" t="str">
        <f>'[1]Measure Setup - NG TRC'!G43</f>
        <v>Insulation</v>
      </c>
      <c r="C44" s="21">
        <f>'[1]Measure Setup - NG TRC'!I43</f>
        <v>15</v>
      </c>
      <c r="D44" s="22">
        <f>'[1]Measure Setup - NG TRC'!J43</f>
        <v>0.05</v>
      </c>
      <c r="E44" s="23">
        <f>'[1]Measure Setup - NG TRC'!CF43</f>
        <v>813409.90243902453</v>
      </c>
      <c r="F44" s="24">
        <f t="shared" si="0"/>
        <v>21581584.039241828</v>
      </c>
      <c r="G44" s="64" t="s">
        <v>20</v>
      </c>
      <c r="H44" s="25">
        <f>'[1]Measure Setup - NG TRC'!CI43</f>
        <v>150000</v>
      </c>
      <c r="I44" s="25">
        <f>'[1]Measure Setup - NG TRC'!CJ43</f>
        <v>30000</v>
      </c>
      <c r="J44" s="26">
        <f>'[1]Measure Setup - NG TRC'!CK43</f>
        <v>1500</v>
      </c>
      <c r="K44" s="21" t="str">
        <f>'[1]Measure Setup - NG TRC'!CL43</f>
        <v>Now</v>
      </c>
      <c r="L44" s="27">
        <f>'[1]Measure Setup - NG TRC'!CR43</f>
        <v>40670.495121951266</v>
      </c>
      <c r="M44" s="28">
        <f t="shared" si="1"/>
        <v>1079079.2019620924</v>
      </c>
      <c r="N44" s="25">
        <f>'[1]Measure Setup - NG TRC'!CV43</f>
        <v>3240092.0657757996</v>
      </c>
      <c r="O44" s="42">
        <f>'[1]Measure Setup - NG TRC'!CY43</f>
        <v>0.41086996531228176</v>
      </c>
      <c r="P44" s="29">
        <f>'[1]Measure Setup - NG TRC'!DA43</f>
        <v>17.927574184089568</v>
      </c>
      <c r="Q44" s="7"/>
    </row>
    <row r="45" spans="1:17" s="30" customFormat="1">
      <c r="A45" s="68"/>
      <c r="B45" s="20" t="str">
        <f>'[1]Measure Setup - NG TRC'!G44</f>
        <v>Advanced boiler controls</v>
      </c>
      <c r="C45" s="21">
        <f>'[1]Measure Setup - NG TRC'!I44</f>
        <v>15</v>
      </c>
      <c r="D45" s="22">
        <f>'[1]Measure Setup - NG TRC'!J44</f>
        <v>0.03</v>
      </c>
      <c r="E45" s="23">
        <f>'[1]Measure Setup - NG TRC'!CF44</f>
        <v>813409.90243902453</v>
      </c>
      <c r="F45" s="24">
        <f t="shared" si="0"/>
        <v>21581584.039241828</v>
      </c>
      <c r="G45" s="64" t="s">
        <v>20</v>
      </c>
      <c r="H45" s="25">
        <f>'[1]Measure Setup - NG TRC'!CI44</f>
        <v>200000</v>
      </c>
      <c r="I45" s="25">
        <f>'[1]Measure Setup - NG TRC'!CJ44</f>
        <v>40000</v>
      </c>
      <c r="J45" s="26">
        <f>'[1]Measure Setup - NG TRC'!CK44</f>
        <v>3000</v>
      </c>
      <c r="K45" s="21" t="str">
        <f>'[1]Measure Setup - NG TRC'!CL44</f>
        <v>Now</v>
      </c>
      <c r="L45" s="27">
        <f>'[1]Measure Setup - NG TRC'!CR44</f>
        <v>24402.297073170757</v>
      </c>
      <c r="M45" s="28">
        <f t="shared" si="1"/>
        <v>647447.52117725543</v>
      </c>
      <c r="N45" s="25">
        <f>'[1]Measure Setup - NG TRC'!CV44</f>
        <v>1796082.4725022321</v>
      </c>
      <c r="O45" s="42">
        <f>'[1]Measure Setup - NG TRC'!CY44</f>
        <v>0.92413933770338719</v>
      </c>
      <c r="P45" s="29">
        <f>'[1]Measure Setup - NG TRC'!DA44</f>
        <v>7.8339339104614645</v>
      </c>
      <c r="Q45" s="7"/>
    </row>
    <row r="46" spans="1:17" s="30" customFormat="1">
      <c r="A46" s="68"/>
      <c r="B46" s="20" t="str">
        <f>'[1]Measure Setup - NG TRC'!G45</f>
        <v>Blowdown control</v>
      </c>
      <c r="C46" s="21">
        <f>'[1]Measure Setup - NG TRC'!I45</f>
        <v>20</v>
      </c>
      <c r="D46" s="22">
        <f>'[1]Measure Setup - NG TRC'!J45</f>
        <v>0.01</v>
      </c>
      <c r="E46" s="23">
        <f>'[1]Measure Setup - NG TRC'!CF45</f>
        <v>813409.90243902453</v>
      </c>
      <c r="F46" s="24">
        <f t="shared" si="0"/>
        <v>21581584.039241828</v>
      </c>
      <c r="G46" s="64" t="s">
        <v>20</v>
      </c>
      <c r="H46" s="25">
        <f>'[1]Measure Setup - NG TRC'!CI45</f>
        <v>120000</v>
      </c>
      <c r="I46" s="25">
        <f>'[1]Measure Setup - NG TRC'!CJ45</f>
        <v>12000</v>
      </c>
      <c r="J46" s="26">
        <f>'[1]Measure Setup - NG TRC'!CK45</f>
        <v>2000</v>
      </c>
      <c r="K46" s="21" t="str">
        <f>'[1]Measure Setup - NG TRC'!CL45</f>
        <v>Now</v>
      </c>
      <c r="L46" s="27">
        <f>'[1]Measure Setup - NG TRC'!CR45</f>
        <v>8134.0990243902525</v>
      </c>
      <c r="M46" s="28">
        <f t="shared" si="1"/>
        <v>215815.84039241847</v>
      </c>
      <c r="N46" s="25">
        <f>'[1]Measure Setup - NG TRC'!CV45</f>
        <v>636360.82360817702</v>
      </c>
      <c r="O46" s="42">
        <f>'[1]Measure Setup - NG TRC'!CY45</f>
        <v>1.5464669405740266</v>
      </c>
      <c r="P46" s="29">
        <f>'[1]Measure Setup - NG TRC'!DA45</f>
        <v>5.2701005819658242</v>
      </c>
      <c r="Q46" s="7"/>
    </row>
    <row r="47" spans="1:17" s="30" customFormat="1">
      <c r="A47" s="68"/>
      <c r="B47" s="20" t="str">
        <f>'[1]Measure Setup - NG TRC'!G46</f>
        <v>Boiler water treatment</v>
      </c>
      <c r="C47" s="21">
        <f>'[1]Measure Setup - NG TRC'!I46</f>
        <v>10</v>
      </c>
      <c r="D47" s="22">
        <f>'[1]Measure Setup - NG TRC'!J46</f>
        <v>0.01</v>
      </c>
      <c r="E47" s="23">
        <f>'[1]Measure Setup - NG TRC'!CF46</f>
        <v>813409.90243902453</v>
      </c>
      <c r="F47" s="24">
        <f t="shared" si="0"/>
        <v>21581584.039241828</v>
      </c>
      <c r="G47" s="64" t="s">
        <v>20</v>
      </c>
      <c r="H47" s="25">
        <f>'[1]Measure Setup - NG TRC'!CI46</f>
        <v>50000</v>
      </c>
      <c r="I47" s="25">
        <f>'[1]Measure Setup - NG TRC'!CJ46</f>
        <v>8000</v>
      </c>
      <c r="J47" s="26">
        <f>'[1]Measure Setup - NG TRC'!CK46</f>
        <v>3000</v>
      </c>
      <c r="K47" s="21" t="str">
        <f>'[1]Measure Setup - NG TRC'!CL46</f>
        <v>Now</v>
      </c>
      <c r="L47" s="27">
        <f>'[1]Measure Setup - NG TRC'!CR46</f>
        <v>8134.0990243902525</v>
      </c>
      <c r="M47" s="28">
        <f t="shared" si="1"/>
        <v>215815.84039241847</v>
      </c>
      <c r="N47" s="25">
        <f>'[1]Measure Setup - NG TRC'!CV46</f>
        <v>463415.82381051697</v>
      </c>
      <c r="O47" s="42">
        <f>'[1]Measure Setup - NG TRC'!CY46</f>
        <v>0.71220813213560685</v>
      </c>
      <c r="P47" s="29">
        <f>'[1]Measure Setup - NG TRC'!DA46</f>
        <v>7.0629776633197645</v>
      </c>
      <c r="Q47" s="7"/>
    </row>
    <row r="48" spans="1:17" s="30" customFormat="1">
      <c r="A48" s="68"/>
      <c r="B48" s="20" t="str">
        <f>'[1]Measure Setup - NG TRC'!G47</f>
        <v>Boiler maintenance</v>
      </c>
      <c r="C48" s="21">
        <f>'[1]Measure Setup - NG TRC'!I47</f>
        <v>5</v>
      </c>
      <c r="D48" s="22">
        <f>'[1]Measure Setup - NG TRC'!J47</f>
        <v>0.05</v>
      </c>
      <c r="E48" s="23">
        <f>'[1]Measure Setup - NG TRC'!CF47</f>
        <v>813409.90243902453</v>
      </c>
      <c r="F48" s="24">
        <f t="shared" si="0"/>
        <v>21581584.039241828</v>
      </c>
      <c r="G48" s="64" t="s">
        <v>20</v>
      </c>
      <c r="H48" s="25">
        <f>'[1]Measure Setup - NG TRC'!CI47</f>
        <v>0</v>
      </c>
      <c r="I48" s="25">
        <f>'[1]Measure Setup - NG TRC'!CJ47</f>
        <v>0</v>
      </c>
      <c r="J48" s="26">
        <f>'[1]Measure Setup - NG TRC'!CK47</f>
        <v>30000</v>
      </c>
      <c r="K48" s="21" t="str">
        <f>'[1]Measure Setup - NG TRC'!CL47</f>
        <v>Now</v>
      </c>
      <c r="L48" s="27">
        <f>'[1]Measure Setup - NG TRC'!CR47</f>
        <v>40670.495121951266</v>
      </c>
      <c r="M48" s="28">
        <f t="shared" si="1"/>
        <v>1079079.2019620924</v>
      </c>
      <c r="N48" s="25">
        <f>'[1]Measure Setup - NG TRC'!CV47</f>
        <v>1508924.6671680999</v>
      </c>
      <c r="O48" s="42">
        <f>'[1]Measure Setup - NG TRC'!CY47</f>
        <v>7.2596053980852407E-2</v>
      </c>
      <c r="P48" s="29">
        <f>'[1]Measure Setup - NG TRC'!DA47</f>
        <v>14.268350863599807</v>
      </c>
      <c r="Q48" s="7"/>
    </row>
    <row r="49" spans="1:17" s="30" customFormat="1">
      <c r="A49" s="68"/>
      <c r="B49" s="20" t="str">
        <f>'[1]Measure Setup - NG TRC'!G48</f>
        <v>Minimize deaerator vent losses</v>
      </c>
      <c r="C49" s="21">
        <f>'[1]Measure Setup - NG TRC'!I48</f>
        <v>20</v>
      </c>
      <c r="D49" s="22">
        <f>'[1]Measure Setup - NG TRC'!J48</f>
        <v>0.02</v>
      </c>
      <c r="E49" s="23">
        <f>'[1]Measure Setup - NG TRC'!CF48</f>
        <v>813409.90243902453</v>
      </c>
      <c r="F49" s="24">
        <f t="shared" si="0"/>
        <v>21581584.039241828</v>
      </c>
      <c r="G49" s="64" t="s">
        <v>20</v>
      </c>
      <c r="H49" s="25">
        <f>'[1]Measure Setup - NG TRC'!CI48</f>
        <v>150000</v>
      </c>
      <c r="I49" s="25">
        <f>'[1]Measure Setup - NG TRC'!CJ48</f>
        <v>15000</v>
      </c>
      <c r="J49" s="26">
        <f>'[1]Measure Setup - NG TRC'!CK48</f>
        <v>2000</v>
      </c>
      <c r="K49" s="21" t="str">
        <f>'[1]Measure Setup - NG TRC'!CL48</f>
        <v>Now</v>
      </c>
      <c r="L49" s="27">
        <f>'[1]Measure Setup - NG TRC'!CR48</f>
        <v>16268.198048780505</v>
      </c>
      <c r="M49" s="28">
        <f t="shared" si="1"/>
        <v>431631.68078483694</v>
      </c>
      <c r="N49" s="25">
        <f>'[1]Measure Setup - NG TRC'!CV48</f>
        <v>1388748.7746558713</v>
      </c>
      <c r="O49" s="42">
        <f>'[1]Measure Setup - NG TRC'!CY48</f>
        <v>0.95266215676830657</v>
      </c>
      <c r="P49" s="29">
        <f>'[1]Measure Setup - NG TRC'!DA48</f>
        <v>8.6293506038945544</v>
      </c>
      <c r="Q49" s="7"/>
    </row>
    <row r="50" spans="1:17" s="30" customFormat="1">
      <c r="A50" s="68"/>
      <c r="B50" s="20" t="str">
        <f>'[1]Measure Setup - NG TRC'!G49</f>
        <v>Condensate return</v>
      </c>
      <c r="C50" s="21">
        <f>'[1]Measure Setup - NG TRC'!I49</f>
        <v>20</v>
      </c>
      <c r="D50" s="22">
        <f>'[1]Measure Setup - NG TRC'!J49</f>
        <v>0.02</v>
      </c>
      <c r="E50" s="23">
        <f>'[1]Measure Setup - NG TRC'!CF49</f>
        <v>813409.90243902453</v>
      </c>
      <c r="F50" s="24">
        <f t="shared" si="0"/>
        <v>21581584.039241828</v>
      </c>
      <c r="G50" s="64" t="s">
        <v>20</v>
      </c>
      <c r="H50" s="25">
        <f>'[1]Measure Setup - NG TRC'!CI49</f>
        <v>350000</v>
      </c>
      <c r="I50" s="25">
        <f>'[1]Measure Setup - NG TRC'!CJ49</f>
        <v>80000</v>
      </c>
      <c r="J50" s="26">
        <f>'[1]Measure Setup - NG TRC'!CK49</f>
        <v>10000</v>
      </c>
      <c r="K50" s="21" t="str">
        <f>'[1]Measure Setup - NG TRC'!CL49</f>
        <v>Now</v>
      </c>
      <c r="L50" s="27">
        <f>'[1]Measure Setup - NG TRC'!CR49</f>
        <v>16268.198048780505</v>
      </c>
      <c r="M50" s="28">
        <f t="shared" si="1"/>
        <v>431631.68078483694</v>
      </c>
      <c r="N50" s="25">
        <f>'[1]Measure Setup - NG TRC'!CV49</f>
        <v>1055640.2648978028</v>
      </c>
      <c r="O50" s="42">
        <f>'[1]Measure Setup - NG TRC'!CY49</f>
        <v>2.6300336353375182</v>
      </c>
      <c r="P50" s="29">
        <f>'[1]Measure Setup - NG TRC'!DA49</f>
        <v>3.0492472053392432</v>
      </c>
      <c r="Q50" s="7"/>
    </row>
    <row r="51" spans="1:17">
      <c r="A51" s="67"/>
      <c r="B51" s="31" t="str">
        <f>'[1]Measure Setup - NG TRC'!G50</f>
        <v>Steam trap survey and repair</v>
      </c>
      <c r="C51" s="32">
        <f>'[1]Measure Setup - NG TRC'!I50</f>
        <v>3</v>
      </c>
      <c r="D51" s="33">
        <f>'[1]Measure Setup - NG TRC'!J50</f>
        <v>0.04</v>
      </c>
      <c r="E51" s="34">
        <f>'[1]Measure Setup - NG TRC'!CF50</f>
        <v>813409.90243902453</v>
      </c>
      <c r="F51" s="35">
        <f t="shared" ref="F51" si="10">(1/0.03769)*E51</f>
        <v>21581584.039241828</v>
      </c>
      <c r="G51" s="65" t="s">
        <v>20</v>
      </c>
      <c r="H51" s="37">
        <f>'[1]Measure Setup - NG TRC'!CI50</f>
        <v>200000</v>
      </c>
      <c r="I51" s="37">
        <f>'[1]Measure Setup - NG TRC'!CJ50</f>
        <v>30000</v>
      </c>
      <c r="J51" s="38">
        <f>'[1]Measure Setup - NG TRC'!CK50</f>
        <v>0</v>
      </c>
      <c r="K51" s="32" t="str">
        <f>'[1]Measure Setup - NG TRC'!CL50</f>
        <v>Now</v>
      </c>
      <c r="L51" s="39">
        <f>'[1]Measure Setup - NG TRC'!CR50</f>
        <v>32536.396097560966</v>
      </c>
      <c r="M51" s="40">
        <f t="shared" ref="M51" si="11">IF(L51="","",(1/0.03769)*L51)</f>
        <v>863263.36156967282</v>
      </c>
      <c r="N51" s="37">
        <f>'[1]Measure Setup - NG TRC'!CV50</f>
        <v>626481.69795652537</v>
      </c>
      <c r="O51" s="59">
        <f>'[1]Measure Setup - NG TRC'!CY50</f>
        <v>0.64862459767690828</v>
      </c>
      <c r="P51" s="41">
        <f>'[1]Measure Setup - NG TRC'!DA50</f>
        <v>3.723833469376197</v>
      </c>
    </row>
  </sheetData>
  <mergeCells count="3">
    <mergeCell ref="A4:A20"/>
    <mergeCell ref="A21:A37"/>
    <mergeCell ref="A38:A51"/>
  </mergeCells>
  <conditionalFormatting sqref="O3:Q3 E3:F3">
    <cfRule type="cellIs" dxfId="112" priority="15" stopIfTrue="1" operator="lessThan">
      <formula>0</formula>
    </cfRule>
  </conditionalFormatting>
  <conditionalFormatting sqref="C3:D3">
    <cfRule type="cellIs" dxfId="111" priority="14" stopIfTrue="1" operator="equal">
      <formula>0</formula>
    </cfRule>
  </conditionalFormatting>
  <conditionalFormatting sqref="N3">
    <cfRule type="cellIs" dxfId="110" priority="13" stopIfTrue="1" operator="equal">
      <formula>"Fail"</formula>
    </cfRule>
  </conditionalFormatting>
  <conditionalFormatting sqref="C4:P51">
    <cfRule type="cellIs" dxfId="109" priority="12" operator="lessThan">
      <formula>0</formula>
    </cfRule>
  </conditionalFormatting>
  <conditionalFormatting sqref="E3:F3">
    <cfRule type="cellIs" dxfId="108" priority="3" stopIfTrue="1" operator="lessThan">
      <formula>0</formula>
    </cfRule>
  </conditionalFormatting>
  <conditionalFormatting sqref="E3:F3">
    <cfRule type="cellIs" dxfId="107" priority="2" stopIfTrue="1" operator="lessThan">
      <formula>0</formula>
    </cfRule>
  </conditionalFormatting>
  <conditionalFormatting sqref="G4:G51">
    <cfRule type="cellIs" dxfId="106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3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:G26"/>
    </sheetView>
  </sheetViews>
  <sheetFormatPr defaultRowHeight="11.25"/>
  <cols>
    <col min="1" max="1" width="13" style="1" customWidth="1"/>
    <col min="2" max="2" width="26.83203125" style="1" customWidth="1"/>
    <col min="3" max="3" width="9.33203125" style="2"/>
    <col min="4" max="4" width="9.33203125" style="3"/>
    <col min="5" max="5" width="11.5" style="1" customWidth="1"/>
    <col min="6" max="6" width="11.6640625" style="1" bestFit="1" customWidth="1"/>
    <col min="7" max="7" width="13.33203125" style="1" customWidth="1"/>
    <col min="8" max="8" width="12.1640625" style="1" bestFit="1" customWidth="1"/>
    <col min="9" max="9" width="11.1640625" style="1" bestFit="1" customWidth="1"/>
    <col min="10" max="10" width="10.33203125" style="1" bestFit="1" customWidth="1"/>
    <col min="11" max="11" width="6.33203125" style="2" customWidth="1"/>
    <col min="12" max="12" width="8" style="1" customWidth="1"/>
    <col min="13" max="13" width="9.6640625" style="1" customWidth="1"/>
    <col min="14" max="14" width="12" style="1" customWidth="1"/>
    <col min="15" max="15" width="9.33203125" style="1"/>
    <col min="16" max="16" width="6.33203125" style="4" customWidth="1"/>
    <col min="17" max="17" width="12" style="1" customWidth="1"/>
    <col min="18" max="16384" width="9.33203125" style="1"/>
  </cols>
  <sheetData>
    <row r="1" spans="1:17" ht="12.75">
      <c r="A1" s="5" t="s">
        <v>16</v>
      </c>
    </row>
    <row r="3" spans="1:17" s="19" customFormat="1" ht="45">
      <c r="A3" s="8" t="s">
        <v>17</v>
      </c>
      <c r="B3" s="9" t="s">
        <v>0</v>
      </c>
      <c r="C3" s="10" t="s">
        <v>1</v>
      </c>
      <c r="D3" s="11" t="s">
        <v>2</v>
      </c>
      <c r="E3" s="12" t="s">
        <v>32</v>
      </c>
      <c r="F3" s="13" t="s">
        <v>33</v>
      </c>
      <c r="G3" s="12" t="s">
        <v>3</v>
      </c>
      <c r="H3" s="14" t="s">
        <v>4</v>
      </c>
      <c r="I3" s="14" t="s">
        <v>5</v>
      </c>
      <c r="J3" s="13" t="s">
        <v>6</v>
      </c>
      <c r="K3" s="10" t="s">
        <v>7</v>
      </c>
      <c r="L3" s="15" t="s">
        <v>19</v>
      </c>
      <c r="M3" s="16" t="s">
        <v>8</v>
      </c>
      <c r="N3" s="14" t="s">
        <v>9</v>
      </c>
      <c r="O3" s="17" t="s">
        <v>10</v>
      </c>
      <c r="P3" s="18" t="s">
        <v>11</v>
      </c>
      <c r="Q3" s="6"/>
    </row>
    <row r="4" spans="1:17" s="30" customFormat="1">
      <c r="A4" s="66" t="s">
        <v>25</v>
      </c>
      <c r="B4" s="43" t="str">
        <f>'[1]Measure Setup - NG TRC'!G62</f>
        <v>Exhaust gas heat recovery</v>
      </c>
      <c r="C4" s="44">
        <f>'[1]Measure Setup - NG TRC'!I62</f>
        <v>15</v>
      </c>
      <c r="D4" s="45">
        <f>'[1]Measure Setup - NG TRC'!J62</f>
        <v>0.15</v>
      </c>
      <c r="E4" s="46">
        <f>'[1]Measure Setup - NG TRC'!R62</f>
        <v>9472.4639999999999</v>
      </c>
      <c r="F4" s="47">
        <f t="shared" ref="F4:F9" si="0">(1/0.03769)*E4</f>
        <v>251325.65667285753</v>
      </c>
      <c r="G4" s="63" t="s">
        <v>20</v>
      </c>
      <c r="H4" s="49">
        <f>'[1]Measure Setup - NG TRC'!U62</f>
        <v>30000</v>
      </c>
      <c r="I4" s="49">
        <f>'[1]Measure Setup - NG TRC'!V62</f>
        <v>5000</v>
      </c>
      <c r="J4" s="50">
        <f>'[1]Measure Setup - NG TRC'!W62</f>
        <v>1000</v>
      </c>
      <c r="K4" s="44" t="str">
        <f>'[1]Measure Setup - NG TRC'!X62</f>
        <v>Now</v>
      </c>
      <c r="L4" s="51">
        <f>'[1]Measure Setup - NG TRC'!AD62</f>
        <v>1420.8696000000002</v>
      </c>
      <c r="M4" s="52">
        <f t="shared" ref="M4:M9" si="1">IF(L4="","",(1/0.03769)*L4)</f>
        <v>37698.848500928638</v>
      </c>
      <c r="N4" s="49">
        <f>'[1]Measure Setup - NG TRC'!AH62</f>
        <v>77277.283151575481</v>
      </c>
      <c r="O4" s="54">
        <f>'[1]Measure Setup - NG TRC'!AK62</f>
        <v>2.48528078349631</v>
      </c>
      <c r="P4" s="55">
        <f>'[1]Measure Setup - NG TRC'!AM62</f>
        <v>2.8137618867310614</v>
      </c>
      <c r="Q4" s="7"/>
    </row>
    <row r="5" spans="1:17" s="30" customFormat="1" ht="22.5">
      <c r="A5" s="68"/>
      <c r="B5" s="20" t="str">
        <f>'[1]Measure Setup - NG TRC'!G63</f>
        <v xml:space="preserve">High efficiency burners and burner controls </v>
      </c>
      <c r="C5" s="21">
        <f>'[1]Measure Setup - NG TRC'!I63</f>
        <v>20</v>
      </c>
      <c r="D5" s="22">
        <f>'[1]Measure Setup - NG TRC'!J63</f>
        <v>0.1</v>
      </c>
      <c r="E5" s="23">
        <f>'[1]Measure Setup - NG TRC'!R63</f>
        <v>9472.4639999999999</v>
      </c>
      <c r="F5" s="24">
        <f t="shared" si="0"/>
        <v>251325.65667285753</v>
      </c>
      <c r="G5" s="64" t="s">
        <v>20</v>
      </c>
      <c r="H5" s="25">
        <f>'[1]Measure Setup - NG TRC'!U63</f>
        <v>15000</v>
      </c>
      <c r="I5" s="25">
        <f>'[1]Measure Setup - NG TRC'!V63</f>
        <v>2000</v>
      </c>
      <c r="J5" s="26">
        <f>'[1]Measure Setup - NG TRC'!W63</f>
        <v>0</v>
      </c>
      <c r="K5" s="21" t="str">
        <f>'[1]Measure Setup - NG TRC'!X63</f>
        <v>Now</v>
      </c>
      <c r="L5" s="27">
        <f>'[1]Measure Setup - NG TRC'!AD63</f>
        <v>947.24639999999977</v>
      </c>
      <c r="M5" s="28">
        <f t="shared" si="1"/>
        <v>25132.565667285748</v>
      </c>
      <c r="N5" s="25">
        <f>'[1]Measure Setup - NG TRC'!AH63</f>
        <v>74461.378451693075</v>
      </c>
      <c r="O5" s="42">
        <f>'[1]Measure Setup - NG TRC'!AK63</f>
        <v>1.6467246357296415</v>
      </c>
      <c r="P5" s="29">
        <f>'[1]Measure Setup - NG TRC'!AM63</f>
        <v>5.3800810853937104</v>
      </c>
      <c r="Q5" s="7"/>
    </row>
    <row r="6" spans="1:17" s="30" customFormat="1">
      <c r="A6" s="68"/>
      <c r="B6" s="20" t="str">
        <f>'[1]Measure Setup - NG TRC'!G64</f>
        <v>Insulation</v>
      </c>
      <c r="C6" s="21">
        <f>'[1]Measure Setup - NG TRC'!I64</f>
        <v>15</v>
      </c>
      <c r="D6" s="22">
        <f>'[1]Measure Setup - NG TRC'!J64</f>
        <v>0.05</v>
      </c>
      <c r="E6" s="23">
        <f>'[1]Measure Setup - NG TRC'!R64</f>
        <v>9472.4639999999999</v>
      </c>
      <c r="F6" s="24">
        <f t="shared" si="0"/>
        <v>251325.65667285753</v>
      </c>
      <c r="G6" s="64" t="s">
        <v>20</v>
      </c>
      <c r="H6" s="25">
        <f>'[1]Measure Setup - NG TRC'!U64</f>
        <v>8000</v>
      </c>
      <c r="I6" s="25">
        <f>'[1]Measure Setup - NG TRC'!V64</f>
        <v>500</v>
      </c>
      <c r="J6" s="26">
        <f>'[1]Measure Setup - NG TRC'!W64</f>
        <v>300</v>
      </c>
      <c r="K6" s="21" t="str">
        <f>'[1]Measure Setup - NG TRC'!X64</f>
        <v>Now</v>
      </c>
      <c r="L6" s="27">
        <f>'[1]Measure Setup - NG TRC'!AD64</f>
        <v>473.62320000000039</v>
      </c>
      <c r="M6" s="28">
        <f t="shared" si="1"/>
        <v>12566.282833642887</v>
      </c>
      <c r="N6" s="25">
        <f>'[1]Measure Setup - NG TRC'!AH64</f>
        <v>29179.297034068801</v>
      </c>
      <c r="O6" s="42">
        <f>'[1]Measure Setup - NG TRC'!AK64</f>
        <v>1.8100435014212524</v>
      </c>
      <c r="P6" s="29">
        <f>'[1]Measure Setup - NG TRC'!AM64</f>
        <v>3.7063414719901044</v>
      </c>
      <c r="Q6" s="7"/>
    </row>
    <row r="7" spans="1:17" s="30" customFormat="1">
      <c r="A7" s="68"/>
      <c r="B7" s="20" t="str">
        <f>'[1]Measure Setup - NG TRC'!G66</f>
        <v xml:space="preserve">High efficiency ovens </v>
      </c>
      <c r="C7" s="21">
        <f>'[1]Measure Setup - NG TRC'!I66</f>
        <v>20</v>
      </c>
      <c r="D7" s="22">
        <f>'[1]Measure Setup - NG TRC'!J66</f>
        <v>0.12</v>
      </c>
      <c r="E7" s="23">
        <f>'[1]Measure Setup - NG TRC'!R66</f>
        <v>9472.4639999999999</v>
      </c>
      <c r="F7" s="24">
        <f t="shared" si="0"/>
        <v>251325.65667285753</v>
      </c>
      <c r="G7" s="64" t="s">
        <v>20</v>
      </c>
      <c r="H7" s="25">
        <f>'[1]Measure Setup - NG TRC'!U66</f>
        <v>18000</v>
      </c>
      <c r="I7" s="25">
        <f>'[1]Measure Setup - NG TRC'!V66</f>
        <v>2000</v>
      </c>
      <c r="J7" s="26">
        <f>'[1]Measure Setup - NG TRC'!W66</f>
        <v>0</v>
      </c>
      <c r="K7" s="21" t="str">
        <f>'[1]Measure Setup - NG TRC'!X66</f>
        <v>Now</v>
      </c>
      <c r="L7" s="27">
        <f>'[1]Measure Setup - NG TRC'!AD66</f>
        <v>1136.69568</v>
      </c>
      <c r="M7" s="28">
        <f t="shared" si="1"/>
        <v>30159.078800742904</v>
      </c>
      <c r="N7" s="25">
        <f>'[1]Measure Setup - NG TRC'!AH66</f>
        <v>89753.654142031723</v>
      </c>
      <c r="O7" s="42">
        <f>'[1]Measure Setup - NG TRC'!AK66</f>
        <v>1.6144359173820011</v>
      </c>
      <c r="P7" s="29">
        <f>'[1]Measure Setup - NG TRC'!AM66</f>
        <v>5.4876827071015866</v>
      </c>
      <c r="Q7" s="7"/>
    </row>
    <row r="8" spans="1:17" s="30" customFormat="1">
      <c r="A8" s="68"/>
      <c r="B8" s="20" t="str">
        <f>'[1]Measure Setup - NG TRC'!G67</f>
        <v>High efficiency dryers</v>
      </c>
      <c r="C8" s="21">
        <f>'[1]Measure Setup - NG TRC'!I67</f>
        <v>20</v>
      </c>
      <c r="D8" s="22">
        <f>'[1]Measure Setup - NG TRC'!J67</f>
        <v>0.12</v>
      </c>
      <c r="E8" s="23">
        <f>'[1]Measure Setup - NG TRC'!R67</f>
        <v>9472.4639999999999</v>
      </c>
      <c r="F8" s="24">
        <f t="shared" si="0"/>
        <v>251325.65667285753</v>
      </c>
      <c r="G8" s="64" t="s">
        <v>20</v>
      </c>
      <c r="H8" s="25">
        <f>'[1]Measure Setup - NG TRC'!U67</f>
        <v>18000</v>
      </c>
      <c r="I8" s="25">
        <f>'[1]Measure Setup - NG TRC'!V67</f>
        <v>2000</v>
      </c>
      <c r="J8" s="26">
        <f>'[1]Measure Setup - NG TRC'!W67</f>
        <v>0</v>
      </c>
      <c r="K8" s="21" t="str">
        <f>'[1]Measure Setup - NG TRC'!X67</f>
        <v>Now</v>
      </c>
      <c r="L8" s="27">
        <f>'[1]Measure Setup - NG TRC'!AD67</f>
        <v>1136.69568</v>
      </c>
      <c r="M8" s="28">
        <f t="shared" si="1"/>
        <v>30159.078800742904</v>
      </c>
      <c r="N8" s="25">
        <f>'[1]Measure Setup - NG TRC'!AH67</f>
        <v>89753.654142031723</v>
      </c>
      <c r="O8" s="42">
        <f>'[1]Measure Setup - NG TRC'!AK67</f>
        <v>1.6144359173820011</v>
      </c>
      <c r="P8" s="29">
        <f>'[1]Measure Setup - NG TRC'!AM67</f>
        <v>5.4876827071015866</v>
      </c>
      <c r="Q8" s="7"/>
    </row>
    <row r="9" spans="1:17" s="30" customFormat="1">
      <c r="A9" s="68"/>
      <c r="B9" s="20" t="str">
        <f>'[1]Measure Setup - NG TRC'!G70</f>
        <v>Air curtains</v>
      </c>
      <c r="C9" s="21">
        <f>'[1]Measure Setup - NG TRC'!I70</f>
        <v>20</v>
      </c>
      <c r="D9" s="22">
        <f>'[1]Measure Setup - NG TRC'!J70</f>
        <v>0.15</v>
      </c>
      <c r="E9" s="23">
        <f>'[1]Measure Setup - NG TRC'!R70</f>
        <v>9472.4639999999999</v>
      </c>
      <c r="F9" s="24">
        <f t="shared" si="0"/>
        <v>251325.65667285753</v>
      </c>
      <c r="G9" s="64" t="s">
        <v>20</v>
      </c>
      <c r="H9" s="25">
        <f>'[1]Measure Setup - NG TRC'!U70</f>
        <v>15000</v>
      </c>
      <c r="I9" s="25">
        <f>'[1]Measure Setup - NG TRC'!V70</f>
        <v>2000</v>
      </c>
      <c r="J9" s="26">
        <f>'[1]Measure Setup - NG TRC'!W70</f>
        <v>1000</v>
      </c>
      <c r="K9" s="21" t="str">
        <f>'[1]Measure Setup - NG TRC'!X70</f>
        <v>Now</v>
      </c>
      <c r="L9" s="27">
        <f>'[1]Measure Setup - NG TRC'!AD70</f>
        <v>1420.8696000000002</v>
      </c>
      <c r="M9" s="28">
        <f t="shared" si="1"/>
        <v>37698.848500928638</v>
      </c>
      <c r="N9" s="25">
        <f>'[1]Measure Setup - NG TRC'!AH70</f>
        <v>111678.50395778113</v>
      </c>
      <c r="O9" s="42">
        <f>'[1]Measure Setup - NG TRC'!AK70</f>
        <v>1.242640391748155</v>
      </c>
      <c r="P9" s="29">
        <f>'[1]Measure Setup - NG TRC'!AM70</f>
        <v>5.3772208847207619</v>
      </c>
      <c r="Q9" s="7"/>
    </row>
    <row r="10" spans="1:17" s="30" customFormat="1" ht="12.75" customHeight="1">
      <c r="A10" s="66" t="s">
        <v>24</v>
      </c>
      <c r="B10" s="43" t="str">
        <f>'[1]Measure Setup - NG TRC'!G62</f>
        <v>Exhaust gas heat recovery</v>
      </c>
      <c r="C10" s="44">
        <f>'[1]Measure Setup - NG TRC'!I62</f>
        <v>15</v>
      </c>
      <c r="D10" s="45">
        <f>'[1]Measure Setup - NG TRC'!J62</f>
        <v>0.15</v>
      </c>
      <c r="E10" s="46">
        <f>'[1]Measure Setup - NG TRC'!AY62</f>
        <v>106565.22</v>
      </c>
      <c r="F10" s="47">
        <f t="shared" ref="F10:F26" si="2">(1/0.03769)*E10</f>
        <v>2827413.6375696473</v>
      </c>
      <c r="G10" s="63" t="s">
        <v>20</v>
      </c>
      <c r="H10" s="49">
        <f>'[1]Measure Setup - NG TRC'!BB62</f>
        <v>120000</v>
      </c>
      <c r="I10" s="49">
        <f>'[1]Measure Setup - NG TRC'!BC62</f>
        <v>35000</v>
      </c>
      <c r="J10" s="50">
        <f>'[1]Measure Setup - NG TRC'!BD62</f>
        <v>3000</v>
      </c>
      <c r="K10" s="44" t="str">
        <f>'[1]Measure Setup - NG TRC'!BE62</f>
        <v>Now</v>
      </c>
      <c r="L10" s="51">
        <f>'[1]Measure Setup - NG TRC'!BK62</f>
        <v>15984.783000000003</v>
      </c>
      <c r="M10" s="52">
        <f t="shared" ref="M10:M26" si="3">IF(L10="","",(1/0.03769)*L10)</f>
        <v>424112.04563544714</v>
      </c>
      <c r="N10" s="49">
        <f>'[1]Measure Setup - NG TRC'!BO62</f>
        <v>1170869.5913822684</v>
      </c>
      <c r="O10" s="54">
        <f>'[1]Measure Setup - NG TRC'!BR62</f>
        <v>0.92284623383005859</v>
      </c>
      <c r="P10" s="55">
        <f>'[1]Measure Setup - NG TRC'!BT62</f>
        <v>7.5846428416714575</v>
      </c>
      <c r="Q10" s="7"/>
    </row>
    <row r="11" spans="1:17" s="30" customFormat="1" ht="12.75" customHeight="1">
      <c r="A11" s="68"/>
      <c r="B11" s="20" t="str">
        <f>'[1]Measure Setup - NG TRC'!G63</f>
        <v xml:space="preserve">High efficiency burners and burner controls </v>
      </c>
      <c r="C11" s="21">
        <f>'[1]Measure Setup - NG TRC'!I63</f>
        <v>20</v>
      </c>
      <c r="D11" s="22">
        <f>'[1]Measure Setup - NG TRC'!J63</f>
        <v>0.1</v>
      </c>
      <c r="E11" s="23">
        <f>'[1]Measure Setup - NG TRC'!AY63</f>
        <v>106565.22</v>
      </c>
      <c r="F11" s="24">
        <f t="shared" si="2"/>
        <v>2827413.6375696473</v>
      </c>
      <c r="G11" s="64" t="s">
        <v>20</v>
      </c>
      <c r="H11" s="25">
        <f>'[1]Measure Setup - NG TRC'!BB63</f>
        <v>60000</v>
      </c>
      <c r="I11" s="25">
        <f>'[1]Measure Setup - NG TRC'!BC63</f>
        <v>4000</v>
      </c>
      <c r="J11" s="26">
        <f>'[1]Measure Setup - NG TRC'!BD63</f>
        <v>0</v>
      </c>
      <c r="K11" s="21" t="str">
        <f>'[1]Measure Setup - NG TRC'!BE63</f>
        <v>Now</v>
      </c>
      <c r="L11" s="27">
        <f>'[1]Measure Setup - NG TRC'!BK63</f>
        <v>10656.521999999997</v>
      </c>
      <c r="M11" s="28">
        <f t="shared" si="3"/>
        <v>282741.36375696462</v>
      </c>
      <c r="N11" s="25">
        <f>'[1]Measure Setup - NG TRC'!BO63</f>
        <v>964940.50758154714</v>
      </c>
      <c r="O11" s="42">
        <f>'[1]Measure Setup - NG TRC'!BR63</f>
        <v>0.55106079313305645</v>
      </c>
      <c r="P11" s="29">
        <f>'[1]Measure Setup - NG TRC'!BT63</f>
        <v>16.077195430961673</v>
      </c>
      <c r="Q11" s="7"/>
    </row>
    <row r="12" spans="1:17" s="30" customFormat="1" ht="12.75" customHeight="1">
      <c r="A12" s="68"/>
      <c r="B12" s="20" t="str">
        <f>'[1]Measure Setup - NG TRC'!G64</f>
        <v>Insulation</v>
      </c>
      <c r="C12" s="21">
        <f>'[1]Measure Setup - NG TRC'!I64</f>
        <v>15</v>
      </c>
      <c r="D12" s="22">
        <f>'[1]Measure Setup - NG TRC'!J64</f>
        <v>0.05</v>
      </c>
      <c r="E12" s="23">
        <f>'[1]Measure Setup - NG TRC'!AY64</f>
        <v>106565.22</v>
      </c>
      <c r="F12" s="24">
        <f t="shared" si="2"/>
        <v>2827413.6375696473</v>
      </c>
      <c r="G12" s="64" t="s">
        <v>20</v>
      </c>
      <c r="H12" s="25">
        <f>'[1]Measure Setup - NG TRC'!BB64</f>
        <v>40000</v>
      </c>
      <c r="I12" s="25">
        <f>'[1]Measure Setup - NG TRC'!BC64</f>
        <v>3000</v>
      </c>
      <c r="J12" s="26">
        <f>'[1]Measure Setup - NG TRC'!BD64</f>
        <v>1000</v>
      </c>
      <c r="K12" s="21" t="str">
        <f>'[1]Measure Setup - NG TRC'!BE64</f>
        <v>Now</v>
      </c>
      <c r="L12" s="27">
        <f>'[1]Measure Setup - NG TRC'!BK64</f>
        <v>5328.261000000005</v>
      </c>
      <c r="M12" s="28">
        <f t="shared" si="3"/>
        <v>141370.68187848249</v>
      </c>
      <c r="N12" s="25">
        <f>'[1]Measure Setup - NG TRC'!BO64</f>
        <v>398956.53046075645</v>
      </c>
      <c r="O12" s="42">
        <f>'[1]Measure Setup - NG TRC'!BR64</f>
        <v>0.77098546117447875</v>
      </c>
      <c r="P12" s="29">
        <f>'[1]Measure Setup - NG TRC'!BT64</f>
        <v>8.8835692144660996</v>
      </c>
      <c r="Q12" s="7"/>
    </row>
    <row r="13" spans="1:17" s="30" customFormat="1" ht="12.75" customHeight="1">
      <c r="A13" s="68"/>
      <c r="B13" s="20" t="str">
        <f>'[1]Measure Setup - NG TRC'!G65</f>
        <v>Advanced heating and process controls</v>
      </c>
      <c r="C13" s="21">
        <f>'[1]Measure Setup - NG TRC'!I65</f>
        <v>15</v>
      </c>
      <c r="D13" s="22">
        <f>'[1]Measure Setup - NG TRC'!J65</f>
        <v>0.1</v>
      </c>
      <c r="E13" s="23">
        <f>'[1]Measure Setup - NG TRC'!AY65</f>
        <v>106565.22</v>
      </c>
      <c r="F13" s="24">
        <f t="shared" si="2"/>
        <v>2827413.6375696473</v>
      </c>
      <c r="G13" s="64" t="s">
        <v>20</v>
      </c>
      <c r="H13" s="25">
        <f>'[1]Measure Setup - NG TRC'!BB65</f>
        <v>100000</v>
      </c>
      <c r="I13" s="25">
        <f>'[1]Measure Setup - NG TRC'!BC65</f>
        <v>25000</v>
      </c>
      <c r="J13" s="26">
        <f>'[1]Measure Setup - NG TRC'!BD65</f>
        <v>3000</v>
      </c>
      <c r="K13" s="21" t="str">
        <f>'[1]Measure Setup - NG TRC'!BE65</f>
        <v>Now</v>
      </c>
      <c r="L13" s="27">
        <f>'[1]Measure Setup - NG TRC'!BK65</f>
        <v>10656.521999999997</v>
      </c>
      <c r="M13" s="28">
        <f t="shared" si="3"/>
        <v>282741.36375696462</v>
      </c>
      <c r="N13" s="25">
        <f>'[1]Measure Setup - NG TRC'!BO65</f>
        <v>751306.98141520342</v>
      </c>
      <c r="O13" s="42">
        <f>'[1]Measure Setup - NG TRC'!BR65</f>
        <v>1.1313453390718786</v>
      </c>
      <c r="P13" s="29">
        <f>'[1]Measure Setup - NG TRC'!BT65</f>
        <v>6.0826406060779421</v>
      </c>
      <c r="Q13" s="7"/>
    </row>
    <row r="14" spans="1:17" s="30" customFormat="1" ht="12.75" customHeight="1">
      <c r="A14" s="68"/>
      <c r="B14" s="20" t="str">
        <f>'[1]Measure Setup - NG TRC'!G66</f>
        <v xml:space="preserve">High efficiency ovens </v>
      </c>
      <c r="C14" s="21">
        <f>'[1]Measure Setup - NG TRC'!I66</f>
        <v>20</v>
      </c>
      <c r="D14" s="22">
        <f>'[1]Measure Setup - NG TRC'!J66</f>
        <v>0.12</v>
      </c>
      <c r="E14" s="23">
        <f>'[1]Measure Setup - NG TRC'!AY66</f>
        <v>106565.22</v>
      </c>
      <c r="F14" s="24">
        <f t="shared" si="2"/>
        <v>2827413.6375696473</v>
      </c>
      <c r="G14" s="64" t="s">
        <v>20</v>
      </c>
      <c r="H14" s="25">
        <f>'[1]Measure Setup - NG TRC'!BB66</f>
        <v>100000</v>
      </c>
      <c r="I14" s="25">
        <f>'[1]Measure Setup - NG TRC'!BC66</f>
        <v>15000</v>
      </c>
      <c r="J14" s="26">
        <f>'[1]Measure Setup - NG TRC'!BD66</f>
        <v>0</v>
      </c>
      <c r="K14" s="21" t="str">
        <f>'[1]Measure Setup - NG TRC'!BE66</f>
        <v>Now</v>
      </c>
      <c r="L14" s="27">
        <f>'[1]Measure Setup - NG TRC'!BK66</f>
        <v>12787.8264</v>
      </c>
      <c r="M14" s="28">
        <f t="shared" si="3"/>
        <v>339289.63650835765</v>
      </c>
      <c r="N14" s="25">
        <f>'[1]Measure Setup - NG TRC'!BO66</f>
        <v>1119728.6090978568</v>
      </c>
      <c r="O14" s="42">
        <f>'[1]Measure Setup - NG TRC'!BR66</f>
        <v>0.82515613555080058</v>
      </c>
      <c r="P14" s="29">
        <f>'[1]Measure Setup - NG TRC'!BT66</f>
        <v>10.736770513894406</v>
      </c>
      <c r="Q14" s="7"/>
    </row>
    <row r="15" spans="1:17" s="30" customFormat="1" ht="12.75" customHeight="1">
      <c r="A15" s="68"/>
      <c r="B15" s="20" t="str">
        <f>'[1]Measure Setup - NG TRC'!G67</f>
        <v>High efficiency dryers</v>
      </c>
      <c r="C15" s="21">
        <f>'[1]Measure Setup - NG TRC'!I67</f>
        <v>20</v>
      </c>
      <c r="D15" s="22">
        <f>'[1]Measure Setup - NG TRC'!J67</f>
        <v>0.12</v>
      </c>
      <c r="E15" s="23">
        <f>'[1]Measure Setup - NG TRC'!AY67</f>
        <v>106565.22</v>
      </c>
      <c r="F15" s="24">
        <f t="shared" si="2"/>
        <v>2827413.6375696473</v>
      </c>
      <c r="G15" s="64" t="s">
        <v>20</v>
      </c>
      <c r="H15" s="25">
        <f>'[1]Measure Setup - NG TRC'!BB67</f>
        <v>100000</v>
      </c>
      <c r="I15" s="25">
        <f>'[1]Measure Setup - NG TRC'!BC67</f>
        <v>15000</v>
      </c>
      <c r="J15" s="26">
        <f>'[1]Measure Setup - NG TRC'!BD67</f>
        <v>0</v>
      </c>
      <c r="K15" s="21" t="str">
        <f>'[1]Measure Setup - NG TRC'!BE67</f>
        <v>Now</v>
      </c>
      <c r="L15" s="27">
        <f>'[1]Measure Setup - NG TRC'!BK67</f>
        <v>12787.8264</v>
      </c>
      <c r="M15" s="28">
        <f t="shared" si="3"/>
        <v>339289.63650835765</v>
      </c>
      <c r="N15" s="25">
        <f>'[1]Measure Setup - NG TRC'!BO67</f>
        <v>1119728.6090978568</v>
      </c>
      <c r="O15" s="42">
        <f>'[1]Measure Setup - NG TRC'!BR67</f>
        <v>0.82515613555080058</v>
      </c>
      <c r="P15" s="29">
        <f>'[1]Measure Setup - NG TRC'!BT67</f>
        <v>10.736770513894406</v>
      </c>
      <c r="Q15" s="7"/>
    </row>
    <row r="16" spans="1:17" s="30" customFormat="1" ht="12.75" customHeight="1">
      <c r="A16" s="68"/>
      <c r="B16" s="20" t="str">
        <f>'[1]Measure Setup - NG TRC'!G68</f>
        <v>High Efficiency kilns</v>
      </c>
      <c r="C16" s="21">
        <f>'[1]Measure Setup - NG TRC'!I68</f>
        <v>20</v>
      </c>
      <c r="D16" s="22">
        <f>'[1]Measure Setup - NG TRC'!J68</f>
        <v>0.14000000000000001</v>
      </c>
      <c r="E16" s="23">
        <f>'[1]Measure Setup - NG TRC'!AY68</f>
        <v>106565.22</v>
      </c>
      <c r="F16" s="24">
        <f t="shared" si="2"/>
        <v>2827413.6375696473</v>
      </c>
      <c r="G16" s="64" t="s">
        <v>20</v>
      </c>
      <c r="H16" s="25">
        <f>'[1]Measure Setup - NG TRC'!BB68</f>
        <v>100000</v>
      </c>
      <c r="I16" s="25">
        <f>'[1]Measure Setup - NG TRC'!BC68</f>
        <v>15000</v>
      </c>
      <c r="J16" s="26">
        <f>'[1]Measure Setup - NG TRC'!BD68</f>
        <v>0</v>
      </c>
      <c r="K16" s="21" t="str">
        <f>'[1]Measure Setup - NG TRC'!BE68</f>
        <v>Now</v>
      </c>
      <c r="L16" s="27">
        <f>'[1]Measure Setup - NG TRC'!BK68</f>
        <v>14919.130800000001</v>
      </c>
      <c r="M16" s="28">
        <f t="shared" si="3"/>
        <v>395837.90925975062</v>
      </c>
      <c r="N16" s="25">
        <f>'[1]Measure Setup - NG TRC'!BO68</f>
        <v>1325516.7106141665</v>
      </c>
      <c r="O16" s="42">
        <f>'[1]Measure Setup - NG TRC'!BR68</f>
        <v>0.70727668761497187</v>
      </c>
      <c r="P16" s="29">
        <f>'[1]Measure Setup - NG TRC'!BT68</f>
        <v>12.526232266210144</v>
      </c>
      <c r="Q16" s="7"/>
    </row>
    <row r="17" spans="1:17" s="30" customFormat="1" ht="12.75" customHeight="1">
      <c r="A17" s="68"/>
      <c r="B17" s="20" t="str">
        <f>'[1]Measure Setup - NG TRC'!G69</f>
        <v>High Efficiency Furnaces</v>
      </c>
      <c r="C17" s="21">
        <f>'[1]Measure Setup - NG TRC'!I69</f>
        <v>20</v>
      </c>
      <c r="D17" s="22">
        <f>'[1]Measure Setup - NG TRC'!J69</f>
        <v>0.14000000000000001</v>
      </c>
      <c r="E17" s="23">
        <f>'[1]Measure Setup - NG TRC'!AY69</f>
        <v>106565.22</v>
      </c>
      <c r="F17" s="24">
        <f t="shared" si="2"/>
        <v>2827413.6375696473</v>
      </c>
      <c r="G17" s="64" t="s">
        <v>20</v>
      </c>
      <c r="H17" s="25">
        <f>'[1]Measure Setup - NG TRC'!BB69</f>
        <v>100000</v>
      </c>
      <c r="I17" s="25">
        <f>'[1]Measure Setup - NG TRC'!BC69</f>
        <v>15000</v>
      </c>
      <c r="J17" s="26">
        <f>'[1]Measure Setup - NG TRC'!BD69</f>
        <v>0</v>
      </c>
      <c r="K17" s="21" t="str">
        <f>'[1]Measure Setup - NG TRC'!BE69</f>
        <v>Now</v>
      </c>
      <c r="L17" s="27">
        <f>'[1]Measure Setup - NG TRC'!BK69</f>
        <v>14919.130800000001</v>
      </c>
      <c r="M17" s="28">
        <f t="shared" si="3"/>
        <v>395837.90925975062</v>
      </c>
      <c r="N17" s="25">
        <f>'[1]Measure Setup - NG TRC'!BO69</f>
        <v>1325516.7106141665</v>
      </c>
      <c r="O17" s="42">
        <f>'[1]Measure Setup - NG TRC'!BR69</f>
        <v>0.70727668761497187</v>
      </c>
      <c r="P17" s="29">
        <f>'[1]Measure Setup - NG TRC'!BT69</f>
        <v>12.526232266210144</v>
      </c>
      <c r="Q17" s="7"/>
    </row>
    <row r="18" spans="1:17" s="30" customFormat="1" ht="12.75" customHeight="1">
      <c r="A18" s="68"/>
      <c r="B18" s="20" t="str">
        <f>'[1]Measure Setup - NG TRC'!G70</f>
        <v>Air curtains</v>
      </c>
      <c r="C18" s="21">
        <f>'[1]Measure Setup - NG TRC'!I70</f>
        <v>20</v>
      </c>
      <c r="D18" s="22">
        <f>'[1]Measure Setup - NG TRC'!J70</f>
        <v>0.15</v>
      </c>
      <c r="E18" s="23">
        <f>'[1]Measure Setup - NG TRC'!AY70</f>
        <v>106565.22</v>
      </c>
      <c r="F18" s="24">
        <f t="shared" si="2"/>
        <v>2827413.6375696473</v>
      </c>
      <c r="G18" s="65" t="s">
        <v>20</v>
      </c>
      <c r="H18" s="25">
        <f>'[1]Measure Setup - NG TRC'!BB70</f>
        <v>80000</v>
      </c>
      <c r="I18" s="25">
        <f>'[1]Measure Setup - NG TRC'!BC70</f>
        <v>18000</v>
      </c>
      <c r="J18" s="26">
        <f>'[1]Measure Setup - NG TRC'!BD70</f>
        <v>1000</v>
      </c>
      <c r="K18" s="21" t="str">
        <f>'[1]Measure Setup - NG TRC'!BE70</f>
        <v>Now</v>
      </c>
      <c r="L18" s="27">
        <f>'[1]Measure Setup - NG TRC'!BK70</f>
        <v>15984.782999999999</v>
      </c>
      <c r="M18" s="28">
        <f t="shared" si="3"/>
        <v>424112.04563544708</v>
      </c>
      <c r="N18" s="25">
        <f>'[1]Measure Setup - NG TRC'!BO70</f>
        <v>1436897.1976525625</v>
      </c>
      <c r="O18" s="42">
        <f>'[1]Measure Setup - NG TRC'!BR70</f>
        <v>0.57156233451620897</v>
      </c>
      <c r="P18" s="29">
        <f>'[1]Measure Setup - NG TRC'!BT70</f>
        <v>14.49027436010963</v>
      </c>
      <c r="Q18" s="7"/>
    </row>
    <row r="19" spans="1:17" s="30" customFormat="1" ht="12.75" customHeight="1">
      <c r="A19" s="66" t="s">
        <v>26</v>
      </c>
      <c r="B19" s="43" t="str">
        <f>'[1]Measure Setup - NG TRC'!G62</f>
        <v>Exhaust gas heat recovery</v>
      </c>
      <c r="C19" s="44">
        <f>'[1]Measure Setup - NG TRC'!I62</f>
        <v>15</v>
      </c>
      <c r="D19" s="45">
        <f>'[1]Measure Setup - NG TRC'!J62</f>
        <v>0.15</v>
      </c>
      <c r="E19" s="46">
        <f>'[1]Measure Setup - NG TRC'!CF62</f>
        <v>828840.6</v>
      </c>
      <c r="F19" s="47">
        <f t="shared" si="2"/>
        <v>21990994.958875034</v>
      </c>
      <c r="G19" s="64" t="s">
        <v>20</v>
      </c>
      <c r="H19" s="49">
        <f>'[1]Measure Setup - NG TRC'!CI62</f>
        <v>900000</v>
      </c>
      <c r="I19" s="49">
        <f>'[1]Measure Setup - NG TRC'!CJ62</f>
        <v>180000</v>
      </c>
      <c r="J19" s="50">
        <f>'[1]Measure Setup - NG TRC'!CK62</f>
        <v>10000</v>
      </c>
      <c r="K19" s="44" t="str">
        <f>'[1]Measure Setup - NG TRC'!CL62</f>
        <v>Now</v>
      </c>
      <c r="L19" s="51">
        <f>'[1]Measure Setup - NG TRC'!CR62</f>
        <v>124326.09000000001</v>
      </c>
      <c r="M19" s="52">
        <f t="shared" si="3"/>
        <v>3298649.2438312555</v>
      </c>
      <c r="N19" s="49">
        <f>'[1]Measure Setup - NG TRC'!CV62</f>
        <v>9333733.4375017527</v>
      </c>
      <c r="O19" s="54">
        <f>'[1]Measure Setup - NG TRC'!CY62</f>
        <v>0.81043156489870016</v>
      </c>
      <c r="P19" s="55">
        <f>'[1]Measure Setup - NG TRC'!DA62</f>
        <v>9.0737392681778726</v>
      </c>
      <c r="Q19" s="7"/>
    </row>
    <row r="20" spans="1:17" s="30" customFormat="1" ht="12.75" customHeight="1">
      <c r="A20" s="68"/>
      <c r="B20" s="20" t="str">
        <f>'[1]Measure Setup - NG TRC'!G63</f>
        <v xml:space="preserve">High efficiency burners and burner controls </v>
      </c>
      <c r="C20" s="21">
        <f>'[1]Measure Setup - NG TRC'!I63</f>
        <v>20</v>
      </c>
      <c r="D20" s="22">
        <f>'[1]Measure Setup - NG TRC'!J63</f>
        <v>0.1</v>
      </c>
      <c r="E20" s="23">
        <f>'[1]Measure Setup - NG TRC'!CF63</f>
        <v>828840.6</v>
      </c>
      <c r="F20" s="24">
        <f t="shared" si="2"/>
        <v>21990994.958875034</v>
      </c>
      <c r="G20" s="64" t="s">
        <v>20</v>
      </c>
      <c r="H20" s="25">
        <f>'[1]Measure Setup - NG TRC'!CI63</f>
        <v>500000</v>
      </c>
      <c r="I20" s="25">
        <f>'[1]Measure Setup - NG TRC'!CJ63</f>
        <v>80000</v>
      </c>
      <c r="J20" s="26">
        <f>'[1]Measure Setup - NG TRC'!CK63</f>
        <v>5000</v>
      </c>
      <c r="K20" s="21" t="str">
        <f>'[1]Measure Setup - NG TRC'!CL63</f>
        <v>Now</v>
      </c>
      <c r="L20" s="27">
        <f>'[1]Measure Setup - NG TRC'!CR63</f>
        <v>82884.059999999983</v>
      </c>
      <c r="M20" s="28">
        <f t="shared" si="3"/>
        <v>2199099.495887503</v>
      </c>
      <c r="N20" s="25">
        <f>'[1]Measure Setup - NG TRC'!CV63</f>
        <v>7380302.7959243516</v>
      </c>
      <c r="O20" s="42">
        <f>'[1]Measure Setup - NG TRC'!CY63</f>
        <v>0.65122409796932756</v>
      </c>
      <c r="P20" s="29">
        <f>'[1]Measure Setup - NG TRC'!DA63</f>
        <v>12.854616598293058</v>
      </c>
      <c r="Q20" s="7"/>
    </row>
    <row r="21" spans="1:17" s="30" customFormat="1" ht="12.75" customHeight="1">
      <c r="A21" s="68"/>
      <c r="B21" s="20" t="str">
        <f>'[1]Measure Setup - NG TRC'!G64</f>
        <v>Insulation</v>
      </c>
      <c r="C21" s="21">
        <f>'[1]Measure Setup - NG TRC'!I64</f>
        <v>15</v>
      </c>
      <c r="D21" s="22">
        <f>'[1]Measure Setup - NG TRC'!J64</f>
        <v>0.05</v>
      </c>
      <c r="E21" s="23">
        <f>'[1]Measure Setup - NG TRC'!CF64</f>
        <v>828840.6</v>
      </c>
      <c r="F21" s="24">
        <f t="shared" si="2"/>
        <v>21990994.958875034</v>
      </c>
      <c r="G21" s="64" t="s">
        <v>20</v>
      </c>
      <c r="H21" s="25">
        <f>'[1]Measure Setup - NG TRC'!CI64</f>
        <v>250000</v>
      </c>
      <c r="I21" s="25">
        <f>'[1]Measure Setup - NG TRC'!CJ64</f>
        <v>30000</v>
      </c>
      <c r="J21" s="26">
        <f>'[1]Measure Setup - NG TRC'!CK64</f>
        <v>2000</v>
      </c>
      <c r="K21" s="21" t="str">
        <f>'[1]Measure Setup - NG TRC'!CL64</f>
        <v>Now</v>
      </c>
      <c r="L21" s="27">
        <f>'[1]Measure Setup - NG TRC'!CR64</f>
        <v>41442.030000000035</v>
      </c>
      <c r="M21" s="28">
        <f t="shared" si="3"/>
        <v>1099549.7479437527</v>
      </c>
      <c r="N21" s="25">
        <f>'[1]Measure Setup - NG TRC'!CV64</f>
        <v>3201385.9185089981</v>
      </c>
      <c r="O21" s="42">
        <f>'[1]Measure Setup - NG TRC'!CY64</f>
        <v>0.62714867849957578</v>
      </c>
      <c r="P21" s="29">
        <f>'[1]Measure Setup - NG TRC'!DA64</f>
        <v>11.844356578050625</v>
      </c>
      <c r="Q21" s="7"/>
    </row>
    <row r="22" spans="1:17" s="30" customFormat="1" ht="12.75" customHeight="1">
      <c r="A22" s="68"/>
      <c r="B22" s="20" t="str">
        <f>'[1]Measure Setup - NG TRC'!G65</f>
        <v>Advanced heating and process controls</v>
      </c>
      <c r="C22" s="21">
        <f>'[1]Measure Setup - NG TRC'!I65</f>
        <v>15</v>
      </c>
      <c r="D22" s="22">
        <f>'[1]Measure Setup - NG TRC'!J65</f>
        <v>0.1</v>
      </c>
      <c r="E22" s="23">
        <f>'[1]Measure Setup - NG TRC'!CF65</f>
        <v>828840.6</v>
      </c>
      <c r="F22" s="24">
        <f t="shared" si="2"/>
        <v>21990994.958875034</v>
      </c>
      <c r="G22" s="64" t="s">
        <v>20</v>
      </c>
      <c r="H22" s="25">
        <f>'[1]Measure Setup - NG TRC'!CI65</f>
        <v>500000</v>
      </c>
      <c r="I22" s="25">
        <f>'[1]Measure Setup - NG TRC'!CJ65</f>
        <v>6500</v>
      </c>
      <c r="J22" s="26">
        <f>'[1]Measure Setup - NG TRC'!CK65</f>
        <v>8000</v>
      </c>
      <c r="K22" s="21" t="str">
        <f>'[1]Measure Setup - NG TRC'!CL65</f>
        <v>Now</v>
      </c>
      <c r="L22" s="27">
        <f>'[1]Measure Setup - NG TRC'!CR65</f>
        <v>82884.059999999983</v>
      </c>
      <c r="M22" s="28">
        <f t="shared" si="3"/>
        <v>2199099.495887503</v>
      </c>
      <c r="N22" s="25">
        <f>'[1]Measure Setup - NG TRC'!CV65</f>
        <v>6425847.5189927546</v>
      </c>
      <c r="O22" s="42">
        <f>'[1]Measure Setup - NG TRC'!CY65</f>
        <v>0.5746623938503167</v>
      </c>
      <c r="P22" s="29">
        <f>'[1]Measure Setup - NG TRC'!DA65</f>
        <v>12.326100233051694</v>
      </c>
      <c r="Q22" s="7"/>
    </row>
    <row r="23" spans="1:17" s="30" customFormat="1" ht="12.75" customHeight="1">
      <c r="A23" s="68"/>
      <c r="B23" s="20" t="str">
        <f>'[1]Measure Setup - NG TRC'!G66</f>
        <v xml:space="preserve">High efficiency ovens </v>
      </c>
      <c r="C23" s="21">
        <f>'[1]Measure Setup - NG TRC'!I66</f>
        <v>20</v>
      </c>
      <c r="D23" s="22">
        <f>'[1]Measure Setup - NG TRC'!J66</f>
        <v>0.12</v>
      </c>
      <c r="E23" s="23">
        <f>'[1]Measure Setup - NG TRC'!CF66</f>
        <v>828840.6</v>
      </c>
      <c r="F23" s="24">
        <f t="shared" si="2"/>
        <v>21990994.958875034</v>
      </c>
      <c r="G23" s="64" t="s">
        <v>20</v>
      </c>
      <c r="H23" s="25">
        <f>'[1]Measure Setup - NG TRC'!CI66</f>
        <v>1000000</v>
      </c>
      <c r="I23" s="25">
        <f>'[1]Measure Setup - NG TRC'!CJ66</f>
        <v>100000</v>
      </c>
      <c r="J23" s="26">
        <f>'[1]Measure Setup - NG TRC'!CK66</f>
        <v>0</v>
      </c>
      <c r="K23" s="21" t="str">
        <f>'[1]Measure Setup - NG TRC'!CL66</f>
        <v>Now</v>
      </c>
      <c r="L23" s="27">
        <f>'[1]Measure Setup - NG TRC'!CR66</f>
        <v>99460.871999999988</v>
      </c>
      <c r="M23" s="28">
        <f t="shared" si="3"/>
        <v>2638919.3950650035</v>
      </c>
      <c r="N23" s="25">
        <f>'[1]Measure Setup - NG TRC'!CV66</f>
        <v>8503444.7374277748</v>
      </c>
      <c r="O23" s="42">
        <f>'[1]Measure Setup - NG TRC'!CY66</f>
        <v>1.0147882909258295</v>
      </c>
      <c r="P23" s="29">
        <f>'[1]Measure Setup - NG TRC'!DA66</f>
        <v>8.7304043067525221</v>
      </c>
      <c r="Q23" s="7"/>
    </row>
    <row r="24" spans="1:17" s="30" customFormat="1" ht="12.75" customHeight="1">
      <c r="A24" s="68"/>
      <c r="B24" s="20" t="str">
        <f>'[1]Measure Setup - NG TRC'!G67</f>
        <v>High efficiency dryers</v>
      </c>
      <c r="C24" s="21">
        <f>'[1]Measure Setup - NG TRC'!I67</f>
        <v>20</v>
      </c>
      <c r="D24" s="22">
        <f>'[1]Measure Setup - NG TRC'!J67</f>
        <v>0.12</v>
      </c>
      <c r="E24" s="23">
        <f>'[1]Measure Setup - NG TRC'!CF67</f>
        <v>828840.6</v>
      </c>
      <c r="F24" s="24">
        <f t="shared" si="2"/>
        <v>21990994.958875034</v>
      </c>
      <c r="G24" s="64" t="s">
        <v>20</v>
      </c>
      <c r="H24" s="25">
        <f>'[1]Measure Setup - NG TRC'!CI67</f>
        <v>1000000</v>
      </c>
      <c r="I24" s="25">
        <f>'[1]Measure Setup - NG TRC'!CJ67</f>
        <v>100000</v>
      </c>
      <c r="J24" s="26">
        <f>'[1]Measure Setup - NG TRC'!CK67</f>
        <v>0</v>
      </c>
      <c r="K24" s="21" t="str">
        <f>'[1]Measure Setup - NG TRC'!CL67</f>
        <v>Now</v>
      </c>
      <c r="L24" s="27">
        <f>'[1]Measure Setup - NG TRC'!CR67</f>
        <v>99460.871999999988</v>
      </c>
      <c r="M24" s="28">
        <f t="shared" si="3"/>
        <v>2638919.3950650035</v>
      </c>
      <c r="N24" s="25">
        <f>'[1]Measure Setup - NG TRC'!CV67</f>
        <v>8503444.7374277748</v>
      </c>
      <c r="O24" s="42">
        <f>'[1]Measure Setup - NG TRC'!CY67</f>
        <v>1.0147882909258295</v>
      </c>
      <c r="P24" s="29">
        <f>'[1]Measure Setup - NG TRC'!DA67</f>
        <v>8.7304043067525221</v>
      </c>
      <c r="Q24" s="7"/>
    </row>
    <row r="25" spans="1:17" s="30" customFormat="1" ht="12.75" customHeight="1">
      <c r="A25" s="68"/>
      <c r="B25" s="20" t="str">
        <f>'[1]Measure Setup - NG TRC'!G68</f>
        <v>High Efficiency kilns</v>
      </c>
      <c r="C25" s="21">
        <f>'[1]Measure Setup - NG TRC'!I68</f>
        <v>20</v>
      </c>
      <c r="D25" s="22">
        <f>'[1]Measure Setup - NG TRC'!J68</f>
        <v>0.14000000000000001</v>
      </c>
      <c r="E25" s="23">
        <f>'[1]Measure Setup - NG TRC'!CF68</f>
        <v>828840.6</v>
      </c>
      <c r="F25" s="24">
        <f t="shared" si="2"/>
        <v>21990994.958875034</v>
      </c>
      <c r="G25" s="64" t="s">
        <v>20</v>
      </c>
      <c r="H25" s="25">
        <f>'[1]Measure Setup - NG TRC'!CI68</f>
        <v>1000000</v>
      </c>
      <c r="I25" s="25">
        <f>'[1]Measure Setup - NG TRC'!CJ68</f>
        <v>100000</v>
      </c>
      <c r="J25" s="26">
        <f>'[1]Measure Setup - NG TRC'!CK68</f>
        <v>0</v>
      </c>
      <c r="K25" s="21" t="str">
        <f>'[1]Measure Setup - NG TRC'!CL68</f>
        <v>Now</v>
      </c>
      <c r="L25" s="27">
        <f>'[1]Measure Setup - NG TRC'!CR68</f>
        <v>116037.68400000001</v>
      </c>
      <c r="M25" s="28">
        <f t="shared" si="3"/>
        <v>3078739.294242505</v>
      </c>
      <c r="N25" s="25">
        <f>'[1]Measure Setup - NG TRC'!CV68</f>
        <v>10104018.860332405</v>
      </c>
      <c r="O25" s="42">
        <f>'[1]Measure Setup - NG TRC'!CY68</f>
        <v>0.86981853507928208</v>
      </c>
      <c r="P25" s="29">
        <f>'[1]Measure Setup - NG TRC'!DA68</f>
        <v>10.185471691211278</v>
      </c>
      <c r="Q25" s="7"/>
    </row>
    <row r="26" spans="1:17" s="30" customFormat="1" ht="12.75" customHeight="1">
      <c r="A26" s="67"/>
      <c r="B26" s="31" t="str">
        <f>'[1]Measure Setup - NG TRC'!G69</f>
        <v>High Efficiency Furnaces</v>
      </c>
      <c r="C26" s="32">
        <f>'[1]Measure Setup - NG TRC'!I69</f>
        <v>20</v>
      </c>
      <c r="D26" s="33">
        <f>'[1]Measure Setup - NG TRC'!J69</f>
        <v>0.14000000000000001</v>
      </c>
      <c r="E26" s="34">
        <f>'[1]Measure Setup - NG TRC'!CF69</f>
        <v>828840.6</v>
      </c>
      <c r="F26" s="35">
        <f t="shared" si="2"/>
        <v>21990994.958875034</v>
      </c>
      <c r="G26" s="65" t="s">
        <v>20</v>
      </c>
      <c r="H26" s="37">
        <f>'[1]Measure Setup - NG TRC'!CI69</f>
        <v>1000000</v>
      </c>
      <c r="I26" s="37">
        <f>'[1]Measure Setup - NG TRC'!CJ69</f>
        <v>100000</v>
      </c>
      <c r="J26" s="38">
        <f>'[1]Measure Setup - NG TRC'!CK69</f>
        <v>0</v>
      </c>
      <c r="K26" s="32" t="str">
        <f>'[1]Measure Setup - NG TRC'!CL69</f>
        <v>Now</v>
      </c>
      <c r="L26" s="39">
        <f>'[1]Measure Setup - NG TRC'!CR69</f>
        <v>116037.68400000001</v>
      </c>
      <c r="M26" s="40">
        <f t="shared" si="3"/>
        <v>3078739.294242505</v>
      </c>
      <c r="N26" s="37">
        <f>'[1]Measure Setup - NG TRC'!CV69</f>
        <v>10104018.860332405</v>
      </c>
      <c r="O26" s="59">
        <f>'[1]Measure Setup - NG TRC'!CY69</f>
        <v>0.86981853507928208</v>
      </c>
      <c r="P26" s="41">
        <f>'[1]Measure Setup - NG TRC'!DA69</f>
        <v>10.185471691211278</v>
      </c>
      <c r="Q26" s="7"/>
    </row>
  </sheetData>
  <mergeCells count="3">
    <mergeCell ref="A4:A9"/>
    <mergeCell ref="A10:A18"/>
    <mergeCell ref="A19:A26"/>
  </mergeCells>
  <conditionalFormatting sqref="O3:Q3 E3:F3">
    <cfRule type="cellIs" dxfId="105" priority="32" stopIfTrue="1" operator="lessThan">
      <formula>0</formula>
    </cfRule>
  </conditionalFormatting>
  <conditionalFormatting sqref="C3:D3">
    <cfRule type="cellIs" dxfId="104" priority="31" stopIfTrue="1" operator="equal">
      <formula>0</formula>
    </cfRule>
  </conditionalFormatting>
  <conditionalFormatting sqref="N3">
    <cfRule type="cellIs" dxfId="103" priority="30" stopIfTrue="1" operator="equal">
      <formula>"Fail"</formula>
    </cfRule>
  </conditionalFormatting>
  <conditionalFormatting sqref="C4:P26">
    <cfRule type="cellIs" dxfId="102" priority="29" operator="lessThan">
      <formula>0</formula>
    </cfRule>
  </conditionalFormatting>
  <conditionalFormatting sqref="E3:F3">
    <cfRule type="cellIs" dxfId="101" priority="26" stopIfTrue="1" operator="lessThan">
      <formula>0</formula>
    </cfRule>
  </conditionalFormatting>
  <conditionalFormatting sqref="E3:F3">
    <cfRule type="cellIs" dxfId="100" priority="25" stopIfTrue="1" operator="lessThan">
      <formula>0</formula>
    </cfRule>
  </conditionalFormatting>
  <conditionalFormatting sqref="G4:G26">
    <cfRule type="cellIs" dxfId="99" priority="24" operator="lessThan">
      <formula>0</formula>
    </cfRule>
  </conditionalFormatting>
  <conditionalFormatting sqref="G4">
    <cfRule type="cellIs" dxfId="98" priority="23" operator="lessThan">
      <formula>0</formula>
    </cfRule>
  </conditionalFormatting>
  <conditionalFormatting sqref="G5">
    <cfRule type="cellIs" dxfId="97" priority="22" operator="lessThan">
      <formula>0</formula>
    </cfRule>
  </conditionalFormatting>
  <conditionalFormatting sqref="G6">
    <cfRule type="cellIs" dxfId="96" priority="21" operator="lessThan">
      <formula>0</formula>
    </cfRule>
  </conditionalFormatting>
  <conditionalFormatting sqref="G7">
    <cfRule type="cellIs" dxfId="95" priority="20" operator="lessThan">
      <formula>0</formula>
    </cfRule>
  </conditionalFormatting>
  <conditionalFormatting sqref="G26">
    <cfRule type="cellIs" dxfId="94" priority="19" operator="lessThan">
      <formula>0</formula>
    </cfRule>
  </conditionalFormatting>
  <conditionalFormatting sqref="G8">
    <cfRule type="cellIs" dxfId="93" priority="18" operator="lessThan">
      <formula>0</formula>
    </cfRule>
  </conditionalFormatting>
  <conditionalFormatting sqref="G9">
    <cfRule type="cellIs" dxfId="92" priority="17" operator="lessThan">
      <formula>0</formula>
    </cfRule>
  </conditionalFormatting>
  <conditionalFormatting sqref="G10">
    <cfRule type="cellIs" dxfId="91" priority="16" operator="lessThan">
      <formula>0</formula>
    </cfRule>
  </conditionalFormatting>
  <conditionalFormatting sqref="G11">
    <cfRule type="cellIs" dxfId="90" priority="15" operator="lessThan">
      <formula>0</formula>
    </cfRule>
  </conditionalFormatting>
  <conditionalFormatting sqref="G12">
    <cfRule type="cellIs" dxfId="89" priority="14" operator="lessThan">
      <formula>0</formula>
    </cfRule>
  </conditionalFormatting>
  <conditionalFormatting sqref="G13">
    <cfRule type="cellIs" dxfId="88" priority="13" operator="lessThan">
      <formula>0</formula>
    </cfRule>
  </conditionalFormatting>
  <conditionalFormatting sqref="G14">
    <cfRule type="cellIs" dxfId="87" priority="12" operator="lessThan">
      <formula>0</formula>
    </cfRule>
  </conditionalFormatting>
  <conditionalFormatting sqref="G15">
    <cfRule type="cellIs" dxfId="86" priority="11" operator="lessThan">
      <formula>0</formula>
    </cfRule>
  </conditionalFormatting>
  <conditionalFormatting sqref="G16">
    <cfRule type="cellIs" dxfId="85" priority="10" operator="lessThan">
      <formula>0</formula>
    </cfRule>
  </conditionalFormatting>
  <conditionalFormatting sqref="G17">
    <cfRule type="cellIs" dxfId="84" priority="9" operator="lessThan">
      <formula>0</formula>
    </cfRule>
  </conditionalFormatting>
  <conditionalFormatting sqref="G18">
    <cfRule type="cellIs" dxfId="83" priority="8" operator="lessThan">
      <formula>0</formula>
    </cfRule>
  </conditionalFormatting>
  <conditionalFormatting sqref="G19">
    <cfRule type="cellIs" dxfId="82" priority="7" operator="lessThan">
      <formula>0</formula>
    </cfRule>
  </conditionalFormatting>
  <conditionalFormatting sqref="G20">
    <cfRule type="cellIs" dxfId="81" priority="6" operator="lessThan">
      <formula>0</formula>
    </cfRule>
  </conditionalFormatting>
  <conditionalFormatting sqref="G21">
    <cfRule type="cellIs" dxfId="80" priority="5" operator="lessThan">
      <formula>0</formula>
    </cfRule>
  </conditionalFormatting>
  <conditionalFormatting sqref="G22">
    <cfRule type="cellIs" dxfId="79" priority="4" operator="lessThan">
      <formula>0</formula>
    </cfRule>
  </conditionalFormatting>
  <conditionalFormatting sqref="G23">
    <cfRule type="cellIs" dxfId="78" priority="3" operator="lessThan">
      <formula>0</formula>
    </cfRule>
  </conditionalFormatting>
  <conditionalFormatting sqref="G24">
    <cfRule type="cellIs" dxfId="77" priority="2" operator="lessThan">
      <formula>0</formula>
    </cfRule>
  </conditionalFormatting>
  <conditionalFormatting sqref="G25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>
      <selection activeCell="G4" sqref="G4:G9"/>
    </sheetView>
  </sheetViews>
  <sheetFormatPr defaultRowHeight="11.25"/>
  <cols>
    <col min="1" max="1" width="13.1640625" style="1" customWidth="1"/>
    <col min="2" max="2" width="25" style="1" customWidth="1"/>
    <col min="3" max="3" width="8.1640625" style="2" customWidth="1"/>
    <col min="4" max="4" width="9.33203125" style="3"/>
    <col min="5" max="5" width="11.5" style="1" customWidth="1"/>
    <col min="6" max="6" width="11.6640625" style="1" bestFit="1" customWidth="1"/>
    <col min="7" max="7" width="11.1640625" style="1" customWidth="1"/>
    <col min="8" max="8" width="12.1640625" style="1" bestFit="1" customWidth="1"/>
    <col min="9" max="9" width="11.1640625" style="1" bestFit="1" customWidth="1"/>
    <col min="10" max="10" width="10.33203125" style="1" bestFit="1" customWidth="1"/>
    <col min="11" max="11" width="6.33203125" style="2" customWidth="1"/>
    <col min="12" max="12" width="8" style="1" customWidth="1"/>
    <col min="13" max="13" width="10.1640625" style="1" customWidth="1"/>
    <col min="14" max="14" width="12.1640625" style="1" bestFit="1" customWidth="1"/>
    <col min="15" max="15" width="9.33203125" style="60"/>
    <col min="16" max="16" width="6.6640625" style="4" customWidth="1"/>
    <col min="17" max="17" width="12" style="1" customWidth="1"/>
    <col min="18" max="16384" width="9.33203125" style="1"/>
  </cols>
  <sheetData>
    <row r="1" spans="1:17" ht="12.75">
      <c r="A1" s="5" t="s">
        <v>13</v>
      </c>
    </row>
    <row r="3" spans="1:17" s="19" customFormat="1" ht="45">
      <c r="A3" s="8" t="s">
        <v>17</v>
      </c>
      <c r="B3" s="9" t="s">
        <v>0</v>
      </c>
      <c r="C3" s="10" t="s">
        <v>1</v>
      </c>
      <c r="D3" s="11" t="s">
        <v>2</v>
      </c>
      <c r="E3" s="12" t="s">
        <v>32</v>
      </c>
      <c r="F3" s="13" t="s">
        <v>33</v>
      </c>
      <c r="G3" s="12" t="s">
        <v>3</v>
      </c>
      <c r="H3" s="14" t="s">
        <v>4</v>
      </c>
      <c r="I3" s="14" t="s">
        <v>5</v>
      </c>
      <c r="J3" s="13" t="s">
        <v>6</v>
      </c>
      <c r="K3" s="10" t="s">
        <v>7</v>
      </c>
      <c r="L3" s="15" t="s">
        <v>19</v>
      </c>
      <c r="M3" s="16" t="s">
        <v>8</v>
      </c>
      <c r="N3" s="14" t="s">
        <v>9</v>
      </c>
      <c r="O3" s="17" t="s">
        <v>10</v>
      </c>
      <c r="P3" s="18" t="s">
        <v>11</v>
      </c>
      <c r="Q3" s="6"/>
    </row>
    <row r="4" spans="1:17" s="19" customFormat="1">
      <c r="A4" s="66" t="s">
        <v>27</v>
      </c>
      <c r="B4" s="43" t="str">
        <f>'[1]Measure Setup - NG TRC'!G73</f>
        <v>Pollution control measures</v>
      </c>
      <c r="C4" s="44">
        <f>'[1]Measure Setup - NG TRC'!I73</f>
        <v>20</v>
      </c>
      <c r="D4" s="45">
        <f>'[1]Measure Setup - NG TRC'!J73</f>
        <v>0.1</v>
      </c>
      <c r="E4" s="46">
        <f>'[1]Measure Setup - NG TRC'!AY73</f>
        <v>106565.22</v>
      </c>
      <c r="F4" s="47">
        <f t="shared" ref="F4" si="0">(1/0.03769)*E4</f>
        <v>2827413.6375696473</v>
      </c>
      <c r="G4" s="64" t="s">
        <v>20</v>
      </c>
      <c r="H4" s="49">
        <f>'[1]Measure Setup - NG TRC'!BB73</f>
        <v>80000</v>
      </c>
      <c r="I4" s="49">
        <f>'[1]Measure Setup - NG TRC'!BC73</f>
        <v>6400</v>
      </c>
      <c r="J4" s="50">
        <f>'[1]Measure Setup - NG TRC'!BD73</f>
        <v>20000</v>
      </c>
      <c r="K4" s="44" t="str">
        <f>'[1]Measure Setup - NG TRC'!BE73</f>
        <v>Now</v>
      </c>
      <c r="L4" s="51">
        <f>'[1]Measure Setup - NG TRC'!BK73</f>
        <v>10656.521999999997</v>
      </c>
      <c r="M4" s="52">
        <f t="shared" ref="M4" si="1">IF(L4="","",(1/0.03769)*L4)</f>
        <v>282741.36375696462</v>
      </c>
      <c r="N4" s="49">
        <f>'[1]Measure Setup - NG TRC'!BO73</f>
        <v>772269.23318637582</v>
      </c>
      <c r="O4" s="54">
        <f>'[1]Measure Setup - NG TRC'!BR73</f>
        <v>1.106723556308145</v>
      </c>
      <c r="P4" s="55">
        <f>'[1]Measure Setup - NG TRC'!BT73</f>
        <v>4.0087871539430218</v>
      </c>
      <c r="Q4" s="6"/>
    </row>
    <row r="5" spans="1:17" s="30" customFormat="1" ht="22.5">
      <c r="A5" s="68"/>
      <c r="B5" s="20" t="str">
        <f>'[1]Measure Setup - NG TRC'!G75</f>
        <v xml:space="preserve">Hydrogen Atmospheres for Steel Batch Coil Annealing </v>
      </c>
      <c r="C5" s="21">
        <f>'[1]Measure Setup - NG TRC'!I75</f>
        <v>15</v>
      </c>
      <c r="D5" s="22">
        <f>'[1]Measure Setup - NG TRC'!J75</f>
        <v>0.3</v>
      </c>
      <c r="E5" s="23">
        <f>'[1]Measure Setup - NG TRC'!AY75</f>
        <v>106565.22</v>
      </c>
      <c r="F5" s="24">
        <f t="shared" ref="F5:F9" si="2">(1/0.03769)*E5</f>
        <v>2827413.6375696473</v>
      </c>
      <c r="G5" s="64" t="s">
        <v>20</v>
      </c>
      <c r="H5" s="25">
        <f>'[1]Measure Setup - NG TRC'!BB75</f>
        <v>250000</v>
      </c>
      <c r="I5" s="25">
        <f>'[1]Measure Setup - NG TRC'!BC75</f>
        <v>60000</v>
      </c>
      <c r="J5" s="26">
        <f>'[1]Measure Setup - NG TRC'!BD75</f>
        <v>3000</v>
      </c>
      <c r="K5" s="21" t="str">
        <f>'[1]Measure Setup - NG TRC'!BE75</f>
        <v>Now</v>
      </c>
      <c r="L5" s="27">
        <f>'[1]Measure Setup - NG TRC'!BK75</f>
        <v>31969.565999999992</v>
      </c>
      <c r="M5" s="28">
        <f t="shared" ref="M5:M9" si="3">IF(L5="","",(1/0.03769)*L5)</f>
        <v>848224.09127089393</v>
      </c>
      <c r="N5" s="25">
        <f>'[1]Measure Setup - NG TRC'!BO75</f>
        <v>2364557.4212834602</v>
      </c>
      <c r="O5" s="42">
        <f>'[1]Measure Setup - NG TRC'!BR75</f>
        <v>0.90614610954220298</v>
      </c>
      <c r="P5" s="29">
        <f>'[1]Measure Setup - NG TRC'!BT75</f>
        <v>8.1046509704695886</v>
      </c>
      <c r="Q5" s="7"/>
    </row>
    <row r="6" spans="1:17" s="30" customFormat="1">
      <c r="A6" s="68"/>
      <c r="B6" s="20" t="str">
        <f>'[1]Measure Setup - NG TRC'!G76</f>
        <v>Process Heat Recovery</v>
      </c>
      <c r="C6" s="21">
        <f>'[1]Measure Setup - NG TRC'!I76</f>
        <v>15</v>
      </c>
      <c r="D6" s="22">
        <f>'[1]Measure Setup - NG TRC'!J76</f>
        <v>0.15</v>
      </c>
      <c r="E6" s="23">
        <f>'[1]Measure Setup - NG TRC'!AY76</f>
        <v>106565.22</v>
      </c>
      <c r="F6" s="24">
        <f t="shared" si="2"/>
        <v>2827413.6375696473</v>
      </c>
      <c r="G6" s="64" t="s">
        <v>20</v>
      </c>
      <c r="H6" s="25">
        <f>'[1]Measure Setup - NG TRC'!BB76</f>
        <v>300000</v>
      </c>
      <c r="I6" s="25">
        <f>'[1]Measure Setup - NG TRC'!BC76</f>
        <v>60000</v>
      </c>
      <c r="J6" s="26">
        <f>'[1]Measure Setup - NG TRC'!BD76</f>
        <v>10000</v>
      </c>
      <c r="K6" s="21" t="str">
        <f>'[1]Measure Setup - NG TRC'!BE76</f>
        <v>Now</v>
      </c>
      <c r="L6" s="27">
        <f>'[1]Measure Setup - NG TRC'!BK76</f>
        <v>15984.783000000003</v>
      </c>
      <c r="M6" s="28">
        <f t="shared" si="3"/>
        <v>424112.04563544714</v>
      </c>
      <c r="N6" s="25">
        <f>'[1]Measure Setup - NG TRC'!BO76</f>
        <v>912627.03483810974</v>
      </c>
      <c r="O6" s="42">
        <f>'[1]Measure Setup - NG TRC'!BR76</f>
        <v>2.2532198393431959</v>
      </c>
      <c r="P6" s="29">
        <f>'[1]Measure Setup - NG TRC'!BT76</f>
        <v>3.092889443789788</v>
      </c>
      <c r="Q6" s="7"/>
    </row>
    <row r="7" spans="1:17" s="30" customFormat="1">
      <c r="A7" s="66" t="s">
        <v>26</v>
      </c>
      <c r="B7" s="43" t="str">
        <f>'[1]Measure Setup - NG TRC'!G73</f>
        <v>Pollution control measures</v>
      </c>
      <c r="C7" s="44">
        <f>'[1]Measure Setup - NG TRC'!I73</f>
        <v>20</v>
      </c>
      <c r="D7" s="45">
        <f>'[1]Measure Setup - NG TRC'!J73</f>
        <v>0.1</v>
      </c>
      <c r="E7" s="46">
        <f>'[1]Measure Setup - NG TRC'!CF73</f>
        <v>828840.6</v>
      </c>
      <c r="F7" s="47">
        <f t="shared" si="2"/>
        <v>21990994.958875034</v>
      </c>
      <c r="G7" s="63" t="s">
        <v>20</v>
      </c>
      <c r="H7" s="49">
        <f>'[1]Measure Setup - NG TRC'!CI73</f>
        <v>1000000</v>
      </c>
      <c r="I7" s="49">
        <f>'[1]Measure Setup - NG TRC'!CJ73</f>
        <v>80000</v>
      </c>
      <c r="J7" s="50">
        <f>'[1]Measure Setup - NG TRC'!CK73</f>
        <v>125000</v>
      </c>
      <c r="K7" s="44" t="str">
        <f>'[1]Measure Setup - NG TRC'!CL73</f>
        <v>Now</v>
      </c>
      <c r="L7" s="51">
        <f>'[1]Measure Setup - NG TRC'!CR73</f>
        <v>82884.059999999983</v>
      </c>
      <c r="M7" s="52">
        <f t="shared" si="3"/>
        <v>2199099.495887503</v>
      </c>
      <c r="N7" s="49">
        <f>'[1]Measure Setup - NG TRC'!CV73</f>
        <v>5858675.1495533232</v>
      </c>
      <c r="O7" s="54">
        <f>'[1]Measure Setup - NG TRC'!CY73</f>
        <v>1.5482297046026323</v>
      </c>
      <c r="P7" s="55">
        <f>'[1]Measure Setup - NG TRC'!DA73</f>
        <v>3.7323419181076316</v>
      </c>
      <c r="Q7" s="7"/>
    </row>
    <row r="8" spans="1:17" s="30" customFormat="1" ht="22.5">
      <c r="A8" s="68"/>
      <c r="B8" s="20" t="str">
        <f>'[1]Measure Setup - NG TRC'!G75</f>
        <v xml:space="preserve">Hydrogen Atmospheres for Steel Batch Coil Annealing </v>
      </c>
      <c r="C8" s="21">
        <f>'[1]Measure Setup - NG TRC'!I75</f>
        <v>15</v>
      </c>
      <c r="D8" s="22">
        <f>'[1]Measure Setup - NG TRC'!J75</f>
        <v>0.3</v>
      </c>
      <c r="E8" s="23">
        <f>'[1]Measure Setup - NG TRC'!CF75</f>
        <v>828840.6</v>
      </c>
      <c r="F8" s="24">
        <f t="shared" si="2"/>
        <v>21990994.958875034</v>
      </c>
      <c r="G8" s="64" t="s">
        <v>20</v>
      </c>
      <c r="H8" s="25">
        <f>'[1]Measure Setup - NG TRC'!CI75</f>
        <v>2000000</v>
      </c>
      <c r="I8" s="25">
        <f>'[1]Measure Setup - NG TRC'!CJ75</f>
        <v>160000</v>
      </c>
      <c r="J8" s="26">
        <f>'[1]Measure Setup - NG TRC'!CK75</f>
        <v>10000</v>
      </c>
      <c r="K8" s="21" t="str">
        <f>'[1]Measure Setup - NG TRC'!CL75</f>
        <v>Now</v>
      </c>
      <c r="L8" s="27">
        <f>'[1]Measure Setup - NG TRC'!CR75</f>
        <v>248652.17999999993</v>
      </c>
      <c r="M8" s="28">
        <f t="shared" si="3"/>
        <v>6597298.4876625082</v>
      </c>
      <c r="N8" s="25">
        <f>'[1]Measure Setup - NG TRC'!CV75</f>
        <v>18743527.67006658</v>
      </c>
      <c r="O8" s="42">
        <f>'[1]Measure Setup - NG TRC'!CY75</f>
        <v>0.80372607615307967</v>
      </c>
      <c r="P8" s="29">
        <f>'[1]Measure Setup - NG TRC'!DA75</f>
        <v>9.3823873266101376</v>
      </c>
      <c r="Q8" s="7"/>
    </row>
    <row r="9" spans="1:17" s="30" customFormat="1">
      <c r="A9" s="67"/>
      <c r="B9" s="31" t="str">
        <f>'[1]Measure Setup - NG TRC'!G76</f>
        <v>Process Heat Recovery</v>
      </c>
      <c r="C9" s="32">
        <f>'[1]Measure Setup - NG TRC'!I76</f>
        <v>15</v>
      </c>
      <c r="D9" s="33">
        <f>'[1]Measure Setup - NG TRC'!J76</f>
        <v>0.15</v>
      </c>
      <c r="E9" s="34">
        <f>'[1]Measure Setup - NG TRC'!CF76</f>
        <v>828840.6</v>
      </c>
      <c r="F9" s="35">
        <f t="shared" si="2"/>
        <v>21990994.958875034</v>
      </c>
      <c r="G9" s="65" t="s">
        <v>20</v>
      </c>
      <c r="H9" s="37">
        <f>'[1]Measure Setup - NG TRC'!CI76</f>
        <v>1000000</v>
      </c>
      <c r="I9" s="37">
        <f>'[1]Measure Setup - NG TRC'!CJ76</f>
        <v>150000</v>
      </c>
      <c r="J9" s="38">
        <f>'[1]Measure Setup - NG TRC'!CK76</f>
        <v>25000</v>
      </c>
      <c r="K9" s="32" t="str">
        <f>'[1]Measure Setup - NG TRC'!CL76</f>
        <v>Now</v>
      </c>
      <c r="L9" s="39">
        <f>'[1]Measure Setup - NG TRC'!CR76</f>
        <v>124326.09000000001</v>
      </c>
      <c r="M9" s="40">
        <f t="shared" si="3"/>
        <v>3298649.2438312555</v>
      </c>
      <c r="N9" s="37">
        <f>'[1]Measure Setup - NG TRC'!CV76</f>
        <v>9149642.2449071277</v>
      </c>
      <c r="O9" s="59">
        <f>'[1]Measure Setup - NG TRC'!CY76</f>
        <v>0.88348360900281675</v>
      </c>
      <c r="P9" s="41">
        <f>'[1]Measure Setup - NG TRC'!DA76</f>
        <v>7.8273168485155828</v>
      </c>
      <c r="Q9" s="7"/>
    </row>
  </sheetData>
  <mergeCells count="2">
    <mergeCell ref="A7:A9"/>
    <mergeCell ref="A4:A6"/>
  </mergeCells>
  <conditionalFormatting sqref="O3:Q4 E3:F4">
    <cfRule type="cellIs" dxfId="75" priority="21" stopIfTrue="1" operator="lessThan">
      <formula>0</formula>
    </cfRule>
  </conditionalFormatting>
  <conditionalFormatting sqref="C3:D4">
    <cfRule type="cellIs" dxfId="74" priority="20" stopIfTrue="1" operator="equal">
      <formula>0</formula>
    </cfRule>
  </conditionalFormatting>
  <conditionalFormatting sqref="N3:N4">
    <cfRule type="cellIs" dxfId="73" priority="19" stopIfTrue="1" operator="equal">
      <formula>"Fail"</formula>
    </cfRule>
  </conditionalFormatting>
  <conditionalFormatting sqref="C4:P9">
    <cfRule type="cellIs" dxfId="72" priority="18" operator="lessThan">
      <formula>0</formula>
    </cfRule>
  </conditionalFormatting>
  <conditionalFormatting sqref="E3:F3">
    <cfRule type="cellIs" dxfId="71" priority="15" stopIfTrue="1" operator="lessThan">
      <formula>0</formula>
    </cfRule>
  </conditionalFormatting>
  <conditionalFormatting sqref="E3:F3">
    <cfRule type="cellIs" dxfId="70" priority="14" stopIfTrue="1" operator="lessThan">
      <formula>0</formula>
    </cfRule>
  </conditionalFormatting>
  <conditionalFormatting sqref="G4:G9">
    <cfRule type="cellIs" dxfId="69" priority="13" operator="lessThan">
      <formula>0</formula>
    </cfRule>
  </conditionalFormatting>
  <conditionalFormatting sqref="G4">
    <cfRule type="cellIs" dxfId="68" priority="12" operator="lessThan">
      <formula>0</formula>
    </cfRule>
  </conditionalFormatting>
  <conditionalFormatting sqref="G4">
    <cfRule type="cellIs" dxfId="67" priority="11" operator="lessThan">
      <formula>0</formula>
    </cfRule>
  </conditionalFormatting>
  <conditionalFormatting sqref="G5">
    <cfRule type="cellIs" dxfId="66" priority="10" operator="lessThan">
      <formula>0</formula>
    </cfRule>
  </conditionalFormatting>
  <conditionalFormatting sqref="G5">
    <cfRule type="cellIs" dxfId="65" priority="9" operator="lessThan">
      <formula>0</formula>
    </cfRule>
  </conditionalFormatting>
  <conditionalFormatting sqref="G6">
    <cfRule type="cellIs" dxfId="64" priority="8" operator="lessThan">
      <formula>0</formula>
    </cfRule>
  </conditionalFormatting>
  <conditionalFormatting sqref="G6">
    <cfRule type="cellIs" dxfId="63" priority="7" operator="lessThan">
      <formula>0</formula>
    </cfRule>
  </conditionalFormatting>
  <conditionalFormatting sqref="G7">
    <cfRule type="cellIs" dxfId="62" priority="6" operator="lessThan">
      <formula>0</formula>
    </cfRule>
  </conditionalFormatting>
  <conditionalFormatting sqref="G7">
    <cfRule type="cellIs" dxfId="61" priority="5" operator="lessThan">
      <formula>0</formula>
    </cfRule>
  </conditionalFormatting>
  <conditionalFormatting sqref="G8">
    <cfRule type="cellIs" dxfId="60" priority="4" operator="lessThan">
      <formula>0</formula>
    </cfRule>
  </conditionalFormatting>
  <conditionalFormatting sqref="G8">
    <cfRule type="cellIs" dxfId="59" priority="3" operator="lessThan">
      <formula>0</formula>
    </cfRule>
  </conditionalFormatting>
  <conditionalFormatting sqref="G9">
    <cfRule type="cellIs" dxfId="58" priority="2" operator="lessThan">
      <formula>0</formula>
    </cfRule>
  </conditionalFormatting>
  <conditionalFormatting sqref="G9">
    <cfRule type="cellIs" dxfId="5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:G27"/>
    </sheetView>
  </sheetViews>
  <sheetFormatPr defaultRowHeight="11.25"/>
  <cols>
    <col min="1" max="1" width="12.1640625" style="1" customWidth="1"/>
    <col min="2" max="2" width="26.33203125" style="1" customWidth="1"/>
    <col min="3" max="3" width="8" style="2" customWidth="1"/>
    <col min="4" max="4" width="8.6640625" style="3" customWidth="1"/>
    <col min="5" max="5" width="11.5" style="1" customWidth="1"/>
    <col min="6" max="6" width="11.6640625" style="1" bestFit="1" customWidth="1"/>
    <col min="7" max="7" width="11.1640625" style="1" customWidth="1"/>
    <col min="8" max="8" width="11.33203125" style="1" customWidth="1"/>
    <col min="9" max="9" width="10.5" style="1" customWidth="1"/>
    <col min="10" max="10" width="10.33203125" style="1" bestFit="1" customWidth="1"/>
    <col min="11" max="11" width="6.1640625" style="2" customWidth="1"/>
    <col min="12" max="12" width="8" style="1" customWidth="1"/>
    <col min="13" max="13" width="10.1640625" style="1" customWidth="1"/>
    <col min="14" max="14" width="11.5" style="1" customWidth="1"/>
    <col min="15" max="15" width="9.33203125" style="1"/>
    <col min="16" max="16" width="6.5" style="4" customWidth="1"/>
    <col min="17" max="17" width="12" style="1" customWidth="1"/>
    <col min="18" max="16384" width="9.33203125" style="1"/>
  </cols>
  <sheetData>
    <row r="1" spans="1:17" ht="12.75">
      <c r="A1" s="5" t="s">
        <v>18</v>
      </c>
    </row>
    <row r="3" spans="1:17" s="19" customFormat="1" ht="45">
      <c r="A3" s="8" t="s">
        <v>17</v>
      </c>
      <c r="B3" s="9" t="s">
        <v>0</v>
      </c>
      <c r="C3" s="10" t="s">
        <v>1</v>
      </c>
      <c r="D3" s="11" t="s">
        <v>2</v>
      </c>
      <c r="E3" s="12" t="s">
        <v>32</v>
      </c>
      <c r="F3" s="13" t="s">
        <v>33</v>
      </c>
      <c r="G3" s="12" t="s">
        <v>3</v>
      </c>
      <c r="H3" s="14" t="s">
        <v>4</v>
      </c>
      <c r="I3" s="14" t="s">
        <v>5</v>
      </c>
      <c r="J3" s="13" t="s">
        <v>6</v>
      </c>
      <c r="K3" s="10" t="s">
        <v>7</v>
      </c>
      <c r="L3" s="15" t="s">
        <v>19</v>
      </c>
      <c r="M3" s="16" t="s">
        <v>8</v>
      </c>
      <c r="N3" s="14" t="s">
        <v>9</v>
      </c>
      <c r="O3" s="17" t="s">
        <v>10</v>
      </c>
      <c r="P3" s="18" t="s">
        <v>11</v>
      </c>
      <c r="Q3" s="6"/>
    </row>
    <row r="4" spans="1:17" s="30" customFormat="1">
      <c r="A4" s="66" t="s">
        <v>28</v>
      </c>
      <c r="B4" s="43" t="str">
        <f>'[1]Measure Setup - NG TRC'!G80</f>
        <v>Radiant heaters</v>
      </c>
      <c r="C4" s="44">
        <f>'[1]Measure Setup - NG TRC'!I80</f>
        <v>20</v>
      </c>
      <c r="D4" s="45">
        <f>'[1]Measure Setup - NG TRC'!J80</f>
        <v>0.25</v>
      </c>
      <c r="E4" s="46">
        <f>'[1]Measure Setup - NG TRC'!R80</f>
        <v>3250.3552941176476</v>
      </c>
      <c r="F4" s="47">
        <f t="shared" ref="F4:F7" si="0">(1/0.03769)*E4</f>
        <v>86239.195917157005</v>
      </c>
      <c r="G4" s="63" t="s">
        <v>20</v>
      </c>
      <c r="H4" s="49">
        <f>'[1]Measure Setup - NG TRC'!U80</f>
        <v>30000</v>
      </c>
      <c r="I4" s="49">
        <f>'[1]Measure Setup - NG TRC'!V80</f>
        <v>4000</v>
      </c>
      <c r="J4" s="50">
        <f>'[1]Measure Setup - NG TRC'!W80</f>
        <v>1000</v>
      </c>
      <c r="K4" s="44" t="str">
        <f>'[1]Measure Setup - NG TRC'!X80</f>
        <v>Now</v>
      </c>
      <c r="L4" s="51">
        <f>'[1]Measure Setup - NG TRC'!AD80</f>
        <v>812.58882352941191</v>
      </c>
      <c r="M4" s="52">
        <f t="shared" ref="M4:M7" si="1">IF(L4="","",(1/0.03769)*L4)</f>
        <v>21559.798979289251</v>
      </c>
      <c r="N4" s="49">
        <f>'[1]Measure Setup - NG TRC'!AH80</f>
        <v>35945.95210889975</v>
      </c>
      <c r="O4" s="54">
        <f>'[1]Measure Setup - NG TRC'!AK80</f>
        <v>4.4552141598913391</v>
      </c>
      <c r="P4" s="55">
        <f>'[1]Measure Setup - NG TRC'!AM80</f>
        <v>1.8455172646981264</v>
      </c>
      <c r="Q4" s="7"/>
    </row>
    <row r="5" spans="1:17" s="30" customFormat="1" ht="22.5">
      <c r="A5" s="68"/>
      <c r="B5" s="20" t="str">
        <f>'[1]Measure Setup - NG TRC'!G82</f>
        <v>Automated temperature control</v>
      </c>
      <c r="C5" s="21">
        <f>'[1]Measure Setup - NG TRC'!I82</f>
        <v>20</v>
      </c>
      <c r="D5" s="22">
        <f>'[1]Measure Setup - NG TRC'!J82</f>
        <v>0.15</v>
      </c>
      <c r="E5" s="23">
        <f>'[1]Measure Setup - NG TRC'!R82</f>
        <v>3250.3552941176476</v>
      </c>
      <c r="F5" s="24">
        <f t="shared" si="0"/>
        <v>86239.195917157005</v>
      </c>
      <c r="G5" s="64" t="s">
        <v>20</v>
      </c>
      <c r="H5" s="25">
        <f>'[1]Measure Setup - NG TRC'!U82</f>
        <v>12000</v>
      </c>
      <c r="I5" s="25">
        <f>'[1]Measure Setup - NG TRC'!V82</f>
        <v>960</v>
      </c>
      <c r="J5" s="26">
        <f>'[1]Measure Setup - NG TRC'!W82</f>
        <v>500</v>
      </c>
      <c r="K5" s="21" t="str">
        <f>'[1]Measure Setup - NG TRC'!X82</f>
        <v>Now</v>
      </c>
      <c r="L5" s="27">
        <f>'[1]Measure Setup - NG TRC'!AD82</f>
        <v>487.55329411764723</v>
      </c>
      <c r="M5" s="28">
        <f t="shared" si="1"/>
        <v>12935.879387573554</v>
      </c>
      <c r="N5" s="25">
        <f>'[1]Measure Setup - NG TRC'!AH82</f>
        <v>29858.927637315712</v>
      </c>
      <c r="O5" s="42">
        <f>'[1]Measure Setup - NG TRC'!AK82</f>
        <v>2.7962566835715963</v>
      </c>
      <c r="P5" s="29">
        <f>'[1]Measure Setup - NG TRC'!AM82</f>
        <v>2.7342920343840076</v>
      </c>
      <c r="Q5" s="7"/>
    </row>
    <row r="6" spans="1:17" s="30" customFormat="1">
      <c r="A6" s="68"/>
      <c r="B6" s="20" t="str">
        <f>'[1]Measure Setup - NG TRC'!G83</f>
        <v>Solar Walls</v>
      </c>
      <c r="C6" s="21">
        <f>'[1]Measure Setup - NG TRC'!I83</f>
        <v>20</v>
      </c>
      <c r="D6" s="22">
        <f>'[1]Measure Setup - NG TRC'!J83</f>
        <v>0.15</v>
      </c>
      <c r="E6" s="23">
        <f>'[1]Measure Setup - NG TRC'!R83</f>
        <v>3250.3552941176476</v>
      </c>
      <c r="F6" s="24">
        <f t="shared" si="0"/>
        <v>86239.195917157005</v>
      </c>
      <c r="G6" s="64" t="s">
        <v>20</v>
      </c>
      <c r="H6" s="25">
        <f>'[1]Measure Setup - NG TRC'!U83</f>
        <v>100000</v>
      </c>
      <c r="I6" s="25">
        <f>'[1]Measure Setup - NG TRC'!V83</f>
        <v>8000</v>
      </c>
      <c r="J6" s="26">
        <f>'[1]Measure Setup - NG TRC'!W83</f>
        <v>0</v>
      </c>
      <c r="K6" s="21" t="str">
        <f>'[1]Measure Setup - NG TRC'!X83</f>
        <v>Now</v>
      </c>
      <c r="L6" s="27">
        <f>'[1]Measure Setup - NG TRC'!AD83</f>
        <v>487.55329411764723</v>
      </c>
      <c r="M6" s="28">
        <f t="shared" si="1"/>
        <v>12935.879387573554</v>
      </c>
      <c r="N6" s="25">
        <f>'[1]Measure Setup - NG TRC'!AH83</f>
        <v>-60924.290502805008</v>
      </c>
      <c r="O6" s="42">
        <f>'[1]Measure Setup - NG TRC'!AK83</f>
        <v>20.32528693243442</v>
      </c>
      <c r="P6" s="29">
        <f>'[1]Measure Setup - NG TRC'!AM83</f>
        <v>0.43588619904810177</v>
      </c>
      <c r="Q6" s="7"/>
    </row>
    <row r="7" spans="1:17" s="30" customFormat="1" ht="22.5">
      <c r="A7" s="68"/>
      <c r="B7" s="20" t="str">
        <f>'[1]Measure Setup - NG TRC'!G84</f>
        <v>Ventilation &amp; Heat Recovery Optimization</v>
      </c>
      <c r="C7" s="21">
        <f>'[1]Measure Setup - NG TRC'!I84</f>
        <v>20</v>
      </c>
      <c r="D7" s="22">
        <f>'[1]Measure Setup - NG TRC'!J84</f>
        <v>0.17</v>
      </c>
      <c r="E7" s="23">
        <f>'[1]Measure Setup - NG TRC'!R84</f>
        <v>3250.3552941176476</v>
      </c>
      <c r="F7" s="24">
        <f t="shared" si="0"/>
        <v>86239.195917157005</v>
      </c>
      <c r="G7" s="64" t="s">
        <v>20</v>
      </c>
      <c r="H7" s="25">
        <f>'[1]Measure Setup - NG TRC'!U84</f>
        <v>25000</v>
      </c>
      <c r="I7" s="25">
        <f>'[1]Measure Setup - NG TRC'!V84</f>
        <v>1600</v>
      </c>
      <c r="J7" s="26">
        <f>'[1]Measure Setup - NG TRC'!W84</f>
        <v>200</v>
      </c>
      <c r="K7" s="21" t="str">
        <f>'[1]Measure Setup - NG TRC'!X84</f>
        <v>Now</v>
      </c>
      <c r="L7" s="27">
        <f>'[1]Measure Setup - NG TRC'!AD84</f>
        <v>552.56040000000019</v>
      </c>
      <c r="M7" s="28">
        <f t="shared" si="1"/>
        <v>14660.663305916694</v>
      </c>
      <c r="N7" s="25">
        <f>'[1]Measure Setup - NG TRC'!AH84</f>
        <v>25049.758019535948</v>
      </c>
      <c r="O7" s="42">
        <f>'[1]Measure Setup - NG TRC'!AK84</f>
        <v>4.6031854814711268</v>
      </c>
      <c r="P7" s="29">
        <f>'[1]Measure Setup - NG TRC'!AM84</f>
        <v>1.8850656206051868</v>
      </c>
      <c r="Q7" s="7"/>
    </row>
    <row r="8" spans="1:17" s="30" customFormat="1" ht="22.5">
      <c r="A8" s="68"/>
      <c r="B8" s="20" t="str">
        <f>'[1]Measure Setup - NG TRC'!G85</f>
        <v>Warehouse loading dock seals</v>
      </c>
      <c r="C8" s="21">
        <f>'[1]Measure Setup - NG TRC'!I85</f>
        <v>10</v>
      </c>
      <c r="D8" s="22">
        <f>'[1]Measure Setup - NG TRC'!J85</f>
        <v>0.05</v>
      </c>
      <c r="E8" s="23">
        <f>'[1]Measure Setup - NG TRC'!R85</f>
        <v>3250.3552941176476</v>
      </c>
      <c r="F8" s="24">
        <f>(1/0.03769)*E8</f>
        <v>86239.195917157005</v>
      </c>
      <c r="G8" s="64" t="s">
        <v>20</v>
      </c>
      <c r="H8" s="25">
        <f>'[1]Measure Setup - NG TRC'!U85</f>
        <v>10000</v>
      </c>
      <c r="I8" s="25">
        <f>'[1]Measure Setup - NG TRC'!V85</f>
        <v>5000</v>
      </c>
      <c r="J8" s="26">
        <f>'[1]Measure Setup - NG TRC'!W85</f>
        <v>500</v>
      </c>
      <c r="K8" s="21" t="str">
        <f>'[1]Measure Setup - NG TRC'!X85</f>
        <v>Now</v>
      </c>
      <c r="L8" s="27">
        <f>'[1]Measure Setup - NG TRC'!AD85</f>
        <v>162.51776470588234</v>
      </c>
      <c r="M8" s="28">
        <f>IF(L8="","",(1/0.03769)*L8)</f>
        <v>4311.9597958578497</v>
      </c>
      <c r="N8" s="25">
        <f>'[1]Measure Setup - NG TRC'!AH85</f>
        <v>-7286.1918371996126</v>
      </c>
      <c r="O8" s="42">
        <f>'[1]Measure Setup - NG TRC'!AK85</f>
        <v>12.193273218210651</v>
      </c>
      <c r="P8" s="29">
        <f>'[1]Measure Setup - NG TRC'!AM85</f>
        <v>0.59683059332866462</v>
      </c>
      <c r="Q8" s="7"/>
    </row>
    <row r="9" spans="1:17" s="30" customFormat="1">
      <c r="A9" s="68"/>
      <c r="B9" s="20" t="str">
        <f>'[1]Measure Setup - NG TRC'!G86</f>
        <v>Air curtains</v>
      </c>
      <c r="C9" s="21">
        <f>'[1]Measure Setup - NG TRC'!I86</f>
        <v>15</v>
      </c>
      <c r="D9" s="22">
        <f>'[1]Measure Setup - NG TRC'!J86</f>
        <v>0.05</v>
      </c>
      <c r="E9" s="23">
        <f>'[1]Measure Setup - NG TRC'!R86</f>
        <v>3250.3552941176476</v>
      </c>
      <c r="F9" s="24">
        <f>(1/0.03769)*E9</f>
        <v>86239.195917157005</v>
      </c>
      <c r="G9" s="64" t="s">
        <v>20</v>
      </c>
      <c r="H9" s="25">
        <f>'[1]Measure Setup - NG TRC'!U86</f>
        <v>13000</v>
      </c>
      <c r="I9" s="25">
        <f>'[1]Measure Setup - NG TRC'!V86</f>
        <v>2000</v>
      </c>
      <c r="J9" s="26">
        <f>'[1]Measure Setup - NG TRC'!W86</f>
        <v>500</v>
      </c>
      <c r="K9" s="21" t="str">
        <f>'[1]Measure Setup - NG TRC'!X86</f>
        <v>Now</v>
      </c>
      <c r="L9" s="27">
        <f>'[1]Measure Setup - NG TRC'!AD86</f>
        <v>162.51776470588234</v>
      </c>
      <c r="M9" s="28">
        <f>IF(L9="","",(1/0.03769)*L9)</f>
        <v>4311.9597958578497</v>
      </c>
      <c r="N9" s="25">
        <f>'[1]Measure Setup - NG TRC'!AH86</f>
        <v>-5090.8904295400225</v>
      </c>
      <c r="O9" s="42">
        <f>'[1]Measure Setup - NG TRC'!AK86</f>
        <v>12.193273218210651</v>
      </c>
      <c r="P9" s="29">
        <f>'[1]Measure Setup - NG TRC'!AM86</f>
        <v>0.72925173289143141</v>
      </c>
      <c r="Q9" s="7"/>
    </row>
    <row r="10" spans="1:17" s="30" customFormat="1">
      <c r="A10" s="68"/>
      <c r="B10" s="20" t="str">
        <f>'[1]Measure Setup - NG TRC'!G87</f>
        <v>Air compressor heat recovery</v>
      </c>
      <c r="C10" s="21">
        <f>'[1]Measure Setup - NG TRC'!I87</f>
        <v>20</v>
      </c>
      <c r="D10" s="22">
        <f>'[1]Measure Setup - NG TRC'!J87</f>
        <v>0.15</v>
      </c>
      <c r="E10" s="23">
        <f>'[1]Measure Setup - NG TRC'!R87</f>
        <v>3250.3552941176476</v>
      </c>
      <c r="F10" s="24">
        <f>(1/0.03769)*E10</f>
        <v>86239.195917157005</v>
      </c>
      <c r="G10" s="64" t="s">
        <v>20</v>
      </c>
      <c r="H10" s="25">
        <f>'[1]Measure Setup - NG TRC'!U87</f>
        <v>18000</v>
      </c>
      <c r="I10" s="25">
        <f>'[1]Measure Setup - NG TRC'!V87</f>
        <v>2500</v>
      </c>
      <c r="J10" s="26">
        <f>'[1]Measure Setup - NG TRC'!W87</f>
        <v>500</v>
      </c>
      <c r="K10" s="21" t="str">
        <f>'[1]Measure Setup - NG TRC'!X87</f>
        <v>Now</v>
      </c>
      <c r="L10" s="27">
        <f>'[1]Measure Setup - NG TRC'!AD87</f>
        <v>487.55329411764711</v>
      </c>
      <c r="M10" s="28">
        <f>IF(L10="","",(1/0.03769)*L10)</f>
        <v>12935.87938757355</v>
      </c>
      <c r="N10" s="25">
        <f>'[1]Measure Setup - NG TRC'!AH87</f>
        <v>22318.927637315697</v>
      </c>
      <c r="O10" s="42">
        <f>'[1]Measure Setup - NG TRC'!AK87</f>
        <v>4.3626590159735166</v>
      </c>
      <c r="P10" s="29">
        <f>'[1]Measure Setup - NG TRC'!AM87</f>
        <v>1.901527822300912</v>
      </c>
      <c r="Q10" s="7"/>
    </row>
    <row r="11" spans="1:17">
      <c r="A11" s="67"/>
      <c r="B11" s="31" t="str">
        <f>'[1]Measure Setup - NG TRC'!G88</f>
        <v>Destratification fans</v>
      </c>
      <c r="C11" s="32">
        <f>'[1]Measure Setup - NG TRC'!I88</f>
        <v>20</v>
      </c>
      <c r="D11" s="33">
        <f>'[1]Measure Setup - NG TRC'!J88</f>
        <v>0.08</v>
      </c>
      <c r="E11" s="34">
        <f>'[1]Measure Setup - NG TRC'!R88</f>
        <v>3250.3552941176476</v>
      </c>
      <c r="F11" s="35">
        <f>(1/0.03769)*E11</f>
        <v>86239.195917157005</v>
      </c>
      <c r="G11" s="64" t="s">
        <v>20</v>
      </c>
      <c r="H11" s="37">
        <f>'[1]Measure Setup - NG TRC'!U88</f>
        <v>10000</v>
      </c>
      <c r="I11" s="37">
        <f>'[1]Measure Setup - NG TRC'!V88</f>
        <v>800</v>
      </c>
      <c r="J11" s="38">
        <f>'[1]Measure Setup - NG TRC'!W88</f>
        <v>0</v>
      </c>
      <c r="K11" s="32" t="str">
        <f>'[1]Measure Setup - NG TRC'!X88</f>
        <v>Now</v>
      </c>
      <c r="L11" s="39">
        <f>'[1]Measure Setup - NG TRC'!AD88</f>
        <v>260.02842352941184</v>
      </c>
      <c r="M11" s="40">
        <f>IF(L11="","",(1/0.03769)*L11)</f>
        <v>6899.1356733725615</v>
      </c>
      <c r="N11" s="37">
        <f>'[1]Measure Setup - NG TRC'!AH88</f>
        <v>14307.045065170663</v>
      </c>
      <c r="O11" s="59">
        <f>'[1]Measure Setup - NG TRC'!AK88</f>
        <v>3.8109912998314539</v>
      </c>
      <c r="P11" s="41">
        <f>'[1]Measure Setup - NG TRC'!AM88</f>
        <v>2.3247263949232098</v>
      </c>
    </row>
    <row r="12" spans="1:17">
      <c r="A12" s="66" t="s">
        <v>29</v>
      </c>
      <c r="B12" s="43" t="str">
        <f>'[1]Measure Setup - NG TRC'!G80</f>
        <v>Radiant heaters</v>
      </c>
      <c r="C12" s="44">
        <f>'[1]Measure Setup - NG TRC'!I80</f>
        <v>20</v>
      </c>
      <c r="D12" s="45">
        <f>'[1]Measure Setup - NG TRC'!J80</f>
        <v>0.25</v>
      </c>
      <c r="E12" s="46">
        <f>'[1]Measure Setup - NG TRC'!AY80</f>
        <v>8125.8882352941182</v>
      </c>
      <c r="F12" s="47">
        <f t="shared" ref="F12:F15" si="2">(1/0.03769)*E12</f>
        <v>215597.98979289251</v>
      </c>
      <c r="G12" s="63" t="s">
        <v>20</v>
      </c>
      <c r="H12" s="49">
        <f>'[1]Measure Setup - NG TRC'!BB80</f>
        <v>70000</v>
      </c>
      <c r="I12" s="49">
        <f>'[1]Measure Setup - NG TRC'!BC80</f>
        <v>10000</v>
      </c>
      <c r="J12" s="50">
        <f>'[1]Measure Setup - NG TRC'!BD80</f>
        <v>1000</v>
      </c>
      <c r="K12" s="44" t="str">
        <f>'[1]Measure Setup - NG TRC'!BE80</f>
        <v>Now</v>
      </c>
      <c r="L12" s="51">
        <f>'[1]Measure Setup - NG TRC'!BK80</f>
        <v>2031.4720588235296</v>
      </c>
      <c r="M12" s="52">
        <f t="shared" ref="M12:M15" si="3">IF(L12="","",(1/0.03769)*L12)</f>
        <v>53899.497448223126</v>
      </c>
      <c r="N12" s="49">
        <f>'[1]Measure Setup - NG TRC'!BO80</f>
        <v>107635.2258518872</v>
      </c>
      <c r="O12" s="54">
        <f>'[1]Measure Setup - NG TRC'!BR80</f>
        <v>3.8316153859124196</v>
      </c>
      <c r="P12" s="55">
        <f>'[1]Measure Setup - NG TRC'!BT80</f>
        <v>2.2160308694910245</v>
      </c>
    </row>
    <row r="13" spans="1:17" ht="22.5">
      <c r="A13" s="68"/>
      <c r="B13" s="20" t="str">
        <f>'[1]Measure Setup - NG TRC'!G82</f>
        <v>Automated temperature control</v>
      </c>
      <c r="C13" s="21">
        <f>'[1]Measure Setup - NG TRC'!I82</f>
        <v>20</v>
      </c>
      <c r="D13" s="22">
        <f>'[1]Measure Setup - NG TRC'!J82</f>
        <v>0.15</v>
      </c>
      <c r="E13" s="23">
        <f>'[1]Measure Setup - NG TRC'!AY82</f>
        <v>8125.8882352941182</v>
      </c>
      <c r="F13" s="24">
        <f t="shared" si="2"/>
        <v>215597.98979289251</v>
      </c>
      <c r="G13" s="64" t="s">
        <v>20</v>
      </c>
      <c r="H13" s="25">
        <f>'[1]Measure Setup - NG TRC'!BB82</f>
        <v>29000</v>
      </c>
      <c r="I13" s="25">
        <f>'[1]Measure Setup - NG TRC'!BC82</f>
        <v>2320</v>
      </c>
      <c r="J13" s="26">
        <f>'[1]Measure Setup - NG TRC'!BD82</f>
        <v>500</v>
      </c>
      <c r="K13" s="21" t="str">
        <f>'[1]Measure Setup - NG TRC'!BE82</f>
        <v>Now</v>
      </c>
      <c r="L13" s="27">
        <f>'[1]Measure Setup - NG TRC'!BK82</f>
        <v>1218.8832352941179</v>
      </c>
      <c r="M13" s="28">
        <f t="shared" si="3"/>
        <v>32339.698468933879</v>
      </c>
      <c r="N13" s="25">
        <f>'[1]Measure Setup - NG TRC'!BO82</f>
        <v>82112.491883108189</v>
      </c>
      <c r="O13" s="42">
        <f>'[1]Measure Setup - NG TRC'!BR82</f>
        <v>2.4890594594160138</v>
      </c>
      <c r="P13" s="29">
        <f>'[1]Measure Setup - NG TRC'!BT82</f>
        <v>3.3080359602650917</v>
      </c>
    </row>
    <row r="14" spans="1:17">
      <c r="A14" s="68"/>
      <c r="B14" s="20" t="str">
        <f>'[1]Measure Setup - NG TRC'!G83</f>
        <v>Solar Walls</v>
      </c>
      <c r="C14" s="21">
        <f>'[1]Measure Setup - NG TRC'!I83</f>
        <v>20</v>
      </c>
      <c r="D14" s="22">
        <f>'[1]Measure Setup - NG TRC'!J83</f>
        <v>0.15</v>
      </c>
      <c r="E14" s="23">
        <f>'[1]Measure Setup - NG TRC'!AY83</f>
        <v>8125.8882352941182</v>
      </c>
      <c r="F14" s="24">
        <f t="shared" si="2"/>
        <v>215597.98979289251</v>
      </c>
      <c r="G14" s="64" t="s">
        <v>20</v>
      </c>
      <c r="H14" s="25">
        <f>'[1]Measure Setup - NG TRC'!BB83</f>
        <v>175000</v>
      </c>
      <c r="I14" s="25">
        <f>'[1]Measure Setup - NG TRC'!BC83</f>
        <v>14000</v>
      </c>
      <c r="J14" s="26">
        <f>'[1]Measure Setup - NG TRC'!BD83</f>
        <v>0</v>
      </c>
      <c r="K14" s="21" t="str">
        <f>'[1]Measure Setup - NG TRC'!BE83</f>
        <v>Now</v>
      </c>
      <c r="L14" s="27">
        <f>'[1]Measure Setup - NG TRC'!BK83</f>
        <v>1218.8832352941179</v>
      </c>
      <c r="M14" s="28">
        <f t="shared" si="3"/>
        <v>32339.698468933879</v>
      </c>
      <c r="N14" s="25">
        <f>'[1]Measure Setup - NG TRC'!BO83</f>
        <v>-71310.726257012502</v>
      </c>
      <c r="O14" s="42">
        <f>'[1]Measure Setup - NG TRC'!BR83</f>
        <v>14.227700852704098</v>
      </c>
      <c r="P14" s="29">
        <f>'[1]Measure Setup - NG TRC'!BT83</f>
        <v>0.62269457006871676</v>
      </c>
    </row>
    <row r="15" spans="1:17" ht="22.5">
      <c r="A15" s="68"/>
      <c r="B15" s="20" t="str">
        <f>'[1]Measure Setup - NG TRC'!G84</f>
        <v>Ventilation &amp; Heat Recovery Optimization</v>
      </c>
      <c r="C15" s="21">
        <f>'[1]Measure Setup - NG TRC'!I84</f>
        <v>20</v>
      </c>
      <c r="D15" s="22">
        <f>'[1]Measure Setup - NG TRC'!J84</f>
        <v>0.17</v>
      </c>
      <c r="E15" s="23">
        <f>'[1]Measure Setup - NG TRC'!AY84</f>
        <v>8125.8882352941182</v>
      </c>
      <c r="F15" s="24">
        <f t="shared" si="2"/>
        <v>215597.98979289251</v>
      </c>
      <c r="G15" s="64" t="s">
        <v>20</v>
      </c>
      <c r="H15" s="25">
        <f>'[1]Measure Setup - NG TRC'!BB84</f>
        <v>70000</v>
      </c>
      <c r="I15" s="25">
        <f>'[1]Measure Setup - NG TRC'!BC84</f>
        <v>12000</v>
      </c>
      <c r="J15" s="26">
        <f>'[1]Measure Setup - NG TRC'!BD84</f>
        <v>1000</v>
      </c>
      <c r="K15" s="21" t="str">
        <f>'[1]Measure Setup - NG TRC'!BE84</f>
        <v>Now</v>
      </c>
      <c r="L15" s="27">
        <f>'[1]Measure Setup - NG TRC'!BK84</f>
        <v>1381.4010000000005</v>
      </c>
      <c r="M15" s="28">
        <f t="shared" si="3"/>
        <v>36651.658264791738</v>
      </c>
      <c r="N15" s="25">
        <f>'[1]Measure Setup - NG TRC'!BO84</f>
        <v>42867.613188960589</v>
      </c>
      <c r="O15" s="42">
        <f>'[1]Measure Setup - NG TRC'!BR84</f>
        <v>5.9053137650060785</v>
      </c>
      <c r="P15" s="29">
        <f>'[1]Measure Setup - NG TRC'!BT84</f>
        <v>1.473604302242304</v>
      </c>
    </row>
    <row r="16" spans="1:17" ht="22.5">
      <c r="A16" s="68"/>
      <c r="B16" s="20" t="str">
        <f>'[1]Measure Setup - NG TRC'!G85</f>
        <v>Warehouse loading dock seals</v>
      </c>
      <c r="C16" s="21">
        <f>'[1]Measure Setup - NG TRC'!I85</f>
        <v>10</v>
      </c>
      <c r="D16" s="22">
        <f>'[1]Measure Setup - NG TRC'!J85</f>
        <v>0.05</v>
      </c>
      <c r="E16" s="23">
        <f>'[1]Measure Setup - NG TRC'!AY85</f>
        <v>8125.8882352941182</v>
      </c>
      <c r="F16" s="24">
        <f>(1/0.03769)*E16</f>
        <v>215597.98979289251</v>
      </c>
      <c r="G16" s="64" t="s">
        <v>20</v>
      </c>
      <c r="H16" s="25">
        <f>'[1]Measure Setup - NG TRC'!BB85</f>
        <v>20000</v>
      </c>
      <c r="I16" s="25">
        <f>'[1]Measure Setup - NG TRC'!BC85</f>
        <v>4000</v>
      </c>
      <c r="J16" s="26">
        <f>'[1]Measure Setup - NG TRC'!BD85</f>
        <v>500</v>
      </c>
      <c r="K16" s="21" t="str">
        <f>'[1]Measure Setup - NG TRC'!BE85</f>
        <v>Now</v>
      </c>
      <c r="L16" s="27">
        <f>'[1]Measure Setup - NG TRC'!BK85</f>
        <v>406.29441176470584</v>
      </c>
      <c r="M16" s="28">
        <f>IF(L16="","",(1/0.03769)*L16)</f>
        <v>10779.899489644624</v>
      </c>
      <c r="N16" s="25">
        <f>'[1]Measure Setup - NG TRC'!BO85</f>
        <v>-107.0542637205217</v>
      </c>
      <c r="O16" s="42">
        <f>'[1]Measure Setup - NG TRC'!BR85</f>
        <v>6.2372998238478763</v>
      </c>
      <c r="P16" s="29">
        <f>'[1]Measure Setup - NG TRC'!BT85</f>
        <v>0.99604561382819723</v>
      </c>
    </row>
    <row r="17" spans="1:16">
      <c r="A17" s="68"/>
      <c r="B17" s="20" t="str">
        <f>'[1]Measure Setup - NG TRC'!G86</f>
        <v>Air curtains</v>
      </c>
      <c r="C17" s="21">
        <f>'[1]Measure Setup - NG TRC'!I86</f>
        <v>15</v>
      </c>
      <c r="D17" s="22">
        <f>'[1]Measure Setup - NG TRC'!J86</f>
        <v>0.05</v>
      </c>
      <c r="E17" s="23">
        <f>'[1]Measure Setup - NG TRC'!AY86</f>
        <v>8125.8882352941182</v>
      </c>
      <c r="F17" s="24">
        <f>(1/0.03769)*E17</f>
        <v>215597.98979289251</v>
      </c>
      <c r="G17" s="64" t="s">
        <v>20</v>
      </c>
      <c r="H17" s="25">
        <f>'[1]Measure Setup - NG TRC'!BB86</f>
        <v>18000</v>
      </c>
      <c r="I17" s="25">
        <f>'[1]Measure Setup - NG TRC'!BC86</f>
        <v>1440</v>
      </c>
      <c r="J17" s="26">
        <f>'[1]Measure Setup - NG TRC'!BD86</f>
        <v>500</v>
      </c>
      <c r="K17" s="21" t="str">
        <f>'[1]Measure Setup - NG TRC'!BE86</f>
        <v>Now</v>
      </c>
      <c r="L17" s="27">
        <f>'[1]Measure Setup - NG TRC'!BK86</f>
        <v>406.29441176470584</v>
      </c>
      <c r="M17" s="28">
        <f>IF(L17="","",(1/0.03769)*L17)</f>
        <v>10779.899489644624</v>
      </c>
      <c r="N17" s="25">
        <f>'[1]Measure Setup - NG TRC'!BO86</f>
        <v>11037.333555881218</v>
      </c>
      <c r="O17" s="42">
        <f>'[1]Measure Setup - NG TRC'!BR86</f>
        <v>5.0763983056133331</v>
      </c>
      <c r="P17" s="29">
        <f>'[1]Measure Setup - NG TRC'!BT86</f>
        <v>1.4748661824399885</v>
      </c>
    </row>
    <row r="18" spans="1:16">
      <c r="A18" s="68"/>
      <c r="B18" s="20" t="str">
        <f>'[1]Measure Setup - NG TRC'!G87</f>
        <v>Air compressor heat recovery</v>
      </c>
      <c r="C18" s="21">
        <f>'[1]Measure Setup - NG TRC'!I87</f>
        <v>20</v>
      </c>
      <c r="D18" s="22">
        <f>'[1]Measure Setup - NG TRC'!J87</f>
        <v>0.15</v>
      </c>
      <c r="E18" s="23">
        <f>'[1]Measure Setup - NG TRC'!AY87</f>
        <v>8125.8882352941182</v>
      </c>
      <c r="F18" s="24">
        <f>(1/0.03769)*E18</f>
        <v>215597.98979289251</v>
      </c>
      <c r="G18" s="64" t="s">
        <v>20</v>
      </c>
      <c r="H18" s="25">
        <f>'[1]Measure Setup - NG TRC'!BB87</f>
        <v>45000</v>
      </c>
      <c r="I18" s="25">
        <f>'[1]Measure Setup - NG TRC'!BC87</f>
        <v>3500</v>
      </c>
      <c r="J18" s="26">
        <f>'[1]Measure Setup - NG TRC'!BD87</f>
        <v>1000</v>
      </c>
      <c r="K18" s="21" t="str">
        <f>'[1]Measure Setup - NG TRC'!BE87</f>
        <v>Now</v>
      </c>
      <c r="L18" s="27">
        <f>'[1]Measure Setup - NG TRC'!BK87</f>
        <v>1218.8832352941176</v>
      </c>
      <c r="M18" s="28">
        <f>IF(L18="","",(1/0.03769)*L18)</f>
        <v>32339.698468933871</v>
      </c>
      <c r="N18" s="25">
        <f>'[1]Measure Setup - NG TRC'!BO87</f>
        <v>60675.710023228872</v>
      </c>
      <c r="O18" s="42">
        <f>'[1]Measure Setup - NG TRC'!BR87</f>
        <v>4.0296499825484471</v>
      </c>
      <c r="P18" s="29">
        <f>'[1]Measure Setup - NG TRC'!BT87</f>
        <v>2.0642328959030003</v>
      </c>
    </row>
    <row r="19" spans="1:16">
      <c r="A19" s="67"/>
      <c r="B19" s="31" t="str">
        <f>'[1]Measure Setup - NG TRC'!G88</f>
        <v>Destratification fans</v>
      </c>
      <c r="C19" s="32">
        <f>'[1]Measure Setup - NG TRC'!I88</f>
        <v>20</v>
      </c>
      <c r="D19" s="33">
        <f>'[1]Measure Setup - NG TRC'!J88</f>
        <v>0.08</v>
      </c>
      <c r="E19" s="34">
        <f>'[1]Measure Setup - NG TRC'!AY88</f>
        <v>8125.8882352941182</v>
      </c>
      <c r="F19" s="35">
        <f>(1/0.03769)*E19</f>
        <v>215597.98979289251</v>
      </c>
      <c r="G19" s="65" t="s">
        <v>20</v>
      </c>
      <c r="H19" s="37">
        <f>'[1]Measure Setup - NG TRC'!BB88</f>
        <v>25000</v>
      </c>
      <c r="I19" s="37">
        <f>'[1]Measure Setup - NG TRC'!BC88</f>
        <v>2000</v>
      </c>
      <c r="J19" s="38">
        <f>'[1]Measure Setup - NG TRC'!BD88</f>
        <v>500</v>
      </c>
      <c r="K19" s="32" t="str">
        <f>'[1]Measure Setup - NG TRC'!BE88</f>
        <v>Now</v>
      </c>
      <c r="L19" s="39">
        <f>'[1]Measure Setup - NG TRC'!BK88</f>
        <v>650.07105882352948</v>
      </c>
      <c r="M19" s="40">
        <f>IF(L19="","",(1/0.03769)*L19)</f>
        <v>17247.839183431402</v>
      </c>
      <c r="N19" s="37">
        <f>'[1]Measure Setup - NG TRC'!BO88</f>
        <v>31510.830803047364</v>
      </c>
      <c r="O19" s="59">
        <f>'[1]Measure Setup - NG TRC'!BR88</f>
        <v>4.1763032767376833</v>
      </c>
      <c r="P19" s="41">
        <f>'[1]Measure Setup - NG TRC'!BT88</f>
        <v>2.0081278022896587</v>
      </c>
    </row>
    <row r="20" spans="1:16">
      <c r="A20" s="66" t="s">
        <v>30</v>
      </c>
      <c r="B20" s="43" t="str">
        <f>'[1]Measure Setup - NG TRC'!G80</f>
        <v>Radiant heaters</v>
      </c>
      <c r="C20" s="44">
        <f>'[1]Measure Setup - NG TRC'!I80</f>
        <v>20</v>
      </c>
      <c r="D20" s="45">
        <f>'[1]Measure Setup - NG TRC'!J80</f>
        <v>0.25</v>
      </c>
      <c r="E20" s="46">
        <f>'[1]Measure Setup - NG TRC'!CF80</f>
        <v>20314.720588235294</v>
      </c>
      <c r="F20" s="47">
        <f t="shared" ref="F20:F23" si="4">(1/0.03769)*E20</f>
        <v>538994.97448223119</v>
      </c>
      <c r="G20" s="64" t="s">
        <v>20</v>
      </c>
      <c r="H20" s="49">
        <f>'[1]Measure Setup - NG TRC'!CI80</f>
        <v>200000</v>
      </c>
      <c r="I20" s="49">
        <f>'[1]Measure Setup - NG TRC'!CJ80</f>
        <v>20000</v>
      </c>
      <c r="J20" s="50">
        <f>'[1]Measure Setup - NG TRC'!CK80</f>
        <v>5000</v>
      </c>
      <c r="K20" s="44" t="str">
        <f>'[1]Measure Setup - NG TRC'!CL80</f>
        <v>Now</v>
      </c>
      <c r="L20" s="51">
        <f>'[1]Measure Setup - NG TRC'!CR80</f>
        <v>5078.6801470588234</v>
      </c>
      <c r="M20" s="52">
        <f t="shared" ref="M20:M23" si="5">IF(L20="","",(1/0.03769)*L20)</f>
        <v>134748.7436205578</v>
      </c>
      <c r="N20" s="49">
        <f>'[1]Measure Setup - NG TRC'!CV80</f>
        <v>227804.15533032152</v>
      </c>
      <c r="O20" s="54">
        <f>'[1]Measure Setup - NG TRC'!CY80</f>
        <v>4.4687391923086093</v>
      </c>
      <c r="P20" s="55">
        <f>'[1]Measure Setup - NG TRC'!DA80</f>
        <v>1.8676012031710918</v>
      </c>
    </row>
    <row r="21" spans="1:16" ht="22.5">
      <c r="A21" s="68"/>
      <c r="B21" s="20" t="str">
        <f>'[1]Measure Setup - NG TRC'!G82</f>
        <v>Automated temperature control</v>
      </c>
      <c r="C21" s="21">
        <f>'[1]Measure Setup - NG TRC'!I82</f>
        <v>20</v>
      </c>
      <c r="D21" s="22">
        <f>'[1]Measure Setup - NG TRC'!J82</f>
        <v>0.15</v>
      </c>
      <c r="E21" s="23">
        <f>'[1]Measure Setup - NG TRC'!CF82</f>
        <v>20314.720588235294</v>
      </c>
      <c r="F21" s="24">
        <f t="shared" si="4"/>
        <v>538994.97448223119</v>
      </c>
      <c r="G21" s="64" t="s">
        <v>20</v>
      </c>
      <c r="H21" s="25">
        <f>'[1]Measure Setup - NG TRC'!CI82</f>
        <v>70000</v>
      </c>
      <c r="I21" s="25">
        <f>'[1]Measure Setup - NG TRC'!CJ82</f>
        <v>5600</v>
      </c>
      <c r="J21" s="26">
        <f>'[1]Measure Setup - NG TRC'!CK82</f>
        <v>1000</v>
      </c>
      <c r="K21" s="21" t="str">
        <f>'[1]Measure Setup - NG TRC'!CL82</f>
        <v>Now</v>
      </c>
      <c r="L21" s="27">
        <f>'[1]Measure Setup - NG TRC'!CR82</f>
        <v>3047.2080882352943</v>
      </c>
      <c r="M21" s="28">
        <f t="shared" si="5"/>
        <v>80849.246172334693</v>
      </c>
      <c r="N21" s="25">
        <f>'[1]Measure Setup - NG TRC'!CV82</f>
        <v>210109.62063771003</v>
      </c>
      <c r="O21" s="42">
        <f>'[1]Measure Setup - NG TRC'!CY82</f>
        <v>2.3781535286880646</v>
      </c>
      <c r="P21" s="29">
        <f>'[1]Measure Setup - NG TRC'!DA82</f>
        <v>3.4979279363044582</v>
      </c>
    </row>
    <row r="22" spans="1:16">
      <c r="A22" s="68"/>
      <c r="B22" s="20" t="str">
        <f>'[1]Measure Setup - NG TRC'!G83</f>
        <v>Solar Walls</v>
      </c>
      <c r="C22" s="21">
        <f>'[1]Measure Setup - NG TRC'!I83</f>
        <v>20</v>
      </c>
      <c r="D22" s="22">
        <f>'[1]Measure Setup - NG TRC'!J83</f>
        <v>0.15</v>
      </c>
      <c r="E22" s="23">
        <f>'[1]Measure Setup - NG TRC'!CF83</f>
        <v>20314.720588235294</v>
      </c>
      <c r="F22" s="24">
        <f t="shared" si="4"/>
        <v>538994.97448223119</v>
      </c>
      <c r="G22" s="64" t="s">
        <v>20</v>
      </c>
      <c r="H22" s="25">
        <f>'[1]Measure Setup - NG TRC'!CI83</f>
        <v>250000</v>
      </c>
      <c r="I22" s="25">
        <f>'[1]Measure Setup - NG TRC'!CJ83</f>
        <v>20000</v>
      </c>
      <c r="J22" s="26">
        <f>'[1]Measure Setup - NG TRC'!CK83</f>
        <v>0</v>
      </c>
      <c r="K22" s="21" t="str">
        <f>'[1]Measure Setup - NG TRC'!CL83</f>
        <v>Now</v>
      </c>
      <c r="L22" s="27">
        <f>'[1]Measure Setup - NG TRC'!CR83</f>
        <v>3047.2080882352943</v>
      </c>
      <c r="M22" s="28">
        <f t="shared" si="5"/>
        <v>80849.246172334693</v>
      </c>
      <c r="N22" s="25">
        <f>'[1]Measure Setup - NG TRC'!CV83</f>
        <v>24223.184357468621</v>
      </c>
      <c r="O22" s="42">
        <f>'[1]Measure Setup - NG TRC'!CY83</f>
        <v>8.1301147729737711</v>
      </c>
      <c r="P22" s="29">
        <f>'[1]Measure Setup - NG TRC'!DA83</f>
        <v>1.0897154976202541</v>
      </c>
    </row>
    <row r="23" spans="1:16" ht="22.5">
      <c r="A23" s="68"/>
      <c r="B23" s="20" t="str">
        <f>'[1]Measure Setup - NG TRC'!G84</f>
        <v>Ventilation &amp; Heat Recovery Optimization</v>
      </c>
      <c r="C23" s="21">
        <f>'[1]Measure Setup - NG TRC'!I84</f>
        <v>20</v>
      </c>
      <c r="D23" s="22">
        <f>'[1]Measure Setup - NG TRC'!J84</f>
        <v>0.17</v>
      </c>
      <c r="E23" s="23">
        <f>'[1]Measure Setup - NG TRC'!CF84</f>
        <v>20314.720588235294</v>
      </c>
      <c r="F23" s="24">
        <f t="shared" si="4"/>
        <v>538994.97448223119</v>
      </c>
      <c r="G23" s="64" t="s">
        <v>20</v>
      </c>
      <c r="H23" s="25">
        <f>'[1]Measure Setup - NG TRC'!CI84</f>
        <v>150000</v>
      </c>
      <c r="I23" s="25">
        <f>'[1]Measure Setup - NG TRC'!CJ84</f>
        <v>15000</v>
      </c>
      <c r="J23" s="26">
        <f>'[1]Measure Setup - NG TRC'!CK84</f>
        <v>1000</v>
      </c>
      <c r="K23" s="21" t="str">
        <f>'[1]Measure Setup - NG TRC'!CL84</f>
        <v>Now</v>
      </c>
      <c r="L23" s="27">
        <f>'[1]Measure Setup - NG TRC'!CR84</f>
        <v>3453.502500000001</v>
      </c>
      <c r="M23" s="28">
        <f t="shared" si="5"/>
        <v>91629.145661979332</v>
      </c>
      <c r="N23" s="25">
        <f>'[1]Measure Setup - NG TRC'!CV84</f>
        <v>159939.3785520393</v>
      </c>
      <c r="O23" s="42">
        <f>'[1]Measure Setup - NG TRC'!CY84</f>
        <v>4.5308341636652099</v>
      </c>
      <c r="P23" s="29">
        <f>'[1]Measure Setup - NG TRC'!DA84</f>
        <v>1.921768737401746</v>
      </c>
    </row>
    <row r="24" spans="1:16" ht="22.5">
      <c r="A24" s="68"/>
      <c r="B24" s="20" t="str">
        <f>'[1]Measure Setup - NG TRC'!G85</f>
        <v>Warehouse loading dock seals</v>
      </c>
      <c r="C24" s="21">
        <f>'[1]Measure Setup - NG TRC'!I85</f>
        <v>10</v>
      </c>
      <c r="D24" s="22">
        <f>'[1]Measure Setup - NG TRC'!J85</f>
        <v>0.05</v>
      </c>
      <c r="E24" s="23">
        <f>'[1]Measure Setup - NG TRC'!CF85</f>
        <v>20314.720588235294</v>
      </c>
      <c r="F24" s="24">
        <f>(1/0.03769)*E24</f>
        <v>538994.97448223119</v>
      </c>
      <c r="G24" s="64" t="s">
        <v>20</v>
      </c>
      <c r="H24" s="25">
        <f>'[1]Measure Setup - NG TRC'!CI85</f>
        <v>40000</v>
      </c>
      <c r="I24" s="25">
        <f>'[1]Measure Setup - NG TRC'!CJ85</f>
        <v>8000</v>
      </c>
      <c r="J24" s="26">
        <f>'[1]Measure Setup - NG TRC'!CK85</f>
        <v>1000</v>
      </c>
      <c r="K24" s="21" t="str">
        <f>'[1]Measure Setup - NG TRC'!CL85</f>
        <v>Now</v>
      </c>
      <c r="L24" s="27">
        <f>'[1]Measure Setup - NG TRC'!CR85</f>
        <v>1015.7360294117644</v>
      </c>
      <c r="M24" s="28">
        <f>IF(L24="","",(1/0.03769)*L24)</f>
        <v>26949.748724111552</v>
      </c>
      <c r="N24" s="25">
        <f>'[1]Measure Setup - NG TRC'!CV85</f>
        <v>13268.506117124853</v>
      </c>
      <c r="O24" s="42">
        <f>'[1]Measure Setup - NG TRC'!CY85</f>
        <v>4.8659604538471539</v>
      </c>
      <c r="P24" s="29">
        <f>'[1]Measure Setup - NG TRC'!DA85</f>
        <v>1.2450570172852464</v>
      </c>
    </row>
    <row r="25" spans="1:16">
      <c r="A25" s="68"/>
      <c r="B25" s="20" t="str">
        <f>'[1]Measure Setup - NG TRC'!G86</f>
        <v>Air curtains</v>
      </c>
      <c r="C25" s="21">
        <f>'[1]Measure Setup - NG TRC'!I86</f>
        <v>15</v>
      </c>
      <c r="D25" s="22">
        <f>'[1]Measure Setup - NG TRC'!J86</f>
        <v>0.05</v>
      </c>
      <c r="E25" s="23">
        <f>'[1]Measure Setup - NG TRC'!CF86</f>
        <v>20314.720588235294</v>
      </c>
      <c r="F25" s="24">
        <f>(1/0.03769)*E25</f>
        <v>538994.97448223119</v>
      </c>
      <c r="G25" s="64" t="s">
        <v>20</v>
      </c>
      <c r="H25" s="25">
        <f>'[1]Measure Setup - NG TRC'!CI86</f>
        <v>40000</v>
      </c>
      <c r="I25" s="25">
        <f>'[1]Measure Setup - NG TRC'!CJ86</f>
        <v>7000</v>
      </c>
      <c r="J25" s="26">
        <f>'[1]Measure Setup - NG TRC'!CK86</f>
        <v>1000</v>
      </c>
      <c r="K25" s="21" t="str">
        <f>'[1]Measure Setup - NG TRC'!CL86</f>
        <v>Now</v>
      </c>
      <c r="L25" s="27">
        <f>'[1]Measure Setup - NG TRC'!CR86</f>
        <v>1015.7360294117644</v>
      </c>
      <c r="M25" s="28">
        <f>IF(L25="","",(1/0.03769)*L25)</f>
        <v>26949.748724111552</v>
      </c>
      <c r="N25" s="25">
        <f>'[1]Measure Setup - NG TRC'!CV86</f>
        <v>31094.853766280132</v>
      </c>
      <c r="O25" s="42">
        <f>'[1]Measure Setup - NG TRC'!CY86</f>
        <v>4.766655138462518</v>
      </c>
      <c r="P25" s="29">
        <f>'[1]Measure Setup - NG TRC'!DA86</f>
        <v>1.5694394112781505</v>
      </c>
    </row>
    <row r="26" spans="1:16">
      <c r="A26" s="68"/>
      <c r="B26" s="20" t="str">
        <f>'[1]Measure Setup - NG TRC'!G87</f>
        <v>Air compressor heat recovery</v>
      </c>
      <c r="C26" s="21">
        <f>'[1]Measure Setup - NG TRC'!I87</f>
        <v>20</v>
      </c>
      <c r="D26" s="22">
        <f>'[1]Measure Setup - NG TRC'!J87</f>
        <v>0.15</v>
      </c>
      <c r="E26" s="23">
        <f>'[1]Measure Setup - NG TRC'!CF87</f>
        <v>20314.720588235294</v>
      </c>
      <c r="F26" s="24">
        <f>(1/0.03769)*E26</f>
        <v>538994.97448223119</v>
      </c>
      <c r="G26" s="64" t="s">
        <v>20</v>
      </c>
      <c r="H26" s="25">
        <f>'[1]Measure Setup - NG TRC'!CI87</f>
        <v>100000</v>
      </c>
      <c r="I26" s="25">
        <f>'[1]Measure Setup - NG TRC'!CJ87</f>
        <v>10000</v>
      </c>
      <c r="J26" s="26">
        <f>'[1]Measure Setup - NG TRC'!CK87</f>
        <v>2000</v>
      </c>
      <c r="K26" s="21" t="str">
        <f>'[1]Measure Setup - NG TRC'!CL87</f>
        <v>Now</v>
      </c>
      <c r="L26" s="27">
        <f>'[1]Measure Setup - NG TRC'!CR87</f>
        <v>3047.2080882352939</v>
      </c>
      <c r="M26" s="28">
        <f>IF(L26="","",(1/0.03769)*L26)</f>
        <v>80849.246172334679</v>
      </c>
      <c r="N26" s="25">
        <f>'[1]Measure Setup - NG TRC'!CV87</f>
        <v>167196.05691795144</v>
      </c>
      <c r="O26" s="42">
        <f>'[1]Measure Setup - NG TRC'!CY87</f>
        <v>3.5886091208471007</v>
      </c>
      <c r="P26" s="29">
        <f>'[1]Measure Setup - NG TRC'!DA87</f>
        <v>2.3162232374148619</v>
      </c>
    </row>
    <row r="27" spans="1:16">
      <c r="A27" s="67"/>
      <c r="B27" s="31" t="str">
        <f>'[1]Measure Setup - NG TRC'!G88</f>
        <v>Destratification fans</v>
      </c>
      <c r="C27" s="32">
        <f>'[1]Measure Setup - NG TRC'!I88</f>
        <v>20</v>
      </c>
      <c r="D27" s="33">
        <f>'[1]Measure Setup - NG TRC'!J88</f>
        <v>0.08</v>
      </c>
      <c r="E27" s="34">
        <f>'[1]Measure Setup - NG TRC'!CF88</f>
        <v>20314.720588235294</v>
      </c>
      <c r="F27" s="35">
        <f>(1/0.03769)*E27</f>
        <v>538994.97448223119</v>
      </c>
      <c r="G27" s="65" t="s">
        <v>20</v>
      </c>
      <c r="H27" s="37">
        <f>'[1]Measure Setup - NG TRC'!CI88</f>
        <v>60000</v>
      </c>
      <c r="I27" s="37">
        <f>'[1]Measure Setup - NG TRC'!CJ88</f>
        <v>4800</v>
      </c>
      <c r="J27" s="38">
        <f>'[1]Measure Setup - NG TRC'!CK88</f>
        <v>2000</v>
      </c>
      <c r="K27" s="32" t="str">
        <f>'[1]Measure Setup - NG TRC'!CL88</f>
        <v>Now</v>
      </c>
      <c r="L27" s="39">
        <f>'[1]Measure Setup - NG TRC'!CR88</f>
        <v>1625.1776470588236</v>
      </c>
      <c r="M27" s="40">
        <f>IF(L27="","",(1/0.03769)*L27)</f>
        <v>43119.597958578495</v>
      </c>
      <c r="N27" s="37">
        <f>'[1]Measure Setup - NG TRC'!CV88</f>
        <v>75091.904217799471</v>
      </c>
      <c r="O27" s="59">
        <f>'[1]Measure Setup - NG TRC'!CY88</f>
        <v>4.2515472268677366</v>
      </c>
      <c r="P27" s="41">
        <f>'[1]Measure Setup - NG TRC'!DA88</f>
        <v>1.9176896045055958</v>
      </c>
    </row>
  </sheetData>
  <mergeCells count="3">
    <mergeCell ref="A4:A11"/>
    <mergeCell ref="A12:A19"/>
    <mergeCell ref="A20:A27"/>
  </mergeCells>
  <conditionalFormatting sqref="O3:Q3 E3:F3">
    <cfRule type="cellIs" dxfId="56" priority="57" stopIfTrue="1" operator="lessThan">
      <formula>0</formula>
    </cfRule>
  </conditionalFormatting>
  <conditionalFormatting sqref="C3:D3">
    <cfRule type="cellIs" dxfId="55" priority="56" stopIfTrue="1" operator="equal">
      <formula>0</formula>
    </cfRule>
  </conditionalFormatting>
  <conditionalFormatting sqref="N3">
    <cfRule type="cellIs" dxfId="54" priority="55" stopIfTrue="1" operator="equal">
      <formula>"Fail"</formula>
    </cfRule>
  </conditionalFormatting>
  <conditionalFormatting sqref="C4:P27">
    <cfRule type="cellIs" dxfId="53" priority="54" operator="lessThan">
      <formula>0</formula>
    </cfRule>
  </conditionalFormatting>
  <conditionalFormatting sqref="E3:F3">
    <cfRule type="cellIs" dxfId="52" priority="51" stopIfTrue="1" operator="lessThan">
      <formula>0</formula>
    </cfRule>
  </conditionalFormatting>
  <conditionalFormatting sqref="E3:F3">
    <cfRule type="cellIs" dxfId="51" priority="50" stopIfTrue="1" operator="lessThan">
      <formula>0</formula>
    </cfRule>
  </conditionalFormatting>
  <conditionalFormatting sqref="G4:G27">
    <cfRule type="cellIs" dxfId="50" priority="49" operator="lessThan">
      <formula>0</formula>
    </cfRule>
  </conditionalFormatting>
  <conditionalFormatting sqref="G4">
    <cfRule type="cellIs" dxfId="49" priority="48" operator="lessThan">
      <formula>0</formula>
    </cfRule>
  </conditionalFormatting>
  <conditionalFormatting sqref="G4">
    <cfRule type="cellIs" dxfId="48" priority="47" operator="lessThan">
      <formula>0</formula>
    </cfRule>
  </conditionalFormatting>
  <conditionalFormatting sqref="G5">
    <cfRule type="cellIs" dxfId="47" priority="46" operator="lessThan">
      <formula>0</formula>
    </cfRule>
  </conditionalFormatting>
  <conditionalFormatting sqref="G5">
    <cfRule type="cellIs" dxfId="46" priority="45" operator="lessThan">
      <formula>0</formula>
    </cfRule>
  </conditionalFormatting>
  <conditionalFormatting sqref="G6">
    <cfRule type="cellIs" dxfId="45" priority="44" operator="lessThan">
      <formula>0</formula>
    </cfRule>
  </conditionalFormatting>
  <conditionalFormatting sqref="G6">
    <cfRule type="cellIs" dxfId="44" priority="43" operator="lessThan">
      <formula>0</formula>
    </cfRule>
  </conditionalFormatting>
  <conditionalFormatting sqref="G7">
    <cfRule type="cellIs" dxfId="43" priority="42" operator="lessThan">
      <formula>0</formula>
    </cfRule>
  </conditionalFormatting>
  <conditionalFormatting sqref="G7">
    <cfRule type="cellIs" dxfId="42" priority="41" operator="lessThan">
      <formula>0</formula>
    </cfRule>
  </conditionalFormatting>
  <conditionalFormatting sqref="G8">
    <cfRule type="cellIs" dxfId="41" priority="40" operator="lessThan">
      <formula>0</formula>
    </cfRule>
  </conditionalFormatting>
  <conditionalFormatting sqref="G8">
    <cfRule type="cellIs" dxfId="40" priority="39" operator="lessThan">
      <formula>0</formula>
    </cfRule>
  </conditionalFormatting>
  <conditionalFormatting sqref="G9">
    <cfRule type="cellIs" dxfId="39" priority="38" operator="lessThan">
      <formula>0</formula>
    </cfRule>
  </conditionalFormatting>
  <conditionalFormatting sqref="G9">
    <cfRule type="cellIs" dxfId="38" priority="37" operator="lessThan">
      <formula>0</formula>
    </cfRule>
  </conditionalFormatting>
  <conditionalFormatting sqref="G10">
    <cfRule type="cellIs" dxfId="37" priority="36" operator="lessThan">
      <formula>0</formula>
    </cfRule>
  </conditionalFormatting>
  <conditionalFormatting sqref="G10">
    <cfRule type="cellIs" dxfId="36" priority="35" operator="lessThan">
      <formula>0</formula>
    </cfRule>
  </conditionalFormatting>
  <conditionalFormatting sqref="G11">
    <cfRule type="cellIs" dxfId="35" priority="34" operator="lessThan">
      <formula>0</formula>
    </cfRule>
  </conditionalFormatting>
  <conditionalFormatting sqref="G11">
    <cfRule type="cellIs" dxfId="34" priority="33" operator="lessThan">
      <formula>0</formula>
    </cfRule>
  </conditionalFormatting>
  <conditionalFormatting sqref="G12">
    <cfRule type="cellIs" dxfId="33" priority="32" operator="lessThan">
      <formula>0</formula>
    </cfRule>
  </conditionalFormatting>
  <conditionalFormatting sqref="G12">
    <cfRule type="cellIs" dxfId="32" priority="31" operator="lessThan">
      <formula>0</formula>
    </cfRule>
  </conditionalFormatting>
  <conditionalFormatting sqref="G13">
    <cfRule type="cellIs" dxfId="31" priority="30" operator="lessThan">
      <formula>0</formula>
    </cfRule>
  </conditionalFormatting>
  <conditionalFormatting sqref="G13">
    <cfRule type="cellIs" dxfId="30" priority="29" operator="lessThan">
      <formula>0</formula>
    </cfRule>
  </conditionalFormatting>
  <conditionalFormatting sqref="G14">
    <cfRule type="cellIs" dxfId="29" priority="28" operator="lessThan">
      <formula>0</formula>
    </cfRule>
  </conditionalFormatting>
  <conditionalFormatting sqref="G14">
    <cfRule type="cellIs" dxfId="28" priority="27" operator="lessThan">
      <formula>0</formula>
    </cfRule>
  </conditionalFormatting>
  <conditionalFormatting sqref="G15">
    <cfRule type="cellIs" dxfId="27" priority="26" operator="lessThan">
      <formula>0</formula>
    </cfRule>
  </conditionalFormatting>
  <conditionalFormatting sqref="G15">
    <cfRule type="cellIs" dxfId="26" priority="25" operator="lessThan">
      <formula>0</formula>
    </cfRule>
  </conditionalFormatting>
  <conditionalFormatting sqref="G16">
    <cfRule type="cellIs" dxfId="25" priority="24" operator="lessThan">
      <formula>0</formula>
    </cfRule>
  </conditionalFormatting>
  <conditionalFormatting sqref="G16">
    <cfRule type="cellIs" dxfId="24" priority="23" operator="lessThan">
      <formula>0</formula>
    </cfRule>
  </conditionalFormatting>
  <conditionalFormatting sqref="G17">
    <cfRule type="cellIs" dxfId="23" priority="22" operator="lessThan">
      <formula>0</formula>
    </cfRule>
  </conditionalFormatting>
  <conditionalFormatting sqref="G17">
    <cfRule type="cellIs" dxfId="22" priority="21" operator="lessThan">
      <formula>0</formula>
    </cfRule>
  </conditionalFormatting>
  <conditionalFormatting sqref="G18">
    <cfRule type="cellIs" dxfId="21" priority="20" operator="lessThan">
      <formula>0</formula>
    </cfRule>
  </conditionalFormatting>
  <conditionalFormatting sqref="G18">
    <cfRule type="cellIs" dxfId="20" priority="19" operator="lessThan">
      <formula>0</formula>
    </cfRule>
  </conditionalFormatting>
  <conditionalFormatting sqref="G19">
    <cfRule type="cellIs" dxfId="19" priority="18" operator="lessThan">
      <formula>0</formula>
    </cfRule>
  </conditionalFormatting>
  <conditionalFormatting sqref="G19">
    <cfRule type="cellIs" dxfId="18" priority="17" operator="lessThan">
      <formula>0</formula>
    </cfRule>
  </conditionalFormatting>
  <conditionalFormatting sqref="G20">
    <cfRule type="cellIs" dxfId="17" priority="16" operator="lessThan">
      <formula>0</formula>
    </cfRule>
  </conditionalFormatting>
  <conditionalFormatting sqref="G20">
    <cfRule type="cellIs" dxfId="16" priority="15" operator="lessThan">
      <formula>0</formula>
    </cfRule>
  </conditionalFormatting>
  <conditionalFormatting sqref="G21">
    <cfRule type="cellIs" dxfId="15" priority="14" operator="lessThan">
      <formula>0</formula>
    </cfRule>
  </conditionalFormatting>
  <conditionalFormatting sqref="G21">
    <cfRule type="cellIs" dxfId="14" priority="13" operator="lessThan">
      <formula>0</formula>
    </cfRule>
  </conditionalFormatting>
  <conditionalFormatting sqref="G22">
    <cfRule type="cellIs" dxfId="13" priority="12" operator="lessThan">
      <formula>0</formula>
    </cfRule>
  </conditionalFormatting>
  <conditionalFormatting sqref="G22">
    <cfRule type="cellIs" dxfId="12" priority="11" operator="lessThan">
      <formula>0</formula>
    </cfRule>
  </conditionalFormatting>
  <conditionalFormatting sqref="G23">
    <cfRule type="cellIs" dxfId="11" priority="10" operator="lessThan">
      <formula>0</formula>
    </cfRule>
  </conditionalFormatting>
  <conditionalFormatting sqref="G23">
    <cfRule type="cellIs" dxfId="10" priority="9" operator="lessThan">
      <formula>0</formula>
    </cfRule>
  </conditionalFormatting>
  <conditionalFormatting sqref="G24">
    <cfRule type="cellIs" dxfId="9" priority="8" operator="lessThan">
      <formula>0</formula>
    </cfRule>
  </conditionalFormatting>
  <conditionalFormatting sqref="G24">
    <cfRule type="cellIs" dxfId="8" priority="7" operator="lessThan">
      <formula>0</formula>
    </cfRule>
  </conditionalFormatting>
  <conditionalFormatting sqref="G25">
    <cfRule type="cellIs" dxfId="7" priority="6" operator="lessThan">
      <formula>0</formula>
    </cfRule>
  </conditionalFormatting>
  <conditionalFormatting sqref="G25">
    <cfRule type="cellIs" dxfId="6" priority="5" operator="lessThan">
      <formula>0</formula>
    </cfRule>
  </conditionalFormatting>
  <conditionalFormatting sqref="G26">
    <cfRule type="cellIs" dxfId="5" priority="4" operator="lessThan">
      <formula>0</formula>
    </cfRule>
  </conditionalFormatting>
  <conditionalFormatting sqref="G26">
    <cfRule type="cellIs" dxfId="4" priority="3" operator="lessThan">
      <formula>0</formula>
    </cfRule>
  </conditionalFormatting>
  <conditionalFormatting sqref="G27">
    <cfRule type="cellIs" dxfId="3" priority="2" operator="lessThan">
      <formula>0</formula>
    </cfRule>
  </conditionalFormatting>
  <conditionalFormatting sqref="G27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TRC - System</vt:lpstr>
      <vt:lpstr>TRC - Boiler</vt:lpstr>
      <vt:lpstr>TRC - Process Direct Heat</vt:lpstr>
      <vt:lpstr>TRC - Other Process</vt:lpstr>
      <vt:lpstr>TRC - HVAC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Cuddihy</dc:creator>
  <cp:lastModifiedBy>Paula Claudino</cp:lastModifiedBy>
  <cp:lastPrinted>2008-08-08T21:36:56Z</cp:lastPrinted>
  <dcterms:created xsi:type="dcterms:W3CDTF">2008-08-07T14:29:08Z</dcterms:created>
  <dcterms:modified xsi:type="dcterms:W3CDTF">2009-03-20T18:12:38Z</dcterms:modified>
</cp:coreProperties>
</file>