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10" yWindow="-195" windowWidth="12120" windowHeight="6105" tabRatio="823" firstSheet="12" activeTab="15"/>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Summary'!$B$1:$N$23</definedName>
    <definedName name="_xlnm.Print_Area" localSheetId="3">'D. CDM Plan Milestone LDC 1'!$A$1:$AA$82</definedName>
    <definedName name="_xlnm.Print_Area" localSheetId="12">'D. CDM Plan Milestone LDC 10'!$A$1:$AA$83</definedName>
    <definedName name="_xlnm.Print_Area" localSheetId="4">'D. CDM Plan Milestone LDC 2'!$A$1:$AA$85</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45621"/>
</workbook>
</file>

<file path=xl/calcChain.xml><?xml version="1.0" encoding="utf-8"?>
<calcChain xmlns="http://schemas.openxmlformats.org/spreadsheetml/2006/main">
  <c r="AA26" i="99" l="1"/>
  <c r="AA27" i="99"/>
  <c r="AA29" i="61"/>
  <c r="AA30" i="61"/>
  <c r="AA21" i="61" l="1"/>
  <c r="AA25" i="99" l="1"/>
  <c r="AA24" i="99"/>
  <c r="AA23" i="99"/>
  <c r="AA22" i="99"/>
  <c r="AA21" i="99"/>
  <c r="AA20" i="99"/>
  <c r="AA19" i="99"/>
  <c r="AA18" i="99"/>
  <c r="AA17" i="99"/>
  <c r="AA16" i="99"/>
  <c r="AA28" i="61"/>
  <c r="AA17" i="61" l="1"/>
  <c r="AA18" i="61"/>
  <c r="AA19" i="61"/>
  <c r="AA20" i="61"/>
  <c r="AA22" i="61"/>
  <c r="AA23" i="61"/>
  <c r="AA24" i="61"/>
  <c r="AA25" i="61"/>
  <c r="AA26" i="61"/>
  <c r="AA27" i="61"/>
  <c r="AA16"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W80" i="108" s="1"/>
  <c r="V47" i="108"/>
  <c r="U47" i="108"/>
  <c r="T47" i="108"/>
  <c r="S47" i="108"/>
  <c r="S80" i="108" s="1"/>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l="1"/>
  <c r="U80" i="108"/>
  <c r="Y80" i="108"/>
  <c r="P80" i="108"/>
  <c r="T80" i="108"/>
  <c r="X80" i="108"/>
  <c r="O80" i="108"/>
  <c r="Z47" i="108"/>
  <c r="Z58" i="108"/>
  <c r="N80" i="108"/>
  <c r="R80" i="108"/>
  <c r="V80" i="108"/>
  <c r="AA80" i="108"/>
  <c r="K6" i="2" s="1"/>
  <c r="W82" i="108"/>
  <c r="U82" i="108"/>
  <c r="C9" i="107"/>
  <c r="Z78" i="107"/>
  <c r="AA76" i="107"/>
  <c r="Z76" i="107"/>
  <c r="O76" i="107"/>
  <c r="N76" i="107"/>
  <c r="AA58" i="107"/>
  <c r="Y58" i="107"/>
  <c r="X58" i="107"/>
  <c r="X80" i="107" s="1"/>
  <c r="W58" i="107"/>
  <c r="V58" i="107"/>
  <c r="U58" i="107"/>
  <c r="T58" i="107"/>
  <c r="T80" i="107" s="1"/>
  <c r="S58" i="107"/>
  <c r="R58" i="107"/>
  <c r="Q58" i="107"/>
  <c r="P58" i="107"/>
  <c r="P80" i="107" s="1"/>
  <c r="O58" i="107"/>
  <c r="N58" i="107"/>
  <c r="Z57" i="107"/>
  <c r="Z56" i="107"/>
  <c r="Z55" i="107"/>
  <c r="Z54" i="107"/>
  <c r="Z53" i="107"/>
  <c r="Z52" i="107"/>
  <c r="Z51" i="107"/>
  <c r="Z50" i="107"/>
  <c r="Z49" i="107"/>
  <c r="AA47" i="107"/>
  <c r="Y47" i="107"/>
  <c r="Y80" i="107" s="1"/>
  <c r="X47" i="107"/>
  <c r="W47" i="107"/>
  <c r="V47" i="107"/>
  <c r="U47" i="107"/>
  <c r="U80" i="107" s="1"/>
  <c r="T47" i="107"/>
  <c r="S47" i="107"/>
  <c r="R47" i="107"/>
  <c r="Q47" i="107"/>
  <c r="Q80" i="107" s="1"/>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Y80" i="106" s="1"/>
  <c r="X47" i="106"/>
  <c r="W47" i="106"/>
  <c r="V47" i="106"/>
  <c r="V80" i="106" s="1"/>
  <c r="U47" i="106"/>
  <c r="U80" i="106" s="1"/>
  <c r="T47" i="106"/>
  <c r="S47" i="106"/>
  <c r="R47" i="106"/>
  <c r="R80" i="106" s="1"/>
  <c r="Q47" i="106"/>
  <c r="Q80" i="106" s="1"/>
  <c r="P47" i="106"/>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Y80" i="105" s="1"/>
  <c r="X47" i="105"/>
  <c r="W47" i="105"/>
  <c r="V47" i="105"/>
  <c r="U47" i="105"/>
  <c r="U80" i="105" s="1"/>
  <c r="T47" i="105"/>
  <c r="S47" i="105"/>
  <c r="R47" i="105"/>
  <c r="Q47" i="105"/>
  <c r="Q80" i="105" s="1"/>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Y80" i="103" s="1"/>
  <c r="X47" i="103"/>
  <c r="W47" i="103"/>
  <c r="V47" i="103"/>
  <c r="U47" i="103"/>
  <c r="U80" i="103" s="1"/>
  <c r="T47" i="103"/>
  <c r="S47" i="103"/>
  <c r="R47" i="103"/>
  <c r="Q47" i="103"/>
  <c r="Q80" i="103" s="1"/>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Y80" i="102" s="1"/>
  <c r="X47" i="102"/>
  <c r="W47" i="102"/>
  <c r="V47" i="102"/>
  <c r="V80" i="102" s="1"/>
  <c r="U47" i="102"/>
  <c r="U80" i="102" s="1"/>
  <c r="T47" i="102"/>
  <c r="S47" i="102"/>
  <c r="R47" i="102"/>
  <c r="R80" i="102" s="1"/>
  <c r="Q47" i="102"/>
  <c r="Q80" i="102" s="1"/>
  <c r="P47" i="102"/>
  <c r="O47" i="102"/>
  <c r="N47" i="102"/>
  <c r="N80" i="102" s="1"/>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Y80" i="101" s="1"/>
  <c r="X47" i="101"/>
  <c r="W47" i="101"/>
  <c r="V47" i="101"/>
  <c r="V80" i="101" s="1"/>
  <c r="U47" i="101"/>
  <c r="U80" i="101" s="1"/>
  <c r="T47" i="101"/>
  <c r="S47" i="101"/>
  <c r="R47" i="101"/>
  <c r="R80" i="101" s="1"/>
  <c r="Q47" i="101"/>
  <c r="Q80" i="101" s="1"/>
  <c r="P47" i="10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Y80" i="100" s="1"/>
  <c r="X47" i="100"/>
  <c r="W47" i="100"/>
  <c r="V47" i="100"/>
  <c r="U47" i="100"/>
  <c r="U80" i="100" s="1"/>
  <c r="T47" i="100"/>
  <c r="S47" i="100"/>
  <c r="R47" i="100"/>
  <c r="Q47" i="100"/>
  <c r="Q80" i="100" s="1"/>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Y80" i="99" s="1"/>
  <c r="X47" i="99"/>
  <c r="W47" i="99"/>
  <c r="V47" i="99"/>
  <c r="U47" i="99"/>
  <c r="U80" i="99" s="1"/>
  <c r="T47" i="99"/>
  <c r="S47" i="99"/>
  <c r="R47" i="99"/>
  <c r="Q47" i="99"/>
  <c r="Q80" i="99" s="1"/>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101" l="1"/>
  <c r="T80" i="101"/>
  <c r="X80" i="101"/>
  <c r="P80" i="102"/>
  <c r="T80" i="102"/>
  <c r="X80" i="102"/>
  <c r="Y82" i="108"/>
  <c r="Z80" i="108"/>
  <c r="K8" i="2" s="1"/>
  <c r="N80" i="99"/>
  <c r="R80" i="99"/>
  <c r="V80" i="99"/>
  <c r="AA80" i="99"/>
  <c r="Q82" i="99" s="1"/>
  <c r="N80" i="100"/>
  <c r="R80" i="100"/>
  <c r="V80" i="100"/>
  <c r="AA80" i="100"/>
  <c r="G6" i="2" s="1"/>
  <c r="AA80" i="101"/>
  <c r="H6" i="2" s="1"/>
  <c r="AA80" i="102"/>
  <c r="I6" i="2" s="1"/>
  <c r="N80" i="103"/>
  <c r="R80" i="103"/>
  <c r="V80" i="103"/>
  <c r="AA80" i="103"/>
  <c r="J6" i="2" s="1"/>
  <c r="N80" i="105"/>
  <c r="R80" i="105"/>
  <c r="V80" i="105"/>
  <c r="AA80" i="105"/>
  <c r="L6" i="2" s="1"/>
  <c r="P80" i="106"/>
  <c r="T80" i="106"/>
  <c r="X80" i="106"/>
  <c r="AA80" i="106"/>
  <c r="M6" i="2" s="1"/>
  <c r="N80" i="107"/>
  <c r="R80" i="107"/>
  <c r="V80" i="107"/>
  <c r="AA80" i="107"/>
  <c r="N6" i="2" s="1"/>
  <c r="Q82" i="108"/>
  <c r="S82" i="108"/>
  <c r="P80" i="99"/>
  <c r="T80" i="99"/>
  <c r="X80" i="99"/>
  <c r="O80" i="99"/>
  <c r="P80" i="100"/>
  <c r="T80" i="100"/>
  <c r="X80" i="100"/>
  <c r="O80" i="100"/>
  <c r="O80" i="101"/>
  <c r="O80" i="102"/>
  <c r="P80" i="103"/>
  <c r="T80" i="103"/>
  <c r="X80" i="103"/>
  <c r="O80" i="103"/>
  <c r="P80" i="105"/>
  <c r="T80" i="105"/>
  <c r="X80" i="105"/>
  <c r="O80" i="105"/>
  <c r="O80" i="106"/>
  <c r="O80" i="107"/>
  <c r="Z47" i="99"/>
  <c r="S80" i="99"/>
  <c r="W80" i="99"/>
  <c r="Z58" i="99"/>
  <c r="Z47" i="100"/>
  <c r="S80" i="100"/>
  <c r="W80" i="100"/>
  <c r="Z58" i="100"/>
  <c r="Z80" i="100" s="1"/>
  <c r="G8" i="2" s="1"/>
  <c r="Z47" i="101"/>
  <c r="S80" i="101"/>
  <c r="W80" i="101"/>
  <c r="Z58" i="101"/>
  <c r="Z47" i="102"/>
  <c r="S80" i="102"/>
  <c r="W80" i="102"/>
  <c r="Z58" i="102"/>
  <c r="Z80" i="102" s="1"/>
  <c r="I8" i="2" s="1"/>
  <c r="Z47" i="103"/>
  <c r="S80" i="103"/>
  <c r="W80" i="103"/>
  <c r="Z58" i="103"/>
  <c r="Z80" i="103" s="1"/>
  <c r="J8" i="2" s="1"/>
  <c r="Z47" i="105"/>
  <c r="S80" i="105"/>
  <c r="W80" i="105"/>
  <c r="Z58" i="105"/>
  <c r="Z47" i="106"/>
  <c r="S80" i="106"/>
  <c r="W80" i="106"/>
  <c r="Z58" i="106"/>
  <c r="Z47" i="107"/>
  <c r="S80" i="107"/>
  <c r="W80" i="107"/>
  <c r="Z58" i="107"/>
  <c r="Z80" i="107" s="1"/>
  <c r="N8" i="2" s="1"/>
  <c r="O82" i="108"/>
  <c r="Z80" i="106"/>
  <c r="M8" i="2" s="1"/>
  <c r="U82" i="106"/>
  <c r="Q82" i="105"/>
  <c r="Z80" i="101"/>
  <c r="H8" i="2" s="1"/>
  <c r="W82" i="101"/>
  <c r="Y82" i="101"/>
  <c r="U82" i="101"/>
  <c r="W82" i="100"/>
  <c r="Q82" i="100"/>
  <c r="N76" i="61"/>
  <c r="C9" i="61"/>
  <c r="Z16" i="61"/>
  <c r="Y82" i="99" l="1"/>
  <c r="Z80" i="99"/>
  <c r="F8" i="2" s="1"/>
  <c r="S82" i="99"/>
  <c r="U82" i="100"/>
  <c r="Y82" i="102"/>
  <c r="S82" i="105"/>
  <c r="Y82" i="107"/>
  <c r="W82" i="99"/>
  <c r="O82" i="100"/>
  <c r="S82" i="100"/>
  <c r="O82" i="103"/>
  <c r="W82" i="106"/>
  <c r="Z80" i="105"/>
  <c r="L8" i="2" s="1"/>
  <c r="O82" i="102"/>
  <c r="S82" i="103"/>
  <c r="W82" i="105"/>
  <c r="O82" i="101"/>
  <c r="Q82" i="102"/>
  <c r="S82" i="102"/>
  <c r="U82" i="103"/>
  <c r="W82" i="103"/>
  <c r="Y82" i="105"/>
  <c r="O82" i="106"/>
  <c r="Q82" i="107"/>
  <c r="S82" i="107"/>
  <c r="O82" i="99"/>
  <c r="F6" i="2"/>
  <c r="U82" i="99"/>
  <c r="Y82" i="100"/>
  <c r="Q82" i="101"/>
  <c r="S82" i="101"/>
  <c r="U82" i="102"/>
  <c r="W82" i="102"/>
  <c r="Y82" i="103"/>
  <c r="O82" i="105"/>
  <c r="Q82" i="106"/>
  <c r="S82" i="106"/>
  <c r="U82" i="107"/>
  <c r="W82" i="107"/>
  <c r="Q82" i="103"/>
  <c r="U82" i="105"/>
  <c r="Y82" i="106"/>
  <c r="O82" i="107"/>
  <c r="G11" i="2"/>
  <c r="J16" i="2"/>
  <c r="J15" i="2"/>
  <c r="J14" i="2"/>
  <c r="J13" i="2"/>
  <c r="J12" i="2"/>
  <c r="J11" i="2"/>
  <c r="G12" i="2"/>
  <c r="G13" i="2"/>
  <c r="L13" i="2" s="1"/>
  <c r="G14" i="2"/>
  <c r="G15" i="2"/>
  <c r="G16" i="2"/>
  <c r="L16" i="2" l="1"/>
  <c r="L12" i="2"/>
  <c r="L15" i="2"/>
  <c r="L14" i="2"/>
  <c r="L11" i="2"/>
  <c r="Z17" i="61"/>
  <c r="Z18" i="61"/>
  <c r="Z19" i="61"/>
  <c r="Z20" i="61"/>
  <c r="Z21" i="61"/>
  <c r="Z22" i="61"/>
  <c r="Z23" i="61"/>
  <c r="Z24" i="61"/>
  <c r="Z25" i="61"/>
  <c r="Z26" i="61"/>
  <c r="Z27" i="61"/>
  <c r="Z28"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W47" i="61"/>
  <c r="V47" i="61"/>
  <c r="V80" i="61" s="1"/>
  <c r="U47" i="61"/>
  <c r="T47" i="61"/>
  <c r="T80" i="61" s="1"/>
  <c r="S47" i="61"/>
  <c r="R47" i="61"/>
  <c r="R80" i="61" s="1"/>
  <c r="Q47" i="61"/>
  <c r="P47" i="61"/>
  <c r="P80" i="61" s="1"/>
  <c r="O47" i="61"/>
  <c r="N47" i="61"/>
  <c r="Q80" i="61" l="1"/>
  <c r="S80" i="61"/>
  <c r="U80" i="61"/>
  <c r="W80" i="61"/>
  <c r="N80" i="61"/>
  <c r="AA80" i="61"/>
  <c r="O80" i="61"/>
  <c r="Z58" i="61"/>
  <c r="Q82" i="61" l="1"/>
  <c r="S82" i="61"/>
  <c r="W82" i="61"/>
  <c r="O82" i="61"/>
  <c r="U82" i="6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F17" i="2" l="1"/>
  <c r="H17" i="2" l="1"/>
  <c r="J17" i="2" s="1"/>
  <c r="E17" i="2"/>
  <c r="G17" i="2" s="1"/>
  <c r="L17" i="2" l="1"/>
  <c r="Z30" i="61" l="1"/>
  <c r="Y47" i="61" l="1"/>
  <c r="Y80" i="61" s="1"/>
  <c r="Y82" i="61" s="1"/>
  <c r="X47" i="61"/>
  <c r="X80" i="61" s="1"/>
  <c r="Z29" i="61"/>
  <c r="Z47" i="61" s="1"/>
  <c r="Z80" i="61" s="1"/>
  <c r="E8" i="2" s="1"/>
  <c r="D8" i="2" l="1"/>
</calcChain>
</file>

<file path=xl/sharedStrings.xml><?xml version="1.0" encoding="utf-8"?>
<sst xmlns="http://schemas.openxmlformats.org/spreadsheetml/2006/main" count="1863" uniqueCount="551">
  <si>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</si>
  <si>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</si>
  <si>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</si>
  <si>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</si>
  <si>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</si>
  <si>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</si>
  <si>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</si>
  <si>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</si>
  <si>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</si>
  <si>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</si>
  <si>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</si>
  <si>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</si>
  <si>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</si>
  <si>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</si>
  <si>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</si>
  <si>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</si>
  <si>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</si>
  <si>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</si>
  <si>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</si>
  <si>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</si>
  <si>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</si>
  <si>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</si>
  <si>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</si>
  <si>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</si>
  <si>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</si>
  <si>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</si>
  <si>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</si>
  <si>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</si>
  <si>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</si>
  <si>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</si>
  <si>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</si>
  <si>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</si>
  <si>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</si>
  <si>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</si>
  <si>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</si>
  <si>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</si>
  <si>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</si>
  <si>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</si>
  <si>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</si>
  <si>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</si>
  <si>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</si>
  <si>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</si>
  <si>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</si>
  <si>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</si>
  <si>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</si>
  <si>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</si>
  <si>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</si>
  <si>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</si>
  <si>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</si>
  <si>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</si>
  <si>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</si>
  <si>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</si>
  <si>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</si>
  <si>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</si>
  <si>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</si>
  <si>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</si>
  <si>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</si>
  <si>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</si>
  <si>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</si>
  <si>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</si>
  <si>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</si>
  <si>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</si>
  <si>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</si>
  <si>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</si>
  <si>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</si>
  <si>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</si>
  <si>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</si>
  <si>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</si>
  <si>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</si>
  <si>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</si>
  <si>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</si>
  <si>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</si>
  <si>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</si>
  <si>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</si>
  <si>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</si>
  <si>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</si>
  <si>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</si>
  <si>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</si>
  <si>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</si>
  <si>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</si>
  <si>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</si>
  <si>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</si>
  <si>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</si>
  <si>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</si>
  <si>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</si>
  <si>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</si>
  <si>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</si>
  <si>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</si>
  <si>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</si>
  <si>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</si>
  <si>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</si>
  <si>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</si>
  <si>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</si>
  <si>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</si>
  <si>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</si>
  <si>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</si>
  <si>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</si>
  <si>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</si>
  <si>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</si>
  <si>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</si>
  <si>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</si>
  <si>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</si>
  <si>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</si>
  <si>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</si>
  <si>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</si>
  <si>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</si>
  <si>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</si>
  <si>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</si>
  <si>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</si>
  <si>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</si>
  <si>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</si>
  <si>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</si>
  <si>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</si>
  <si>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</si>
  <si>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</si>
  <si>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</si>
  <si>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</si>
  <si>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</si>
  <si>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</si>
  <si>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</si>
  <si>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</si>
  <si>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</si>
  <si>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</si>
  <si>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</si>
  <si>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</si>
  <si>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</si>
  <si>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</si>
  <si>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</si>
  <si>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</si>
  <si>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</si>
  <si>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</si>
  <si>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</si>
  <si>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</si>
  <si>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</si>
  <si>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</si>
  <si>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</si>
  <si>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</si>
  <si>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</si>
  <si>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</si>
  <si>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</si>
  <si>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</si>
  <si>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</si>
  <si>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</si>
  <si>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</si>
  <si>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</si>
  <si>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</si>
  <si>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</si>
  <si>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</si>
  <si>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</si>
  <si>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</si>
  <si>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</si>
  <si>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</si>
  <si>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</si>
  <si>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</si>
  <si>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</si>
  <si>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</si>
  <si>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</si>
  <si>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</si>
  <si>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</si>
  <si>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</si>
  <si>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</si>
  <si>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</si>
  <si>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</si>
  <si>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</si>
  <si>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</si>
  <si>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</si>
  <si>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</si>
  <si>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</si>
  <si>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</si>
  <si>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</si>
  <si>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</si>
  <si>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</si>
  <si>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</si>
  <si>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</si>
  <si>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</si>
  <si>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</si>
  <si>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</si>
  <si>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</si>
  <si>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</si>
  <si>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</si>
  <si>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</si>
  <si>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</si>
  <si>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</si>
  <si>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</si>
  <si>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</si>
  <si>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</si>
  <si>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</si>
  <si>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</si>
  <si>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</si>
  <si>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</si>
  <si>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</si>
  <si>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</si>
  <si>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</si>
  <si>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</si>
  <si>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</si>
  <si>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</si>
  <si>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</si>
  <si>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</si>
  <si>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</si>
  <si>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</si>
  <si>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</si>
  <si>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</si>
  <si>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</si>
  <si>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</si>
  <si>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</si>
  <si>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</si>
  <si>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</si>
  <si>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</si>
  <si>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</si>
  <si>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</si>
  <si>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</si>
  <si>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</si>
  <si>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</si>
  <si>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</si>
  <si>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</si>
  <si>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</si>
  <si>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</si>
  <si>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</si>
  <si>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</si>
  <si>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</si>
  <si>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</si>
  <si>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</si>
  <si>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</si>
  <si>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</si>
  <si>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</si>
  <si>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</si>
  <si>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</si>
  <si>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</si>
  <si>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</si>
  <si>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</si>
  <si>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</si>
  <si>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</si>
  <si>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</si>
  <si>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</si>
  <si>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</si>
  <si>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</si>
  <si>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</si>
  <si>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</si>
  <si>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</si>
  <si>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</si>
  <si>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</si>
  <si>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</si>
  <si>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</si>
  <si>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</si>
  <si>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</si>
  <si>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</si>
  <si>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</si>
  <si>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</si>
  <si>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</si>
  <si>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</si>
  <si>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</si>
  <si>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</si>
  <si>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</si>
  <si>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</si>
  <si>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</si>
  <si>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</si>
  <si>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</si>
  <si>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</si>
  <si>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</si>
  <si>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</si>
  <si>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</si>
  <si>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</si>
  <si>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</si>
  <si>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</si>
  <si>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</si>
  <si>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</si>
  <si>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</si>
  <si>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</si>
  <si>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</si>
  <si>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</si>
  <si>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</si>
  <si>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</si>
  <si>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</si>
  <si>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</si>
  <si>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</si>
  <si>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</si>
  <si>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</si>
  <si>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</si>
  <si>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</si>
  <si>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</si>
  <si>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</si>
  <si>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</si>
  <si>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</si>
  <si>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</si>
  <si>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</si>
  <si>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</si>
  <si>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</si>
  <si>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</si>
  <si>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</si>
  <si>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</si>
  <si>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</si>
  <si>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</si>
  <si>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</si>
  <si>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</si>
  <si>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</si>
  <si>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</si>
  <si>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</si>
  <si>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</si>
  <si>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</si>
  <si>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</si>
  <si>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</si>
  <si>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</si>
  <si>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</si>
  <si>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</si>
  <si>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</si>
  <si>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</si>
  <si>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</si>
  <si>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</si>
  <si>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</si>
  <si>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</si>
  <si>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</si>
  <si>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</si>
  <si>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</si>
  <si>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</si>
  <si>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</si>
  <si>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</si>
  <si>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</si>
  <si>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</si>
  <si>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</si>
  <si>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</si>
  <si>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</si>
  <si>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</si>
  <si>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</si>
  <si>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</si>
  <si>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</si>
  <si>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</si>
  <si>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</si>
  <si>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</si>
  <si>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</si>
  <si>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</si>
  <si>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</si>
  <si>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</si>
  <si>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</si>
  <si>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</si>
  <si>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</si>
  <si>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</si>
  <si>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</si>
  <si>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</si>
  <si>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</si>
  <si>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</si>
  <si>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</si>
  <si>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</si>
  <si>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</si>
  <si>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</si>
  <si>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</si>
  <si>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</si>
  <si>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</si>
  <si>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</si>
  <si>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</si>
  <si>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</si>
  <si>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</si>
  <si>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</si>
  <si>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</si>
  <si>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</si>
  <si>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</si>
  <si>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</si>
  <si>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</si>
  <si>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</si>
  <si>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</si>
  <si>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</si>
  <si>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</si>
  <si>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</si>
  <si>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</si>
  <si>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</si>
  <si>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</si>
  <si>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</si>
  <si>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</si>
  <si>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</si>
  <si>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</si>
  <si>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</si>
  <si>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</si>
  <si>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</si>
  <si>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</si>
  <si>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</si>
  <si>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</si>
  <si>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</si>
  <si>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</si>
  <si>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</si>
  <si>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</si>
  <si>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</si>
  <si>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</si>
  <si>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</si>
  <si>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</si>
  <si>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</si>
  <si>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</si>
  <si>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</si>
  <si>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</si>
  <si>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</si>
  <si>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</si>
  <si>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</si>
  <si>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</si>
  <si>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</si>
  <si>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</si>
  <si>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</si>
  <si>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</si>
  <si>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</si>
  <si>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</si>
  <si>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</si>
  <si>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</si>
  <si>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</si>
  <si>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</si>
  <si>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</si>
  <si>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</si>
  <si>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</si>
  <si>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</si>
  <si>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</si>
  <si>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</si>
  <si>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</si>
  <si>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</si>
  <si>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</si>
  <si>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</si>
  <si>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</si>
  <si>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</si>
  <si>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</si>
  <si>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</si>
  <si>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</si>
  <si>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</si>
  <si>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</si>
  <si>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</si>
  <si>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</si>
  <si>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</si>
  <si>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</si>
  <si>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</si>
  <si>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</si>
  <si>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</si>
  <si>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</si>
  <si>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</si>
  <si>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</si>
  <si>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</si>
  <si>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</si>
  <si>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</si>
  <si>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</si>
  <si>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</si>
  <si>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</si>
  <si>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</si>
  <si>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</si>
  <si>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</si>
  <si>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</si>
  <si>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</si>
  <si>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</si>
  <si>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</si>
  <si>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</si>
  <si>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</si>
  <si>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</si>
  <si>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</si>
  <si>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</si>
  <si>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</si>
  <si>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</si>
  <si>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</si>
  <si>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</si>
  <si>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</si>
  <si>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</si>
  <si>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</si>
  <si>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</si>
  <si>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</si>
  <si>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</si>
  <si>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</si>
  <si>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</si>
  <si>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</si>
  <si>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</si>
  <si>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</si>
  <si>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</si>
  <si>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</si>
  <si>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</si>
  <si>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</si>
  <si>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</si>
  <si>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</si>
  <si>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</si>
  <si>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</si>
  <si>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</si>
  <si>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</si>
  <si>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</si>
  <si>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</si>
  <si>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</si>
  <si>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</si>
  <si>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</si>
  <si>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</si>
  <si>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</si>
  <si>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</si>
  <si>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</si>
  <si>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</si>
  <si>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</si>
  <si>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</si>
  <si>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</si>
  <si>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</si>
  <si>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</si>
  <si>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</si>
  <si>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</si>
  <si>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</si>
  <si>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</si>
  <si>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</si>
  <si>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</si>
  <si>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</si>
  <si>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</si>
  <si>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</si>
  <si>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</si>
  <si>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</si>
  <si>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</si>
  <si>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</si>
  <si>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</si>
  <si>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</si>
  <si>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</si>
  <si>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</si>
  <si>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</si>
  <si>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</si>
  <si>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</si>
  <si>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</si>
  <si>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</si>
  <si>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</si>
  <si>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</si>
  <si>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</si>
  <si>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</si>
  <si>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</si>
  <si>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</si>
  <si>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</si>
  <si>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</si>
  <si>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</si>
  <si>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</si>
  <si>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</si>
  <si>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</si>
  <si>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</si>
  <si>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</si>
  <si>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Bruce Bibby</t>
  </si>
  <si>
    <t>Manager Conservation and Demand Management</t>
  </si>
  <si>
    <t>brucebibby@hydroottawa.com</t>
  </si>
  <si>
    <t>613 738 5499 Ex 379</t>
  </si>
  <si>
    <t>1</t>
  </si>
  <si>
    <t>Enhanced Small Commercial Direct Install</t>
  </si>
  <si>
    <t>Shortfall-Consumer</t>
  </si>
  <si>
    <t>Shortfall-Commercial</t>
  </si>
  <si>
    <t>Assumption summary provided.</t>
  </si>
  <si>
    <t>Included in the assumptions summary provided.</t>
  </si>
  <si>
    <t>Used historical performance, therefore no additional information required.</t>
  </si>
  <si>
    <t>n/a</t>
  </si>
  <si>
    <t>Hydro Ottawa/Renfrew Hydro will continue to work collaboratively with other LDC's in Eastern Ontario in ways such as: french language translation, technical and soft skills training, marketing creatives, and other support as needed. Will also consider collaboration on new program designs.</t>
  </si>
  <si>
    <t>Roger Marsh</t>
  </si>
  <si>
    <t>rogermarsh@hydroottawa.com</t>
  </si>
  <si>
    <t>613 738 5499 Ex 342</t>
  </si>
  <si>
    <t>Chief Energy Management Officer-Hydro Ottawa</t>
  </si>
  <si>
    <t>This program will utilize the installed smart meters and automated metering infrastructure to provide CVR software  with service point voltages to deliver reduced voltage. Operating at reduced voltage will result in lower energy consumption.  This program will impact all customer classes.</t>
  </si>
  <si>
    <t>Hydro Ottawa/Renfrew Hydro will continue to collaborate with the gas company where possible such as the Home Assistance Program. Any future possibilites will be pursued.</t>
  </si>
  <si>
    <t>jtfreemark@renfrewhydro.com</t>
  </si>
  <si>
    <t>President-Renfrew Hydro</t>
  </si>
  <si>
    <t>Tom Freemark</t>
  </si>
  <si>
    <t>613 432-4884</t>
  </si>
  <si>
    <t>Residential Demand Response Wi-Fi Thermostat Pilot</t>
  </si>
  <si>
    <t>Conservation Voltage Regulation (CVR) Leveraging AMI Data Pilot</t>
  </si>
  <si>
    <t>Proposed Conservation Voltage Regulation (CVR) Leveraging AMI Data Program</t>
  </si>
  <si>
    <t xml:space="preserve">Hydro Ottawa's Manager of Energy Conservation and Demand Management actively participates on behalf of both Hydro Ottawa and Renfrew Hydro in regional resource planning meetings in Eastern Ontario.  The objective of this participation is to make other participants aware of the contribution of the CDM Plan towards overall resource requirements and to consider CDM in the IRRP process as a first alternative to meet resource needs. We will work to gain alignment between the CDM Plan and commitments required as part of the IRRP.  This work will be resourced by CDM engineering and support staff. </t>
  </si>
  <si>
    <t>TBD</t>
  </si>
  <si>
    <t>LDC Working Group will be sbmitting the business case for this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</si>
</sst>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
    <numFmt numFmtId="167" formatCode="0.0"/>
    <numFmt numFmtId="168" formatCode="[$-409]d\-mmm\-yy;@"/>
    <numFmt numFmtId="169" formatCode="&quot;$&quot;#,##0"/>
    <numFmt numFmtId="170" formatCode="&quot;$&quot;#,##0.00"/>
    <numFmt numFmtId="171" formatCode="#,##0.0"/>
    <numFmt numFmtId="172" formatCode="&quot;$&quot;#,##0.000"/>
    <numFmt numFmtId="173" formatCode="[$-409]d\-mmm\-yyyy;@"/>
  </numFmts>
  <fonts count="65">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0"/>
      <color indexed="8"/>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name val="Arial"/>
      <family val="2"/>
    </font>
    <font>
      <sz val="12"/>
      <color indexed="8"/>
      <name val="Arial"/>
      <family val="2"/>
    </font>
    <font>
      <sz val="8"/>
      <name val="Arial"/>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11"/>
      <color theme="10"/>
      <name val="Calibri"/>
      <family val="2"/>
      <scheme val="minor"/>
    </font>
    <font>
      <u/>
      <sz val="10"/>
      <color indexed="12"/>
      <name val="Arial"/>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charset val="129"/>
    </font>
    <font>
      <b/>
      <sz val="15"/>
      <name val="Arial"/>
      <family val="2"/>
    </font>
    <font>
      <b/>
      <sz val="18"/>
      <color indexed="56"/>
      <name val="Cambria"/>
      <family val="2"/>
    </font>
    <font>
      <b/>
      <sz val="11"/>
      <color indexed="8"/>
      <name val="Calibri"/>
      <family val="2"/>
    </font>
    <font>
      <sz val="10"/>
      <name val="Verdana"/>
      <family val="2"/>
    </font>
  </fonts>
  <fills count="33">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69">
    <xf numFmtId="0" fontId="0" fillId="0" borderId="0"/>
    <xf numFmtId="0" fontId="9" fillId="3" borderId="0" applyNumberFormat="0" applyBorder="0" applyAlignment="0" applyProtection="0"/>
    <xf numFmtId="0" fontId="10" fillId="0" borderId="0"/>
    <xf numFmtId="168" fontId="10" fillId="0" borderId="0"/>
    <xf numFmtId="44" fontId="10" fillId="0" borderId="0" applyFont="0" applyFill="0" applyBorder="0" applyAlignment="0" applyProtection="0"/>
    <xf numFmtId="165" fontId="10" fillId="0" borderId="0" applyFont="0" applyFill="0" applyBorder="0" applyAlignment="0" applyProtection="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0"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0" fontId="34" fillId="0" borderId="0"/>
    <xf numFmtId="0" fontId="34" fillId="0" borderId="0"/>
    <xf numFmtId="9" fontId="34" fillId="0" borderId="0" applyFont="0" applyFill="0" applyBorder="0" applyAlignment="0" applyProtection="0"/>
    <xf numFmtId="0" fontId="10" fillId="0" borderId="0"/>
    <xf numFmtId="0" fontId="35" fillId="0" borderId="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6" borderId="0" applyNumberFormat="0" applyBorder="0" applyAlignment="0" applyProtection="0"/>
    <xf numFmtId="0" fontId="38" fillId="0" borderId="0" applyNumberFormat="0" applyFill="0" applyBorder="0" applyAlignment="0" applyProtection="0"/>
    <xf numFmtId="0" fontId="39" fillId="10" borderId="0" applyNumberFormat="0" applyBorder="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1" fillId="0" borderId="17" applyNumberFormat="0" applyFill="0" applyAlignment="0" applyProtection="0"/>
    <xf numFmtId="0" fontId="42" fillId="28" borderId="18"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43" fillId="0" borderId="0" applyFont="0" applyFill="0" applyBorder="0" applyAlignment="0" applyProtection="0"/>
    <xf numFmtId="165" fontId="1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4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45" fillId="0" borderId="0" applyFont="0" applyFill="0" applyBorder="0" applyAlignment="0" applyProtection="0"/>
    <xf numFmtId="165" fontId="10" fillId="0" borderId="0" applyFont="0" applyFill="0" applyBorder="0" applyAlignment="0" applyProtection="0"/>
    <xf numFmtId="165" fontId="34" fillId="0" borderId="0" applyFont="0" applyFill="0" applyBorder="0" applyAlignment="0" applyProtection="0"/>
    <xf numFmtId="165" fontId="46" fillId="0" borderId="0" applyFont="0" applyFill="0" applyBorder="0" applyAlignment="0" applyProtection="0"/>
    <xf numFmtId="165" fontId="45" fillId="0" borderId="0" applyFont="0" applyFill="0" applyBorder="0" applyAlignment="0" applyProtection="0"/>
    <xf numFmtId="165" fontId="46" fillId="0" borderId="0" applyFont="0" applyFill="0" applyBorder="0" applyAlignment="0" applyProtection="0"/>
    <xf numFmtId="0" fontId="10" fillId="29" borderId="19" applyNumberFormat="0" applyFont="0" applyAlignment="0" applyProtection="0"/>
    <xf numFmtId="44" fontId="10" fillId="0" borderId="0" applyFont="0" applyFill="0" applyBorder="0" applyAlignment="0" applyProtection="0"/>
    <xf numFmtId="164" fontId="10" fillId="0" borderId="0" applyFont="0" applyFill="0" applyBorder="0" applyAlignment="0" applyProtection="0"/>
    <xf numFmtId="164" fontId="45"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4" fontId="46"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47" fillId="14" borderId="16" applyNumberFormat="0" applyAlignment="0" applyProtection="0"/>
    <xf numFmtId="0" fontId="48" fillId="0" borderId="0" applyNumberFormat="0" applyFill="0" applyBorder="0" applyAlignment="0" applyProtection="0"/>
    <xf numFmtId="0" fontId="49" fillId="11" borderId="0" applyNumberFormat="0" applyBorder="0" applyAlignment="0" applyProtection="0"/>
    <xf numFmtId="0" fontId="50" fillId="0" borderId="20" applyNumberFormat="0" applyFill="0" applyAlignment="0" applyProtection="0"/>
    <xf numFmtId="0" fontId="51" fillId="0" borderId="21" applyNumberFormat="0" applyFill="0" applyAlignment="0" applyProtection="0"/>
    <xf numFmtId="0" fontId="52" fillId="0" borderId="22"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1" fillId="0" borderId="17" applyNumberFormat="0" applyFill="0" applyAlignment="0" applyProtection="0"/>
    <xf numFmtId="0" fontId="56" fillId="30" borderId="0" applyNumberFormat="0" applyBorder="0" applyAlignment="0" applyProtection="0"/>
    <xf numFmtId="0" fontId="10" fillId="0" borderId="1"/>
    <xf numFmtId="0" fontId="10" fillId="0" borderId="0"/>
    <xf numFmtId="0" fontId="35" fillId="0" borderId="0"/>
    <xf numFmtId="0" fontId="10" fillId="0" borderId="1"/>
    <xf numFmtId="0" fontId="10" fillId="0" borderId="0"/>
    <xf numFmtId="0" fontId="34" fillId="0" borderId="0"/>
    <xf numFmtId="0" fontId="10" fillId="0" borderId="0"/>
    <xf numFmtId="0" fontId="34" fillId="0" borderId="0"/>
    <xf numFmtId="0" fontId="34" fillId="0" borderId="0"/>
    <xf numFmtId="0" fontId="35" fillId="0" borderId="0"/>
    <xf numFmtId="168" fontId="10" fillId="0" borderId="0"/>
    <xf numFmtId="0" fontId="44" fillId="0" borderId="0"/>
    <xf numFmtId="168" fontId="10" fillId="0" borderId="0"/>
    <xf numFmtId="0" fontId="36" fillId="0" borderId="0"/>
    <xf numFmtId="0" fontId="57" fillId="0" borderId="0"/>
    <xf numFmtId="0" fontId="10" fillId="0" borderId="0"/>
    <xf numFmtId="168" fontId="10" fillId="0" borderId="0"/>
    <xf numFmtId="0" fontId="10" fillId="0" borderId="0"/>
    <xf numFmtId="0" fontId="58" fillId="0" borderId="0"/>
    <xf numFmtId="0" fontId="57" fillId="0" borderId="0"/>
    <xf numFmtId="0" fontId="58" fillId="0" borderId="0"/>
    <xf numFmtId="0" fontId="44" fillId="0" borderId="0"/>
    <xf numFmtId="0" fontId="57" fillId="0" borderId="0"/>
    <xf numFmtId="0" fontId="10" fillId="0" borderId="0"/>
    <xf numFmtId="0" fontId="34" fillId="0" borderId="0"/>
    <xf numFmtId="0" fontId="10" fillId="0" borderId="0"/>
    <xf numFmtId="168" fontId="10" fillId="0" borderId="0"/>
    <xf numFmtId="0" fontId="34" fillId="0" borderId="0"/>
    <xf numFmtId="0" fontId="45" fillId="0" borderId="0"/>
    <xf numFmtId="168" fontId="10" fillId="0" borderId="0"/>
    <xf numFmtId="0" fontId="10" fillId="0" borderId="0"/>
    <xf numFmtId="168" fontId="10" fillId="0" borderId="0"/>
    <xf numFmtId="0" fontId="10" fillId="0" borderId="0"/>
    <xf numFmtId="168" fontId="10" fillId="0" borderId="0"/>
    <xf numFmtId="0" fontId="10" fillId="0" borderId="0"/>
    <xf numFmtId="168" fontId="10" fillId="0" borderId="0"/>
    <xf numFmtId="168" fontId="10" fillId="0" borderId="0"/>
    <xf numFmtId="0" fontId="10" fillId="0" borderId="0"/>
    <xf numFmtId="0" fontId="34" fillId="0" borderId="0"/>
    <xf numFmtId="0" fontId="10" fillId="0" borderId="0"/>
    <xf numFmtId="0" fontId="10" fillId="0" borderId="0"/>
    <xf numFmtId="0" fontId="10" fillId="0" borderId="0"/>
    <xf numFmtId="0" fontId="34" fillId="0" borderId="0"/>
    <xf numFmtId="0" fontId="10" fillId="0" borderId="0"/>
    <xf numFmtId="0" fontId="10" fillId="0" borderId="0"/>
    <xf numFmtId="0" fontId="46" fillId="0" borderId="0"/>
    <xf numFmtId="0" fontId="35" fillId="0" borderId="0"/>
    <xf numFmtId="0" fontId="10" fillId="0" borderId="0"/>
    <xf numFmtId="0" fontId="46"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0" fillId="0" borderId="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62" fillId="0" borderId="0" applyNumberFormat="0" applyFill="0" applyBorder="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8" fillId="0" borderId="0" applyNumberFormat="0" applyFill="0" applyBorder="0" applyAlignment="0" applyProtection="0"/>
    <xf numFmtId="0" fontId="10" fillId="0" borderId="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0" fontId="64" fillId="0" borderId="0"/>
    <xf numFmtId="165" fontId="34" fillId="0" borderId="0" applyFont="0" applyFill="0" applyBorder="0" applyAlignment="0" applyProtection="0"/>
    <xf numFmtId="0" fontId="34" fillId="0" borderId="0"/>
    <xf numFmtId="165" fontId="10" fillId="0" borderId="0" applyFont="0" applyFill="0" applyBorder="0" applyAlignment="0" applyProtection="0"/>
    <xf numFmtId="0" fontId="34" fillId="0" borderId="0"/>
    <xf numFmtId="168" fontId="10" fillId="0" borderId="0"/>
    <xf numFmtId="44"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165" fontId="10" fillId="0" borderId="0" applyFont="0" applyFill="0" applyBorder="0" applyAlignment="0" applyProtection="0"/>
    <xf numFmtId="0" fontId="34" fillId="0" borderId="0"/>
    <xf numFmtId="168" fontId="10" fillId="0" borderId="0"/>
    <xf numFmtId="44"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165" fontId="10" fillId="0" borderId="0" applyFont="0" applyFill="0" applyBorder="0" applyAlignment="0" applyProtection="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2" fillId="31" borderId="1" applyNumberFormat="0" applyProtection="0">
      <alignment horizontal="center" vertical="center" wrapText="1"/>
    </xf>
    <xf numFmtId="0" fontId="61" fillId="31" borderId="1" applyNumberFormat="0" applyProtection="0">
      <alignment horizontal="center" vertical="center"/>
    </xf>
    <xf numFmtId="0" fontId="10" fillId="0" borderId="1"/>
    <xf numFmtId="0" fontId="10" fillId="0" borderId="1"/>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10" fillId="0" borderId="1"/>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0" fontId="34" fillId="0" borderId="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10" fillId="29" borderId="27" applyNumberFormat="0" applyFon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10" fillId="29" borderId="27" applyNumberFormat="0" applyFon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10" fillId="0" borderId="30"/>
    <xf numFmtId="0" fontId="10" fillId="0" borderId="3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1" fillId="31" borderId="30" applyNumberFormat="0" applyProtection="0">
      <alignment horizontal="center" vertical="center"/>
    </xf>
    <xf numFmtId="0" fontId="12" fillId="31" borderId="30" applyNumberFormat="0" applyProtection="0">
      <alignment horizontal="center" vertical="center" wrapText="1"/>
    </xf>
    <xf numFmtId="0" fontId="12" fillId="31" borderId="30" applyNumberFormat="0" applyProtection="0">
      <alignment horizontal="center" vertical="center"/>
    </xf>
    <xf numFmtId="0" fontId="12" fillId="31" borderId="30" applyNumberFormat="0" applyProtection="0">
      <alignment horizontal="center" vertical="center" wrapText="1"/>
    </xf>
    <xf numFmtId="0" fontId="10" fillId="8" borderId="30" applyNumberFormat="0" applyProtection="0">
      <alignment horizontal="left" vertical="center"/>
    </xf>
    <xf numFmtId="0" fontId="10" fillId="8" borderId="30" applyNumberFormat="0" applyProtection="0">
      <alignment horizontal="left" vertical="center"/>
    </xf>
    <xf numFmtId="0" fontId="12" fillId="32" borderId="30" applyNumberFormat="0" applyProtection="0">
      <alignment horizontal="left" vertical="center" wrapText="1"/>
    </xf>
    <xf numFmtId="0" fontId="10" fillId="8" borderId="30" applyNumberFormat="0" applyProtection="0">
      <alignment horizontal="left" vertical="center" wrapText="1"/>
    </xf>
    <xf numFmtId="0" fontId="10" fillId="8" borderId="30" applyNumberFormat="0" applyProtection="0">
      <alignment horizontal="left" vertical="center" wrapText="1"/>
    </xf>
    <xf numFmtId="0" fontId="12" fillId="32" borderId="30" applyNumberFormat="0" applyProtection="0">
      <alignment horizontal="left" vertical="center" wrapText="1"/>
    </xf>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10" fillId="29" borderId="27" applyNumberFormat="0" applyFon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10" fillId="0" borderId="25"/>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10" fillId="29" borderId="27" applyNumberFormat="0" applyFon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10" fillId="0" borderId="25"/>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27" applyNumberFormat="0" applyFon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12" fillId="31" borderId="25" applyNumberFormat="0" applyProtection="0">
      <alignment horizontal="center" vertical="center" wrapText="1"/>
    </xf>
    <xf numFmtId="0" fontId="61" fillId="31" borderId="25" applyNumberFormat="0" applyProtection="0">
      <alignment horizontal="center" vertical="center"/>
    </xf>
    <xf numFmtId="0" fontId="10" fillId="0" borderId="25"/>
    <xf numFmtId="0" fontId="10" fillId="0" borderId="25"/>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10" fillId="29" borderId="27" applyNumberFormat="0" applyFon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10"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36" fillId="29" borderId="27" applyNumberFormat="0" applyFon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0" fillId="27"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47" fillId="14" borderId="26" applyNumberFormat="0" applyAlignment="0" applyProtection="0"/>
    <xf numFmtId="0" fontId="59" fillId="27" borderId="28" applyNumberFormat="0" applyAlignment="0" applyProtection="0"/>
    <xf numFmtId="0" fontId="59" fillId="27" borderId="28" applyNumberFormat="0" applyAlignment="0" applyProtection="0"/>
    <xf numFmtId="0" fontId="59" fillId="27" borderId="28" applyNumberFormat="0" applyAlignment="0" applyProtection="0"/>
    <xf numFmtId="0" fontId="63" fillId="0" borderId="29" applyNumberFormat="0" applyFill="0" applyAlignment="0" applyProtection="0"/>
    <xf numFmtId="0" fontId="63" fillId="0" borderId="29" applyNumberFormat="0" applyFill="0" applyAlignment="0" applyProtection="0"/>
    <xf numFmtId="0" fontId="63" fillId="0" borderId="29"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10" fillId="0" borderId="25"/>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34" fillId="0" borderId="0"/>
    <xf numFmtId="0" fontId="34" fillId="0" borderId="0"/>
    <xf numFmtId="0" fontId="10" fillId="0" borderId="1"/>
    <xf numFmtId="0" fontId="10" fillId="0" borderId="1"/>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0" borderId="1"/>
    <xf numFmtId="0" fontId="10" fillId="0" borderId="1"/>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0" borderId="1"/>
    <xf numFmtId="0" fontId="10" fillId="0" borderId="1"/>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0" borderId="1"/>
    <xf numFmtId="0" fontId="10" fillId="0" borderId="1"/>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2" fillId="31" borderId="1" applyNumberFormat="0" applyProtection="0">
      <alignment horizontal="center" vertical="center" wrapText="1"/>
    </xf>
    <xf numFmtId="0" fontId="61" fillId="31" borderId="1" applyNumberFormat="0" applyProtection="0">
      <alignment horizontal="center" vertical="center"/>
    </xf>
    <xf numFmtId="0" fontId="10" fillId="0" borderId="1"/>
    <xf numFmtId="0" fontId="10" fillId="0" borderId="1"/>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0" borderId="1"/>
    <xf numFmtId="0" fontId="10" fillId="0" borderId="1"/>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10" fillId="0" borderId="35"/>
    <xf numFmtId="0" fontId="10" fillId="0" borderId="35"/>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1" fillId="31" borderId="35" applyNumberFormat="0" applyProtection="0">
      <alignment horizontal="center" vertical="center"/>
    </xf>
    <xf numFmtId="0" fontId="12" fillId="31" borderId="35" applyNumberFormat="0" applyProtection="0">
      <alignment horizontal="center" vertical="center" wrapText="1"/>
    </xf>
    <xf numFmtId="0" fontId="12" fillId="31" borderId="35" applyNumberFormat="0" applyProtection="0">
      <alignment horizontal="center" vertical="center"/>
    </xf>
    <xf numFmtId="0" fontId="12" fillId="31" borderId="35" applyNumberFormat="0" applyProtection="0">
      <alignment horizontal="center" vertical="center" wrapText="1"/>
    </xf>
    <xf numFmtId="0" fontId="10" fillId="8" borderId="35" applyNumberFormat="0" applyProtection="0">
      <alignment horizontal="left" vertical="center"/>
    </xf>
    <xf numFmtId="0" fontId="10" fillId="8" borderId="35" applyNumberFormat="0" applyProtection="0">
      <alignment horizontal="left" vertical="center"/>
    </xf>
    <xf numFmtId="0" fontId="12" fillId="32" borderId="35" applyNumberFormat="0" applyProtection="0">
      <alignment horizontal="left" vertical="center" wrapText="1"/>
    </xf>
    <xf numFmtId="0" fontId="10" fillId="8" borderId="35" applyNumberFormat="0" applyProtection="0">
      <alignment horizontal="left" vertical="center" wrapText="1"/>
    </xf>
    <xf numFmtId="0" fontId="10" fillId="8" borderId="35" applyNumberFormat="0" applyProtection="0">
      <alignment horizontal="left" vertical="center" wrapText="1"/>
    </xf>
    <xf numFmtId="0" fontId="12" fillId="32" borderId="35" applyNumberFormat="0" applyProtection="0">
      <alignment horizontal="left" vertical="center" wrapText="1"/>
    </xf>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10" fillId="0" borderId="40"/>
    <xf numFmtId="0" fontId="10" fillId="0" borderId="4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1" fillId="31" borderId="40" applyNumberFormat="0" applyProtection="0">
      <alignment horizontal="center" vertical="center"/>
    </xf>
    <xf numFmtId="0" fontId="12" fillId="31" borderId="40" applyNumberFormat="0" applyProtection="0">
      <alignment horizontal="center" vertical="center" wrapText="1"/>
    </xf>
    <xf numFmtId="0" fontId="12" fillId="31" borderId="40" applyNumberFormat="0" applyProtection="0">
      <alignment horizontal="center" vertical="center"/>
    </xf>
    <xf numFmtId="0" fontId="12" fillId="31" borderId="40" applyNumberFormat="0" applyProtection="0">
      <alignment horizontal="center" vertical="center" wrapText="1"/>
    </xf>
    <xf numFmtId="0" fontId="10" fillId="8" borderId="40" applyNumberFormat="0" applyProtection="0">
      <alignment horizontal="left" vertical="center"/>
    </xf>
    <xf numFmtId="0" fontId="10" fillId="8" borderId="40" applyNumberFormat="0" applyProtection="0">
      <alignment horizontal="left" vertical="center"/>
    </xf>
    <xf numFmtId="0" fontId="12" fillId="32" borderId="40" applyNumberFormat="0" applyProtection="0">
      <alignment horizontal="left" vertical="center" wrapText="1"/>
    </xf>
    <xf numFmtId="0" fontId="10" fillId="8" borderId="40" applyNumberFormat="0" applyProtection="0">
      <alignment horizontal="left" vertical="center" wrapText="1"/>
    </xf>
    <xf numFmtId="0" fontId="10" fillId="8" borderId="40" applyNumberFormat="0" applyProtection="0">
      <alignment horizontal="left" vertical="center" wrapText="1"/>
    </xf>
    <xf numFmtId="0" fontId="12" fillId="32" borderId="40" applyNumberFormat="0" applyProtection="0">
      <alignment horizontal="left" vertical="center" wrapText="1"/>
    </xf>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10" fillId="29" borderId="37" applyNumberFormat="0" applyFon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10"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36" fillId="29" borderId="37" applyNumberFormat="0" applyFon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0" fillId="27"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47" fillId="14" borderId="36" applyNumberFormat="0" applyAlignment="0" applyProtection="0"/>
    <xf numFmtId="0" fontId="59" fillId="27" borderId="38" applyNumberFormat="0" applyAlignment="0" applyProtection="0"/>
    <xf numFmtId="0" fontId="59" fillId="27" borderId="38" applyNumberFormat="0" applyAlignment="0" applyProtection="0"/>
    <xf numFmtId="0" fontId="59" fillId="27" borderId="38" applyNumberFormat="0" applyAlignment="0" applyProtection="0"/>
    <xf numFmtId="0" fontId="63" fillId="0" borderId="39" applyNumberFormat="0" applyFill="0" applyAlignment="0" applyProtection="0"/>
    <xf numFmtId="0" fontId="63" fillId="0" borderId="39" applyNumberFormat="0" applyFill="0" applyAlignment="0" applyProtection="0"/>
    <xf numFmtId="0" fontId="63" fillId="0" borderId="39"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10" fillId="29" borderId="46" applyNumberFormat="0" applyFon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10" fillId="29" borderId="46" applyNumberFormat="0" applyFon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10" fillId="0" borderId="49"/>
    <xf numFmtId="0" fontId="10" fillId="0" borderId="49"/>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1" fillId="31" borderId="49" applyNumberFormat="0" applyProtection="0">
      <alignment horizontal="center" vertical="center"/>
    </xf>
    <xf numFmtId="0" fontId="12" fillId="31" borderId="49" applyNumberFormat="0" applyProtection="0">
      <alignment horizontal="center" vertical="center" wrapText="1"/>
    </xf>
    <xf numFmtId="0" fontId="12" fillId="31" borderId="49" applyNumberFormat="0" applyProtection="0">
      <alignment horizontal="center" vertical="center"/>
    </xf>
    <xf numFmtId="0" fontId="12" fillId="31" borderId="49" applyNumberFormat="0" applyProtection="0">
      <alignment horizontal="center" vertical="center" wrapText="1"/>
    </xf>
    <xf numFmtId="0" fontId="10" fillId="8" borderId="49" applyNumberFormat="0" applyProtection="0">
      <alignment horizontal="left" vertical="center"/>
    </xf>
    <xf numFmtId="0" fontId="10" fillId="8" borderId="49" applyNumberFormat="0" applyProtection="0">
      <alignment horizontal="left" vertical="center"/>
    </xf>
    <xf numFmtId="0" fontId="12" fillId="32" borderId="49" applyNumberFormat="0" applyProtection="0">
      <alignment horizontal="left" vertical="center" wrapText="1"/>
    </xf>
    <xf numFmtId="0" fontId="10" fillId="8" borderId="49" applyNumberFormat="0" applyProtection="0">
      <alignment horizontal="left" vertical="center" wrapText="1"/>
    </xf>
    <xf numFmtId="0" fontId="10" fillId="8" borderId="49" applyNumberFormat="0" applyProtection="0">
      <alignment horizontal="left" vertical="center" wrapText="1"/>
    </xf>
    <xf numFmtId="0" fontId="12" fillId="32" borderId="49" applyNumberFormat="0" applyProtection="0">
      <alignment horizontal="left" vertical="center" wrapText="1"/>
    </xf>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10" fillId="29" borderId="46" applyNumberFormat="0" applyFon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10" fillId="29" borderId="46" applyNumberFormat="0" applyFon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10" fillId="29" borderId="46" applyNumberFormat="0" applyFon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10" fillId="29" borderId="46" applyNumberFormat="0" applyFon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10"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36" fillId="29" borderId="46" applyNumberFormat="0" applyFon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0" fillId="27"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47" fillId="14" borderId="45" applyNumberFormat="0" applyAlignment="0" applyProtection="0"/>
    <xf numFmtId="0" fontId="59" fillId="27" borderId="47" applyNumberFormat="0" applyAlignment="0" applyProtection="0"/>
    <xf numFmtId="0" fontId="59" fillId="27" borderId="47" applyNumberFormat="0" applyAlignment="0" applyProtection="0"/>
    <xf numFmtId="0" fontId="59" fillId="27" borderId="47" applyNumberFormat="0" applyAlignment="0" applyProtection="0"/>
    <xf numFmtId="0" fontId="63" fillId="0" borderId="48" applyNumberFormat="0" applyFill="0" applyAlignment="0" applyProtection="0"/>
    <xf numFmtId="0" fontId="63" fillId="0" borderId="48" applyNumberFormat="0" applyFill="0" applyAlignment="0" applyProtection="0"/>
    <xf numFmtId="0" fontId="63" fillId="0" borderId="48"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10" fillId="29" borderId="51" applyNumberFormat="0" applyFon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10"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36" fillId="29" borderId="51" applyNumberFormat="0" applyFon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0" fillId="27"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47" fillId="14" borderId="50" applyNumberFormat="0" applyAlignment="0" applyProtection="0"/>
    <xf numFmtId="0" fontId="59" fillId="27" borderId="52" applyNumberFormat="0" applyAlignment="0" applyProtection="0"/>
    <xf numFmtId="0" fontId="59" fillId="27" borderId="52" applyNumberFormat="0" applyAlignment="0" applyProtection="0"/>
    <xf numFmtId="0" fontId="59" fillId="27" borderId="52" applyNumberFormat="0" applyAlignment="0" applyProtection="0"/>
    <xf numFmtId="0" fontId="63" fillId="0" borderId="53" applyNumberFormat="0" applyFill="0" applyAlignment="0" applyProtection="0"/>
    <xf numFmtId="0" fontId="63" fillId="0" borderId="53" applyNumberFormat="0" applyFill="0" applyAlignment="0" applyProtection="0"/>
    <xf numFmtId="0" fontId="63" fillId="0" borderId="53" applyNumberFormat="0" applyFill="0" applyAlignment="0" applyProtection="0"/>
  </cellStyleXfs>
  <cellXfs count="314">
    <xf numFmtId="0" fontId="0" fillId="0" borderId="0" xfId="0"/>
    <xf numFmtId="0" fontId="1" fillId="0" borderId="0" xfId="0" applyFont="1"/>
    <xf numFmtId="166"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8" fontId="12" fillId="2" borderId="7" xfId="0" applyNumberFormat="1" applyFont="1" applyFill="1" applyBorder="1" applyAlignment="1">
      <alignment horizontal="center" vertical="center" wrapText="1"/>
    </xf>
    <xf numFmtId="168" fontId="12" fillId="2" borderId="1" xfId="0"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8"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7"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8"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7"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8"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7"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9" fontId="16" fillId="3" borderId="1" xfId="1" applyNumberFormat="1" applyFont="1" applyBorder="1" applyAlignment="1" applyProtection="1">
      <alignment horizontal="center" vertical="center"/>
    </xf>
    <xf numFmtId="169" fontId="14" fillId="3" borderId="1" xfId="1" applyNumberFormat="1" applyFont="1" applyBorder="1" applyAlignment="1" applyProtection="1">
      <alignment horizontal="center" vertical="center"/>
    </xf>
    <xf numFmtId="170"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71" fontId="11" fillId="4" borderId="1" xfId="2" applyNumberFormat="1" applyFont="1" applyFill="1" applyBorder="1" applyAlignment="1" applyProtection="1">
      <alignment horizontal="center" vertical="center" wrapText="1"/>
      <protection locked="0"/>
    </xf>
    <xf numFmtId="171" fontId="16" fillId="3" borderId="1" xfId="1" applyNumberFormat="1" applyFont="1" applyBorder="1" applyAlignment="1" applyProtection="1">
      <alignment horizontal="center" vertical="center"/>
    </xf>
    <xf numFmtId="171" fontId="15" fillId="4" borderId="1" xfId="2" applyNumberFormat="1" applyFont="1" applyFill="1" applyBorder="1" applyAlignment="1" applyProtection="1">
      <alignment horizontal="center" vertical="center" wrapText="1"/>
      <protection locked="0"/>
    </xf>
    <xf numFmtId="172" fontId="11" fillId="4" borderId="1" xfId="2" applyNumberFormat="1" applyFont="1" applyFill="1" applyBorder="1" applyAlignment="1" applyProtection="1">
      <alignment horizontal="center" vertical="center" wrapText="1"/>
      <protection locked="0"/>
    </xf>
    <xf numFmtId="172"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8"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3"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3"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5" fillId="7" borderId="3" xfId="2" applyNumberFormat="1" applyFont="1" applyFill="1" applyBorder="1" applyAlignment="1" applyProtection="1">
      <alignment vertical="center"/>
      <protection locked="0"/>
    </xf>
    <xf numFmtId="3" fontId="15" fillId="7" borderId="3" xfId="2" applyNumberFormat="1" applyFont="1" applyFill="1" applyBorder="1" applyAlignment="1" applyProtection="1">
      <alignment horizontal="center" vertical="center" wrapText="1"/>
      <protection locked="0"/>
    </xf>
    <xf numFmtId="3" fontId="0" fillId="0" borderId="0" xfId="0" applyNumberFormat="1" applyProtection="1">
      <protection locked="0"/>
    </xf>
    <xf numFmtId="169" fontId="11" fillId="7" borderId="1" xfId="2"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8" fontId="12" fillId="2" borderId="2" xfId="0" applyNumberFormat="1" applyFont="1" applyFill="1" applyBorder="1" applyAlignment="1">
      <alignment horizontal="left" vertical="center" wrapText="1"/>
    </xf>
    <xf numFmtId="168"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3" fontId="11" fillId="4" borderId="2" xfId="2" applyNumberFormat="1" applyFont="1" applyFill="1" applyBorder="1" applyAlignment="1" applyProtection="1">
      <alignment horizontal="center" vertical="center" wrapText="1"/>
      <protection locked="0"/>
    </xf>
    <xf numFmtId="173" fontId="11" fillId="4" borderId="15" xfId="2" applyNumberFormat="1" applyFont="1" applyFill="1" applyBorder="1" applyAlignment="1" applyProtection="1">
      <alignment horizontal="center" vertical="center" wrapText="1"/>
      <protection locked="0"/>
    </xf>
    <xf numFmtId="173"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4369">
    <cellStyle name=" 3]_x000d__x000a_Zoomed=1_x000d__x000a_Row=0_x000d__x000a_Column=0_x000d__x000a_Height=300_x000d__x000a_Width=300_x000d__x000a_FontName=細明體_x000d__x000a_FontStyle=0_x000d__x000a_FontSize=9_x000d__x000a_PrtFontName=Co" xfId="1344"/>
    <cellStyle name="=C:\WINNT\SYSTEM32\COMMAND.COM" xfId="1345"/>
    <cellStyle name="20 % - Accent1" xfId="1346"/>
    <cellStyle name="20 % - Accent2" xfId="1347"/>
    <cellStyle name="20 % - Accent3" xfId="1348"/>
    <cellStyle name="20 % - Accent4" xfId="1349"/>
    <cellStyle name="20 % - Accent5" xfId="1350"/>
    <cellStyle name="20 % - Accent6" xfId="1351"/>
    <cellStyle name="20% - Accent1 2" xfId="1352"/>
    <cellStyle name="20% - Accent2 2" xfId="1353"/>
    <cellStyle name="20% - Accent3 2" xfId="1354"/>
    <cellStyle name="20% - Accent4 2" xfId="1355"/>
    <cellStyle name="20% - Accent5 2" xfId="1356"/>
    <cellStyle name="20% - Accent6 2" xfId="1357"/>
    <cellStyle name="40 % - Accent1" xfId="1358"/>
    <cellStyle name="40 % - Accent2" xfId="1359"/>
    <cellStyle name="40 % - Accent3" xfId="1360"/>
    <cellStyle name="40 % - Accent4" xfId="1361"/>
    <cellStyle name="40 % - Accent5" xfId="1362"/>
    <cellStyle name="40 % - Accent6" xfId="1363"/>
    <cellStyle name="40% - Accent1 2" xfId="1364"/>
    <cellStyle name="40% - Accent2 2" xfId="1365"/>
    <cellStyle name="40% - Accent3 2" xfId="1366"/>
    <cellStyle name="40% - Accent4 2" xfId="1367"/>
    <cellStyle name="40% - Accent5 2" xfId="1368"/>
    <cellStyle name="40% - Accent6 2" xfId="1369"/>
    <cellStyle name="60 % - Accent1" xfId="1370"/>
    <cellStyle name="60 % - Accent2" xfId="1371"/>
    <cellStyle name="60 % - Accent3" xfId="1372"/>
    <cellStyle name="60 % - Accent4" xfId="1373"/>
    <cellStyle name="60 % - Accent5" xfId="1374"/>
    <cellStyle name="60 % - Accent6" xfId="1375"/>
    <cellStyle name="60% - Accent1 2" xfId="1376"/>
    <cellStyle name="60% - Accent2 2" xfId="1377"/>
    <cellStyle name="60% - Accent3 2" xfId="1378"/>
    <cellStyle name="60% - Accent4 2" xfId="1379"/>
    <cellStyle name="60% - Accent5 2" xfId="1380"/>
    <cellStyle name="60% - Accent6 2" xfId="1381"/>
    <cellStyle name="Accent1 2" xfId="1382"/>
    <cellStyle name="Accent2 2" xfId="1383"/>
    <cellStyle name="Accent3 2" xfId="1384"/>
    <cellStyle name="Accent4 2" xfId="1385"/>
    <cellStyle name="Accent5 2" xfId="1386"/>
    <cellStyle name="Accent6 2" xfId="1387"/>
    <cellStyle name="Avertissement" xfId="1388"/>
    <cellStyle name="Bad 2" xfId="1389"/>
    <cellStyle name="Calcul" xfId="1390"/>
    <cellStyle name="Calcul 10" xfId="4075"/>
    <cellStyle name="Calcul 2" xfId="1547"/>
    <cellStyle name="Calcul 2 2" xfId="1974"/>
    <cellStyle name="Calcul 2 2 2" xfId="2395"/>
    <cellStyle name="Calcul 2 2 2 2" xfId="2870"/>
    <cellStyle name="Calcul 2 2 2 3" xfId="3442"/>
    <cellStyle name="Calcul 2 2 2 4" xfId="4303"/>
    <cellStyle name="Calcul 2 2 3" xfId="2575"/>
    <cellStyle name="Calcul 2 2 4" xfId="3147"/>
    <cellStyle name="Calcul 2 2 5" xfId="4009"/>
    <cellStyle name="Calcul 2 2 6" xfId="4177"/>
    <cellStyle name="Calcul 2 3" xfId="1824"/>
    <cellStyle name="Calcul 2 3 2" xfId="2671"/>
    <cellStyle name="Calcul 2 3 3" xfId="3243"/>
    <cellStyle name="Calcul 2 3 4" xfId="4243"/>
    <cellStyle name="Calcul 2 4" xfId="2299"/>
    <cellStyle name="Calcul 2 5" xfId="2479"/>
    <cellStyle name="Calcul 2 6" xfId="3063"/>
    <cellStyle name="Calcul 2 7" xfId="3913"/>
    <cellStyle name="Calcul 2 8" xfId="4093"/>
    <cellStyle name="Calcul 3" xfId="1692"/>
    <cellStyle name="Calcul 3 2" xfId="1730"/>
    <cellStyle name="Calcul 3 2 2" xfId="2151"/>
    <cellStyle name="Calcul 3 2 2 2" xfId="2447"/>
    <cellStyle name="Calcul 3 2 2 2 2" xfId="2999"/>
    <cellStyle name="Calcul 3 2 2 2 3" xfId="3571"/>
    <cellStyle name="Calcul 3 2 2 2 4" xfId="4355"/>
    <cellStyle name="Calcul 3 2 2 3" xfId="2627"/>
    <cellStyle name="Calcul 3 2 2 4" xfId="3199"/>
    <cellStyle name="Calcul 3 2 2 5" xfId="4061"/>
    <cellStyle name="Calcul 3 2 2 6" xfId="4229"/>
    <cellStyle name="Calcul 3 2 3" xfId="1888"/>
    <cellStyle name="Calcul 3 2 3 2" xfId="2776"/>
    <cellStyle name="Calcul 3 2 3 3" xfId="3348"/>
    <cellStyle name="Calcul 3 2 3 4" xfId="4271"/>
    <cellStyle name="Calcul 3 2 4" xfId="2363"/>
    <cellStyle name="Calcul 3 2 5" xfId="2543"/>
    <cellStyle name="Calcul 3 2 6" xfId="3115"/>
    <cellStyle name="Calcul 3 2 7" xfId="3977"/>
    <cellStyle name="Calcul 3 2 8" xfId="4145"/>
    <cellStyle name="Calcul 3 3" xfId="2113"/>
    <cellStyle name="Calcul 3 3 2" xfId="2417"/>
    <cellStyle name="Calcul 3 3 2 2" xfId="2969"/>
    <cellStyle name="Calcul 3 3 2 3" xfId="3541"/>
    <cellStyle name="Calcul 3 3 2 4" xfId="4325"/>
    <cellStyle name="Calcul 3 3 3" xfId="2597"/>
    <cellStyle name="Calcul 3 3 4" xfId="3169"/>
    <cellStyle name="Calcul 3 3 5" xfId="4031"/>
    <cellStyle name="Calcul 3 3 6" xfId="4199"/>
    <cellStyle name="Calcul 3 4" xfId="1858"/>
    <cellStyle name="Calcul 3 4 2" xfId="2762"/>
    <cellStyle name="Calcul 3 4 3" xfId="3334"/>
    <cellStyle name="Calcul 3 4 4" xfId="4257"/>
    <cellStyle name="Calcul 3 5" xfId="2333"/>
    <cellStyle name="Calcul 3 6" xfId="2513"/>
    <cellStyle name="Calcul 3 7" xfId="3085"/>
    <cellStyle name="Calcul 3 8" xfId="3947"/>
    <cellStyle name="Calcul 3 9" xfId="4115"/>
    <cellStyle name="Calcul 4" xfId="1751"/>
    <cellStyle name="Calcul 4 2" xfId="1903"/>
    <cellStyle name="Calcul 4 2 2" xfId="2796"/>
    <cellStyle name="Calcul 4 2 3" xfId="3368"/>
    <cellStyle name="Calcul 4 2 4" xfId="4285"/>
    <cellStyle name="Calcul 4 3" xfId="2377"/>
    <cellStyle name="Calcul 4 4" xfId="2557"/>
    <cellStyle name="Calcul 4 5" xfId="3129"/>
    <cellStyle name="Calcul 4 6" xfId="3991"/>
    <cellStyle name="Calcul 4 7" xfId="4159"/>
    <cellStyle name="Calcul 5" xfId="1806"/>
    <cellStyle name="Calcul 6" xfId="2281"/>
    <cellStyle name="Calcul 7" xfId="2461"/>
    <cellStyle name="Calcul 8" xfId="3045"/>
    <cellStyle name="Calcul 9" xfId="3895"/>
    <cellStyle name="Calculation 2" xfId="1391"/>
    <cellStyle name="Calculation 2 10" xfId="3046"/>
    <cellStyle name="Calculation 2 11" xfId="3896"/>
    <cellStyle name="Calculation 2 12" xfId="4076"/>
    <cellStyle name="Calculation 2 2" xfId="1392"/>
    <cellStyle name="Calculation 2 2 10" xfId="4077"/>
    <cellStyle name="Calculation 2 2 2" xfId="1549"/>
    <cellStyle name="Calculation 2 2 2 2" xfId="1976"/>
    <cellStyle name="Calculation 2 2 2 2 2" xfId="2397"/>
    <cellStyle name="Calculation 2 2 2 2 2 2" xfId="2872"/>
    <cellStyle name="Calculation 2 2 2 2 2 3" xfId="3444"/>
    <cellStyle name="Calculation 2 2 2 2 2 4" xfId="4305"/>
    <cellStyle name="Calculation 2 2 2 2 3" xfId="2577"/>
    <cellStyle name="Calculation 2 2 2 2 4" xfId="3149"/>
    <cellStyle name="Calculation 2 2 2 2 5" xfId="4011"/>
    <cellStyle name="Calculation 2 2 2 2 6" xfId="4179"/>
    <cellStyle name="Calculation 2 2 2 3" xfId="1826"/>
    <cellStyle name="Calculation 2 2 2 3 2" xfId="2673"/>
    <cellStyle name="Calculation 2 2 2 3 3" xfId="3245"/>
    <cellStyle name="Calculation 2 2 2 3 4" xfId="4245"/>
    <cellStyle name="Calculation 2 2 2 4" xfId="2301"/>
    <cellStyle name="Calculation 2 2 2 5" xfId="2481"/>
    <cellStyle name="Calculation 2 2 2 6" xfId="3065"/>
    <cellStyle name="Calculation 2 2 2 7" xfId="3915"/>
    <cellStyle name="Calculation 2 2 2 8" xfId="4095"/>
    <cellStyle name="Calculation 2 2 3" xfId="1694"/>
    <cellStyle name="Calculation 2 2 3 2" xfId="1732"/>
    <cellStyle name="Calculation 2 2 3 2 2" xfId="2153"/>
    <cellStyle name="Calculation 2 2 3 2 2 2" xfId="2449"/>
    <cellStyle name="Calculation 2 2 3 2 2 2 2" xfId="3001"/>
    <cellStyle name="Calculation 2 2 3 2 2 2 3" xfId="3573"/>
    <cellStyle name="Calculation 2 2 3 2 2 2 4" xfId="4357"/>
    <cellStyle name="Calculation 2 2 3 2 2 3" xfId="2629"/>
    <cellStyle name="Calculation 2 2 3 2 2 4" xfId="3201"/>
    <cellStyle name="Calculation 2 2 3 2 2 5" xfId="4063"/>
    <cellStyle name="Calculation 2 2 3 2 2 6" xfId="4231"/>
    <cellStyle name="Calculation 2 2 3 2 3" xfId="1890"/>
    <cellStyle name="Calculation 2 2 3 2 3 2" xfId="2778"/>
    <cellStyle name="Calculation 2 2 3 2 3 3" xfId="3350"/>
    <cellStyle name="Calculation 2 2 3 2 3 4" xfId="4273"/>
    <cellStyle name="Calculation 2 2 3 2 4" xfId="2365"/>
    <cellStyle name="Calculation 2 2 3 2 5" xfId="2545"/>
    <cellStyle name="Calculation 2 2 3 2 6" xfId="3117"/>
    <cellStyle name="Calculation 2 2 3 2 7" xfId="3979"/>
    <cellStyle name="Calculation 2 2 3 2 8" xfId="4147"/>
    <cellStyle name="Calculation 2 2 3 3" xfId="2115"/>
    <cellStyle name="Calculation 2 2 3 3 2" xfId="2419"/>
    <cellStyle name="Calculation 2 2 3 3 2 2" xfId="2971"/>
    <cellStyle name="Calculation 2 2 3 3 2 3" xfId="3543"/>
    <cellStyle name="Calculation 2 2 3 3 2 4" xfId="4327"/>
    <cellStyle name="Calculation 2 2 3 3 3" xfId="2599"/>
    <cellStyle name="Calculation 2 2 3 3 4" xfId="3171"/>
    <cellStyle name="Calculation 2 2 3 3 5" xfId="4033"/>
    <cellStyle name="Calculation 2 2 3 3 6" xfId="4201"/>
    <cellStyle name="Calculation 2 2 3 4" xfId="1860"/>
    <cellStyle name="Calculation 2 2 3 4 2" xfId="2764"/>
    <cellStyle name="Calculation 2 2 3 4 3" xfId="3336"/>
    <cellStyle name="Calculation 2 2 3 4 4" xfId="4259"/>
    <cellStyle name="Calculation 2 2 3 5" xfId="2335"/>
    <cellStyle name="Calculation 2 2 3 6" xfId="2515"/>
    <cellStyle name="Calculation 2 2 3 7" xfId="3087"/>
    <cellStyle name="Calculation 2 2 3 8" xfId="3949"/>
    <cellStyle name="Calculation 2 2 3 9" xfId="4117"/>
    <cellStyle name="Calculation 2 2 4" xfId="1753"/>
    <cellStyle name="Calculation 2 2 4 2" xfId="1905"/>
    <cellStyle name="Calculation 2 2 4 2 2" xfId="2798"/>
    <cellStyle name="Calculation 2 2 4 2 3" xfId="3370"/>
    <cellStyle name="Calculation 2 2 4 2 4" xfId="4287"/>
    <cellStyle name="Calculation 2 2 4 3" xfId="2379"/>
    <cellStyle name="Calculation 2 2 4 4" xfId="2559"/>
    <cellStyle name="Calculation 2 2 4 5" xfId="3131"/>
    <cellStyle name="Calculation 2 2 4 6" xfId="3993"/>
    <cellStyle name="Calculation 2 2 4 7" xfId="4161"/>
    <cellStyle name="Calculation 2 2 5" xfId="1808"/>
    <cellStyle name="Calculation 2 2 6" xfId="2283"/>
    <cellStyle name="Calculation 2 2 7" xfId="2463"/>
    <cellStyle name="Calculation 2 2 8" xfId="3047"/>
    <cellStyle name="Calculation 2 2 9" xfId="3897"/>
    <cellStyle name="Calculation 2 3" xfId="1393"/>
    <cellStyle name="Calculation 2 3 10" xfId="4078"/>
    <cellStyle name="Calculation 2 3 2" xfId="1550"/>
    <cellStyle name="Calculation 2 3 2 2" xfId="1977"/>
    <cellStyle name="Calculation 2 3 2 2 2" xfId="2398"/>
    <cellStyle name="Calculation 2 3 2 2 2 2" xfId="2873"/>
    <cellStyle name="Calculation 2 3 2 2 2 3" xfId="3445"/>
    <cellStyle name="Calculation 2 3 2 2 2 4" xfId="4306"/>
    <cellStyle name="Calculation 2 3 2 2 3" xfId="2578"/>
    <cellStyle name="Calculation 2 3 2 2 4" xfId="3150"/>
    <cellStyle name="Calculation 2 3 2 2 5" xfId="4012"/>
    <cellStyle name="Calculation 2 3 2 2 6" xfId="4180"/>
    <cellStyle name="Calculation 2 3 2 3" xfId="1827"/>
    <cellStyle name="Calculation 2 3 2 3 2" xfId="2674"/>
    <cellStyle name="Calculation 2 3 2 3 3" xfId="3246"/>
    <cellStyle name="Calculation 2 3 2 3 4" xfId="4246"/>
    <cellStyle name="Calculation 2 3 2 4" xfId="2302"/>
    <cellStyle name="Calculation 2 3 2 5" xfId="2482"/>
    <cellStyle name="Calculation 2 3 2 6" xfId="3066"/>
    <cellStyle name="Calculation 2 3 2 7" xfId="3916"/>
    <cellStyle name="Calculation 2 3 2 8" xfId="4096"/>
    <cellStyle name="Calculation 2 3 3" xfId="1695"/>
    <cellStyle name="Calculation 2 3 3 2" xfId="1733"/>
    <cellStyle name="Calculation 2 3 3 2 2" xfId="2154"/>
    <cellStyle name="Calculation 2 3 3 2 2 2" xfId="2450"/>
    <cellStyle name="Calculation 2 3 3 2 2 2 2" xfId="3002"/>
    <cellStyle name="Calculation 2 3 3 2 2 2 3" xfId="3574"/>
    <cellStyle name="Calculation 2 3 3 2 2 2 4" xfId="4358"/>
    <cellStyle name="Calculation 2 3 3 2 2 3" xfId="2630"/>
    <cellStyle name="Calculation 2 3 3 2 2 4" xfId="3202"/>
    <cellStyle name="Calculation 2 3 3 2 2 5" xfId="4064"/>
    <cellStyle name="Calculation 2 3 3 2 2 6" xfId="4232"/>
    <cellStyle name="Calculation 2 3 3 2 3" xfId="1891"/>
    <cellStyle name="Calculation 2 3 3 2 3 2" xfId="2779"/>
    <cellStyle name="Calculation 2 3 3 2 3 3" xfId="3351"/>
    <cellStyle name="Calculation 2 3 3 2 3 4" xfId="4274"/>
    <cellStyle name="Calculation 2 3 3 2 4" xfId="2366"/>
    <cellStyle name="Calculation 2 3 3 2 5" xfId="2546"/>
    <cellStyle name="Calculation 2 3 3 2 6" xfId="3118"/>
    <cellStyle name="Calculation 2 3 3 2 7" xfId="3980"/>
    <cellStyle name="Calculation 2 3 3 2 8" xfId="4148"/>
    <cellStyle name="Calculation 2 3 3 3" xfId="2116"/>
    <cellStyle name="Calculation 2 3 3 3 2" xfId="2420"/>
    <cellStyle name="Calculation 2 3 3 3 2 2" xfId="2972"/>
    <cellStyle name="Calculation 2 3 3 3 2 3" xfId="3544"/>
    <cellStyle name="Calculation 2 3 3 3 2 4" xfId="4328"/>
    <cellStyle name="Calculation 2 3 3 3 3" xfId="2600"/>
    <cellStyle name="Calculation 2 3 3 3 4" xfId="3172"/>
    <cellStyle name="Calculation 2 3 3 3 5" xfId="4034"/>
    <cellStyle name="Calculation 2 3 3 3 6" xfId="4202"/>
    <cellStyle name="Calculation 2 3 3 4" xfId="1861"/>
    <cellStyle name="Calculation 2 3 3 4 2" xfId="2765"/>
    <cellStyle name="Calculation 2 3 3 4 3" xfId="3337"/>
    <cellStyle name="Calculation 2 3 3 4 4" xfId="4260"/>
    <cellStyle name="Calculation 2 3 3 5" xfId="2336"/>
    <cellStyle name="Calculation 2 3 3 6" xfId="2516"/>
    <cellStyle name="Calculation 2 3 3 7" xfId="3088"/>
    <cellStyle name="Calculation 2 3 3 8" xfId="3950"/>
    <cellStyle name="Calculation 2 3 3 9" xfId="4118"/>
    <cellStyle name="Calculation 2 3 4" xfId="1754"/>
    <cellStyle name="Calculation 2 3 4 2" xfId="1906"/>
    <cellStyle name="Calculation 2 3 4 2 2" xfId="2799"/>
    <cellStyle name="Calculation 2 3 4 2 3" xfId="3371"/>
    <cellStyle name="Calculation 2 3 4 2 4" xfId="4288"/>
    <cellStyle name="Calculation 2 3 4 3" xfId="2380"/>
    <cellStyle name="Calculation 2 3 4 4" xfId="2560"/>
    <cellStyle name="Calculation 2 3 4 5" xfId="3132"/>
    <cellStyle name="Calculation 2 3 4 6" xfId="3994"/>
    <cellStyle name="Calculation 2 3 4 7" xfId="4162"/>
    <cellStyle name="Calculation 2 3 5" xfId="1809"/>
    <cellStyle name="Calculation 2 3 6" xfId="2284"/>
    <cellStyle name="Calculation 2 3 7" xfId="2464"/>
    <cellStyle name="Calculation 2 3 8" xfId="3048"/>
    <cellStyle name="Calculation 2 3 9" xfId="3898"/>
    <cellStyle name="Calculation 2 4" xfId="1548"/>
    <cellStyle name="Calculation 2 4 2" xfId="1975"/>
    <cellStyle name="Calculation 2 4 2 2" xfId="2396"/>
    <cellStyle name="Calculation 2 4 2 2 2" xfId="2871"/>
    <cellStyle name="Calculation 2 4 2 2 3" xfId="3443"/>
    <cellStyle name="Calculation 2 4 2 2 4" xfId="4304"/>
    <cellStyle name="Calculation 2 4 2 3" xfId="2576"/>
    <cellStyle name="Calculation 2 4 2 4" xfId="3148"/>
    <cellStyle name="Calculation 2 4 2 5" xfId="4010"/>
    <cellStyle name="Calculation 2 4 2 6" xfId="4178"/>
    <cellStyle name="Calculation 2 4 3" xfId="1825"/>
    <cellStyle name="Calculation 2 4 3 2" xfId="2672"/>
    <cellStyle name="Calculation 2 4 3 3" xfId="3244"/>
    <cellStyle name="Calculation 2 4 3 4" xfId="4244"/>
    <cellStyle name="Calculation 2 4 4" xfId="2300"/>
    <cellStyle name="Calculation 2 4 5" xfId="2480"/>
    <cellStyle name="Calculation 2 4 6" xfId="3064"/>
    <cellStyle name="Calculation 2 4 7" xfId="3914"/>
    <cellStyle name="Calculation 2 4 8" xfId="4094"/>
    <cellStyle name="Calculation 2 5" xfId="1693"/>
    <cellStyle name="Calculation 2 5 2" xfId="1731"/>
    <cellStyle name="Calculation 2 5 2 2" xfId="2152"/>
    <cellStyle name="Calculation 2 5 2 2 2" xfId="2448"/>
    <cellStyle name="Calculation 2 5 2 2 2 2" xfId="3000"/>
    <cellStyle name="Calculation 2 5 2 2 2 3" xfId="3572"/>
    <cellStyle name="Calculation 2 5 2 2 2 4" xfId="4356"/>
    <cellStyle name="Calculation 2 5 2 2 3" xfId="2628"/>
    <cellStyle name="Calculation 2 5 2 2 4" xfId="3200"/>
    <cellStyle name="Calculation 2 5 2 2 5" xfId="4062"/>
    <cellStyle name="Calculation 2 5 2 2 6" xfId="4230"/>
    <cellStyle name="Calculation 2 5 2 3" xfId="1889"/>
    <cellStyle name="Calculation 2 5 2 3 2" xfId="2777"/>
    <cellStyle name="Calculation 2 5 2 3 3" xfId="3349"/>
    <cellStyle name="Calculation 2 5 2 3 4" xfId="4272"/>
    <cellStyle name="Calculation 2 5 2 4" xfId="2364"/>
    <cellStyle name="Calculation 2 5 2 5" xfId="2544"/>
    <cellStyle name="Calculation 2 5 2 6" xfId="3116"/>
    <cellStyle name="Calculation 2 5 2 7" xfId="3978"/>
    <cellStyle name="Calculation 2 5 2 8" xfId="4146"/>
    <cellStyle name="Calculation 2 5 3" xfId="2114"/>
    <cellStyle name="Calculation 2 5 3 2" xfId="2418"/>
    <cellStyle name="Calculation 2 5 3 2 2" xfId="2970"/>
    <cellStyle name="Calculation 2 5 3 2 3" xfId="3542"/>
    <cellStyle name="Calculation 2 5 3 2 4" xfId="4326"/>
    <cellStyle name="Calculation 2 5 3 3" xfId="2598"/>
    <cellStyle name="Calculation 2 5 3 4" xfId="3170"/>
    <cellStyle name="Calculation 2 5 3 5" xfId="4032"/>
    <cellStyle name="Calculation 2 5 3 6" xfId="4200"/>
    <cellStyle name="Calculation 2 5 4" xfId="1859"/>
    <cellStyle name="Calculation 2 5 4 2" xfId="2763"/>
    <cellStyle name="Calculation 2 5 4 3" xfId="3335"/>
    <cellStyle name="Calculation 2 5 4 4" xfId="4258"/>
    <cellStyle name="Calculation 2 5 5" xfId="2334"/>
    <cellStyle name="Calculation 2 5 6" xfId="2514"/>
    <cellStyle name="Calculation 2 5 7" xfId="3086"/>
    <cellStyle name="Calculation 2 5 8" xfId="3948"/>
    <cellStyle name="Calculation 2 5 9" xfId="4116"/>
    <cellStyle name="Calculation 2 6" xfId="1752"/>
    <cellStyle name="Calculation 2 6 2" xfId="1904"/>
    <cellStyle name="Calculation 2 6 2 2" xfId="2797"/>
    <cellStyle name="Calculation 2 6 2 3" xfId="3369"/>
    <cellStyle name="Calculation 2 6 2 4" xfId="4286"/>
    <cellStyle name="Calculation 2 6 3" xfId="2378"/>
    <cellStyle name="Calculation 2 6 4" xfId="2558"/>
    <cellStyle name="Calculation 2 6 5" xfId="3130"/>
    <cellStyle name="Calculation 2 6 6" xfId="3992"/>
    <cellStyle name="Calculation 2 6 7" xfId="4160"/>
    <cellStyle name="Calculation 2 7" xfId="1807"/>
    <cellStyle name="Calculation 2 8" xfId="2282"/>
    <cellStyle name="Calculation 2 9" xfId="2462"/>
    <cellStyle name="Cellule liée" xfId="1394"/>
    <cellStyle name="Check Cell 2" xfId="1395"/>
    <cellStyle name="Comma 2" xfId="5"/>
    <cellStyle name="Comma 2 2" xfId="1396"/>
    <cellStyle name="Comma 2 2 2" xfId="1397"/>
    <cellStyle name="Comma 2 2 3" xfId="1398"/>
    <cellStyle name="Comma 2 3" xfId="1399"/>
    <cellStyle name="Comma 3" xfId="1400"/>
    <cellStyle name="Comma 3 2" xfId="1401"/>
    <cellStyle name="Comma 3 2 2" xfId="1551"/>
    <cellStyle name="Comma 3 2 2 2" xfId="1649"/>
    <cellStyle name="Comma 3 2 2 2 2" xfId="2070"/>
    <cellStyle name="Comma 3 2 2 2 2 2" xfId="2942"/>
    <cellStyle name="Comma 3 2 2 2 2 2 2" xfId="3840"/>
    <cellStyle name="Comma 3 2 2 2 2 3" xfId="3514"/>
    <cellStyle name="Comma 3 2 2 2 3" xfId="2739"/>
    <cellStyle name="Comma 3 2 2 2 3 2" xfId="3701"/>
    <cellStyle name="Comma 3 2 2 2 4" xfId="3311"/>
    <cellStyle name="Comma 3 2 2 3" xfId="1978"/>
    <cellStyle name="Comma 3 2 2 3 2" xfId="2874"/>
    <cellStyle name="Comma 3 2 2 3 2 2" xfId="3786"/>
    <cellStyle name="Comma 3 2 2 3 3" xfId="3446"/>
    <cellStyle name="Comma 3 2 2 4" xfId="2675"/>
    <cellStyle name="Comma 3 2 2 4 2" xfId="3647"/>
    <cellStyle name="Comma 3 2 2 5" xfId="3247"/>
    <cellStyle name="Comma 3 2 3" xfId="1608"/>
    <cellStyle name="Comma 3 2 3 2" xfId="2031"/>
    <cellStyle name="Comma 3 2 3 2 2" xfId="2915"/>
    <cellStyle name="Comma 3 2 3 2 2 2" xfId="3813"/>
    <cellStyle name="Comma 3 2 3 2 3" xfId="3487"/>
    <cellStyle name="Comma 3 2 3 3" xfId="2712"/>
    <cellStyle name="Comma 3 2 3 3 2" xfId="3674"/>
    <cellStyle name="Comma 3 2 3 4" xfId="3284"/>
    <cellStyle name="Comma 3 2 4" xfId="1755"/>
    <cellStyle name="Comma 3 2 4 2" xfId="2172"/>
    <cellStyle name="Comma 3 2 4 2 2" xfId="3019"/>
    <cellStyle name="Comma 3 2 4 2 2 2" xfId="3869"/>
    <cellStyle name="Comma 3 2 4 2 3" xfId="3591"/>
    <cellStyle name="Comma 3 2 4 3" xfId="2800"/>
    <cellStyle name="Comma 3 2 4 3 2" xfId="3730"/>
    <cellStyle name="Comma 3 2 4 4" xfId="3372"/>
    <cellStyle name="Comma 3 2 5" xfId="1935"/>
    <cellStyle name="Comma 3 2 5 2" xfId="2843"/>
    <cellStyle name="Comma 3 2 5 2 2" xfId="3759"/>
    <cellStyle name="Comma 3 2 5 3" xfId="3415"/>
    <cellStyle name="Comma 3 2 6" xfId="2644"/>
    <cellStyle name="Comma 3 2 6 2" xfId="3620"/>
    <cellStyle name="Comma 3 2 7" xfId="3216"/>
    <cellStyle name="Comma 3 3" xfId="1402"/>
    <cellStyle name="Comma 3 3 2" xfId="1552"/>
    <cellStyle name="Comma 3 3 2 2" xfId="1650"/>
    <cellStyle name="Comma 3 3 2 2 2" xfId="2071"/>
    <cellStyle name="Comma 3 3 2 2 2 2" xfId="2943"/>
    <cellStyle name="Comma 3 3 2 2 2 2 2" xfId="3841"/>
    <cellStyle name="Comma 3 3 2 2 2 3" xfId="3515"/>
    <cellStyle name="Comma 3 3 2 2 3" xfId="2740"/>
    <cellStyle name="Comma 3 3 2 2 3 2" xfId="3702"/>
    <cellStyle name="Comma 3 3 2 2 4" xfId="3312"/>
    <cellStyle name="Comma 3 3 2 3" xfId="1979"/>
    <cellStyle name="Comma 3 3 2 3 2" xfId="2875"/>
    <cellStyle name="Comma 3 3 2 3 2 2" xfId="3787"/>
    <cellStyle name="Comma 3 3 2 3 3" xfId="3447"/>
    <cellStyle name="Comma 3 3 2 4" xfId="2676"/>
    <cellStyle name="Comma 3 3 2 4 2" xfId="3648"/>
    <cellStyle name="Comma 3 3 2 5" xfId="3248"/>
    <cellStyle name="Comma 3 3 3" xfId="1609"/>
    <cellStyle name="Comma 3 3 3 2" xfId="2032"/>
    <cellStyle name="Comma 3 3 3 2 2" xfId="2916"/>
    <cellStyle name="Comma 3 3 3 2 2 2" xfId="3814"/>
    <cellStyle name="Comma 3 3 3 2 3" xfId="3488"/>
    <cellStyle name="Comma 3 3 3 3" xfId="2713"/>
    <cellStyle name="Comma 3 3 3 3 2" xfId="3675"/>
    <cellStyle name="Comma 3 3 3 4" xfId="3285"/>
    <cellStyle name="Comma 3 3 4" xfId="1756"/>
    <cellStyle name="Comma 3 3 4 2" xfId="2173"/>
    <cellStyle name="Comma 3 3 4 2 2" xfId="3020"/>
    <cellStyle name="Comma 3 3 4 2 2 2" xfId="3870"/>
    <cellStyle name="Comma 3 3 4 2 3" xfId="3592"/>
    <cellStyle name="Comma 3 3 4 3" xfId="2801"/>
    <cellStyle name="Comma 3 3 4 3 2" xfId="3731"/>
    <cellStyle name="Comma 3 3 4 4" xfId="3373"/>
    <cellStyle name="Comma 3 3 5" xfId="1936"/>
    <cellStyle name="Comma 3 3 5 2" xfId="2844"/>
    <cellStyle name="Comma 3 3 5 2 2" xfId="3760"/>
    <cellStyle name="Comma 3 3 5 3" xfId="3416"/>
    <cellStyle name="Comma 3 3 6" xfId="2645"/>
    <cellStyle name="Comma 3 3 6 2" xfId="3621"/>
    <cellStyle name="Comma 3 3 7" xfId="3217"/>
    <cellStyle name="Comma 3 4" xfId="1403"/>
    <cellStyle name="Comma 3 4 2" xfId="1404"/>
    <cellStyle name="Comma 3 4 2 2" xfId="1553"/>
    <cellStyle name="Comma 3 4 2 2 2" xfId="1651"/>
    <cellStyle name="Comma 3 4 2 2 2 2" xfId="2072"/>
    <cellStyle name="Comma 3 4 2 2 2 2 2" xfId="2944"/>
    <cellStyle name="Comma 3 4 2 2 2 2 2 2" xfId="3842"/>
    <cellStyle name="Comma 3 4 2 2 2 2 3" xfId="3516"/>
    <cellStyle name="Comma 3 4 2 2 2 3" xfId="2741"/>
    <cellStyle name="Comma 3 4 2 2 2 3 2" xfId="3703"/>
    <cellStyle name="Comma 3 4 2 2 2 4" xfId="3313"/>
    <cellStyle name="Comma 3 4 2 2 3" xfId="1980"/>
    <cellStyle name="Comma 3 4 2 2 3 2" xfId="2876"/>
    <cellStyle name="Comma 3 4 2 2 3 2 2" xfId="3788"/>
    <cellStyle name="Comma 3 4 2 2 3 3" xfId="3448"/>
    <cellStyle name="Comma 3 4 2 2 4" xfId="2677"/>
    <cellStyle name="Comma 3 4 2 2 4 2" xfId="3649"/>
    <cellStyle name="Comma 3 4 2 2 5" xfId="3249"/>
    <cellStyle name="Comma 3 4 2 3" xfId="1610"/>
    <cellStyle name="Comma 3 4 2 3 2" xfId="2033"/>
    <cellStyle name="Comma 3 4 2 3 2 2" xfId="2917"/>
    <cellStyle name="Comma 3 4 2 3 2 2 2" xfId="3815"/>
    <cellStyle name="Comma 3 4 2 3 2 3" xfId="3489"/>
    <cellStyle name="Comma 3 4 2 3 3" xfId="2714"/>
    <cellStyle name="Comma 3 4 2 3 3 2" xfId="3676"/>
    <cellStyle name="Comma 3 4 2 3 4" xfId="3286"/>
    <cellStyle name="Comma 3 4 2 4" xfId="1757"/>
    <cellStyle name="Comma 3 4 2 4 2" xfId="2174"/>
    <cellStyle name="Comma 3 4 2 4 2 2" xfId="3021"/>
    <cellStyle name="Comma 3 4 2 4 2 2 2" xfId="3871"/>
    <cellStyle name="Comma 3 4 2 4 2 3" xfId="3593"/>
    <cellStyle name="Comma 3 4 2 4 3" xfId="2802"/>
    <cellStyle name="Comma 3 4 2 4 3 2" xfId="3732"/>
    <cellStyle name="Comma 3 4 2 4 4" xfId="3374"/>
    <cellStyle name="Comma 3 4 2 5" xfId="1937"/>
    <cellStyle name="Comma 3 4 2 5 2" xfId="2845"/>
    <cellStyle name="Comma 3 4 2 5 2 2" xfId="3761"/>
    <cellStyle name="Comma 3 4 2 5 3" xfId="3417"/>
    <cellStyle name="Comma 3 4 2 6" xfId="2646"/>
    <cellStyle name="Comma 3 4 2 6 2" xfId="3622"/>
    <cellStyle name="Comma 3 4 2 7" xfId="3218"/>
    <cellStyle name="Comma 4" xfId="1405"/>
    <cellStyle name="Comma 4 10" xfId="3219"/>
    <cellStyle name="Comma 4 2" xfId="1406"/>
    <cellStyle name="Comma 4 3" xfId="1407"/>
    <cellStyle name="Comma 4 4" xfId="1408"/>
    <cellStyle name="Comma 4 4 2" xfId="1555"/>
    <cellStyle name="Comma 4 4 2 2" xfId="1653"/>
    <cellStyle name="Comma 4 4 2 2 2" xfId="2074"/>
    <cellStyle name="Comma 4 4 2 2 2 2" xfId="2946"/>
    <cellStyle name="Comma 4 4 2 2 2 2 2" xfId="3844"/>
    <cellStyle name="Comma 4 4 2 2 2 3" xfId="3518"/>
    <cellStyle name="Comma 4 4 2 2 3" xfId="2743"/>
    <cellStyle name="Comma 4 4 2 2 3 2" xfId="3705"/>
    <cellStyle name="Comma 4 4 2 2 4" xfId="3315"/>
    <cellStyle name="Comma 4 4 2 3" xfId="1982"/>
    <cellStyle name="Comma 4 4 2 3 2" xfId="2878"/>
    <cellStyle name="Comma 4 4 2 3 2 2" xfId="3790"/>
    <cellStyle name="Comma 4 4 2 3 3" xfId="3450"/>
    <cellStyle name="Comma 4 4 2 4" xfId="2679"/>
    <cellStyle name="Comma 4 4 2 4 2" xfId="3651"/>
    <cellStyle name="Comma 4 4 2 5" xfId="3251"/>
    <cellStyle name="Comma 4 4 3" xfId="1612"/>
    <cellStyle name="Comma 4 4 3 2" xfId="2035"/>
    <cellStyle name="Comma 4 4 3 2 2" xfId="2919"/>
    <cellStyle name="Comma 4 4 3 2 2 2" xfId="3817"/>
    <cellStyle name="Comma 4 4 3 2 3" xfId="3491"/>
    <cellStyle name="Comma 4 4 3 3" xfId="2716"/>
    <cellStyle name="Comma 4 4 3 3 2" xfId="3678"/>
    <cellStyle name="Comma 4 4 3 4" xfId="3288"/>
    <cellStyle name="Comma 4 4 4" xfId="1759"/>
    <cellStyle name="Comma 4 4 4 2" xfId="2176"/>
    <cellStyle name="Comma 4 4 4 2 2" xfId="3023"/>
    <cellStyle name="Comma 4 4 4 2 2 2" xfId="3873"/>
    <cellStyle name="Comma 4 4 4 2 3" xfId="3595"/>
    <cellStyle name="Comma 4 4 4 3" xfId="2804"/>
    <cellStyle name="Comma 4 4 4 3 2" xfId="3734"/>
    <cellStyle name="Comma 4 4 4 4" xfId="3376"/>
    <cellStyle name="Comma 4 4 5" xfId="1939"/>
    <cellStyle name="Comma 4 4 5 2" xfId="2847"/>
    <cellStyle name="Comma 4 4 5 2 2" xfId="3763"/>
    <cellStyle name="Comma 4 4 5 3" xfId="3419"/>
    <cellStyle name="Comma 4 4 6" xfId="2648"/>
    <cellStyle name="Comma 4 4 6 2" xfId="3624"/>
    <cellStyle name="Comma 4 4 7" xfId="3220"/>
    <cellStyle name="Comma 4 5" xfId="1554"/>
    <cellStyle name="Comma 4 5 2" xfId="1652"/>
    <cellStyle name="Comma 4 5 2 2" xfId="2073"/>
    <cellStyle name="Comma 4 5 2 2 2" xfId="2945"/>
    <cellStyle name="Comma 4 5 2 2 2 2" xfId="3843"/>
    <cellStyle name="Comma 4 5 2 2 3" xfId="3517"/>
    <cellStyle name="Comma 4 5 2 3" xfId="2742"/>
    <cellStyle name="Comma 4 5 2 3 2" xfId="3704"/>
    <cellStyle name="Comma 4 5 2 4" xfId="3314"/>
    <cellStyle name="Comma 4 5 3" xfId="1981"/>
    <cellStyle name="Comma 4 5 3 2" xfId="2877"/>
    <cellStyle name="Comma 4 5 3 2 2" xfId="3789"/>
    <cellStyle name="Comma 4 5 3 3" xfId="3449"/>
    <cellStyle name="Comma 4 5 4" xfId="2678"/>
    <cellStyle name="Comma 4 5 4 2" xfId="3650"/>
    <cellStyle name="Comma 4 5 5" xfId="3250"/>
    <cellStyle name="Comma 4 6" xfId="1611"/>
    <cellStyle name="Comma 4 6 2" xfId="2034"/>
    <cellStyle name="Comma 4 6 2 2" xfId="2918"/>
    <cellStyle name="Comma 4 6 2 2 2" xfId="3816"/>
    <cellStyle name="Comma 4 6 2 3" xfId="3490"/>
    <cellStyle name="Comma 4 6 3" xfId="2715"/>
    <cellStyle name="Comma 4 6 3 2" xfId="3677"/>
    <cellStyle name="Comma 4 6 4" xfId="3287"/>
    <cellStyle name="Comma 4 7" xfId="1758"/>
    <cellStyle name="Comma 4 7 2" xfId="2175"/>
    <cellStyle name="Comma 4 7 2 2" xfId="3022"/>
    <cellStyle name="Comma 4 7 2 2 2" xfId="3872"/>
    <cellStyle name="Comma 4 7 2 3" xfId="3594"/>
    <cellStyle name="Comma 4 7 3" xfId="2803"/>
    <cellStyle name="Comma 4 7 3 2" xfId="3733"/>
    <cellStyle name="Comma 4 7 4" xfId="3375"/>
    <cellStyle name="Comma 4 8" xfId="1938"/>
    <cellStyle name="Comma 4 8 2" xfId="2846"/>
    <cellStyle name="Comma 4 8 2 2" xfId="3762"/>
    <cellStyle name="Comma 4 8 3" xfId="3418"/>
    <cellStyle name="Comma 4 9" xfId="2647"/>
    <cellStyle name="Comma 4 9 2" xfId="3623"/>
    <cellStyle name="Comma 5" xfId="1409"/>
    <cellStyle name="Comma 5 2" xfId="1410"/>
    <cellStyle name="Comma 5 3" xfId="1411"/>
    <cellStyle name="Comma 6" xfId="1538"/>
    <cellStyle name="Comma 6 2" xfId="1599"/>
    <cellStyle name="Comma 6 2 2" xfId="1682"/>
    <cellStyle name="Comma 6 2 2 2" xfId="2103"/>
    <cellStyle name="Comma 6 2 2 2 2" xfId="2963"/>
    <cellStyle name="Comma 6 2 2 2 2 2" xfId="3861"/>
    <cellStyle name="Comma 6 2 2 2 3" xfId="3535"/>
    <cellStyle name="Comma 6 2 2 3" xfId="2760"/>
    <cellStyle name="Comma 6 2 2 3 2" xfId="3722"/>
    <cellStyle name="Comma 6 2 2 4" xfId="3332"/>
    <cellStyle name="Comma 6 2 3" xfId="2025"/>
    <cellStyle name="Comma 6 2 3 2" xfId="2909"/>
    <cellStyle name="Comma 6 2 3 2 2" xfId="3807"/>
    <cellStyle name="Comma 6 2 3 3" xfId="3481"/>
    <cellStyle name="Comma 6 2 4" xfId="2706"/>
    <cellStyle name="Comma 6 2 4 2" xfId="3668"/>
    <cellStyle name="Comma 6 2 5" xfId="3278"/>
    <cellStyle name="Comma 6 3" xfId="1642"/>
    <cellStyle name="Comma 6 3 2" xfId="2064"/>
    <cellStyle name="Comma 6 3 2 2" xfId="2936"/>
    <cellStyle name="Comma 6 3 2 2 2" xfId="3834"/>
    <cellStyle name="Comma 6 3 2 3" xfId="3508"/>
    <cellStyle name="Comma 6 3 3" xfId="2733"/>
    <cellStyle name="Comma 6 3 3 2" xfId="3695"/>
    <cellStyle name="Comma 6 3 4" xfId="3305"/>
    <cellStyle name="Comma 6 4" xfId="1760"/>
    <cellStyle name="Comma 6 4 2" xfId="2177"/>
    <cellStyle name="Comma 6 4 2 2" xfId="3024"/>
    <cellStyle name="Comma 6 4 2 2 2" xfId="3874"/>
    <cellStyle name="Comma 6 4 2 3" xfId="3596"/>
    <cellStyle name="Comma 6 4 3" xfId="2805"/>
    <cellStyle name="Comma 6 4 3 2" xfId="3735"/>
    <cellStyle name="Comma 6 4 4" xfId="3377"/>
    <cellStyle name="Comma 6 5" xfId="1968"/>
    <cellStyle name="Comma 6 5 2" xfId="2864"/>
    <cellStyle name="Comma 6 5 2 2" xfId="3780"/>
    <cellStyle name="Comma 6 5 3" xfId="3436"/>
    <cellStyle name="Comma 6 6" xfId="2665"/>
    <cellStyle name="Comma 6 6 2" xfId="3641"/>
    <cellStyle name="Comma 6 7" xfId="3237"/>
    <cellStyle name="Comma 7" xfId="1601"/>
    <cellStyle name="Comma 8" xfId="1644"/>
    <cellStyle name="Comma 9" xfId="1540"/>
    <cellStyle name="Commentaire" xfId="1412"/>
    <cellStyle name="Commentaire 10" xfId="4079"/>
    <cellStyle name="Commentaire 2" xfId="1556"/>
    <cellStyle name="Commentaire 2 10" xfId="4097"/>
    <cellStyle name="Commentaire 2 2" xfId="1684"/>
    <cellStyle name="Commentaire 2 2 2" xfId="1722"/>
    <cellStyle name="Commentaire 2 2 2 2" xfId="2143"/>
    <cellStyle name="Commentaire 2 2 2 2 2" xfId="2439"/>
    <cellStyle name="Commentaire 2 2 2 2 2 2" xfId="2991"/>
    <cellStyle name="Commentaire 2 2 2 2 2 3" xfId="3563"/>
    <cellStyle name="Commentaire 2 2 2 2 2 4" xfId="4347"/>
    <cellStyle name="Commentaire 2 2 2 2 3" xfId="2619"/>
    <cellStyle name="Commentaire 2 2 2 2 4" xfId="3191"/>
    <cellStyle name="Commentaire 2 2 2 2 5" xfId="4053"/>
    <cellStyle name="Commentaire 2 2 2 2 6" xfId="4221"/>
    <cellStyle name="Commentaire 2 2 2 3" xfId="1880"/>
    <cellStyle name="Commentaire 2 2 2 4" xfId="2355"/>
    <cellStyle name="Commentaire 2 2 2 5" xfId="2535"/>
    <cellStyle name="Commentaire 2 2 2 6" xfId="3107"/>
    <cellStyle name="Commentaire 2 2 2 7" xfId="3969"/>
    <cellStyle name="Commentaire 2 2 2 8" xfId="4137"/>
    <cellStyle name="Commentaire 2 2 3" xfId="2105"/>
    <cellStyle name="Commentaire 2 2 3 2" xfId="2413"/>
    <cellStyle name="Commentaire 2 2 3 2 2" xfId="2965"/>
    <cellStyle name="Commentaire 2 2 3 2 3" xfId="3537"/>
    <cellStyle name="Commentaire 2 2 3 2 4" xfId="4321"/>
    <cellStyle name="Commentaire 2 2 3 3" xfId="2593"/>
    <cellStyle name="Commentaire 2 2 3 4" xfId="3165"/>
    <cellStyle name="Commentaire 2 2 3 5" xfId="4027"/>
    <cellStyle name="Commentaire 2 2 3 6" xfId="4195"/>
    <cellStyle name="Commentaire 2 2 4" xfId="1854"/>
    <cellStyle name="Commentaire 2 2 5" xfId="2329"/>
    <cellStyle name="Commentaire 2 2 6" xfId="2509"/>
    <cellStyle name="Commentaire 2 2 7" xfId="3081"/>
    <cellStyle name="Commentaire 2 2 8" xfId="3943"/>
    <cellStyle name="Commentaire 2 2 9" xfId="4111"/>
    <cellStyle name="Commentaire 2 3" xfId="1718"/>
    <cellStyle name="Commentaire 2 3 2" xfId="2139"/>
    <cellStyle name="Commentaire 2 3 2 2" xfId="2435"/>
    <cellStyle name="Commentaire 2 3 2 2 2" xfId="2987"/>
    <cellStyle name="Commentaire 2 3 2 2 3" xfId="3559"/>
    <cellStyle name="Commentaire 2 3 2 2 4" xfId="4343"/>
    <cellStyle name="Commentaire 2 3 2 3" xfId="2615"/>
    <cellStyle name="Commentaire 2 3 2 4" xfId="3187"/>
    <cellStyle name="Commentaire 2 3 2 5" xfId="4049"/>
    <cellStyle name="Commentaire 2 3 2 6" xfId="4217"/>
    <cellStyle name="Commentaire 2 3 3" xfId="1876"/>
    <cellStyle name="Commentaire 2 3 4" xfId="2351"/>
    <cellStyle name="Commentaire 2 3 5" xfId="2531"/>
    <cellStyle name="Commentaire 2 3 6" xfId="3103"/>
    <cellStyle name="Commentaire 2 3 7" xfId="3965"/>
    <cellStyle name="Commentaire 2 3 8" xfId="4133"/>
    <cellStyle name="Commentaire 2 4" xfId="1983"/>
    <cellStyle name="Commentaire 2 4 2" xfId="2399"/>
    <cellStyle name="Commentaire 2 4 2 2" xfId="2879"/>
    <cellStyle name="Commentaire 2 4 2 3" xfId="3451"/>
    <cellStyle name="Commentaire 2 4 2 4" xfId="4307"/>
    <cellStyle name="Commentaire 2 4 3" xfId="2579"/>
    <cellStyle name="Commentaire 2 4 4" xfId="3151"/>
    <cellStyle name="Commentaire 2 4 5" xfId="4013"/>
    <cellStyle name="Commentaire 2 4 6" xfId="4181"/>
    <cellStyle name="Commentaire 2 5" xfId="1828"/>
    <cellStyle name="Commentaire 2 6" xfId="2303"/>
    <cellStyle name="Commentaire 2 7" xfId="2483"/>
    <cellStyle name="Commentaire 2 8" xfId="3067"/>
    <cellStyle name="Commentaire 2 9" xfId="3917"/>
    <cellStyle name="Commentaire 3" xfId="1696"/>
    <cellStyle name="Commentaire 3 2" xfId="1726"/>
    <cellStyle name="Commentaire 3 2 2" xfId="2147"/>
    <cellStyle name="Commentaire 3 2 2 2" xfId="2443"/>
    <cellStyle name="Commentaire 3 2 2 2 2" xfId="2995"/>
    <cellStyle name="Commentaire 3 2 2 2 3" xfId="3567"/>
    <cellStyle name="Commentaire 3 2 2 2 4" xfId="4351"/>
    <cellStyle name="Commentaire 3 2 2 3" xfId="2623"/>
    <cellStyle name="Commentaire 3 2 2 4" xfId="3195"/>
    <cellStyle name="Commentaire 3 2 2 5" xfId="4057"/>
    <cellStyle name="Commentaire 3 2 2 6" xfId="4225"/>
    <cellStyle name="Commentaire 3 2 3" xfId="1884"/>
    <cellStyle name="Commentaire 3 2 4" xfId="2359"/>
    <cellStyle name="Commentaire 3 2 5" xfId="2539"/>
    <cellStyle name="Commentaire 3 2 6" xfId="3111"/>
    <cellStyle name="Commentaire 3 2 7" xfId="3973"/>
    <cellStyle name="Commentaire 3 2 8" xfId="4141"/>
    <cellStyle name="Commentaire 3 3" xfId="2117"/>
    <cellStyle name="Commentaire 3 3 2" xfId="2421"/>
    <cellStyle name="Commentaire 3 3 2 2" xfId="2973"/>
    <cellStyle name="Commentaire 3 3 2 3" xfId="3545"/>
    <cellStyle name="Commentaire 3 3 2 4" xfId="4329"/>
    <cellStyle name="Commentaire 3 3 3" xfId="2601"/>
    <cellStyle name="Commentaire 3 3 4" xfId="3173"/>
    <cellStyle name="Commentaire 3 3 5" xfId="4035"/>
    <cellStyle name="Commentaire 3 3 6" xfId="4203"/>
    <cellStyle name="Commentaire 3 4" xfId="1862"/>
    <cellStyle name="Commentaire 3 5" xfId="2337"/>
    <cellStyle name="Commentaire 3 6" xfId="2517"/>
    <cellStyle name="Commentaire 3 7" xfId="3089"/>
    <cellStyle name="Commentaire 3 8" xfId="3951"/>
    <cellStyle name="Commentaire 3 9" xfId="4119"/>
    <cellStyle name="Commentaire 4" xfId="1761"/>
    <cellStyle name="Commentaire 4 2" xfId="1907"/>
    <cellStyle name="Commentaire 4 2 2" xfId="2806"/>
    <cellStyle name="Commentaire 4 2 3" xfId="3378"/>
    <cellStyle name="Commentaire 4 2 4" xfId="4289"/>
    <cellStyle name="Commentaire 4 3" xfId="2381"/>
    <cellStyle name="Commentaire 4 4" xfId="2561"/>
    <cellStyle name="Commentaire 4 5" xfId="3133"/>
    <cellStyle name="Commentaire 4 6" xfId="3995"/>
    <cellStyle name="Commentaire 4 7" xfId="4163"/>
    <cellStyle name="Commentaire 5" xfId="1810"/>
    <cellStyle name="Commentaire 6" xfId="2285"/>
    <cellStyle name="Commentaire 7" xfId="2465"/>
    <cellStyle name="Commentaire 8" xfId="3049"/>
    <cellStyle name="Commentaire 9" xfId="3899"/>
    <cellStyle name="Currency 10" xfId="4"/>
    <cellStyle name="Currency 2" xfId="1413"/>
    <cellStyle name="Currency 2 2" xfId="1414"/>
    <cellStyle name="Currency 2 2 2" xfId="1415"/>
    <cellStyle name="Currency 2 2 3" xfId="1416"/>
    <cellStyle name="Currency 2 3" xfId="1417"/>
    <cellStyle name="Currency 3" xfId="1418"/>
    <cellStyle name="Currency 4" xfId="1419"/>
    <cellStyle name="Currency 4 2" xfId="1420"/>
    <cellStyle name="Currency 4 3" xfId="1421"/>
    <cellStyle name="Currency 5" xfId="1422"/>
    <cellStyle name="Currency 5 2" xfId="1423"/>
    <cellStyle name="Currency 6" xfId="1424"/>
    <cellStyle name="Currency 7" xfId="1425"/>
    <cellStyle name="Currency 8" xfId="1543"/>
    <cellStyle name="Currency 9" xfId="1604"/>
    <cellStyle name="Entrée" xfId="1426"/>
    <cellStyle name="Entrée 10" xfId="4080"/>
    <cellStyle name="Entrée 2" xfId="1557"/>
    <cellStyle name="Entrée 2 2" xfId="1984"/>
    <cellStyle name="Entrée 2 2 2" xfId="2400"/>
    <cellStyle name="Entrée 2 2 2 2" xfId="2880"/>
    <cellStyle name="Entrée 2 2 2 3" xfId="3452"/>
    <cellStyle name="Entrée 2 2 2 4" xfId="4308"/>
    <cellStyle name="Entrée 2 2 3" xfId="2580"/>
    <cellStyle name="Entrée 2 2 4" xfId="3152"/>
    <cellStyle name="Entrée 2 2 5" xfId="4014"/>
    <cellStyle name="Entrée 2 2 6" xfId="4182"/>
    <cellStyle name="Entrée 2 3" xfId="1829"/>
    <cellStyle name="Entrée 2 3 2" xfId="2680"/>
    <cellStyle name="Entrée 2 3 3" xfId="3252"/>
    <cellStyle name="Entrée 2 3 4" xfId="4247"/>
    <cellStyle name="Entrée 2 4" xfId="2304"/>
    <cellStyle name="Entrée 2 5" xfId="2484"/>
    <cellStyle name="Entrée 2 6" xfId="3068"/>
    <cellStyle name="Entrée 2 7" xfId="3918"/>
    <cellStyle name="Entrée 2 8" xfId="4098"/>
    <cellStyle name="Entrée 3" xfId="1697"/>
    <cellStyle name="Entrée 3 2" xfId="1734"/>
    <cellStyle name="Entrée 3 2 2" xfId="2155"/>
    <cellStyle name="Entrée 3 2 2 2" xfId="2451"/>
    <cellStyle name="Entrée 3 2 2 2 2" xfId="3003"/>
    <cellStyle name="Entrée 3 2 2 2 3" xfId="3575"/>
    <cellStyle name="Entrée 3 2 2 2 4" xfId="4359"/>
    <cellStyle name="Entrée 3 2 2 3" xfId="2631"/>
    <cellStyle name="Entrée 3 2 2 4" xfId="3203"/>
    <cellStyle name="Entrée 3 2 2 5" xfId="4065"/>
    <cellStyle name="Entrée 3 2 2 6" xfId="4233"/>
    <cellStyle name="Entrée 3 2 3" xfId="1892"/>
    <cellStyle name="Entrée 3 2 3 2" xfId="2780"/>
    <cellStyle name="Entrée 3 2 3 3" xfId="3352"/>
    <cellStyle name="Entrée 3 2 3 4" xfId="4275"/>
    <cellStyle name="Entrée 3 2 4" xfId="2367"/>
    <cellStyle name="Entrée 3 2 5" xfId="2547"/>
    <cellStyle name="Entrée 3 2 6" xfId="3119"/>
    <cellStyle name="Entrée 3 2 7" xfId="3981"/>
    <cellStyle name="Entrée 3 2 8" xfId="4149"/>
    <cellStyle name="Entrée 3 3" xfId="2118"/>
    <cellStyle name="Entrée 3 3 2" xfId="2422"/>
    <cellStyle name="Entrée 3 3 2 2" xfId="2974"/>
    <cellStyle name="Entrée 3 3 2 3" xfId="3546"/>
    <cellStyle name="Entrée 3 3 2 4" xfId="4330"/>
    <cellStyle name="Entrée 3 3 3" xfId="2602"/>
    <cellStyle name="Entrée 3 3 4" xfId="3174"/>
    <cellStyle name="Entrée 3 3 5" xfId="4036"/>
    <cellStyle name="Entrée 3 3 6" xfId="4204"/>
    <cellStyle name="Entrée 3 4" xfId="1863"/>
    <cellStyle name="Entrée 3 4 2" xfId="2766"/>
    <cellStyle name="Entrée 3 4 3" xfId="3338"/>
    <cellStyle name="Entrée 3 4 4" xfId="4261"/>
    <cellStyle name="Entrée 3 5" xfId="2338"/>
    <cellStyle name="Entrée 3 6" xfId="2518"/>
    <cellStyle name="Entrée 3 7" xfId="3090"/>
    <cellStyle name="Entrée 3 8" xfId="3952"/>
    <cellStyle name="Entrée 3 9" xfId="4120"/>
    <cellStyle name="Entrée 4" xfId="1762"/>
    <cellStyle name="Entrée 4 2" xfId="1908"/>
    <cellStyle name="Entrée 4 2 2" xfId="2807"/>
    <cellStyle name="Entrée 4 2 3" xfId="3379"/>
    <cellStyle name="Entrée 4 2 4" xfId="4290"/>
    <cellStyle name="Entrée 4 3" xfId="2382"/>
    <cellStyle name="Entrée 4 4" xfId="2562"/>
    <cellStyle name="Entrée 4 5" xfId="3134"/>
    <cellStyle name="Entrée 4 6" xfId="3996"/>
    <cellStyle name="Entrée 4 7" xfId="4164"/>
    <cellStyle name="Entrée 5" xfId="1811"/>
    <cellStyle name="Entrée 6" xfId="2286"/>
    <cellStyle name="Entrée 7" xfId="2466"/>
    <cellStyle name="Entrée 8" xfId="3050"/>
    <cellStyle name="Entrée 9" xfId="3900"/>
    <cellStyle name="Explanatory Text 2" xfId="1427"/>
    <cellStyle name="Good" xfId="1" builtinId="26"/>
    <cellStyle name="Good 2" xfId="1428"/>
    <cellStyle name="Heading 1 2" xfId="1429"/>
    <cellStyle name="Heading 2 2" xfId="1430"/>
    <cellStyle name="Heading 3 2" xfId="1431"/>
    <cellStyle name="Heading 4 2" xfId="1432"/>
    <cellStyle name="Hyperlink 2" xfId="1433"/>
    <cellStyle name="Hyperlink 2 2" xfId="1434"/>
    <cellStyle name="Hyperlink 2 3" xfId="1435"/>
    <cellStyle name="Hyperlink 2 4" xfId="1436"/>
    <cellStyle name="Hyperlink 3" xfId="1437"/>
    <cellStyle name="Input 2" xfId="1438"/>
    <cellStyle name="Input 2 10" xfId="3051"/>
    <cellStyle name="Input 2 11" xfId="3901"/>
    <cellStyle name="Input 2 12" xfId="4081"/>
    <cellStyle name="Input 2 2" xfId="1439"/>
    <cellStyle name="Input 2 2 10" xfId="4082"/>
    <cellStyle name="Input 2 2 2" xfId="1559"/>
    <cellStyle name="Input 2 2 2 2" xfId="1986"/>
    <cellStyle name="Input 2 2 2 2 2" xfId="2402"/>
    <cellStyle name="Input 2 2 2 2 2 2" xfId="2882"/>
    <cellStyle name="Input 2 2 2 2 2 3" xfId="3454"/>
    <cellStyle name="Input 2 2 2 2 2 4" xfId="4310"/>
    <cellStyle name="Input 2 2 2 2 3" xfId="2582"/>
    <cellStyle name="Input 2 2 2 2 4" xfId="3154"/>
    <cellStyle name="Input 2 2 2 2 5" xfId="4016"/>
    <cellStyle name="Input 2 2 2 2 6" xfId="4184"/>
    <cellStyle name="Input 2 2 2 3" xfId="1831"/>
    <cellStyle name="Input 2 2 2 3 2" xfId="2682"/>
    <cellStyle name="Input 2 2 2 3 3" xfId="3254"/>
    <cellStyle name="Input 2 2 2 3 4" xfId="4249"/>
    <cellStyle name="Input 2 2 2 4" xfId="2306"/>
    <cellStyle name="Input 2 2 2 5" xfId="2486"/>
    <cellStyle name="Input 2 2 2 6" xfId="3070"/>
    <cellStyle name="Input 2 2 2 7" xfId="3920"/>
    <cellStyle name="Input 2 2 2 8" xfId="4100"/>
    <cellStyle name="Input 2 2 3" xfId="1699"/>
    <cellStyle name="Input 2 2 3 2" xfId="1736"/>
    <cellStyle name="Input 2 2 3 2 2" xfId="2157"/>
    <cellStyle name="Input 2 2 3 2 2 2" xfId="2453"/>
    <cellStyle name="Input 2 2 3 2 2 2 2" xfId="3005"/>
    <cellStyle name="Input 2 2 3 2 2 2 3" xfId="3577"/>
    <cellStyle name="Input 2 2 3 2 2 2 4" xfId="4361"/>
    <cellStyle name="Input 2 2 3 2 2 3" xfId="2633"/>
    <cellStyle name="Input 2 2 3 2 2 4" xfId="3205"/>
    <cellStyle name="Input 2 2 3 2 2 5" xfId="4067"/>
    <cellStyle name="Input 2 2 3 2 2 6" xfId="4235"/>
    <cellStyle name="Input 2 2 3 2 3" xfId="1894"/>
    <cellStyle name="Input 2 2 3 2 3 2" xfId="2782"/>
    <cellStyle name="Input 2 2 3 2 3 3" xfId="3354"/>
    <cellStyle name="Input 2 2 3 2 3 4" xfId="4277"/>
    <cellStyle name="Input 2 2 3 2 4" xfId="2369"/>
    <cellStyle name="Input 2 2 3 2 5" xfId="2549"/>
    <cellStyle name="Input 2 2 3 2 6" xfId="3121"/>
    <cellStyle name="Input 2 2 3 2 7" xfId="3983"/>
    <cellStyle name="Input 2 2 3 2 8" xfId="4151"/>
    <cellStyle name="Input 2 2 3 3" xfId="2120"/>
    <cellStyle name="Input 2 2 3 3 2" xfId="2424"/>
    <cellStyle name="Input 2 2 3 3 2 2" xfId="2976"/>
    <cellStyle name="Input 2 2 3 3 2 3" xfId="3548"/>
    <cellStyle name="Input 2 2 3 3 2 4" xfId="4332"/>
    <cellStyle name="Input 2 2 3 3 3" xfId="2604"/>
    <cellStyle name="Input 2 2 3 3 4" xfId="3176"/>
    <cellStyle name="Input 2 2 3 3 5" xfId="4038"/>
    <cellStyle name="Input 2 2 3 3 6" xfId="4206"/>
    <cellStyle name="Input 2 2 3 4" xfId="1865"/>
    <cellStyle name="Input 2 2 3 4 2" xfId="2768"/>
    <cellStyle name="Input 2 2 3 4 3" xfId="3340"/>
    <cellStyle name="Input 2 2 3 4 4" xfId="4263"/>
    <cellStyle name="Input 2 2 3 5" xfId="2340"/>
    <cellStyle name="Input 2 2 3 6" xfId="2520"/>
    <cellStyle name="Input 2 2 3 7" xfId="3092"/>
    <cellStyle name="Input 2 2 3 8" xfId="3954"/>
    <cellStyle name="Input 2 2 3 9" xfId="4122"/>
    <cellStyle name="Input 2 2 4" xfId="1764"/>
    <cellStyle name="Input 2 2 4 2" xfId="1910"/>
    <cellStyle name="Input 2 2 4 2 2" xfId="2809"/>
    <cellStyle name="Input 2 2 4 2 3" xfId="3381"/>
    <cellStyle name="Input 2 2 4 2 4" xfId="4292"/>
    <cellStyle name="Input 2 2 4 3" xfId="2384"/>
    <cellStyle name="Input 2 2 4 4" xfId="2564"/>
    <cellStyle name="Input 2 2 4 5" xfId="3136"/>
    <cellStyle name="Input 2 2 4 6" xfId="3998"/>
    <cellStyle name="Input 2 2 4 7" xfId="4166"/>
    <cellStyle name="Input 2 2 5" xfId="1813"/>
    <cellStyle name="Input 2 2 6" xfId="2288"/>
    <cellStyle name="Input 2 2 7" xfId="2468"/>
    <cellStyle name="Input 2 2 8" xfId="3052"/>
    <cellStyle name="Input 2 2 9" xfId="3902"/>
    <cellStyle name="Input 2 3" xfId="1440"/>
    <cellStyle name="Input 2 3 10" xfId="4083"/>
    <cellStyle name="Input 2 3 2" xfId="1560"/>
    <cellStyle name="Input 2 3 2 2" xfId="1987"/>
    <cellStyle name="Input 2 3 2 2 2" xfId="2403"/>
    <cellStyle name="Input 2 3 2 2 2 2" xfId="2883"/>
    <cellStyle name="Input 2 3 2 2 2 3" xfId="3455"/>
    <cellStyle name="Input 2 3 2 2 2 4" xfId="4311"/>
    <cellStyle name="Input 2 3 2 2 3" xfId="2583"/>
    <cellStyle name="Input 2 3 2 2 4" xfId="3155"/>
    <cellStyle name="Input 2 3 2 2 5" xfId="4017"/>
    <cellStyle name="Input 2 3 2 2 6" xfId="4185"/>
    <cellStyle name="Input 2 3 2 3" xfId="1832"/>
    <cellStyle name="Input 2 3 2 3 2" xfId="2683"/>
    <cellStyle name="Input 2 3 2 3 3" xfId="3255"/>
    <cellStyle name="Input 2 3 2 3 4" xfId="4250"/>
    <cellStyle name="Input 2 3 2 4" xfId="2307"/>
    <cellStyle name="Input 2 3 2 5" xfId="2487"/>
    <cellStyle name="Input 2 3 2 6" xfId="3071"/>
    <cellStyle name="Input 2 3 2 7" xfId="3921"/>
    <cellStyle name="Input 2 3 2 8" xfId="4101"/>
    <cellStyle name="Input 2 3 3" xfId="1700"/>
    <cellStyle name="Input 2 3 3 2" xfId="1737"/>
    <cellStyle name="Input 2 3 3 2 2" xfId="2158"/>
    <cellStyle name="Input 2 3 3 2 2 2" xfId="2454"/>
    <cellStyle name="Input 2 3 3 2 2 2 2" xfId="3006"/>
    <cellStyle name="Input 2 3 3 2 2 2 3" xfId="3578"/>
    <cellStyle name="Input 2 3 3 2 2 2 4" xfId="4362"/>
    <cellStyle name="Input 2 3 3 2 2 3" xfId="2634"/>
    <cellStyle name="Input 2 3 3 2 2 4" xfId="3206"/>
    <cellStyle name="Input 2 3 3 2 2 5" xfId="4068"/>
    <cellStyle name="Input 2 3 3 2 2 6" xfId="4236"/>
    <cellStyle name="Input 2 3 3 2 3" xfId="1895"/>
    <cellStyle name="Input 2 3 3 2 3 2" xfId="2783"/>
    <cellStyle name="Input 2 3 3 2 3 3" xfId="3355"/>
    <cellStyle name="Input 2 3 3 2 3 4" xfId="4278"/>
    <cellStyle name="Input 2 3 3 2 4" xfId="2370"/>
    <cellStyle name="Input 2 3 3 2 5" xfId="2550"/>
    <cellStyle name="Input 2 3 3 2 6" xfId="3122"/>
    <cellStyle name="Input 2 3 3 2 7" xfId="3984"/>
    <cellStyle name="Input 2 3 3 2 8" xfId="4152"/>
    <cellStyle name="Input 2 3 3 3" xfId="2121"/>
    <cellStyle name="Input 2 3 3 3 2" xfId="2425"/>
    <cellStyle name="Input 2 3 3 3 2 2" xfId="2977"/>
    <cellStyle name="Input 2 3 3 3 2 3" xfId="3549"/>
    <cellStyle name="Input 2 3 3 3 2 4" xfId="4333"/>
    <cellStyle name="Input 2 3 3 3 3" xfId="2605"/>
    <cellStyle name="Input 2 3 3 3 4" xfId="3177"/>
    <cellStyle name="Input 2 3 3 3 5" xfId="4039"/>
    <cellStyle name="Input 2 3 3 3 6" xfId="4207"/>
    <cellStyle name="Input 2 3 3 4" xfId="1866"/>
    <cellStyle name="Input 2 3 3 4 2" xfId="2769"/>
    <cellStyle name="Input 2 3 3 4 3" xfId="3341"/>
    <cellStyle name="Input 2 3 3 4 4" xfId="4264"/>
    <cellStyle name="Input 2 3 3 5" xfId="2341"/>
    <cellStyle name="Input 2 3 3 6" xfId="2521"/>
    <cellStyle name="Input 2 3 3 7" xfId="3093"/>
    <cellStyle name="Input 2 3 3 8" xfId="3955"/>
    <cellStyle name="Input 2 3 3 9" xfId="4123"/>
    <cellStyle name="Input 2 3 4" xfId="1765"/>
    <cellStyle name="Input 2 3 4 2" xfId="1911"/>
    <cellStyle name="Input 2 3 4 2 2" xfId="2810"/>
    <cellStyle name="Input 2 3 4 2 3" xfId="3382"/>
    <cellStyle name="Input 2 3 4 2 4" xfId="4293"/>
    <cellStyle name="Input 2 3 4 3" xfId="2385"/>
    <cellStyle name="Input 2 3 4 4" xfId="2565"/>
    <cellStyle name="Input 2 3 4 5" xfId="3137"/>
    <cellStyle name="Input 2 3 4 6" xfId="3999"/>
    <cellStyle name="Input 2 3 4 7" xfId="4167"/>
    <cellStyle name="Input 2 3 5" xfId="1814"/>
    <cellStyle name="Input 2 3 6" xfId="2289"/>
    <cellStyle name="Input 2 3 7" xfId="2469"/>
    <cellStyle name="Input 2 3 8" xfId="3053"/>
    <cellStyle name="Input 2 3 9" xfId="3903"/>
    <cellStyle name="Input 2 4" xfId="1558"/>
    <cellStyle name="Input 2 4 2" xfId="1985"/>
    <cellStyle name="Input 2 4 2 2" xfId="2401"/>
    <cellStyle name="Input 2 4 2 2 2" xfId="2881"/>
    <cellStyle name="Input 2 4 2 2 3" xfId="3453"/>
    <cellStyle name="Input 2 4 2 2 4" xfId="4309"/>
    <cellStyle name="Input 2 4 2 3" xfId="2581"/>
    <cellStyle name="Input 2 4 2 4" xfId="3153"/>
    <cellStyle name="Input 2 4 2 5" xfId="4015"/>
    <cellStyle name="Input 2 4 2 6" xfId="4183"/>
    <cellStyle name="Input 2 4 3" xfId="1830"/>
    <cellStyle name="Input 2 4 3 2" xfId="2681"/>
    <cellStyle name="Input 2 4 3 3" xfId="3253"/>
    <cellStyle name="Input 2 4 3 4" xfId="4248"/>
    <cellStyle name="Input 2 4 4" xfId="2305"/>
    <cellStyle name="Input 2 4 5" xfId="2485"/>
    <cellStyle name="Input 2 4 6" xfId="3069"/>
    <cellStyle name="Input 2 4 7" xfId="3919"/>
    <cellStyle name="Input 2 4 8" xfId="4099"/>
    <cellStyle name="Input 2 5" xfId="1698"/>
    <cellStyle name="Input 2 5 2" xfId="1735"/>
    <cellStyle name="Input 2 5 2 2" xfId="2156"/>
    <cellStyle name="Input 2 5 2 2 2" xfId="2452"/>
    <cellStyle name="Input 2 5 2 2 2 2" xfId="3004"/>
    <cellStyle name="Input 2 5 2 2 2 3" xfId="3576"/>
    <cellStyle name="Input 2 5 2 2 2 4" xfId="4360"/>
    <cellStyle name="Input 2 5 2 2 3" xfId="2632"/>
    <cellStyle name="Input 2 5 2 2 4" xfId="3204"/>
    <cellStyle name="Input 2 5 2 2 5" xfId="4066"/>
    <cellStyle name="Input 2 5 2 2 6" xfId="4234"/>
    <cellStyle name="Input 2 5 2 3" xfId="1893"/>
    <cellStyle name="Input 2 5 2 3 2" xfId="2781"/>
    <cellStyle name="Input 2 5 2 3 3" xfId="3353"/>
    <cellStyle name="Input 2 5 2 3 4" xfId="4276"/>
    <cellStyle name="Input 2 5 2 4" xfId="2368"/>
    <cellStyle name="Input 2 5 2 5" xfId="2548"/>
    <cellStyle name="Input 2 5 2 6" xfId="3120"/>
    <cellStyle name="Input 2 5 2 7" xfId="3982"/>
    <cellStyle name="Input 2 5 2 8" xfId="4150"/>
    <cellStyle name="Input 2 5 3" xfId="2119"/>
    <cellStyle name="Input 2 5 3 2" xfId="2423"/>
    <cellStyle name="Input 2 5 3 2 2" xfId="2975"/>
    <cellStyle name="Input 2 5 3 2 3" xfId="3547"/>
    <cellStyle name="Input 2 5 3 2 4" xfId="4331"/>
    <cellStyle name="Input 2 5 3 3" xfId="2603"/>
    <cellStyle name="Input 2 5 3 4" xfId="3175"/>
    <cellStyle name="Input 2 5 3 5" xfId="4037"/>
    <cellStyle name="Input 2 5 3 6" xfId="4205"/>
    <cellStyle name="Input 2 5 4" xfId="1864"/>
    <cellStyle name="Input 2 5 4 2" xfId="2767"/>
    <cellStyle name="Input 2 5 4 3" xfId="3339"/>
    <cellStyle name="Input 2 5 4 4" xfId="4262"/>
    <cellStyle name="Input 2 5 5" xfId="2339"/>
    <cellStyle name="Input 2 5 6" xfId="2519"/>
    <cellStyle name="Input 2 5 7" xfId="3091"/>
    <cellStyle name="Input 2 5 8" xfId="3953"/>
    <cellStyle name="Input 2 5 9" xfId="4121"/>
    <cellStyle name="Input 2 6" xfId="1763"/>
    <cellStyle name="Input 2 6 2" xfId="1909"/>
    <cellStyle name="Input 2 6 2 2" xfId="2808"/>
    <cellStyle name="Input 2 6 2 3" xfId="3380"/>
    <cellStyle name="Input 2 6 2 4" xfId="4291"/>
    <cellStyle name="Input 2 6 3" xfId="2383"/>
    <cellStyle name="Input 2 6 4" xfId="2563"/>
    <cellStyle name="Input 2 6 5" xfId="3135"/>
    <cellStyle name="Input 2 6 6" xfId="3997"/>
    <cellStyle name="Input 2 6 7" xfId="4165"/>
    <cellStyle name="Input 2 7" xfId="1812"/>
    <cellStyle name="Input 2 8" xfId="2287"/>
    <cellStyle name="Input 2 9" xfId="2467"/>
    <cellStyle name="Linked Cell 2" xfId="1441"/>
    <cellStyle name="Neutral 2" xfId="1442"/>
    <cellStyle name="Normal" xfId="0" builtinId="0"/>
    <cellStyle name="Normal 10" xfId="1443"/>
    <cellStyle name="Normal 10 2" xfId="1561"/>
    <cellStyle name="Normal 10 2 2" xfId="1691"/>
    <cellStyle name="Normal 10 2 2 2" xfId="2112"/>
    <cellStyle name="Normal 10 2 2 2 2" xfId="2260"/>
    <cellStyle name="Normal 10 2 3" xfId="1654"/>
    <cellStyle name="Normal 10 2 3 2" xfId="2075"/>
    <cellStyle name="Normal 10 2 3 2 2" xfId="2245"/>
    <cellStyle name="Normal 10 2 4" xfId="1988"/>
    <cellStyle name="Normal 10 2 4 2" xfId="2221"/>
    <cellStyle name="Normal 10 2 5" xfId="1833"/>
    <cellStyle name="Normal 10 2 6" xfId="2308"/>
    <cellStyle name="Normal 10 2 7" xfId="2488"/>
    <cellStyle name="Normal 10 2 8" xfId="3922"/>
    <cellStyle name="Normal 10 3" xfId="1613"/>
    <cellStyle name="Normal 10 3 2" xfId="2036"/>
    <cellStyle name="Normal 10 3 2 2" xfId="2233"/>
    <cellStyle name="Normal 10 4" xfId="1750"/>
    <cellStyle name="Normal 10 4 2" xfId="2171"/>
    <cellStyle name="Normal 10 4 2 2" xfId="2269"/>
    <cellStyle name="Normal 10 4 3" xfId="1902"/>
    <cellStyle name="Normal 10 5" xfId="1940"/>
    <cellStyle name="Normal 10 5 2" xfId="2209"/>
    <cellStyle name="Normal 11" xfId="1444"/>
    <cellStyle name="Normal 12" xfId="1445"/>
    <cellStyle name="Normal 13" xfId="1446"/>
    <cellStyle name="Normal 13 2" xfId="1562"/>
    <cellStyle name="Normal 13 2 2" xfId="1690"/>
    <cellStyle name="Normal 13 2 2 2" xfId="2111"/>
    <cellStyle name="Normal 13 2 2 2 2" xfId="2259"/>
    <cellStyle name="Normal 13 2 3" xfId="1655"/>
    <cellStyle name="Normal 13 2 3 2" xfId="2076"/>
    <cellStyle name="Normal 13 2 3 2 2" xfId="2246"/>
    <cellStyle name="Normal 13 2 4" xfId="1989"/>
    <cellStyle name="Normal 13 2 4 2" xfId="2222"/>
    <cellStyle name="Normal 13 2 5" xfId="1834"/>
    <cellStyle name="Normal 13 2 6" xfId="2309"/>
    <cellStyle name="Normal 13 2 7" xfId="2489"/>
    <cellStyle name="Normal 13 2 8" xfId="3923"/>
    <cellStyle name="Normal 13 3" xfId="1614"/>
    <cellStyle name="Normal 13 3 2" xfId="2037"/>
    <cellStyle name="Normal 13 3 2 2" xfId="2234"/>
    <cellStyle name="Normal 13 4" xfId="1766"/>
    <cellStyle name="Normal 13 4 2" xfId="2178"/>
    <cellStyle name="Normal 13 4 2 2" xfId="2270"/>
    <cellStyle name="Normal 13 4 3" xfId="1912"/>
    <cellStyle name="Normal 13 5" xfId="1941"/>
    <cellStyle name="Normal 13 5 2" xfId="2210"/>
    <cellStyle name="Normal 14" xfId="1447"/>
    <cellStyle name="Normal 14 2" xfId="1448"/>
    <cellStyle name="Normal 14 2 2" xfId="1563"/>
    <cellStyle name="Normal 14 2 2 2" xfId="1656"/>
    <cellStyle name="Normal 14 2 2 2 2" xfId="2077"/>
    <cellStyle name="Normal 14 2 2 2 2 2" xfId="2947"/>
    <cellStyle name="Normal 14 2 2 2 2 2 2" xfId="3845"/>
    <cellStyle name="Normal 14 2 2 2 2 3" xfId="3519"/>
    <cellStyle name="Normal 14 2 2 2 3" xfId="2744"/>
    <cellStyle name="Normal 14 2 2 2 3 2" xfId="3706"/>
    <cellStyle name="Normal 14 2 2 2 4" xfId="3316"/>
    <cellStyle name="Normal 14 2 2 3" xfId="1990"/>
    <cellStyle name="Normal 14 2 2 3 2" xfId="2884"/>
    <cellStyle name="Normal 14 2 2 3 2 2" xfId="3791"/>
    <cellStyle name="Normal 14 2 2 3 3" xfId="3456"/>
    <cellStyle name="Normal 14 2 2 4" xfId="2684"/>
    <cellStyle name="Normal 14 2 2 4 2" xfId="3652"/>
    <cellStyle name="Normal 14 2 2 5" xfId="3256"/>
    <cellStyle name="Normal 14 2 3" xfId="1615"/>
    <cellStyle name="Normal 14 2 3 2" xfId="2038"/>
    <cellStyle name="Normal 14 2 3 2 2" xfId="2920"/>
    <cellStyle name="Normal 14 2 3 2 2 2" xfId="3818"/>
    <cellStyle name="Normal 14 2 3 2 3" xfId="3492"/>
    <cellStyle name="Normal 14 2 3 3" xfId="2717"/>
    <cellStyle name="Normal 14 2 3 3 2" xfId="3679"/>
    <cellStyle name="Normal 14 2 3 4" xfId="3289"/>
    <cellStyle name="Normal 14 2 4" xfId="1767"/>
    <cellStyle name="Normal 14 2 4 2" xfId="2179"/>
    <cellStyle name="Normal 14 2 4 2 2" xfId="3025"/>
    <cellStyle name="Normal 14 2 4 2 2 2" xfId="3875"/>
    <cellStyle name="Normal 14 2 4 2 3" xfId="3597"/>
    <cellStyle name="Normal 14 2 4 3" xfId="2811"/>
    <cellStyle name="Normal 14 2 4 3 2" xfId="3736"/>
    <cellStyle name="Normal 14 2 4 4" xfId="3383"/>
    <cellStyle name="Normal 14 2 5" xfId="1942"/>
    <cellStyle name="Normal 14 2 5 2" xfId="2848"/>
    <cellStyle name="Normal 14 2 5 2 2" xfId="3764"/>
    <cellStyle name="Normal 14 2 5 3" xfId="3420"/>
    <cellStyle name="Normal 14 2 6" xfId="2649"/>
    <cellStyle name="Normal 14 2 6 2" xfId="3625"/>
    <cellStyle name="Normal 14 2 7" xfId="3221"/>
    <cellStyle name="Normal 14 3" xfId="1449"/>
    <cellStyle name="Normal 15" xfId="1450"/>
    <cellStyle name="Normal 15 2" xfId="1564"/>
    <cellStyle name="Normal 15 2 2" xfId="1657"/>
    <cellStyle name="Normal 15 2 2 2" xfId="2078"/>
    <cellStyle name="Normal 15 2 2 2 2" xfId="2948"/>
    <cellStyle name="Normal 15 2 2 2 2 2" xfId="3846"/>
    <cellStyle name="Normal 15 2 2 2 3" xfId="3520"/>
    <cellStyle name="Normal 15 2 2 3" xfId="2745"/>
    <cellStyle name="Normal 15 2 2 3 2" xfId="3707"/>
    <cellStyle name="Normal 15 2 2 4" xfId="3317"/>
    <cellStyle name="Normal 15 2 3" xfId="1991"/>
    <cellStyle name="Normal 15 2 3 2" xfId="2885"/>
    <cellStyle name="Normal 15 2 3 2 2" xfId="3792"/>
    <cellStyle name="Normal 15 2 3 3" xfId="3457"/>
    <cellStyle name="Normal 15 2 4" xfId="2685"/>
    <cellStyle name="Normal 15 2 4 2" xfId="3653"/>
    <cellStyle name="Normal 15 2 5" xfId="3257"/>
    <cellStyle name="Normal 15 3" xfId="1616"/>
    <cellStyle name="Normal 15 3 2" xfId="2039"/>
    <cellStyle name="Normal 15 3 2 2" xfId="2921"/>
    <cellStyle name="Normal 15 3 2 2 2" xfId="3819"/>
    <cellStyle name="Normal 15 3 2 3" xfId="3493"/>
    <cellStyle name="Normal 15 3 3" xfId="2718"/>
    <cellStyle name="Normal 15 3 3 2" xfId="3680"/>
    <cellStyle name="Normal 15 3 4" xfId="3290"/>
    <cellStyle name="Normal 15 4" xfId="1768"/>
    <cellStyle name="Normal 15 4 2" xfId="2180"/>
    <cellStyle name="Normal 15 4 2 2" xfId="3026"/>
    <cellStyle name="Normal 15 4 2 2 2" xfId="3876"/>
    <cellStyle name="Normal 15 4 2 3" xfId="3598"/>
    <cellStyle name="Normal 15 4 3" xfId="2812"/>
    <cellStyle name="Normal 15 4 3 2" xfId="3737"/>
    <cellStyle name="Normal 15 4 4" xfId="3384"/>
    <cellStyle name="Normal 15 5" xfId="1943"/>
    <cellStyle name="Normal 15 5 2" xfId="2849"/>
    <cellStyle name="Normal 15 5 2 2" xfId="3765"/>
    <cellStyle name="Normal 15 5 3" xfId="3421"/>
    <cellStyle name="Normal 15 6" xfId="2650"/>
    <cellStyle name="Normal 15 6 2" xfId="3626"/>
    <cellStyle name="Normal 15 7" xfId="3222"/>
    <cellStyle name="Normal 16" xfId="1451"/>
    <cellStyle name="Normal 16 2" xfId="1565"/>
    <cellStyle name="Normal 16 2 2" xfId="1658"/>
    <cellStyle name="Normal 16 2 2 2" xfId="2079"/>
    <cellStyle name="Normal 16 2 2 2 2" xfId="2949"/>
    <cellStyle name="Normal 16 2 2 2 2 2" xfId="3847"/>
    <cellStyle name="Normal 16 2 2 2 3" xfId="3521"/>
    <cellStyle name="Normal 16 2 2 3" xfId="2746"/>
    <cellStyle name="Normal 16 2 2 3 2" xfId="3708"/>
    <cellStyle name="Normal 16 2 2 4" xfId="3318"/>
    <cellStyle name="Normal 16 2 3" xfId="1992"/>
    <cellStyle name="Normal 16 2 3 2" xfId="2886"/>
    <cellStyle name="Normal 16 2 3 2 2" xfId="3793"/>
    <cellStyle name="Normal 16 2 3 3" xfId="3458"/>
    <cellStyle name="Normal 16 2 4" xfId="2686"/>
    <cellStyle name="Normal 16 2 4 2" xfId="3654"/>
    <cellStyle name="Normal 16 2 5" xfId="3258"/>
    <cellStyle name="Normal 16 3" xfId="1617"/>
    <cellStyle name="Normal 16 3 2" xfId="2040"/>
    <cellStyle name="Normal 16 3 2 2" xfId="2922"/>
    <cellStyle name="Normal 16 3 2 2 2" xfId="3820"/>
    <cellStyle name="Normal 16 3 2 3" xfId="3494"/>
    <cellStyle name="Normal 16 3 3" xfId="2719"/>
    <cellStyle name="Normal 16 3 3 2" xfId="3681"/>
    <cellStyle name="Normal 16 3 4" xfId="3291"/>
    <cellStyle name="Normal 16 4" xfId="1769"/>
    <cellStyle name="Normal 16 4 2" xfId="2181"/>
    <cellStyle name="Normal 16 4 2 2" xfId="3027"/>
    <cellStyle name="Normal 16 4 2 2 2" xfId="3877"/>
    <cellStyle name="Normal 16 4 2 3" xfId="3599"/>
    <cellStyle name="Normal 16 4 3" xfId="2813"/>
    <cellStyle name="Normal 16 4 3 2" xfId="3738"/>
    <cellStyle name="Normal 16 4 4" xfId="3385"/>
    <cellStyle name="Normal 16 5" xfId="1944"/>
    <cellStyle name="Normal 16 5 2" xfId="2850"/>
    <cellStyle name="Normal 16 5 2 2" xfId="3766"/>
    <cellStyle name="Normal 16 5 3" xfId="3422"/>
    <cellStyle name="Normal 16 6" xfId="2651"/>
    <cellStyle name="Normal 16 6 2" xfId="3627"/>
    <cellStyle name="Normal 16 7" xfId="3223"/>
    <cellStyle name="Normal 17" xfId="1534"/>
    <cellStyle name="Normal 17 2" xfId="1539"/>
    <cellStyle name="Normal 17 2 2" xfId="1600"/>
    <cellStyle name="Normal 17 2 2 2" xfId="1683"/>
    <cellStyle name="Normal 17 2 2 2 2" xfId="2104"/>
    <cellStyle name="Normal 17 2 2 2 2 2" xfId="2964"/>
    <cellStyle name="Normal 17 2 2 2 2 2 2" xfId="3862"/>
    <cellStyle name="Normal 17 2 2 2 2 3" xfId="3536"/>
    <cellStyle name="Normal 17 2 2 2 3" xfId="2761"/>
    <cellStyle name="Normal 17 2 2 2 3 2" xfId="3723"/>
    <cellStyle name="Normal 17 2 2 2 4" xfId="3333"/>
    <cellStyle name="Normal 17 2 2 3" xfId="2026"/>
    <cellStyle name="Normal 17 2 2 3 2" xfId="2910"/>
    <cellStyle name="Normal 17 2 2 3 2 2" xfId="3808"/>
    <cellStyle name="Normal 17 2 2 3 3" xfId="3482"/>
    <cellStyle name="Normal 17 2 2 4" xfId="2707"/>
    <cellStyle name="Normal 17 2 2 4 2" xfId="3669"/>
    <cellStyle name="Normal 17 2 2 5" xfId="3279"/>
    <cellStyle name="Normal 17 2 3" xfId="1643"/>
    <cellStyle name="Normal 17 2 3 2" xfId="2065"/>
    <cellStyle name="Normal 17 2 3 2 2" xfId="2937"/>
    <cellStyle name="Normal 17 2 3 2 2 2" xfId="3835"/>
    <cellStyle name="Normal 17 2 3 2 3" xfId="3509"/>
    <cellStyle name="Normal 17 2 3 3" xfId="2734"/>
    <cellStyle name="Normal 17 2 3 3 2" xfId="3696"/>
    <cellStyle name="Normal 17 2 3 4" xfId="3306"/>
    <cellStyle name="Normal 17 2 4" xfId="1748"/>
    <cellStyle name="Normal 17 2 4 2" xfId="2169"/>
    <cellStyle name="Normal 17 2 4 2 2" xfId="3017"/>
    <cellStyle name="Normal 17 2 4 2 2 2" xfId="3867"/>
    <cellStyle name="Normal 17 2 4 2 3" xfId="3589"/>
    <cellStyle name="Normal 17 2 4 3" xfId="2794"/>
    <cellStyle name="Normal 17 2 4 3 2" xfId="3728"/>
    <cellStyle name="Normal 17 2 4 4" xfId="3366"/>
    <cellStyle name="Normal 17 2 5" xfId="1969"/>
    <cellStyle name="Normal 17 2 5 2" xfId="2865"/>
    <cellStyle name="Normal 17 2 5 2 2" xfId="3781"/>
    <cellStyle name="Normal 17 2 5 3" xfId="3437"/>
    <cellStyle name="Normal 17 2 6" xfId="2666"/>
    <cellStyle name="Normal 17 2 6 2" xfId="3642"/>
    <cellStyle name="Normal 17 2 7" xfId="3238"/>
    <cellStyle name="Normal 17 3" xfId="1596"/>
    <cellStyle name="Normal 17 3 2" xfId="1679"/>
    <cellStyle name="Normal 17 3 2 2" xfId="2100"/>
    <cellStyle name="Normal 17 3 2 2 2" xfId="2960"/>
    <cellStyle name="Normal 17 3 2 2 2 2" xfId="3858"/>
    <cellStyle name="Normal 17 3 2 2 3" xfId="3532"/>
    <cellStyle name="Normal 17 3 2 3" xfId="2757"/>
    <cellStyle name="Normal 17 3 2 3 2" xfId="3719"/>
    <cellStyle name="Normal 17 3 2 4" xfId="3329"/>
    <cellStyle name="Normal 17 3 3" xfId="2022"/>
    <cellStyle name="Normal 17 3 3 2" xfId="2906"/>
    <cellStyle name="Normal 17 3 3 2 2" xfId="3804"/>
    <cellStyle name="Normal 17 3 3 3" xfId="3478"/>
    <cellStyle name="Normal 17 3 4" xfId="2703"/>
    <cellStyle name="Normal 17 3 4 2" xfId="3665"/>
    <cellStyle name="Normal 17 3 5" xfId="3275"/>
    <cellStyle name="Normal 17 4" xfId="1639"/>
    <cellStyle name="Normal 17 4 2" xfId="2061"/>
    <cellStyle name="Normal 17 4 2 2" xfId="2933"/>
    <cellStyle name="Normal 17 4 2 2 2" xfId="3831"/>
    <cellStyle name="Normal 17 4 2 3" xfId="3505"/>
    <cellStyle name="Normal 17 4 3" xfId="2730"/>
    <cellStyle name="Normal 17 4 3 2" xfId="3692"/>
    <cellStyle name="Normal 17 4 4" xfId="3302"/>
    <cellStyle name="Normal 17 5" xfId="1770"/>
    <cellStyle name="Normal 17 5 2" xfId="2182"/>
    <cellStyle name="Normal 17 5 2 2" xfId="3028"/>
    <cellStyle name="Normal 17 5 2 2 2" xfId="3878"/>
    <cellStyle name="Normal 17 5 2 3" xfId="3600"/>
    <cellStyle name="Normal 17 5 3" xfId="2814"/>
    <cellStyle name="Normal 17 5 3 2" xfId="3739"/>
    <cellStyle name="Normal 17 5 4" xfId="3386"/>
    <cellStyle name="Normal 17 6" xfId="1965"/>
    <cellStyle name="Normal 17 6 2" xfId="2861"/>
    <cellStyle name="Normal 17 6 2 2" xfId="3777"/>
    <cellStyle name="Normal 17 6 3" xfId="3433"/>
    <cellStyle name="Normal 17 7" xfId="2662"/>
    <cellStyle name="Normal 17 7 2" xfId="3638"/>
    <cellStyle name="Normal 17 8" xfId="3234"/>
    <cellStyle name="Normal 18" xfId="1536"/>
    <cellStyle name="Normal 18 2" xfId="1598"/>
    <cellStyle name="Normal 18 2 2" xfId="1681"/>
    <cellStyle name="Normal 18 2 2 2" xfId="2102"/>
    <cellStyle name="Normal 18 2 2 2 2" xfId="2962"/>
    <cellStyle name="Normal 18 2 2 2 2 2" xfId="3860"/>
    <cellStyle name="Normal 18 2 2 2 3" xfId="3534"/>
    <cellStyle name="Normal 18 2 2 3" xfId="2759"/>
    <cellStyle name="Normal 18 2 2 3 2" xfId="3721"/>
    <cellStyle name="Normal 18 2 2 4" xfId="3331"/>
    <cellStyle name="Normal 18 2 3" xfId="2024"/>
    <cellStyle name="Normal 18 2 3 2" xfId="2908"/>
    <cellStyle name="Normal 18 2 3 2 2" xfId="3806"/>
    <cellStyle name="Normal 18 2 3 3" xfId="3480"/>
    <cellStyle name="Normal 18 2 4" xfId="2705"/>
    <cellStyle name="Normal 18 2 4 2" xfId="3667"/>
    <cellStyle name="Normal 18 2 5" xfId="3277"/>
    <cellStyle name="Normal 18 3" xfId="1641"/>
    <cellStyle name="Normal 18 3 2" xfId="2063"/>
    <cellStyle name="Normal 18 3 2 2" xfId="2935"/>
    <cellStyle name="Normal 18 3 2 2 2" xfId="3833"/>
    <cellStyle name="Normal 18 3 2 3" xfId="3507"/>
    <cellStyle name="Normal 18 3 3" xfId="2732"/>
    <cellStyle name="Normal 18 3 3 2" xfId="3694"/>
    <cellStyle name="Normal 18 3 4" xfId="3304"/>
    <cellStyle name="Normal 18 4" xfId="1771"/>
    <cellStyle name="Normal 18 4 2" xfId="2183"/>
    <cellStyle name="Normal 18 4 2 2" xfId="3029"/>
    <cellStyle name="Normal 18 4 2 2 2" xfId="3879"/>
    <cellStyle name="Normal 18 4 2 3" xfId="3601"/>
    <cellStyle name="Normal 18 4 3" xfId="2815"/>
    <cellStyle name="Normal 18 4 3 2" xfId="3740"/>
    <cellStyle name="Normal 18 4 4" xfId="3387"/>
    <cellStyle name="Normal 18 5" xfId="1967"/>
    <cellStyle name="Normal 18 5 2" xfId="2863"/>
    <cellStyle name="Normal 18 5 2 2" xfId="3779"/>
    <cellStyle name="Normal 18 5 3" xfId="3435"/>
    <cellStyle name="Normal 18 6" xfId="2664"/>
    <cellStyle name="Normal 18 6 2" xfId="3640"/>
    <cellStyle name="Normal 18 7" xfId="3236"/>
    <cellStyle name="Normal 19" xfId="1542"/>
    <cellStyle name="Normal 2" xfId="6"/>
    <cellStyle name="Normal 2 10" xfId="7"/>
    <cellStyle name="Normal 2 11" xfId="8"/>
    <cellStyle name="Normal 2 12" xfId="9"/>
    <cellStyle name="Normal 2 13" xfId="10"/>
    <cellStyle name="Normal 2 14" xfId="11"/>
    <cellStyle name="Normal 2 15" xfId="12"/>
    <cellStyle name="Normal 2 16" xfId="13"/>
    <cellStyle name="Normal 2 17" xfId="14"/>
    <cellStyle name="Normal 2 18" xfId="15"/>
    <cellStyle name="Normal 2 19" xfId="16"/>
    <cellStyle name="Normal 2 2" xfId="17"/>
    <cellStyle name="Normal 2 2 2" xfId="1452"/>
    <cellStyle name="Normal 2 2 3" xfId="1453"/>
    <cellStyle name="Normal 2 20" xfId="18"/>
    <cellStyle name="Normal 2 21" xfId="19"/>
    <cellStyle name="Normal 2 22" xfId="20"/>
    <cellStyle name="Normal 2 23" xfId="21"/>
    <cellStyle name="Normal 2 24" xfId="22"/>
    <cellStyle name="Normal 2 25" xfId="23"/>
    <cellStyle name="Normal 2 26" xfId="24"/>
    <cellStyle name="Normal 2 27" xfId="25"/>
    <cellStyle name="Normal 2 28" xfId="26"/>
    <cellStyle name="Normal 2 29" xfId="27"/>
    <cellStyle name="Normal 2 3" xfId="28"/>
    <cellStyle name="Normal 2 3 2" xfId="1454"/>
    <cellStyle name="Normal 2 3 3" xfId="1455"/>
    <cellStyle name="Normal 2 30" xfId="29"/>
    <cellStyle name="Normal 2 31" xfId="30"/>
    <cellStyle name="Normal 2 32" xfId="31"/>
    <cellStyle name="Normal 2 33" xfId="32"/>
    <cellStyle name="Normal 2 34" xfId="33"/>
    <cellStyle name="Normal 2 35" xfId="34"/>
    <cellStyle name="Normal 2 36" xfId="35"/>
    <cellStyle name="Normal 2 37" xfId="1456"/>
    <cellStyle name="Normal 2 38" xfId="1457"/>
    <cellStyle name="Normal 2 38 2" xfId="1458"/>
    <cellStyle name="Normal 2 39" xfId="1459"/>
    <cellStyle name="Normal 2 4" xfId="36"/>
    <cellStyle name="Normal 2 40" xfId="1460"/>
    <cellStyle name="Normal 2 5" xfId="37"/>
    <cellStyle name="Normal 2 6" xfId="38"/>
    <cellStyle name="Normal 2 7" xfId="39"/>
    <cellStyle name="Normal 2 8" xfId="40"/>
    <cellStyle name="Normal 2 9" xfId="41"/>
    <cellStyle name="Normal 20" xfId="1541"/>
    <cellStyle name="Normal 20 2" xfId="1645"/>
    <cellStyle name="Normal 20 2 2" xfId="2066"/>
    <cellStyle name="Normal 20 2 2 2" xfId="2938"/>
    <cellStyle name="Normal 20 2 2 2 2" xfId="3836"/>
    <cellStyle name="Normal 20 2 2 3" xfId="3510"/>
    <cellStyle name="Normal 20 2 3" xfId="2735"/>
    <cellStyle name="Normal 20 2 3 2" xfId="3697"/>
    <cellStyle name="Normal 20 2 4" xfId="3307"/>
    <cellStyle name="Normal 20 3" xfId="1970"/>
    <cellStyle name="Normal 20 3 2" xfId="2866"/>
    <cellStyle name="Normal 20 3 2 2" xfId="3782"/>
    <cellStyle name="Normal 20 3 3" xfId="3438"/>
    <cellStyle name="Normal 20 4" xfId="2667"/>
    <cellStyle name="Normal 20 4 2" xfId="3643"/>
    <cellStyle name="Normal 20 5" xfId="3239"/>
    <cellStyle name="Normal 21" xfId="1603"/>
    <cellStyle name="Normal 22" xfId="1602"/>
    <cellStyle name="Normal 22 2" xfId="2027"/>
    <cellStyle name="Normal 22 2 2" xfId="2911"/>
    <cellStyle name="Normal 22 2 2 2" xfId="3809"/>
    <cellStyle name="Normal 22 2 3" xfId="3483"/>
    <cellStyle name="Normal 22 3" xfId="2708"/>
    <cellStyle name="Normal 22 3 2" xfId="3670"/>
    <cellStyle name="Normal 22 4" xfId="3280"/>
    <cellStyle name="Normal 23" xfId="1744"/>
    <cellStyle name="Normal 23 2" xfId="2165"/>
    <cellStyle name="Normal 23 2 2" xfId="3013"/>
    <cellStyle name="Normal 23 2 2 2" xfId="3863"/>
    <cellStyle name="Normal 23 2 3" xfId="3585"/>
    <cellStyle name="Normal 23 3" xfId="2790"/>
    <cellStyle name="Normal 23 3 2" xfId="3724"/>
    <cellStyle name="Normal 23 4" xfId="3362"/>
    <cellStyle name="Normal 24" xfId="1746"/>
    <cellStyle name="Normal 24 2" xfId="2167"/>
    <cellStyle name="Normal 24 2 2" xfId="3015"/>
    <cellStyle name="Normal 24 2 2 2" xfId="3865"/>
    <cellStyle name="Normal 24 2 3" xfId="3587"/>
    <cellStyle name="Normal 24 3" xfId="2792"/>
    <cellStyle name="Normal 24 3 2" xfId="3726"/>
    <cellStyle name="Normal 24 4" xfId="3364"/>
    <cellStyle name="Normal 25" xfId="42"/>
    <cellStyle name="Normal 25 10" xfId="43"/>
    <cellStyle name="Normal 25 100" xfId="44"/>
    <cellStyle name="Normal 25 101" xfId="45"/>
    <cellStyle name="Normal 25 102" xfId="46"/>
    <cellStyle name="Normal 25 103" xfId="47"/>
    <cellStyle name="Normal 25 104" xfId="48"/>
    <cellStyle name="Normal 25 105" xfId="49"/>
    <cellStyle name="Normal 25 106" xfId="50"/>
    <cellStyle name="Normal 25 107" xfId="51"/>
    <cellStyle name="Normal 25 108" xfId="52"/>
    <cellStyle name="Normal 25 11" xfId="53"/>
    <cellStyle name="Normal 25 12" xfId="54"/>
    <cellStyle name="Normal 25 13" xfId="55"/>
    <cellStyle name="Normal 25 14" xfId="56"/>
    <cellStyle name="Normal 25 15" xfId="57"/>
    <cellStyle name="Normal 25 16" xfId="58"/>
    <cellStyle name="Normal 25 17" xfId="59"/>
    <cellStyle name="Normal 25 18" xfId="60"/>
    <cellStyle name="Normal 25 19" xfId="61"/>
    <cellStyle name="Normal 25 2" xfId="62"/>
    <cellStyle name="Normal 25 20" xfId="63"/>
    <cellStyle name="Normal 25 21" xfId="64"/>
    <cellStyle name="Normal 25 22" xfId="65"/>
    <cellStyle name="Normal 25 23" xfId="66"/>
    <cellStyle name="Normal 25 24" xfId="67"/>
    <cellStyle name="Normal 25 25" xfId="68"/>
    <cellStyle name="Normal 25 26" xfId="69"/>
    <cellStyle name="Normal 25 27" xfId="70"/>
    <cellStyle name="Normal 25 28" xfId="71"/>
    <cellStyle name="Normal 25 29" xfId="72"/>
    <cellStyle name="Normal 25 3" xfId="73"/>
    <cellStyle name="Normal 25 30" xfId="74"/>
    <cellStyle name="Normal 25 31" xfId="75"/>
    <cellStyle name="Normal 25 32" xfId="76"/>
    <cellStyle name="Normal 25 33" xfId="77"/>
    <cellStyle name="Normal 25 34" xfId="78"/>
    <cellStyle name="Normal 25 35" xfId="79"/>
    <cellStyle name="Normal 25 36" xfId="80"/>
    <cellStyle name="Normal 25 37" xfId="81"/>
    <cellStyle name="Normal 25 38" xfId="82"/>
    <cellStyle name="Normal 25 39" xfId="83"/>
    <cellStyle name="Normal 25 4" xfId="84"/>
    <cellStyle name="Normal 25 40" xfId="85"/>
    <cellStyle name="Normal 25 41" xfId="86"/>
    <cellStyle name="Normal 25 42" xfId="87"/>
    <cellStyle name="Normal 25 43" xfId="88"/>
    <cellStyle name="Normal 25 44" xfId="89"/>
    <cellStyle name="Normal 25 45" xfId="90"/>
    <cellStyle name="Normal 25 46" xfId="91"/>
    <cellStyle name="Normal 25 47" xfId="92"/>
    <cellStyle name="Normal 25 48" xfId="93"/>
    <cellStyle name="Normal 25 49" xfId="94"/>
    <cellStyle name="Normal 25 5" xfId="95"/>
    <cellStyle name="Normal 25 50" xfId="96"/>
    <cellStyle name="Normal 25 51" xfId="97"/>
    <cellStyle name="Normal 25 52" xfId="98"/>
    <cellStyle name="Normal 25 53" xfId="99"/>
    <cellStyle name="Normal 25 54" xfId="100"/>
    <cellStyle name="Normal 25 55" xfId="101"/>
    <cellStyle name="Normal 25 56" xfId="102"/>
    <cellStyle name="Normal 25 57" xfId="103"/>
    <cellStyle name="Normal 25 58" xfId="104"/>
    <cellStyle name="Normal 25 59" xfId="105"/>
    <cellStyle name="Normal 25 6" xfId="106"/>
    <cellStyle name="Normal 25 60" xfId="107"/>
    <cellStyle name="Normal 25 61" xfId="108"/>
    <cellStyle name="Normal 25 62" xfId="109"/>
    <cellStyle name="Normal 25 63" xfId="110"/>
    <cellStyle name="Normal 25 64" xfId="111"/>
    <cellStyle name="Normal 25 65" xfId="112"/>
    <cellStyle name="Normal 25 66" xfId="113"/>
    <cellStyle name="Normal 25 67" xfId="114"/>
    <cellStyle name="Normal 25 68" xfId="115"/>
    <cellStyle name="Normal 25 69" xfId="116"/>
    <cellStyle name="Normal 25 7" xfId="117"/>
    <cellStyle name="Normal 25 70" xfId="118"/>
    <cellStyle name="Normal 25 71" xfId="119"/>
    <cellStyle name="Normal 25 72" xfId="120"/>
    <cellStyle name="Normal 25 73" xfId="121"/>
    <cellStyle name="Normal 25 74" xfId="122"/>
    <cellStyle name="Normal 25 75" xfId="123"/>
    <cellStyle name="Normal 25 76" xfId="124"/>
    <cellStyle name="Normal 25 77" xfId="125"/>
    <cellStyle name="Normal 25 78" xfId="126"/>
    <cellStyle name="Normal 25 79" xfId="127"/>
    <cellStyle name="Normal 25 8" xfId="128"/>
    <cellStyle name="Normal 25 80" xfId="129"/>
    <cellStyle name="Normal 25 81" xfId="130"/>
    <cellStyle name="Normal 25 82" xfId="131"/>
    <cellStyle name="Normal 25 83" xfId="132"/>
    <cellStyle name="Normal 25 84" xfId="133"/>
    <cellStyle name="Normal 25 85" xfId="134"/>
    <cellStyle name="Normal 25 86" xfId="135"/>
    <cellStyle name="Normal 25 87" xfId="136"/>
    <cellStyle name="Normal 25 88" xfId="137"/>
    <cellStyle name="Normal 25 89" xfId="138"/>
    <cellStyle name="Normal 25 9" xfId="139"/>
    <cellStyle name="Normal 25 90" xfId="140"/>
    <cellStyle name="Normal 25 91" xfId="141"/>
    <cellStyle name="Normal 25 92" xfId="142"/>
    <cellStyle name="Normal 25 93" xfId="143"/>
    <cellStyle name="Normal 25 94" xfId="144"/>
    <cellStyle name="Normal 25 95" xfId="145"/>
    <cellStyle name="Normal 25 96" xfId="146"/>
    <cellStyle name="Normal 25 97" xfId="147"/>
    <cellStyle name="Normal 25 98" xfId="148"/>
    <cellStyle name="Normal 25 99" xfId="149"/>
    <cellStyle name="Normal 26" xfId="150"/>
    <cellStyle name="Normal 26 10" xfId="151"/>
    <cellStyle name="Normal 26 100" xfId="152"/>
    <cellStyle name="Normal 26 101" xfId="153"/>
    <cellStyle name="Normal 26 102" xfId="154"/>
    <cellStyle name="Normal 26 103" xfId="155"/>
    <cellStyle name="Normal 26 104" xfId="156"/>
    <cellStyle name="Normal 26 105" xfId="157"/>
    <cellStyle name="Normal 26 106" xfId="158"/>
    <cellStyle name="Normal 26 107" xfId="159"/>
    <cellStyle name="Normal 26 108" xfId="160"/>
    <cellStyle name="Normal 26 11" xfId="161"/>
    <cellStyle name="Normal 26 12" xfId="162"/>
    <cellStyle name="Normal 26 13" xfId="163"/>
    <cellStyle name="Normal 26 14" xfId="164"/>
    <cellStyle name="Normal 26 15" xfId="165"/>
    <cellStyle name="Normal 26 16" xfId="166"/>
    <cellStyle name="Normal 26 17" xfId="167"/>
    <cellStyle name="Normal 26 18" xfId="168"/>
    <cellStyle name="Normal 26 19" xfId="169"/>
    <cellStyle name="Normal 26 2" xfId="170"/>
    <cellStyle name="Normal 26 20" xfId="171"/>
    <cellStyle name="Normal 26 21" xfId="172"/>
    <cellStyle name="Normal 26 22" xfId="173"/>
    <cellStyle name="Normal 26 23" xfId="174"/>
    <cellStyle name="Normal 26 24" xfId="175"/>
    <cellStyle name="Normal 26 25" xfId="176"/>
    <cellStyle name="Normal 26 26" xfId="177"/>
    <cellStyle name="Normal 26 27" xfId="178"/>
    <cellStyle name="Normal 26 28" xfId="179"/>
    <cellStyle name="Normal 26 29" xfId="180"/>
    <cellStyle name="Normal 26 3" xfId="181"/>
    <cellStyle name="Normal 26 30" xfId="182"/>
    <cellStyle name="Normal 26 31" xfId="183"/>
    <cellStyle name="Normal 26 32" xfId="184"/>
    <cellStyle name="Normal 26 33" xfId="185"/>
    <cellStyle name="Normal 26 34" xfId="186"/>
    <cellStyle name="Normal 26 35" xfId="187"/>
    <cellStyle name="Normal 26 36" xfId="188"/>
    <cellStyle name="Normal 26 37" xfId="189"/>
    <cellStyle name="Normal 26 38" xfId="190"/>
    <cellStyle name="Normal 26 39" xfId="191"/>
    <cellStyle name="Normal 26 4" xfId="192"/>
    <cellStyle name="Normal 26 40" xfId="193"/>
    <cellStyle name="Normal 26 41" xfId="194"/>
    <cellStyle name="Normal 26 42" xfId="195"/>
    <cellStyle name="Normal 26 43" xfId="196"/>
    <cellStyle name="Normal 26 44" xfId="197"/>
    <cellStyle name="Normal 26 45" xfId="198"/>
    <cellStyle name="Normal 26 46" xfId="199"/>
    <cellStyle name="Normal 26 47" xfId="200"/>
    <cellStyle name="Normal 26 48" xfId="201"/>
    <cellStyle name="Normal 26 49" xfId="202"/>
    <cellStyle name="Normal 26 5" xfId="203"/>
    <cellStyle name="Normal 26 50" xfId="204"/>
    <cellStyle name="Normal 26 51" xfId="205"/>
    <cellStyle name="Normal 26 52" xfId="206"/>
    <cellStyle name="Normal 26 53" xfId="207"/>
    <cellStyle name="Normal 26 54" xfId="208"/>
    <cellStyle name="Normal 26 55" xfId="209"/>
    <cellStyle name="Normal 26 56" xfId="210"/>
    <cellStyle name="Normal 26 57" xfId="211"/>
    <cellStyle name="Normal 26 58" xfId="212"/>
    <cellStyle name="Normal 26 59" xfId="213"/>
    <cellStyle name="Normal 26 6" xfId="214"/>
    <cellStyle name="Normal 26 60" xfId="215"/>
    <cellStyle name="Normal 26 61" xfId="216"/>
    <cellStyle name="Normal 26 62" xfId="217"/>
    <cellStyle name="Normal 26 63" xfId="218"/>
    <cellStyle name="Normal 26 64" xfId="219"/>
    <cellStyle name="Normal 26 65" xfId="220"/>
    <cellStyle name="Normal 26 66" xfId="221"/>
    <cellStyle name="Normal 26 67" xfId="222"/>
    <cellStyle name="Normal 26 68" xfId="223"/>
    <cellStyle name="Normal 26 69" xfId="224"/>
    <cellStyle name="Normal 26 7" xfId="225"/>
    <cellStyle name="Normal 26 70" xfId="226"/>
    <cellStyle name="Normal 26 71" xfId="227"/>
    <cellStyle name="Normal 26 72" xfId="228"/>
    <cellStyle name="Normal 26 73" xfId="229"/>
    <cellStyle name="Normal 26 74" xfId="230"/>
    <cellStyle name="Normal 26 75" xfId="231"/>
    <cellStyle name="Normal 26 76" xfId="232"/>
    <cellStyle name="Normal 26 77" xfId="233"/>
    <cellStyle name="Normal 26 78" xfId="234"/>
    <cellStyle name="Normal 26 79" xfId="235"/>
    <cellStyle name="Normal 26 8" xfId="236"/>
    <cellStyle name="Normal 26 80" xfId="237"/>
    <cellStyle name="Normal 26 81" xfId="238"/>
    <cellStyle name="Normal 26 82" xfId="239"/>
    <cellStyle name="Normal 26 83" xfId="240"/>
    <cellStyle name="Normal 26 84" xfId="241"/>
    <cellStyle name="Normal 26 85" xfId="242"/>
    <cellStyle name="Normal 26 86" xfId="243"/>
    <cellStyle name="Normal 26 87" xfId="244"/>
    <cellStyle name="Normal 26 88" xfId="245"/>
    <cellStyle name="Normal 26 89" xfId="246"/>
    <cellStyle name="Normal 26 9" xfId="247"/>
    <cellStyle name="Normal 26 90" xfId="248"/>
    <cellStyle name="Normal 26 91" xfId="249"/>
    <cellStyle name="Normal 26 92" xfId="250"/>
    <cellStyle name="Normal 26 93" xfId="251"/>
    <cellStyle name="Normal 26 94" xfId="252"/>
    <cellStyle name="Normal 26 95" xfId="253"/>
    <cellStyle name="Normal 26 96" xfId="254"/>
    <cellStyle name="Normal 26 97" xfId="255"/>
    <cellStyle name="Normal 26 98" xfId="256"/>
    <cellStyle name="Normal 26 99" xfId="257"/>
    <cellStyle name="Normal 27" xfId="258"/>
    <cellStyle name="Normal 27 10" xfId="259"/>
    <cellStyle name="Normal 27 100" xfId="260"/>
    <cellStyle name="Normal 27 101" xfId="261"/>
    <cellStyle name="Normal 27 102" xfId="262"/>
    <cellStyle name="Normal 27 103" xfId="263"/>
    <cellStyle name="Normal 27 104" xfId="264"/>
    <cellStyle name="Normal 27 105" xfId="265"/>
    <cellStyle name="Normal 27 106" xfId="266"/>
    <cellStyle name="Normal 27 107" xfId="267"/>
    <cellStyle name="Normal 27 108" xfId="268"/>
    <cellStyle name="Normal 27 11" xfId="269"/>
    <cellStyle name="Normal 27 12" xfId="270"/>
    <cellStyle name="Normal 27 13" xfId="271"/>
    <cellStyle name="Normal 27 14" xfId="272"/>
    <cellStyle name="Normal 27 15" xfId="273"/>
    <cellStyle name="Normal 27 16" xfId="274"/>
    <cellStyle name="Normal 27 17" xfId="275"/>
    <cellStyle name="Normal 27 18" xfId="276"/>
    <cellStyle name="Normal 27 19" xfId="277"/>
    <cellStyle name="Normal 27 2" xfId="278"/>
    <cellStyle name="Normal 27 20" xfId="279"/>
    <cellStyle name="Normal 27 21" xfId="280"/>
    <cellStyle name="Normal 27 22" xfId="281"/>
    <cellStyle name="Normal 27 23" xfId="282"/>
    <cellStyle name="Normal 27 24" xfId="283"/>
    <cellStyle name="Normal 27 25" xfId="284"/>
    <cellStyle name="Normal 27 26" xfId="285"/>
    <cellStyle name="Normal 27 27" xfId="286"/>
    <cellStyle name="Normal 27 28" xfId="287"/>
    <cellStyle name="Normal 27 29" xfId="288"/>
    <cellStyle name="Normal 27 3" xfId="289"/>
    <cellStyle name="Normal 27 30" xfId="290"/>
    <cellStyle name="Normal 27 31" xfId="291"/>
    <cellStyle name="Normal 27 32" xfId="292"/>
    <cellStyle name="Normal 27 33" xfId="293"/>
    <cellStyle name="Normal 27 34" xfId="294"/>
    <cellStyle name="Normal 27 35" xfId="295"/>
    <cellStyle name="Normal 27 36" xfId="296"/>
    <cellStyle name="Normal 27 37" xfId="297"/>
    <cellStyle name="Normal 27 38" xfId="298"/>
    <cellStyle name="Normal 27 39" xfId="299"/>
    <cellStyle name="Normal 27 4" xfId="300"/>
    <cellStyle name="Normal 27 40" xfId="301"/>
    <cellStyle name="Normal 27 41" xfId="302"/>
    <cellStyle name="Normal 27 42" xfId="303"/>
    <cellStyle name="Normal 27 43" xfId="304"/>
    <cellStyle name="Normal 27 44" xfId="305"/>
    <cellStyle name="Normal 27 45" xfId="306"/>
    <cellStyle name="Normal 27 46" xfId="307"/>
    <cellStyle name="Normal 27 47" xfId="308"/>
    <cellStyle name="Normal 27 48" xfId="309"/>
    <cellStyle name="Normal 27 49" xfId="310"/>
    <cellStyle name="Normal 27 5" xfId="311"/>
    <cellStyle name="Normal 27 50" xfId="312"/>
    <cellStyle name="Normal 27 51" xfId="313"/>
    <cellStyle name="Normal 27 52" xfId="314"/>
    <cellStyle name="Normal 27 53" xfId="315"/>
    <cellStyle name="Normal 27 54" xfId="316"/>
    <cellStyle name="Normal 27 55" xfId="317"/>
    <cellStyle name="Normal 27 56" xfId="318"/>
    <cellStyle name="Normal 27 57" xfId="319"/>
    <cellStyle name="Normal 27 58" xfId="320"/>
    <cellStyle name="Normal 27 59" xfId="321"/>
    <cellStyle name="Normal 27 6" xfId="322"/>
    <cellStyle name="Normal 27 60" xfId="323"/>
    <cellStyle name="Normal 27 61" xfId="324"/>
    <cellStyle name="Normal 27 62" xfId="325"/>
    <cellStyle name="Normal 27 63" xfId="326"/>
    <cellStyle name="Normal 27 64" xfId="327"/>
    <cellStyle name="Normal 27 65" xfId="328"/>
    <cellStyle name="Normal 27 66" xfId="329"/>
    <cellStyle name="Normal 27 67" xfId="330"/>
    <cellStyle name="Normal 27 68" xfId="331"/>
    <cellStyle name="Normal 27 69" xfId="332"/>
    <cellStyle name="Normal 27 7" xfId="333"/>
    <cellStyle name="Normal 27 70" xfId="334"/>
    <cellStyle name="Normal 27 71" xfId="335"/>
    <cellStyle name="Normal 27 72" xfId="336"/>
    <cellStyle name="Normal 27 73" xfId="337"/>
    <cellStyle name="Normal 27 74" xfId="338"/>
    <cellStyle name="Normal 27 75" xfId="339"/>
    <cellStyle name="Normal 27 76" xfId="340"/>
    <cellStyle name="Normal 27 77" xfId="341"/>
    <cellStyle name="Normal 27 78" xfId="342"/>
    <cellStyle name="Normal 27 79" xfId="343"/>
    <cellStyle name="Normal 27 8" xfId="344"/>
    <cellStyle name="Normal 27 80" xfId="345"/>
    <cellStyle name="Normal 27 81" xfId="346"/>
    <cellStyle name="Normal 27 82" xfId="347"/>
    <cellStyle name="Normal 27 83" xfId="348"/>
    <cellStyle name="Normal 27 84" xfId="349"/>
    <cellStyle name="Normal 27 85" xfId="350"/>
    <cellStyle name="Normal 27 86" xfId="351"/>
    <cellStyle name="Normal 27 87" xfId="352"/>
    <cellStyle name="Normal 27 88" xfId="353"/>
    <cellStyle name="Normal 27 89" xfId="354"/>
    <cellStyle name="Normal 27 9" xfId="355"/>
    <cellStyle name="Normal 27 90" xfId="356"/>
    <cellStyle name="Normal 27 91" xfId="357"/>
    <cellStyle name="Normal 27 92" xfId="358"/>
    <cellStyle name="Normal 27 93" xfId="359"/>
    <cellStyle name="Normal 27 94" xfId="360"/>
    <cellStyle name="Normal 27 95" xfId="361"/>
    <cellStyle name="Normal 27 96" xfId="362"/>
    <cellStyle name="Normal 27 97" xfId="363"/>
    <cellStyle name="Normal 27 98" xfId="364"/>
    <cellStyle name="Normal 27 99" xfId="365"/>
    <cellStyle name="Normal 28" xfId="366"/>
    <cellStyle name="Normal 28 10" xfId="367"/>
    <cellStyle name="Normal 28 100" xfId="368"/>
    <cellStyle name="Normal 28 101" xfId="369"/>
    <cellStyle name="Normal 28 102" xfId="370"/>
    <cellStyle name="Normal 28 103" xfId="371"/>
    <cellStyle name="Normal 28 104" xfId="372"/>
    <cellStyle name="Normal 28 105" xfId="373"/>
    <cellStyle name="Normal 28 106" xfId="374"/>
    <cellStyle name="Normal 28 107" xfId="375"/>
    <cellStyle name="Normal 28 108" xfId="376"/>
    <cellStyle name="Normal 28 11" xfId="377"/>
    <cellStyle name="Normal 28 12" xfId="378"/>
    <cellStyle name="Normal 28 13" xfId="379"/>
    <cellStyle name="Normal 28 14" xfId="380"/>
    <cellStyle name="Normal 28 15" xfId="381"/>
    <cellStyle name="Normal 28 16" xfId="382"/>
    <cellStyle name="Normal 28 17" xfId="383"/>
    <cellStyle name="Normal 28 18" xfId="384"/>
    <cellStyle name="Normal 28 19" xfId="385"/>
    <cellStyle name="Normal 28 2" xfId="386"/>
    <cellStyle name="Normal 28 20" xfId="387"/>
    <cellStyle name="Normal 28 21" xfId="388"/>
    <cellStyle name="Normal 28 22" xfId="389"/>
    <cellStyle name="Normal 28 23" xfId="390"/>
    <cellStyle name="Normal 28 24" xfId="391"/>
    <cellStyle name="Normal 28 25" xfId="392"/>
    <cellStyle name="Normal 28 26" xfId="393"/>
    <cellStyle name="Normal 28 27" xfId="394"/>
    <cellStyle name="Normal 28 28" xfId="395"/>
    <cellStyle name="Normal 28 29" xfId="396"/>
    <cellStyle name="Normal 28 3" xfId="397"/>
    <cellStyle name="Normal 28 30" xfId="398"/>
    <cellStyle name="Normal 28 31" xfId="399"/>
    <cellStyle name="Normal 28 32" xfId="400"/>
    <cellStyle name="Normal 28 33" xfId="401"/>
    <cellStyle name="Normal 28 34" xfId="402"/>
    <cellStyle name="Normal 28 35" xfId="403"/>
    <cellStyle name="Normal 28 36" xfId="404"/>
    <cellStyle name="Normal 28 37" xfId="405"/>
    <cellStyle name="Normal 28 38" xfId="406"/>
    <cellStyle name="Normal 28 39" xfId="407"/>
    <cellStyle name="Normal 28 4" xfId="408"/>
    <cellStyle name="Normal 28 40" xfId="409"/>
    <cellStyle name="Normal 28 41" xfId="410"/>
    <cellStyle name="Normal 28 42" xfId="411"/>
    <cellStyle name="Normal 28 43" xfId="412"/>
    <cellStyle name="Normal 28 44" xfId="413"/>
    <cellStyle name="Normal 28 45" xfId="414"/>
    <cellStyle name="Normal 28 46" xfId="415"/>
    <cellStyle name="Normal 28 47" xfId="416"/>
    <cellStyle name="Normal 28 48" xfId="417"/>
    <cellStyle name="Normal 28 49" xfId="418"/>
    <cellStyle name="Normal 28 5" xfId="419"/>
    <cellStyle name="Normal 28 50" xfId="420"/>
    <cellStyle name="Normal 28 51" xfId="421"/>
    <cellStyle name="Normal 28 52" xfId="422"/>
    <cellStyle name="Normal 28 53" xfId="423"/>
    <cellStyle name="Normal 28 54" xfId="424"/>
    <cellStyle name="Normal 28 55" xfId="425"/>
    <cellStyle name="Normal 28 56" xfId="426"/>
    <cellStyle name="Normal 28 57" xfId="427"/>
    <cellStyle name="Normal 28 58" xfId="428"/>
    <cellStyle name="Normal 28 59" xfId="429"/>
    <cellStyle name="Normal 28 6" xfId="430"/>
    <cellStyle name="Normal 28 60" xfId="431"/>
    <cellStyle name="Normal 28 61" xfId="432"/>
    <cellStyle name="Normal 28 62" xfId="433"/>
    <cellStyle name="Normal 28 63" xfId="434"/>
    <cellStyle name="Normal 28 64" xfId="435"/>
    <cellStyle name="Normal 28 65" xfId="436"/>
    <cellStyle name="Normal 28 66" xfId="437"/>
    <cellStyle name="Normal 28 67" xfId="438"/>
    <cellStyle name="Normal 28 68" xfId="439"/>
    <cellStyle name="Normal 28 69" xfId="440"/>
    <cellStyle name="Normal 28 7" xfId="441"/>
    <cellStyle name="Normal 28 70" xfId="442"/>
    <cellStyle name="Normal 28 71" xfId="443"/>
    <cellStyle name="Normal 28 72" xfId="444"/>
    <cellStyle name="Normal 28 73" xfId="445"/>
    <cellStyle name="Normal 28 74" xfId="446"/>
    <cellStyle name="Normal 28 75" xfId="447"/>
    <cellStyle name="Normal 28 76" xfId="448"/>
    <cellStyle name="Normal 28 77" xfId="449"/>
    <cellStyle name="Normal 28 78" xfId="450"/>
    <cellStyle name="Normal 28 79" xfId="451"/>
    <cellStyle name="Normal 28 8" xfId="452"/>
    <cellStyle name="Normal 28 80" xfId="453"/>
    <cellStyle name="Normal 28 81" xfId="454"/>
    <cellStyle name="Normal 28 82" xfId="455"/>
    <cellStyle name="Normal 28 83" xfId="456"/>
    <cellStyle name="Normal 28 84" xfId="457"/>
    <cellStyle name="Normal 28 85" xfId="458"/>
    <cellStyle name="Normal 28 86" xfId="459"/>
    <cellStyle name="Normal 28 87" xfId="460"/>
    <cellStyle name="Normal 28 88" xfId="461"/>
    <cellStyle name="Normal 28 89" xfId="462"/>
    <cellStyle name="Normal 28 9" xfId="463"/>
    <cellStyle name="Normal 28 90" xfId="464"/>
    <cellStyle name="Normal 28 91" xfId="465"/>
    <cellStyle name="Normal 28 92" xfId="466"/>
    <cellStyle name="Normal 28 93" xfId="467"/>
    <cellStyle name="Normal 28 94" xfId="468"/>
    <cellStyle name="Normal 28 95" xfId="469"/>
    <cellStyle name="Normal 28 96" xfId="470"/>
    <cellStyle name="Normal 28 97" xfId="471"/>
    <cellStyle name="Normal 28 98" xfId="472"/>
    <cellStyle name="Normal 28 99" xfId="473"/>
    <cellStyle name="Normal 29" xfId="474"/>
    <cellStyle name="Normal 29 10" xfId="475"/>
    <cellStyle name="Normal 29 100" xfId="476"/>
    <cellStyle name="Normal 29 101" xfId="477"/>
    <cellStyle name="Normal 29 102" xfId="478"/>
    <cellStyle name="Normal 29 103" xfId="479"/>
    <cellStyle name="Normal 29 104" xfId="480"/>
    <cellStyle name="Normal 29 105" xfId="481"/>
    <cellStyle name="Normal 29 106" xfId="482"/>
    <cellStyle name="Normal 29 107" xfId="483"/>
    <cellStyle name="Normal 29 108" xfId="484"/>
    <cellStyle name="Normal 29 11" xfId="485"/>
    <cellStyle name="Normal 29 12" xfId="486"/>
    <cellStyle name="Normal 29 13" xfId="487"/>
    <cellStyle name="Normal 29 14" xfId="488"/>
    <cellStyle name="Normal 29 15" xfId="489"/>
    <cellStyle name="Normal 29 16" xfId="490"/>
    <cellStyle name="Normal 29 17" xfId="491"/>
    <cellStyle name="Normal 29 18" xfId="492"/>
    <cellStyle name="Normal 29 19" xfId="493"/>
    <cellStyle name="Normal 29 2" xfId="494"/>
    <cellStyle name="Normal 29 20" xfId="495"/>
    <cellStyle name="Normal 29 21" xfId="496"/>
    <cellStyle name="Normal 29 22" xfId="497"/>
    <cellStyle name="Normal 29 23" xfId="498"/>
    <cellStyle name="Normal 29 24" xfId="499"/>
    <cellStyle name="Normal 29 25" xfId="500"/>
    <cellStyle name="Normal 29 26" xfId="501"/>
    <cellStyle name="Normal 29 27" xfId="502"/>
    <cellStyle name="Normal 29 28" xfId="503"/>
    <cellStyle name="Normal 29 29" xfId="504"/>
    <cellStyle name="Normal 29 3" xfId="505"/>
    <cellStyle name="Normal 29 30" xfId="506"/>
    <cellStyle name="Normal 29 31" xfId="507"/>
    <cellStyle name="Normal 29 32" xfId="508"/>
    <cellStyle name="Normal 29 33" xfId="509"/>
    <cellStyle name="Normal 29 34" xfId="510"/>
    <cellStyle name="Normal 29 35" xfId="511"/>
    <cellStyle name="Normal 29 36" xfId="512"/>
    <cellStyle name="Normal 29 37" xfId="513"/>
    <cellStyle name="Normal 29 38" xfId="514"/>
    <cellStyle name="Normal 29 39" xfId="515"/>
    <cellStyle name="Normal 29 4" xfId="516"/>
    <cellStyle name="Normal 29 40" xfId="517"/>
    <cellStyle name="Normal 29 41" xfId="518"/>
    <cellStyle name="Normal 29 42" xfId="519"/>
    <cellStyle name="Normal 29 43" xfId="520"/>
    <cellStyle name="Normal 29 44" xfId="521"/>
    <cellStyle name="Normal 29 45" xfId="522"/>
    <cellStyle name="Normal 29 46" xfId="523"/>
    <cellStyle name="Normal 29 47" xfId="524"/>
    <cellStyle name="Normal 29 48" xfId="525"/>
    <cellStyle name="Normal 29 49" xfId="526"/>
    <cellStyle name="Normal 29 5" xfId="527"/>
    <cellStyle name="Normal 29 50" xfId="528"/>
    <cellStyle name="Normal 29 51" xfId="529"/>
    <cellStyle name="Normal 29 52" xfId="530"/>
    <cellStyle name="Normal 29 53" xfId="531"/>
    <cellStyle name="Normal 29 54" xfId="532"/>
    <cellStyle name="Normal 29 55" xfId="533"/>
    <cellStyle name="Normal 29 56" xfId="534"/>
    <cellStyle name="Normal 29 57" xfId="535"/>
    <cellStyle name="Normal 29 58" xfId="536"/>
    <cellStyle name="Normal 29 59" xfId="537"/>
    <cellStyle name="Normal 29 6" xfId="538"/>
    <cellStyle name="Normal 29 60" xfId="539"/>
    <cellStyle name="Normal 29 61" xfId="540"/>
    <cellStyle name="Normal 29 62" xfId="541"/>
    <cellStyle name="Normal 29 63" xfId="542"/>
    <cellStyle name="Normal 29 64" xfId="543"/>
    <cellStyle name="Normal 29 65" xfId="544"/>
    <cellStyle name="Normal 29 66" xfId="545"/>
    <cellStyle name="Normal 29 67" xfId="546"/>
    <cellStyle name="Normal 29 68" xfId="547"/>
    <cellStyle name="Normal 29 69" xfId="548"/>
    <cellStyle name="Normal 29 7" xfId="549"/>
    <cellStyle name="Normal 29 70" xfId="550"/>
    <cellStyle name="Normal 29 71" xfId="551"/>
    <cellStyle name="Normal 29 72" xfId="552"/>
    <cellStyle name="Normal 29 73" xfId="553"/>
    <cellStyle name="Normal 29 74" xfId="554"/>
    <cellStyle name="Normal 29 75" xfId="555"/>
    <cellStyle name="Normal 29 76" xfId="556"/>
    <cellStyle name="Normal 29 77" xfId="557"/>
    <cellStyle name="Normal 29 78" xfId="558"/>
    <cellStyle name="Normal 29 79" xfId="559"/>
    <cellStyle name="Normal 29 8" xfId="560"/>
    <cellStyle name="Normal 29 80" xfId="561"/>
    <cellStyle name="Normal 29 81" xfId="562"/>
    <cellStyle name="Normal 29 82" xfId="563"/>
    <cellStyle name="Normal 29 83" xfId="564"/>
    <cellStyle name="Normal 29 84" xfId="565"/>
    <cellStyle name="Normal 29 85" xfId="566"/>
    <cellStyle name="Normal 29 86" xfId="567"/>
    <cellStyle name="Normal 29 87" xfId="568"/>
    <cellStyle name="Normal 29 88" xfId="569"/>
    <cellStyle name="Normal 29 89" xfId="570"/>
    <cellStyle name="Normal 29 9" xfId="571"/>
    <cellStyle name="Normal 29 90" xfId="572"/>
    <cellStyle name="Normal 29 91" xfId="573"/>
    <cellStyle name="Normal 29 92" xfId="574"/>
    <cellStyle name="Normal 29 93" xfId="575"/>
    <cellStyle name="Normal 29 94" xfId="576"/>
    <cellStyle name="Normal 29 95" xfId="577"/>
    <cellStyle name="Normal 29 96" xfId="578"/>
    <cellStyle name="Normal 29 97" xfId="579"/>
    <cellStyle name="Normal 29 98" xfId="580"/>
    <cellStyle name="Normal 29 99" xfId="581"/>
    <cellStyle name="Normal 3" xfId="582"/>
    <cellStyle name="Normal 3 2" xfId="1461"/>
    <cellStyle name="Normal 3 2 2" xfId="1462"/>
    <cellStyle name="Normal 3 2 3" xfId="1463"/>
    <cellStyle name="Normal 3 3" xfId="1464"/>
    <cellStyle name="Normal 3 4" xfId="1465"/>
    <cellStyle name="Normal 3 5" xfId="1466"/>
    <cellStyle name="Normal 3 6" xfId="1537"/>
    <cellStyle name="Normal 30" xfId="583"/>
    <cellStyle name="Normal 30 10" xfId="584"/>
    <cellStyle name="Normal 30 100" xfId="585"/>
    <cellStyle name="Normal 30 101" xfId="586"/>
    <cellStyle name="Normal 30 102" xfId="587"/>
    <cellStyle name="Normal 30 103" xfId="588"/>
    <cellStyle name="Normal 30 104" xfId="589"/>
    <cellStyle name="Normal 30 105" xfId="590"/>
    <cellStyle name="Normal 30 106" xfId="591"/>
    <cellStyle name="Normal 30 107" xfId="592"/>
    <cellStyle name="Normal 30 108" xfId="593"/>
    <cellStyle name="Normal 30 11" xfId="594"/>
    <cellStyle name="Normal 30 12" xfId="595"/>
    <cellStyle name="Normal 30 13" xfId="596"/>
    <cellStyle name="Normal 30 14" xfId="597"/>
    <cellStyle name="Normal 30 15" xfId="598"/>
    <cellStyle name="Normal 30 16" xfId="599"/>
    <cellStyle name="Normal 30 17" xfId="600"/>
    <cellStyle name="Normal 30 18" xfId="601"/>
    <cellStyle name="Normal 30 19" xfId="602"/>
    <cellStyle name="Normal 30 2" xfId="603"/>
    <cellStyle name="Normal 30 20" xfId="604"/>
    <cellStyle name="Normal 30 21" xfId="605"/>
    <cellStyle name="Normal 30 22" xfId="606"/>
    <cellStyle name="Normal 30 23" xfId="607"/>
    <cellStyle name="Normal 30 24" xfId="608"/>
    <cellStyle name="Normal 30 25" xfId="609"/>
    <cellStyle name="Normal 30 26" xfId="610"/>
    <cellStyle name="Normal 30 27" xfId="611"/>
    <cellStyle name="Normal 30 28" xfId="612"/>
    <cellStyle name="Normal 30 29" xfId="613"/>
    <cellStyle name="Normal 30 3" xfId="614"/>
    <cellStyle name="Normal 30 30" xfId="615"/>
    <cellStyle name="Normal 30 31" xfId="616"/>
    <cellStyle name="Normal 30 32" xfId="617"/>
    <cellStyle name="Normal 30 33" xfId="618"/>
    <cellStyle name="Normal 30 34" xfId="619"/>
    <cellStyle name="Normal 30 35" xfId="620"/>
    <cellStyle name="Normal 30 36" xfId="621"/>
    <cellStyle name="Normal 30 37" xfId="622"/>
    <cellStyle name="Normal 30 38" xfId="623"/>
    <cellStyle name="Normal 30 39" xfId="624"/>
    <cellStyle name="Normal 30 4" xfId="625"/>
    <cellStyle name="Normal 30 40" xfId="626"/>
    <cellStyle name="Normal 30 41" xfId="627"/>
    <cellStyle name="Normal 30 42" xfId="628"/>
    <cellStyle name="Normal 30 43" xfId="629"/>
    <cellStyle name="Normal 30 44" xfId="630"/>
    <cellStyle name="Normal 30 45" xfId="631"/>
    <cellStyle name="Normal 30 46" xfId="632"/>
    <cellStyle name="Normal 30 47" xfId="633"/>
    <cellStyle name="Normal 30 48" xfId="634"/>
    <cellStyle name="Normal 30 49" xfId="635"/>
    <cellStyle name="Normal 30 5" xfId="636"/>
    <cellStyle name="Normal 30 50" xfId="637"/>
    <cellStyle name="Normal 30 51" xfId="638"/>
    <cellStyle name="Normal 30 52" xfId="639"/>
    <cellStyle name="Normal 30 53" xfId="640"/>
    <cellStyle name="Normal 30 54" xfId="641"/>
    <cellStyle name="Normal 30 55" xfId="642"/>
    <cellStyle name="Normal 30 56" xfId="643"/>
    <cellStyle name="Normal 30 57" xfId="644"/>
    <cellStyle name="Normal 30 58" xfId="645"/>
    <cellStyle name="Normal 30 59" xfId="646"/>
    <cellStyle name="Normal 30 6" xfId="647"/>
    <cellStyle name="Normal 30 60" xfId="648"/>
    <cellStyle name="Normal 30 61" xfId="649"/>
    <cellStyle name="Normal 30 62" xfId="650"/>
    <cellStyle name="Normal 30 63" xfId="651"/>
    <cellStyle name="Normal 30 64" xfId="652"/>
    <cellStyle name="Normal 30 65" xfId="653"/>
    <cellStyle name="Normal 30 66" xfId="654"/>
    <cellStyle name="Normal 30 67" xfId="655"/>
    <cellStyle name="Normal 30 68" xfId="656"/>
    <cellStyle name="Normal 30 69" xfId="657"/>
    <cellStyle name="Normal 30 7" xfId="658"/>
    <cellStyle name="Normal 30 70" xfId="659"/>
    <cellStyle name="Normal 30 71" xfId="660"/>
    <cellStyle name="Normal 30 72" xfId="661"/>
    <cellStyle name="Normal 30 73" xfId="662"/>
    <cellStyle name="Normal 30 74" xfId="663"/>
    <cellStyle name="Normal 30 75" xfId="664"/>
    <cellStyle name="Normal 30 76" xfId="665"/>
    <cellStyle name="Normal 30 77" xfId="666"/>
    <cellStyle name="Normal 30 78" xfId="667"/>
    <cellStyle name="Normal 30 79" xfId="668"/>
    <cellStyle name="Normal 30 8" xfId="669"/>
    <cellStyle name="Normal 30 80" xfId="670"/>
    <cellStyle name="Normal 30 81" xfId="671"/>
    <cellStyle name="Normal 30 82" xfId="672"/>
    <cellStyle name="Normal 30 83" xfId="673"/>
    <cellStyle name="Normal 30 84" xfId="674"/>
    <cellStyle name="Normal 30 85" xfId="675"/>
    <cellStyle name="Normal 30 86" xfId="676"/>
    <cellStyle name="Normal 30 87" xfId="677"/>
    <cellStyle name="Normal 30 88" xfId="678"/>
    <cellStyle name="Normal 30 89" xfId="679"/>
    <cellStyle name="Normal 30 9" xfId="680"/>
    <cellStyle name="Normal 30 90" xfId="681"/>
    <cellStyle name="Normal 30 91" xfId="682"/>
    <cellStyle name="Normal 30 92" xfId="683"/>
    <cellStyle name="Normal 30 93" xfId="684"/>
    <cellStyle name="Normal 30 94" xfId="685"/>
    <cellStyle name="Normal 30 95" xfId="686"/>
    <cellStyle name="Normal 30 96" xfId="687"/>
    <cellStyle name="Normal 30 97" xfId="688"/>
    <cellStyle name="Normal 30 98" xfId="689"/>
    <cellStyle name="Normal 30 99" xfId="690"/>
    <cellStyle name="Normal 31" xfId="691"/>
    <cellStyle name="Normal 31 10" xfId="692"/>
    <cellStyle name="Normal 31 100" xfId="693"/>
    <cellStyle name="Normal 31 101" xfId="694"/>
    <cellStyle name="Normal 31 102" xfId="695"/>
    <cellStyle name="Normal 31 103" xfId="696"/>
    <cellStyle name="Normal 31 104" xfId="697"/>
    <cellStyle name="Normal 31 105" xfId="698"/>
    <cellStyle name="Normal 31 106" xfId="699"/>
    <cellStyle name="Normal 31 107" xfId="700"/>
    <cellStyle name="Normal 31 108" xfId="701"/>
    <cellStyle name="Normal 31 11" xfId="702"/>
    <cellStyle name="Normal 31 12" xfId="703"/>
    <cellStyle name="Normal 31 13" xfId="704"/>
    <cellStyle name="Normal 31 14" xfId="705"/>
    <cellStyle name="Normal 31 15" xfId="706"/>
    <cellStyle name="Normal 31 16" xfId="707"/>
    <cellStyle name="Normal 31 17" xfId="708"/>
    <cellStyle name="Normal 31 18" xfId="709"/>
    <cellStyle name="Normal 31 19" xfId="710"/>
    <cellStyle name="Normal 31 2" xfId="711"/>
    <cellStyle name="Normal 31 20" xfId="712"/>
    <cellStyle name="Normal 31 21" xfId="713"/>
    <cellStyle name="Normal 31 22" xfId="714"/>
    <cellStyle name="Normal 31 23" xfId="715"/>
    <cellStyle name="Normal 31 24" xfId="716"/>
    <cellStyle name="Normal 31 25" xfId="717"/>
    <cellStyle name="Normal 31 26" xfId="718"/>
    <cellStyle name="Normal 31 27" xfId="719"/>
    <cellStyle name="Normal 31 28" xfId="720"/>
    <cellStyle name="Normal 31 29" xfId="721"/>
    <cellStyle name="Normal 31 3" xfId="722"/>
    <cellStyle name="Normal 31 30" xfId="723"/>
    <cellStyle name="Normal 31 31" xfId="724"/>
    <cellStyle name="Normal 31 32" xfId="725"/>
    <cellStyle name="Normal 31 33" xfId="726"/>
    <cellStyle name="Normal 31 34" xfId="727"/>
    <cellStyle name="Normal 31 35" xfId="728"/>
    <cellStyle name="Normal 31 36" xfId="729"/>
    <cellStyle name="Normal 31 37" xfId="730"/>
    <cellStyle name="Normal 31 38" xfId="731"/>
    <cellStyle name="Normal 31 39" xfId="732"/>
    <cellStyle name="Normal 31 4" xfId="733"/>
    <cellStyle name="Normal 31 40" xfId="734"/>
    <cellStyle name="Normal 31 41" xfId="735"/>
    <cellStyle name="Normal 31 42" xfId="736"/>
    <cellStyle name="Normal 31 43" xfId="737"/>
    <cellStyle name="Normal 31 44" xfId="738"/>
    <cellStyle name="Normal 31 45" xfId="739"/>
    <cellStyle name="Normal 31 46" xfId="740"/>
    <cellStyle name="Normal 31 47" xfId="741"/>
    <cellStyle name="Normal 31 48" xfId="742"/>
    <cellStyle name="Normal 31 49" xfId="743"/>
    <cellStyle name="Normal 31 5" xfId="744"/>
    <cellStyle name="Normal 31 50" xfId="745"/>
    <cellStyle name="Normal 31 51" xfId="746"/>
    <cellStyle name="Normal 31 52" xfId="747"/>
    <cellStyle name="Normal 31 53" xfId="748"/>
    <cellStyle name="Normal 31 54" xfId="749"/>
    <cellStyle name="Normal 31 55" xfId="750"/>
    <cellStyle name="Normal 31 56" xfId="751"/>
    <cellStyle name="Normal 31 57" xfId="752"/>
    <cellStyle name="Normal 31 58" xfId="753"/>
    <cellStyle name="Normal 31 59" xfId="754"/>
    <cellStyle name="Normal 31 6" xfId="755"/>
    <cellStyle name="Normal 31 60" xfId="756"/>
    <cellStyle name="Normal 31 61" xfId="757"/>
    <cellStyle name="Normal 31 62" xfId="758"/>
    <cellStyle name="Normal 31 63" xfId="759"/>
    <cellStyle name="Normal 31 64" xfId="760"/>
    <cellStyle name="Normal 31 65" xfId="761"/>
    <cellStyle name="Normal 31 66" xfId="762"/>
    <cellStyle name="Normal 31 67" xfId="763"/>
    <cellStyle name="Normal 31 68" xfId="764"/>
    <cellStyle name="Normal 31 69" xfId="765"/>
    <cellStyle name="Normal 31 7" xfId="766"/>
    <cellStyle name="Normal 31 70" xfId="767"/>
    <cellStyle name="Normal 31 71" xfId="768"/>
    <cellStyle name="Normal 31 72" xfId="769"/>
    <cellStyle name="Normal 31 73" xfId="770"/>
    <cellStyle name="Normal 31 74" xfId="771"/>
    <cellStyle name="Normal 31 75" xfId="772"/>
    <cellStyle name="Normal 31 76" xfId="773"/>
    <cellStyle name="Normal 31 77" xfId="774"/>
    <cellStyle name="Normal 31 78" xfId="775"/>
    <cellStyle name="Normal 31 79" xfId="776"/>
    <cellStyle name="Normal 31 8" xfId="777"/>
    <cellStyle name="Normal 31 80" xfId="778"/>
    <cellStyle name="Normal 31 81" xfId="779"/>
    <cellStyle name="Normal 31 82" xfId="780"/>
    <cellStyle name="Normal 31 83" xfId="781"/>
    <cellStyle name="Normal 31 84" xfId="782"/>
    <cellStyle name="Normal 31 85" xfId="783"/>
    <cellStyle name="Normal 31 86" xfId="784"/>
    <cellStyle name="Normal 31 87" xfId="785"/>
    <cellStyle name="Normal 31 88" xfId="786"/>
    <cellStyle name="Normal 31 89" xfId="787"/>
    <cellStyle name="Normal 31 9" xfId="788"/>
    <cellStyle name="Normal 31 90" xfId="789"/>
    <cellStyle name="Normal 31 91" xfId="790"/>
    <cellStyle name="Normal 31 92" xfId="791"/>
    <cellStyle name="Normal 31 93" xfId="792"/>
    <cellStyle name="Normal 31 94" xfId="793"/>
    <cellStyle name="Normal 31 95" xfId="794"/>
    <cellStyle name="Normal 31 96" xfId="795"/>
    <cellStyle name="Normal 31 97" xfId="796"/>
    <cellStyle name="Normal 31 98" xfId="797"/>
    <cellStyle name="Normal 31 99" xfId="798"/>
    <cellStyle name="Normal 32" xfId="799"/>
    <cellStyle name="Normal 33" xfId="800"/>
    <cellStyle name="Normal 34" xfId="1804"/>
    <cellStyle name="Normal 34 2" xfId="2207"/>
    <cellStyle name="Normal 34 2 2" xfId="3043"/>
    <cellStyle name="Normal 34 2 2 2" xfId="3893"/>
    <cellStyle name="Normal 34 2 3" xfId="3615"/>
    <cellStyle name="Normal 34 3" xfId="2838"/>
    <cellStyle name="Normal 34 3 2" xfId="3754"/>
    <cellStyle name="Normal 34 4" xfId="3410"/>
    <cellStyle name="Normal 35" xfId="801"/>
    <cellStyle name="Normal 35 10" xfId="802"/>
    <cellStyle name="Normal 35 100" xfId="803"/>
    <cellStyle name="Normal 35 101" xfId="804"/>
    <cellStyle name="Normal 35 102" xfId="805"/>
    <cellStyle name="Normal 35 103" xfId="806"/>
    <cellStyle name="Normal 35 104" xfId="807"/>
    <cellStyle name="Normal 35 105" xfId="808"/>
    <cellStyle name="Normal 35 106" xfId="809"/>
    <cellStyle name="Normal 35 107" xfId="810"/>
    <cellStyle name="Normal 35 108" xfId="811"/>
    <cellStyle name="Normal 35 11" xfId="812"/>
    <cellStyle name="Normal 35 12" xfId="813"/>
    <cellStyle name="Normal 35 13" xfId="814"/>
    <cellStyle name="Normal 35 14" xfId="815"/>
    <cellStyle name="Normal 35 15" xfId="816"/>
    <cellStyle name="Normal 35 16" xfId="817"/>
    <cellStyle name="Normal 35 17" xfId="818"/>
    <cellStyle name="Normal 35 18" xfId="819"/>
    <cellStyle name="Normal 35 19" xfId="820"/>
    <cellStyle name="Normal 35 2" xfId="821"/>
    <cellStyle name="Normal 35 20" xfId="822"/>
    <cellStyle name="Normal 35 21" xfId="823"/>
    <cellStyle name="Normal 35 22" xfId="824"/>
    <cellStyle name="Normal 35 23" xfId="825"/>
    <cellStyle name="Normal 35 24" xfId="826"/>
    <cellStyle name="Normal 35 25" xfId="827"/>
    <cellStyle name="Normal 35 26" xfId="828"/>
    <cellStyle name="Normal 35 27" xfId="829"/>
    <cellStyle name="Normal 35 28" xfId="830"/>
    <cellStyle name="Normal 35 29" xfId="831"/>
    <cellStyle name="Normal 35 3" xfId="832"/>
    <cellStyle name="Normal 35 30" xfId="833"/>
    <cellStyle name="Normal 35 31" xfId="834"/>
    <cellStyle name="Normal 35 32" xfId="835"/>
    <cellStyle name="Normal 35 33" xfId="836"/>
    <cellStyle name="Normal 35 34" xfId="837"/>
    <cellStyle name="Normal 35 35" xfId="838"/>
    <cellStyle name="Normal 35 36" xfId="839"/>
    <cellStyle name="Normal 35 37" xfId="840"/>
    <cellStyle name="Normal 35 38" xfId="841"/>
    <cellStyle name="Normal 35 39" xfId="842"/>
    <cellStyle name="Normal 35 4" xfId="843"/>
    <cellStyle name="Normal 35 40" xfId="844"/>
    <cellStyle name="Normal 35 41" xfId="845"/>
    <cellStyle name="Normal 35 42" xfId="846"/>
    <cellStyle name="Normal 35 43" xfId="847"/>
    <cellStyle name="Normal 35 44" xfId="848"/>
    <cellStyle name="Normal 35 45" xfId="849"/>
    <cellStyle name="Normal 35 46" xfId="850"/>
    <cellStyle name="Normal 35 47" xfId="851"/>
    <cellStyle name="Normal 35 48" xfId="852"/>
    <cellStyle name="Normal 35 49" xfId="853"/>
    <cellStyle name="Normal 35 5" xfId="854"/>
    <cellStyle name="Normal 35 50" xfId="855"/>
    <cellStyle name="Normal 35 51" xfId="856"/>
    <cellStyle name="Normal 35 52" xfId="857"/>
    <cellStyle name="Normal 35 53" xfId="858"/>
    <cellStyle name="Normal 35 54" xfId="859"/>
    <cellStyle name="Normal 35 55" xfId="860"/>
    <cellStyle name="Normal 35 56" xfId="861"/>
    <cellStyle name="Normal 35 57" xfId="862"/>
    <cellStyle name="Normal 35 58" xfId="863"/>
    <cellStyle name="Normal 35 59" xfId="864"/>
    <cellStyle name="Normal 35 6" xfId="865"/>
    <cellStyle name="Normal 35 60" xfId="866"/>
    <cellStyle name="Normal 35 61" xfId="867"/>
    <cellStyle name="Normal 35 62" xfId="868"/>
    <cellStyle name="Normal 35 63" xfId="869"/>
    <cellStyle name="Normal 35 64" xfId="870"/>
    <cellStyle name="Normal 35 65" xfId="871"/>
    <cellStyle name="Normal 35 66" xfId="872"/>
    <cellStyle name="Normal 35 67" xfId="873"/>
    <cellStyle name="Normal 35 68" xfId="874"/>
    <cellStyle name="Normal 35 69" xfId="875"/>
    <cellStyle name="Normal 35 7" xfId="876"/>
    <cellStyle name="Normal 35 70" xfId="877"/>
    <cellStyle name="Normal 35 71" xfId="878"/>
    <cellStyle name="Normal 35 72" xfId="879"/>
    <cellStyle name="Normal 35 73" xfId="880"/>
    <cellStyle name="Normal 35 74" xfId="881"/>
    <cellStyle name="Normal 35 75" xfId="882"/>
    <cellStyle name="Normal 35 76" xfId="883"/>
    <cellStyle name="Normal 35 77" xfId="884"/>
    <cellStyle name="Normal 35 78" xfId="885"/>
    <cellStyle name="Normal 35 79" xfId="886"/>
    <cellStyle name="Normal 35 8" xfId="887"/>
    <cellStyle name="Normal 35 80" xfId="888"/>
    <cellStyle name="Normal 35 81" xfId="889"/>
    <cellStyle name="Normal 35 82" xfId="890"/>
    <cellStyle name="Normal 35 83" xfId="891"/>
    <cellStyle name="Normal 35 84" xfId="892"/>
    <cellStyle name="Normal 35 85" xfId="893"/>
    <cellStyle name="Normal 35 86" xfId="894"/>
    <cellStyle name="Normal 35 87" xfId="895"/>
    <cellStyle name="Normal 35 88" xfId="896"/>
    <cellStyle name="Normal 35 89" xfId="897"/>
    <cellStyle name="Normal 35 9" xfId="898"/>
    <cellStyle name="Normal 35 90" xfId="899"/>
    <cellStyle name="Normal 35 91" xfId="900"/>
    <cellStyle name="Normal 35 92" xfId="901"/>
    <cellStyle name="Normal 35 93" xfId="902"/>
    <cellStyle name="Normal 35 94" xfId="903"/>
    <cellStyle name="Normal 35 95" xfId="904"/>
    <cellStyle name="Normal 35 96" xfId="905"/>
    <cellStyle name="Normal 35 97" xfId="906"/>
    <cellStyle name="Normal 35 98" xfId="907"/>
    <cellStyle name="Normal 35 99" xfId="908"/>
    <cellStyle name="Normal 36" xfId="909"/>
    <cellStyle name="Normal 36 10" xfId="910"/>
    <cellStyle name="Normal 36 100" xfId="911"/>
    <cellStyle name="Normal 36 101" xfId="912"/>
    <cellStyle name="Normal 36 102" xfId="913"/>
    <cellStyle name="Normal 36 103" xfId="914"/>
    <cellStyle name="Normal 36 104" xfId="915"/>
    <cellStyle name="Normal 36 105" xfId="916"/>
    <cellStyle name="Normal 36 106" xfId="917"/>
    <cellStyle name="Normal 36 107" xfId="918"/>
    <cellStyle name="Normal 36 108" xfId="919"/>
    <cellStyle name="Normal 36 11" xfId="920"/>
    <cellStyle name="Normal 36 12" xfId="921"/>
    <cellStyle name="Normal 36 13" xfId="922"/>
    <cellStyle name="Normal 36 14" xfId="923"/>
    <cellStyle name="Normal 36 15" xfId="924"/>
    <cellStyle name="Normal 36 16" xfId="925"/>
    <cellStyle name="Normal 36 17" xfId="926"/>
    <cellStyle name="Normal 36 18" xfId="927"/>
    <cellStyle name="Normal 36 19" xfId="928"/>
    <cellStyle name="Normal 36 2" xfId="929"/>
    <cellStyle name="Normal 36 20" xfId="930"/>
    <cellStyle name="Normal 36 21" xfId="931"/>
    <cellStyle name="Normal 36 22" xfId="932"/>
    <cellStyle name="Normal 36 23" xfId="933"/>
    <cellStyle name="Normal 36 24" xfId="934"/>
    <cellStyle name="Normal 36 25" xfId="935"/>
    <cellStyle name="Normal 36 26" xfId="936"/>
    <cellStyle name="Normal 36 27" xfId="937"/>
    <cellStyle name="Normal 36 28" xfId="938"/>
    <cellStyle name="Normal 36 29" xfId="939"/>
    <cellStyle name="Normal 36 3" xfId="940"/>
    <cellStyle name="Normal 36 30" xfId="941"/>
    <cellStyle name="Normal 36 31" xfId="942"/>
    <cellStyle name="Normal 36 32" xfId="943"/>
    <cellStyle name="Normal 36 33" xfId="944"/>
    <cellStyle name="Normal 36 34" xfId="945"/>
    <cellStyle name="Normal 36 35" xfId="946"/>
    <cellStyle name="Normal 36 36" xfId="947"/>
    <cellStyle name="Normal 36 37" xfId="948"/>
    <cellStyle name="Normal 36 38" xfId="949"/>
    <cellStyle name="Normal 36 39" xfId="950"/>
    <cellStyle name="Normal 36 4" xfId="951"/>
    <cellStyle name="Normal 36 40" xfId="952"/>
    <cellStyle name="Normal 36 41" xfId="953"/>
    <cellStyle name="Normal 36 42" xfId="954"/>
    <cellStyle name="Normal 36 43" xfId="955"/>
    <cellStyle name="Normal 36 44" xfId="956"/>
    <cellStyle name="Normal 36 45" xfId="957"/>
    <cellStyle name="Normal 36 46" xfId="958"/>
    <cellStyle name="Normal 36 47" xfId="959"/>
    <cellStyle name="Normal 36 48" xfId="960"/>
    <cellStyle name="Normal 36 49" xfId="961"/>
    <cellStyle name="Normal 36 5" xfId="962"/>
    <cellStyle name="Normal 36 50" xfId="963"/>
    <cellStyle name="Normal 36 51" xfId="964"/>
    <cellStyle name="Normal 36 52" xfId="965"/>
    <cellStyle name="Normal 36 53" xfId="966"/>
    <cellStyle name="Normal 36 54" xfId="967"/>
    <cellStyle name="Normal 36 55" xfId="968"/>
    <cellStyle name="Normal 36 56" xfId="969"/>
    <cellStyle name="Normal 36 57" xfId="970"/>
    <cellStyle name="Normal 36 58" xfId="971"/>
    <cellStyle name="Normal 36 59" xfId="972"/>
    <cellStyle name="Normal 36 6" xfId="973"/>
    <cellStyle name="Normal 36 60" xfId="974"/>
    <cellStyle name="Normal 36 61" xfId="975"/>
    <cellStyle name="Normal 36 62" xfId="976"/>
    <cellStyle name="Normal 36 63" xfId="977"/>
    <cellStyle name="Normal 36 64" xfId="978"/>
    <cellStyle name="Normal 36 65" xfId="979"/>
    <cellStyle name="Normal 36 66" xfId="980"/>
    <cellStyle name="Normal 36 67" xfId="981"/>
    <cellStyle name="Normal 36 68" xfId="982"/>
    <cellStyle name="Normal 36 69" xfId="983"/>
    <cellStyle name="Normal 36 7" xfId="984"/>
    <cellStyle name="Normal 36 70" xfId="985"/>
    <cellStyle name="Normal 36 71" xfId="986"/>
    <cellStyle name="Normal 36 72" xfId="987"/>
    <cellStyle name="Normal 36 73" xfId="988"/>
    <cellStyle name="Normal 36 74" xfId="989"/>
    <cellStyle name="Normal 36 75" xfId="990"/>
    <cellStyle name="Normal 36 76" xfId="991"/>
    <cellStyle name="Normal 36 77" xfId="992"/>
    <cellStyle name="Normal 36 78" xfId="993"/>
    <cellStyle name="Normal 36 79" xfId="994"/>
    <cellStyle name="Normal 36 8" xfId="995"/>
    <cellStyle name="Normal 36 80" xfId="996"/>
    <cellStyle name="Normal 36 81" xfId="997"/>
    <cellStyle name="Normal 36 82" xfId="998"/>
    <cellStyle name="Normal 36 83" xfId="999"/>
    <cellStyle name="Normal 36 84" xfId="1000"/>
    <cellStyle name="Normal 36 85" xfId="1001"/>
    <cellStyle name="Normal 36 86" xfId="1002"/>
    <cellStyle name="Normal 36 87" xfId="1003"/>
    <cellStyle name="Normal 36 88" xfId="1004"/>
    <cellStyle name="Normal 36 89" xfId="1005"/>
    <cellStyle name="Normal 36 9" xfId="1006"/>
    <cellStyle name="Normal 36 90" xfId="1007"/>
    <cellStyle name="Normal 36 91" xfId="1008"/>
    <cellStyle name="Normal 36 92" xfId="1009"/>
    <cellStyle name="Normal 36 93" xfId="1010"/>
    <cellStyle name="Normal 36 94" xfId="1011"/>
    <cellStyle name="Normal 36 95" xfId="1012"/>
    <cellStyle name="Normal 36 96" xfId="1013"/>
    <cellStyle name="Normal 36 97" xfId="1014"/>
    <cellStyle name="Normal 36 98" xfId="1015"/>
    <cellStyle name="Normal 36 99" xfId="1016"/>
    <cellStyle name="Normal 37" xfId="1805"/>
    <cellStyle name="Normal 37 2" xfId="2208"/>
    <cellStyle name="Normal 37 2 2" xfId="3044"/>
    <cellStyle name="Normal 37 2 2 2" xfId="3894"/>
    <cellStyle name="Normal 37 2 3" xfId="3616"/>
    <cellStyle name="Normal 37 3" xfId="2839"/>
    <cellStyle name="Normal 37 3 2" xfId="3755"/>
    <cellStyle name="Normal 37 4" xfId="3411"/>
    <cellStyle name="Normal 38" xfId="3"/>
    <cellStyle name="Normal 4" xfId="1017"/>
    <cellStyle name="Normal 4 10" xfId="1018"/>
    <cellStyle name="Normal 4 100" xfId="1019"/>
    <cellStyle name="Normal 4 101" xfId="1020"/>
    <cellStyle name="Normal 4 102" xfId="1021"/>
    <cellStyle name="Normal 4 103" xfId="1022"/>
    <cellStyle name="Normal 4 104" xfId="1023"/>
    <cellStyle name="Normal 4 105" xfId="1024"/>
    <cellStyle name="Normal 4 106" xfId="1025"/>
    <cellStyle name="Normal 4 107" xfId="1026"/>
    <cellStyle name="Normal 4 108" xfId="1027"/>
    <cellStyle name="Normal 4 109" xfId="1467"/>
    <cellStyle name="Normal 4 109 2" xfId="1566"/>
    <cellStyle name="Normal 4 109 2 2" xfId="1659"/>
    <cellStyle name="Normal 4 109 2 2 2" xfId="2080"/>
    <cellStyle name="Normal 4 109 2 2 2 2" xfId="2950"/>
    <cellStyle name="Normal 4 109 2 2 2 2 2" xfId="3848"/>
    <cellStyle name="Normal 4 109 2 2 2 3" xfId="3522"/>
    <cellStyle name="Normal 4 109 2 2 3" xfId="2747"/>
    <cellStyle name="Normal 4 109 2 2 3 2" xfId="3709"/>
    <cellStyle name="Normal 4 109 2 2 4" xfId="3319"/>
    <cellStyle name="Normal 4 109 2 3" xfId="1993"/>
    <cellStyle name="Normal 4 109 2 3 2" xfId="2887"/>
    <cellStyle name="Normal 4 109 2 3 2 2" xfId="3794"/>
    <cellStyle name="Normal 4 109 2 3 3" xfId="3459"/>
    <cellStyle name="Normal 4 109 2 4" xfId="2687"/>
    <cellStyle name="Normal 4 109 2 4 2" xfId="3655"/>
    <cellStyle name="Normal 4 109 2 5" xfId="3259"/>
    <cellStyle name="Normal 4 109 3" xfId="1618"/>
    <cellStyle name="Normal 4 109 3 2" xfId="2041"/>
    <cellStyle name="Normal 4 109 3 2 2" xfId="2923"/>
    <cellStyle name="Normal 4 109 3 2 2 2" xfId="3821"/>
    <cellStyle name="Normal 4 109 3 2 3" xfId="3495"/>
    <cellStyle name="Normal 4 109 3 3" xfId="2720"/>
    <cellStyle name="Normal 4 109 3 3 2" xfId="3682"/>
    <cellStyle name="Normal 4 109 3 4" xfId="3292"/>
    <cellStyle name="Normal 4 109 4" xfId="1772"/>
    <cellStyle name="Normal 4 109 4 2" xfId="2184"/>
    <cellStyle name="Normal 4 109 4 2 2" xfId="3030"/>
    <cellStyle name="Normal 4 109 4 2 2 2" xfId="3880"/>
    <cellStyle name="Normal 4 109 4 2 3" xfId="3602"/>
    <cellStyle name="Normal 4 109 4 3" xfId="2816"/>
    <cellStyle name="Normal 4 109 4 3 2" xfId="3741"/>
    <cellStyle name="Normal 4 109 4 4" xfId="3388"/>
    <cellStyle name="Normal 4 109 5" xfId="1945"/>
    <cellStyle name="Normal 4 109 5 2" xfId="2851"/>
    <cellStyle name="Normal 4 109 5 2 2" xfId="3767"/>
    <cellStyle name="Normal 4 109 5 3" xfId="3423"/>
    <cellStyle name="Normal 4 109 6" xfId="2652"/>
    <cellStyle name="Normal 4 109 6 2" xfId="3628"/>
    <cellStyle name="Normal 4 109 7" xfId="3224"/>
    <cellStyle name="Normal 4 11" xfId="1028"/>
    <cellStyle name="Normal 4 110" xfId="1468"/>
    <cellStyle name="Normal 4 111" xfId="1469"/>
    <cellStyle name="Normal 4 12" xfId="1029"/>
    <cellStyle name="Normal 4 13" xfId="1030"/>
    <cellStyle name="Normal 4 14" xfId="1031"/>
    <cellStyle name="Normal 4 15" xfId="1032"/>
    <cellStyle name="Normal 4 16" xfId="1033"/>
    <cellStyle name="Normal 4 17" xfId="1034"/>
    <cellStyle name="Normal 4 18" xfId="1035"/>
    <cellStyle name="Normal 4 19" xfId="1036"/>
    <cellStyle name="Normal 4 2" xfId="1037"/>
    <cellStyle name="Normal 4 2 2" xfId="1470"/>
    <cellStyle name="Normal 4 2 2 2" xfId="1567"/>
    <cellStyle name="Normal 4 2 2 2 2" xfId="1660"/>
    <cellStyle name="Normal 4 2 2 2 2 2" xfId="2081"/>
    <cellStyle name="Normal 4 2 2 2 2 2 2" xfId="2951"/>
    <cellStyle name="Normal 4 2 2 2 2 2 2 2" xfId="3849"/>
    <cellStyle name="Normal 4 2 2 2 2 2 3" xfId="3523"/>
    <cellStyle name="Normal 4 2 2 2 2 3" xfId="2748"/>
    <cellStyle name="Normal 4 2 2 2 2 3 2" xfId="3710"/>
    <cellStyle name="Normal 4 2 2 2 2 4" xfId="3320"/>
    <cellStyle name="Normal 4 2 2 2 3" xfId="1994"/>
    <cellStyle name="Normal 4 2 2 2 3 2" xfId="2888"/>
    <cellStyle name="Normal 4 2 2 2 3 2 2" xfId="3795"/>
    <cellStyle name="Normal 4 2 2 2 3 3" xfId="3460"/>
    <cellStyle name="Normal 4 2 2 2 4" xfId="2688"/>
    <cellStyle name="Normal 4 2 2 2 4 2" xfId="3656"/>
    <cellStyle name="Normal 4 2 2 2 5" xfId="3260"/>
    <cellStyle name="Normal 4 2 2 3" xfId="1619"/>
    <cellStyle name="Normal 4 2 2 3 2" xfId="2042"/>
    <cellStyle name="Normal 4 2 2 3 2 2" xfId="2924"/>
    <cellStyle name="Normal 4 2 2 3 2 2 2" xfId="3822"/>
    <cellStyle name="Normal 4 2 2 3 2 3" xfId="3496"/>
    <cellStyle name="Normal 4 2 2 3 3" xfId="2721"/>
    <cellStyle name="Normal 4 2 2 3 3 2" xfId="3683"/>
    <cellStyle name="Normal 4 2 2 3 4" xfId="3293"/>
    <cellStyle name="Normal 4 2 2 4" xfId="1773"/>
    <cellStyle name="Normal 4 2 2 4 2" xfId="2185"/>
    <cellStyle name="Normal 4 2 2 4 2 2" xfId="3031"/>
    <cellStyle name="Normal 4 2 2 4 2 2 2" xfId="3881"/>
    <cellStyle name="Normal 4 2 2 4 2 3" xfId="3603"/>
    <cellStyle name="Normal 4 2 2 4 3" xfId="2817"/>
    <cellStyle name="Normal 4 2 2 4 3 2" xfId="3742"/>
    <cellStyle name="Normal 4 2 2 4 4" xfId="3389"/>
    <cellStyle name="Normal 4 2 2 5" xfId="1946"/>
    <cellStyle name="Normal 4 2 2 5 2" xfId="2852"/>
    <cellStyle name="Normal 4 2 2 5 2 2" xfId="3768"/>
    <cellStyle name="Normal 4 2 2 5 3" xfId="3424"/>
    <cellStyle name="Normal 4 2 2 6" xfId="2653"/>
    <cellStyle name="Normal 4 2 2 6 2" xfId="3629"/>
    <cellStyle name="Normal 4 2 2 7" xfId="3225"/>
    <cellStyle name="Normal 4 2 3" xfId="1471"/>
    <cellStyle name="Normal 4 2 4" xfId="1472"/>
    <cellStyle name="Normal 4 20" xfId="1038"/>
    <cellStyle name="Normal 4 21" xfId="1039"/>
    <cellStyle name="Normal 4 22" xfId="1040"/>
    <cellStyle name="Normal 4 23" xfId="1041"/>
    <cellStyle name="Normal 4 24" xfId="1042"/>
    <cellStyle name="Normal 4 25" xfId="1043"/>
    <cellStyle name="Normal 4 26" xfId="1044"/>
    <cellStyle name="Normal 4 27" xfId="1045"/>
    <cellStyle name="Normal 4 28" xfId="1046"/>
    <cellStyle name="Normal 4 29" xfId="1047"/>
    <cellStyle name="Normal 4 3" xfId="1048"/>
    <cellStyle name="Normal 4 30" xfId="1049"/>
    <cellStyle name="Normal 4 31" xfId="1050"/>
    <cellStyle name="Normal 4 32" xfId="1051"/>
    <cellStyle name="Normal 4 33" xfId="1052"/>
    <cellStyle name="Normal 4 34" xfId="1053"/>
    <cellStyle name="Normal 4 35" xfId="1054"/>
    <cellStyle name="Normal 4 36" xfId="1055"/>
    <cellStyle name="Normal 4 37" xfId="1056"/>
    <cellStyle name="Normal 4 38" xfId="1057"/>
    <cellStyle name="Normal 4 39" xfId="1058"/>
    <cellStyle name="Normal 4 4" xfId="1059"/>
    <cellStyle name="Normal 4 40" xfId="1060"/>
    <cellStyle name="Normal 4 41" xfId="1061"/>
    <cellStyle name="Normal 4 42" xfId="1062"/>
    <cellStyle name="Normal 4 43" xfId="1063"/>
    <cellStyle name="Normal 4 44" xfId="1064"/>
    <cellStyle name="Normal 4 45" xfId="1065"/>
    <cellStyle name="Normal 4 46" xfId="1066"/>
    <cellStyle name="Normal 4 47" xfId="1067"/>
    <cellStyle name="Normal 4 48" xfId="1068"/>
    <cellStyle name="Normal 4 49" xfId="1069"/>
    <cellStyle name="Normal 4 5" xfId="1070"/>
    <cellStyle name="Normal 4 50" xfId="1071"/>
    <cellStyle name="Normal 4 51" xfId="1072"/>
    <cellStyle name="Normal 4 52" xfId="1073"/>
    <cellStyle name="Normal 4 53" xfId="1074"/>
    <cellStyle name="Normal 4 54" xfId="1075"/>
    <cellStyle name="Normal 4 55" xfId="1076"/>
    <cellStyle name="Normal 4 56" xfId="1077"/>
    <cellStyle name="Normal 4 57" xfId="1078"/>
    <cellStyle name="Normal 4 58" xfId="1079"/>
    <cellStyle name="Normal 4 59" xfId="1080"/>
    <cellStyle name="Normal 4 6" xfId="1081"/>
    <cellStyle name="Normal 4 60" xfId="1082"/>
    <cellStyle name="Normal 4 61" xfId="1083"/>
    <cellStyle name="Normal 4 62" xfId="1084"/>
    <cellStyle name="Normal 4 63" xfId="1085"/>
    <cellStyle name="Normal 4 64" xfId="1086"/>
    <cellStyle name="Normal 4 65" xfId="1087"/>
    <cellStyle name="Normal 4 66" xfId="1088"/>
    <cellStyle name="Normal 4 67" xfId="1089"/>
    <cellStyle name="Normal 4 68" xfId="1090"/>
    <cellStyle name="Normal 4 69" xfId="1091"/>
    <cellStyle name="Normal 4 7" xfId="1092"/>
    <cellStyle name="Normal 4 70" xfId="1093"/>
    <cellStyle name="Normal 4 71" xfId="1094"/>
    <cellStyle name="Normal 4 72" xfId="1095"/>
    <cellStyle name="Normal 4 73" xfId="1096"/>
    <cellStyle name="Normal 4 74" xfId="1097"/>
    <cellStyle name="Normal 4 75" xfId="1098"/>
    <cellStyle name="Normal 4 76" xfId="1099"/>
    <cellStyle name="Normal 4 77" xfId="1100"/>
    <cellStyle name="Normal 4 78" xfId="1101"/>
    <cellStyle name="Normal 4 79" xfId="1102"/>
    <cellStyle name="Normal 4 8" xfId="1103"/>
    <cellStyle name="Normal 4 80" xfId="1104"/>
    <cellStyle name="Normal 4 81" xfId="1105"/>
    <cellStyle name="Normal 4 82" xfId="1106"/>
    <cellStyle name="Normal 4 83" xfId="1107"/>
    <cellStyle name="Normal 4 84" xfId="1108"/>
    <cellStyle name="Normal 4 85" xfId="1109"/>
    <cellStyle name="Normal 4 86" xfId="1110"/>
    <cellStyle name="Normal 4 87" xfId="1111"/>
    <cellStyle name="Normal 4 88" xfId="1112"/>
    <cellStyle name="Normal 4 89" xfId="1113"/>
    <cellStyle name="Normal 4 9" xfId="1114"/>
    <cellStyle name="Normal 4 90" xfId="1115"/>
    <cellStyle name="Normal 4 91" xfId="1116"/>
    <cellStyle name="Normal 4 92" xfId="1117"/>
    <cellStyle name="Normal 4 93" xfId="1118"/>
    <cellStyle name="Normal 4 94" xfId="1119"/>
    <cellStyle name="Normal 4 95" xfId="1120"/>
    <cellStyle name="Normal 4 96" xfId="1121"/>
    <cellStyle name="Normal 4 97" xfId="1122"/>
    <cellStyle name="Normal 4 98" xfId="1123"/>
    <cellStyle name="Normal 4 99" xfId="1124"/>
    <cellStyle name="Normal 5" xfId="1125"/>
    <cellStyle name="Normal 5 10" xfId="1126"/>
    <cellStyle name="Normal 5 100" xfId="1127"/>
    <cellStyle name="Normal 5 101" xfId="1128"/>
    <cellStyle name="Normal 5 102" xfId="1129"/>
    <cellStyle name="Normal 5 103" xfId="1130"/>
    <cellStyle name="Normal 5 104" xfId="1131"/>
    <cellStyle name="Normal 5 105" xfId="1132"/>
    <cellStyle name="Normal 5 106" xfId="1133"/>
    <cellStyle name="Normal 5 107" xfId="1134"/>
    <cellStyle name="Normal 5 108" xfId="1135"/>
    <cellStyle name="Normal 5 109" xfId="1473"/>
    <cellStyle name="Normal 5 11" xfId="1136"/>
    <cellStyle name="Normal 5 110" xfId="1474"/>
    <cellStyle name="Normal 5 12" xfId="1137"/>
    <cellStyle name="Normal 5 13" xfId="1138"/>
    <cellStyle name="Normal 5 14" xfId="1139"/>
    <cellStyle name="Normal 5 15" xfId="1140"/>
    <cellStyle name="Normal 5 16" xfId="1141"/>
    <cellStyle name="Normal 5 17" xfId="1142"/>
    <cellStyle name="Normal 5 18" xfId="1143"/>
    <cellStyle name="Normal 5 19" xfId="1144"/>
    <cellStyle name="Normal 5 2" xfId="1145"/>
    <cellStyle name="Normal 5 2 2" xfId="1475"/>
    <cellStyle name="Normal 5 2 3" xfId="1476"/>
    <cellStyle name="Normal 5 20" xfId="1146"/>
    <cellStyle name="Normal 5 21" xfId="1147"/>
    <cellStyle name="Normal 5 22" xfId="1148"/>
    <cellStyle name="Normal 5 23" xfId="1149"/>
    <cellStyle name="Normal 5 24" xfId="1150"/>
    <cellStyle name="Normal 5 25" xfId="1151"/>
    <cellStyle name="Normal 5 26" xfId="1152"/>
    <cellStyle name="Normal 5 27" xfId="1153"/>
    <cellStyle name="Normal 5 28" xfId="1154"/>
    <cellStyle name="Normal 5 29" xfId="1155"/>
    <cellStyle name="Normal 5 3" xfId="1156"/>
    <cellStyle name="Normal 5 30" xfId="1157"/>
    <cellStyle name="Normal 5 31" xfId="1158"/>
    <cellStyle name="Normal 5 32" xfId="1159"/>
    <cellStyle name="Normal 5 33" xfId="1160"/>
    <cellStyle name="Normal 5 34" xfId="1161"/>
    <cellStyle name="Normal 5 35" xfId="1162"/>
    <cellStyle name="Normal 5 36" xfId="1163"/>
    <cellStyle name="Normal 5 37" xfId="1164"/>
    <cellStyle name="Normal 5 38" xfId="1165"/>
    <cellStyle name="Normal 5 39" xfId="1166"/>
    <cellStyle name="Normal 5 4" xfId="1167"/>
    <cellStyle name="Normal 5 40" xfId="1168"/>
    <cellStyle name="Normal 5 41" xfId="1169"/>
    <cellStyle name="Normal 5 42" xfId="1170"/>
    <cellStyle name="Normal 5 43" xfId="1171"/>
    <cellStyle name="Normal 5 44" xfId="1172"/>
    <cellStyle name="Normal 5 45" xfId="1173"/>
    <cellStyle name="Normal 5 46" xfId="1174"/>
    <cellStyle name="Normal 5 47" xfId="1175"/>
    <cellStyle name="Normal 5 48" xfId="1176"/>
    <cellStyle name="Normal 5 49" xfId="1177"/>
    <cellStyle name="Normal 5 5" xfId="1178"/>
    <cellStyle name="Normal 5 50" xfId="1179"/>
    <cellStyle name="Normal 5 51" xfId="1180"/>
    <cellStyle name="Normal 5 52" xfId="1181"/>
    <cellStyle name="Normal 5 53" xfId="1182"/>
    <cellStyle name="Normal 5 54" xfId="1183"/>
    <cellStyle name="Normal 5 55" xfId="1184"/>
    <cellStyle name="Normal 5 56" xfId="1185"/>
    <cellStyle name="Normal 5 57" xfId="1186"/>
    <cellStyle name="Normal 5 58" xfId="1187"/>
    <cellStyle name="Normal 5 59" xfId="1188"/>
    <cellStyle name="Normal 5 6" xfId="1189"/>
    <cellStyle name="Normal 5 60" xfId="1190"/>
    <cellStyle name="Normal 5 61" xfId="1191"/>
    <cellStyle name="Normal 5 62" xfId="1192"/>
    <cellStyle name="Normal 5 63" xfId="1193"/>
    <cellStyle name="Normal 5 64" xfId="1194"/>
    <cellStyle name="Normal 5 65" xfId="1195"/>
    <cellStyle name="Normal 5 66" xfId="1196"/>
    <cellStyle name="Normal 5 67" xfId="1197"/>
    <cellStyle name="Normal 5 68" xfId="1198"/>
    <cellStyle name="Normal 5 69" xfId="1199"/>
    <cellStyle name="Normal 5 7" xfId="1200"/>
    <cellStyle name="Normal 5 70" xfId="1201"/>
    <cellStyle name="Normal 5 71" xfId="1202"/>
    <cellStyle name="Normal 5 72" xfId="1203"/>
    <cellStyle name="Normal 5 73" xfId="1204"/>
    <cellStyle name="Normal 5 74" xfId="1205"/>
    <cellStyle name="Normal 5 75" xfId="1206"/>
    <cellStyle name="Normal 5 76" xfId="1207"/>
    <cellStyle name="Normal 5 77" xfId="1208"/>
    <cellStyle name="Normal 5 78" xfId="1209"/>
    <cellStyle name="Normal 5 79" xfId="1210"/>
    <cellStyle name="Normal 5 8" xfId="1211"/>
    <cellStyle name="Normal 5 80" xfId="1212"/>
    <cellStyle name="Normal 5 81" xfId="1213"/>
    <cellStyle name="Normal 5 82" xfId="1214"/>
    <cellStyle name="Normal 5 83" xfId="1215"/>
    <cellStyle name="Normal 5 84" xfId="1216"/>
    <cellStyle name="Normal 5 85" xfId="1217"/>
    <cellStyle name="Normal 5 86" xfId="1218"/>
    <cellStyle name="Normal 5 87" xfId="1219"/>
    <cellStyle name="Normal 5 88" xfId="1220"/>
    <cellStyle name="Normal 5 89" xfId="1221"/>
    <cellStyle name="Normal 5 9" xfId="1222"/>
    <cellStyle name="Normal 5 90" xfId="1223"/>
    <cellStyle name="Normal 5 91" xfId="1224"/>
    <cellStyle name="Normal 5 92" xfId="1225"/>
    <cellStyle name="Normal 5 93" xfId="1226"/>
    <cellStyle name="Normal 5 94" xfId="1227"/>
    <cellStyle name="Normal 5 95" xfId="1228"/>
    <cellStyle name="Normal 5 96" xfId="1229"/>
    <cellStyle name="Normal 5 97" xfId="1230"/>
    <cellStyle name="Normal 5 98" xfId="1231"/>
    <cellStyle name="Normal 5 99" xfId="1232"/>
    <cellStyle name="Normal 6" xfId="1233"/>
    <cellStyle name="Normal 6 10" xfId="1234"/>
    <cellStyle name="Normal 6 100" xfId="1235"/>
    <cellStyle name="Normal 6 101" xfId="1236"/>
    <cellStyle name="Normal 6 102" xfId="1237"/>
    <cellStyle name="Normal 6 103" xfId="1238"/>
    <cellStyle name="Normal 6 104" xfId="1239"/>
    <cellStyle name="Normal 6 105" xfId="1240"/>
    <cellStyle name="Normal 6 106" xfId="1241"/>
    <cellStyle name="Normal 6 107" xfId="1242"/>
    <cellStyle name="Normal 6 108" xfId="1243"/>
    <cellStyle name="Normal 6 109" xfId="1477"/>
    <cellStyle name="Normal 6 11" xfId="1244"/>
    <cellStyle name="Normal 6 110" xfId="1478"/>
    <cellStyle name="Normal 6 12" xfId="1245"/>
    <cellStyle name="Normal 6 13" xfId="1246"/>
    <cellStyle name="Normal 6 14" xfId="1247"/>
    <cellStyle name="Normal 6 15" xfId="1248"/>
    <cellStyle name="Normal 6 16" xfId="1249"/>
    <cellStyle name="Normal 6 17" xfId="1250"/>
    <cellStyle name="Normal 6 18" xfId="1251"/>
    <cellStyle name="Normal 6 19" xfId="1252"/>
    <cellStyle name="Normal 6 2" xfId="1253"/>
    <cellStyle name="Normal 6 2 2" xfId="1342"/>
    <cellStyle name="Normal 6 2 2 2" xfId="1545"/>
    <cellStyle name="Normal 6 2 2 2 2" xfId="1647"/>
    <cellStyle name="Normal 6 2 2 2 2 2" xfId="2068"/>
    <cellStyle name="Normal 6 2 2 2 2 2 2" xfId="2940"/>
    <cellStyle name="Normal 6 2 2 2 2 2 2 2" xfId="3838"/>
    <cellStyle name="Normal 6 2 2 2 2 2 3" xfId="3512"/>
    <cellStyle name="Normal 6 2 2 2 2 3" xfId="2737"/>
    <cellStyle name="Normal 6 2 2 2 2 3 2" xfId="3699"/>
    <cellStyle name="Normal 6 2 2 2 2 4" xfId="3309"/>
    <cellStyle name="Normal 6 2 2 2 3" xfId="1972"/>
    <cellStyle name="Normal 6 2 2 2 3 2" xfId="2868"/>
    <cellStyle name="Normal 6 2 2 2 3 2 2" xfId="3784"/>
    <cellStyle name="Normal 6 2 2 2 3 3" xfId="3440"/>
    <cellStyle name="Normal 6 2 2 2 4" xfId="2669"/>
    <cellStyle name="Normal 6 2 2 2 4 2" xfId="3645"/>
    <cellStyle name="Normal 6 2 2 2 5" xfId="3241"/>
    <cellStyle name="Normal 6 2 2 3" xfId="1606"/>
    <cellStyle name="Normal 6 2 2 3 2" xfId="2029"/>
    <cellStyle name="Normal 6 2 2 3 2 2" xfId="2913"/>
    <cellStyle name="Normal 6 2 2 3 2 2 2" xfId="3811"/>
    <cellStyle name="Normal 6 2 2 3 2 3" xfId="3485"/>
    <cellStyle name="Normal 6 2 2 3 3" xfId="2710"/>
    <cellStyle name="Normal 6 2 2 3 3 2" xfId="3672"/>
    <cellStyle name="Normal 6 2 2 3 4" xfId="3282"/>
    <cellStyle name="Normal 6 2 2 4" xfId="1774"/>
    <cellStyle name="Normal 6 2 2 4 2" xfId="2186"/>
    <cellStyle name="Normal 6 2 2 4 2 2" xfId="3032"/>
    <cellStyle name="Normal 6 2 2 4 2 2 2" xfId="3882"/>
    <cellStyle name="Normal 6 2 2 4 2 3" xfId="3604"/>
    <cellStyle name="Normal 6 2 2 4 3" xfId="2818"/>
    <cellStyle name="Normal 6 2 2 4 3 2" xfId="3743"/>
    <cellStyle name="Normal 6 2 2 4 4" xfId="3390"/>
    <cellStyle name="Normal 6 2 2 5" xfId="1933"/>
    <cellStyle name="Normal 6 2 2 5 2" xfId="2841"/>
    <cellStyle name="Normal 6 2 2 5 2 2" xfId="3757"/>
    <cellStyle name="Normal 6 2 2 5 3" xfId="3413"/>
    <cellStyle name="Normal 6 2 2 6" xfId="2642"/>
    <cellStyle name="Normal 6 2 2 6 2" xfId="3618"/>
    <cellStyle name="Normal 6 2 2 7" xfId="3214"/>
    <cellStyle name="Normal 6 2 3" xfId="1479"/>
    <cellStyle name="Normal 6 20" xfId="1254"/>
    <cellStyle name="Normal 6 21" xfId="1255"/>
    <cellStyle name="Normal 6 22" xfId="1256"/>
    <cellStyle name="Normal 6 23" xfId="1257"/>
    <cellStyle name="Normal 6 24" xfId="1258"/>
    <cellStyle name="Normal 6 25" xfId="1259"/>
    <cellStyle name="Normal 6 26" xfId="1260"/>
    <cellStyle name="Normal 6 27" xfId="1261"/>
    <cellStyle name="Normal 6 28" xfId="1262"/>
    <cellStyle name="Normal 6 29" xfId="1263"/>
    <cellStyle name="Normal 6 3" xfId="1264"/>
    <cellStyle name="Normal 6 30" xfId="1265"/>
    <cellStyle name="Normal 6 31" xfId="1266"/>
    <cellStyle name="Normal 6 32" xfId="1267"/>
    <cellStyle name="Normal 6 33" xfId="1268"/>
    <cellStyle name="Normal 6 34" xfId="1269"/>
    <cellStyle name="Normal 6 35" xfId="1270"/>
    <cellStyle name="Normal 6 36" xfId="1271"/>
    <cellStyle name="Normal 6 37" xfId="1272"/>
    <cellStyle name="Normal 6 38" xfId="1273"/>
    <cellStyle name="Normal 6 39" xfId="1274"/>
    <cellStyle name="Normal 6 4" xfId="1275"/>
    <cellStyle name="Normal 6 40" xfId="1276"/>
    <cellStyle name="Normal 6 41" xfId="1277"/>
    <cellStyle name="Normal 6 42" xfId="1278"/>
    <cellStyle name="Normal 6 43" xfId="1279"/>
    <cellStyle name="Normal 6 44" xfId="1280"/>
    <cellStyle name="Normal 6 45" xfId="1281"/>
    <cellStyle name="Normal 6 46" xfId="1282"/>
    <cellStyle name="Normal 6 47" xfId="1283"/>
    <cellStyle name="Normal 6 48" xfId="1284"/>
    <cellStyle name="Normal 6 49" xfId="1285"/>
    <cellStyle name="Normal 6 5" xfId="1286"/>
    <cellStyle name="Normal 6 50" xfId="1287"/>
    <cellStyle name="Normal 6 51" xfId="1288"/>
    <cellStyle name="Normal 6 52" xfId="1289"/>
    <cellStyle name="Normal 6 53" xfId="1290"/>
    <cellStyle name="Normal 6 54" xfId="1291"/>
    <cellStyle name="Normal 6 55" xfId="1292"/>
    <cellStyle name="Normal 6 56" xfId="1293"/>
    <cellStyle name="Normal 6 57" xfId="1294"/>
    <cellStyle name="Normal 6 58" xfId="1295"/>
    <cellStyle name="Normal 6 59" xfId="1296"/>
    <cellStyle name="Normal 6 6" xfId="1297"/>
    <cellStyle name="Normal 6 60" xfId="1298"/>
    <cellStyle name="Normal 6 61" xfId="1299"/>
    <cellStyle name="Normal 6 62" xfId="1300"/>
    <cellStyle name="Normal 6 63" xfId="1301"/>
    <cellStyle name="Normal 6 64" xfId="1302"/>
    <cellStyle name="Normal 6 65" xfId="1303"/>
    <cellStyle name="Normal 6 66" xfId="1304"/>
    <cellStyle name="Normal 6 67" xfId="1305"/>
    <cellStyle name="Normal 6 68" xfId="1306"/>
    <cellStyle name="Normal 6 69" xfId="1307"/>
    <cellStyle name="Normal 6 7" xfId="1308"/>
    <cellStyle name="Normal 6 70" xfId="1309"/>
    <cellStyle name="Normal 6 71" xfId="1310"/>
    <cellStyle name="Normal 6 72" xfId="1311"/>
    <cellStyle name="Normal 6 73" xfId="1312"/>
    <cellStyle name="Normal 6 74" xfId="1313"/>
    <cellStyle name="Normal 6 75" xfId="1314"/>
    <cellStyle name="Normal 6 76" xfId="1315"/>
    <cellStyle name="Normal 6 77" xfId="1316"/>
    <cellStyle name="Normal 6 78" xfId="1317"/>
    <cellStyle name="Normal 6 79" xfId="1318"/>
    <cellStyle name="Normal 6 8" xfId="1319"/>
    <cellStyle name="Normal 6 80" xfId="1320"/>
    <cellStyle name="Normal 6 81" xfId="1321"/>
    <cellStyle name="Normal 6 82" xfId="1322"/>
    <cellStyle name="Normal 6 83" xfId="1323"/>
    <cellStyle name="Normal 6 84" xfId="1324"/>
    <cellStyle name="Normal 6 85" xfId="1325"/>
    <cellStyle name="Normal 6 86" xfId="1326"/>
    <cellStyle name="Normal 6 87" xfId="1327"/>
    <cellStyle name="Normal 6 88" xfId="1328"/>
    <cellStyle name="Normal 6 89" xfId="1329"/>
    <cellStyle name="Normal 6 9" xfId="1330"/>
    <cellStyle name="Normal 6 90" xfId="1331"/>
    <cellStyle name="Normal 6 91" xfId="1332"/>
    <cellStyle name="Normal 6 92" xfId="1333"/>
    <cellStyle name="Normal 6 93" xfId="1334"/>
    <cellStyle name="Normal 6 94" xfId="1335"/>
    <cellStyle name="Normal 6 95" xfId="1336"/>
    <cellStyle name="Normal 6 96" xfId="1337"/>
    <cellStyle name="Normal 6 97" xfId="1338"/>
    <cellStyle name="Normal 6 98" xfId="1339"/>
    <cellStyle name="Normal 6 99" xfId="1340"/>
    <cellStyle name="Normal 7" xfId="1341"/>
    <cellStyle name="Normal 7 10" xfId="3213"/>
    <cellStyle name="Normal 7 2" xfId="1480"/>
    <cellStyle name="Normal 7 3" xfId="1481"/>
    <cellStyle name="Normal 7 3 2" xfId="1568"/>
    <cellStyle name="Normal 7 3 2 2" xfId="1661"/>
    <cellStyle name="Normal 7 3 2 2 2" xfId="2082"/>
    <cellStyle name="Normal 7 3 2 2 2 2" xfId="2952"/>
    <cellStyle name="Normal 7 3 2 2 2 2 2" xfId="3850"/>
    <cellStyle name="Normal 7 3 2 2 2 3" xfId="3524"/>
    <cellStyle name="Normal 7 3 2 2 3" xfId="2749"/>
    <cellStyle name="Normal 7 3 2 2 3 2" xfId="3711"/>
    <cellStyle name="Normal 7 3 2 2 4" xfId="3321"/>
    <cellStyle name="Normal 7 3 2 3" xfId="1995"/>
    <cellStyle name="Normal 7 3 2 3 2" xfId="2889"/>
    <cellStyle name="Normal 7 3 2 3 2 2" xfId="3796"/>
    <cellStyle name="Normal 7 3 2 3 3" xfId="3461"/>
    <cellStyle name="Normal 7 3 2 4" xfId="2689"/>
    <cellStyle name="Normal 7 3 2 4 2" xfId="3657"/>
    <cellStyle name="Normal 7 3 2 5" xfId="3261"/>
    <cellStyle name="Normal 7 3 3" xfId="1620"/>
    <cellStyle name="Normal 7 3 3 2" xfId="2043"/>
    <cellStyle name="Normal 7 3 3 2 2" xfId="2925"/>
    <cellStyle name="Normal 7 3 3 2 2 2" xfId="3823"/>
    <cellStyle name="Normal 7 3 3 2 3" xfId="3497"/>
    <cellStyle name="Normal 7 3 3 3" xfId="2722"/>
    <cellStyle name="Normal 7 3 3 3 2" xfId="3684"/>
    <cellStyle name="Normal 7 3 3 4" xfId="3294"/>
    <cellStyle name="Normal 7 3 4" xfId="1776"/>
    <cellStyle name="Normal 7 3 4 2" xfId="2188"/>
    <cellStyle name="Normal 7 3 4 2 2" xfId="3034"/>
    <cellStyle name="Normal 7 3 4 2 2 2" xfId="3884"/>
    <cellStyle name="Normal 7 3 4 2 3" xfId="3606"/>
    <cellStyle name="Normal 7 3 4 3" xfId="2820"/>
    <cellStyle name="Normal 7 3 4 3 2" xfId="3745"/>
    <cellStyle name="Normal 7 3 4 4" xfId="3392"/>
    <cellStyle name="Normal 7 3 5" xfId="1947"/>
    <cellStyle name="Normal 7 3 5 2" xfId="2853"/>
    <cellStyle name="Normal 7 3 5 2 2" xfId="3769"/>
    <cellStyle name="Normal 7 3 5 3" xfId="3425"/>
    <cellStyle name="Normal 7 3 6" xfId="2654"/>
    <cellStyle name="Normal 7 3 6 2" xfId="3630"/>
    <cellStyle name="Normal 7 3 7" xfId="3226"/>
    <cellStyle name="Normal 7 4" xfId="1482"/>
    <cellStyle name="Normal 7 5" xfId="1544"/>
    <cellStyle name="Normal 7 5 2" xfId="1646"/>
    <cellStyle name="Normal 7 5 2 2" xfId="2067"/>
    <cellStyle name="Normal 7 5 2 2 2" xfId="2939"/>
    <cellStyle name="Normal 7 5 2 2 2 2" xfId="3837"/>
    <cellStyle name="Normal 7 5 2 2 3" xfId="3511"/>
    <cellStyle name="Normal 7 5 2 3" xfId="2736"/>
    <cellStyle name="Normal 7 5 2 3 2" xfId="3698"/>
    <cellStyle name="Normal 7 5 2 4" xfId="3308"/>
    <cellStyle name="Normal 7 5 3" xfId="1971"/>
    <cellStyle name="Normal 7 5 3 2" xfId="2867"/>
    <cellStyle name="Normal 7 5 3 2 2" xfId="3783"/>
    <cellStyle name="Normal 7 5 3 3" xfId="3439"/>
    <cellStyle name="Normal 7 5 4" xfId="2668"/>
    <cellStyle name="Normal 7 5 4 2" xfId="3644"/>
    <cellStyle name="Normal 7 5 5" xfId="3240"/>
    <cellStyle name="Normal 7 6" xfId="1605"/>
    <cellStyle name="Normal 7 6 2" xfId="2028"/>
    <cellStyle name="Normal 7 6 2 2" xfId="2912"/>
    <cellStyle name="Normal 7 6 2 2 2" xfId="3810"/>
    <cellStyle name="Normal 7 6 2 3" xfId="3484"/>
    <cellStyle name="Normal 7 6 3" xfId="2709"/>
    <cellStyle name="Normal 7 6 3 2" xfId="3671"/>
    <cellStyle name="Normal 7 6 4" xfId="3281"/>
    <cellStyle name="Normal 7 7" xfId="1775"/>
    <cellStyle name="Normal 7 7 2" xfId="2187"/>
    <cellStyle name="Normal 7 7 2 2" xfId="3033"/>
    <cellStyle name="Normal 7 7 2 2 2" xfId="3883"/>
    <cellStyle name="Normal 7 7 2 3" xfId="3605"/>
    <cellStyle name="Normal 7 7 3" xfId="2819"/>
    <cellStyle name="Normal 7 7 3 2" xfId="3744"/>
    <cellStyle name="Normal 7 7 4" xfId="3391"/>
    <cellStyle name="Normal 7 8" xfId="1932"/>
    <cellStyle name="Normal 7 8 2" xfId="2840"/>
    <cellStyle name="Normal 7 8 2 2" xfId="3756"/>
    <cellStyle name="Normal 7 8 3" xfId="3412"/>
    <cellStyle name="Normal 7 9" xfId="2641"/>
    <cellStyle name="Normal 7 9 2" xfId="3617"/>
    <cellStyle name="Normal 8" xfId="1483"/>
    <cellStyle name="Normal 8 2" xfId="1484"/>
    <cellStyle name="Normal 8 2 2" xfId="1485"/>
    <cellStyle name="Normal 8 2 2 2" xfId="1569"/>
    <cellStyle name="Normal 8 2 2 2 2" xfId="1662"/>
    <cellStyle name="Normal 8 2 2 2 2 2" xfId="2083"/>
    <cellStyle name="Normal 8 2 2 2 2 2 2" xfId="2953"/>
    <cellStyle name="Normal 8 2 2 2 2 2 2 2" xfId="3851"/>
    <cellStyle name="Normal 8 2 2 2 2 2 3" xfId="3525"/>
    <cellStyle name="Normal 8 2 2 2 2 3" xfId="2750"/>
    <cellStyle name="Normal 8 2 2 2 2 3 2" xfId="3712"/>
    <cellStyle name="Normal 8 2 2 2 2 4" xfId="3322"/>
    <cellStyle name="Normal 8 2 2 2 3" xfId="1996"/>
    <cellStyle name="Normal 8 2 2 2 3 2" xfId="2890"/>
    <cellStyle name="Normal 8 2 2 2 3 2 2" xfId="3797"/>
    <cellStyle name="Normal 8 2 2 2 3 3" xfId="3462"/>
    <cellStyle name="Normal 8 2 2 2 4" xfId="2690"/>
    <cellStyle name="Normal 8 2 2 2 4 2" xfId="3658"/>
    <cellStyle name="Normal 8 2 2 2 5" xfId="3262"/>
    <cellStyle name="Normal 8 2 2 3" xfId="1621"/>
    <cellStyle name="Normal 8 2 2 3 2" xfId="2044"/>
    <cellStyle name="Normal 8 2 2 3 2 2" xfId="2926"/>
    <cellStyle name="Normal 8 2 2 3 2 2 2" xfId="3824"/>
    <cellStyle name="Normal 8 2 2 3 2 3" xfId="3498"/>
    <cellStyle name="Normal 8 2 2 3 3" xfId="2723"/>
    <cellStyle name="Normal 8 2 2 3 3 2" xfId="3685"/>
    <cellStyle name="Normal 8 2 2 3 4" xfId="3295"/>
    <cellStyle name="Normal 8 2 2 4" xfId="1777"/>
    <cellStyle name="Normal 8 2 2 4 2" xfId="2189"/>
    <cellStyle name="Normal 8 2 2 4 2 2" xfId="3035"/>
    <cellStyle name="Normal 8 2 2 4 2 2 2" xfId="3885"/>
    <cellStyle name="Normal 8 2 2 4 2 3" xfId="3607"/>
    <cellStyle name="Normal 8 2 2 4 3" xfId="2821"/>
    <cellStyle name="Normal 8 2 2 4 3 2" xfId="3746"/>
    <cellStyle name="Normal 8 2 2 4 4" xfId="3393"/>
    <cellStyle name="Normal 8 2 2 5" xfId="1948"/>
    <cellStyle name="Normal 8 2 2 5 2" xfId="2854"/>
    <cellStyle name="Normal 8 2 2 5 2 2" xfId="3770"/>
    <cellStyle name="Normal 8 2 2 5 3" xfId="3426"/>
    <cellStyle name="Normal 8 2 2 6" xfId="2655"/>
    <cellStyle name="Normal 8 2 2 6 2" xfId="3631"/>
    <cellStyle name="Normal 8 2 2 7" xfId="3227"/>
    <cellStyle name="Normal 8 2 3" xfId="1486"/>
    <cellStyle name="Normal 8 3" xfId="1487"/>
    <cellStyle name="Normal 9" xfId="1488"/>
    <cellStyle name="Normal 9 2" xfId="1489"/>
    <cellStyle name="Normal 9 3" xfId="1490"/>
    <cellStyle name="Normal 9 4" xfId="1491"/>
    <cellStyle name="Normal_Example 1" xfId="2"/>
    <cellStyle name="Note 2" xfId="1492"/>
    <cellStyle name="Note 2 10" xfId="3054"/>
    <cellStyle name="Note 2 11" xfId="3904"/>
    <cellStyle name="Note 2 12" xfId="4084"/>
    <cellStyle name="Note 2 2" xfId="1493"/>
    <cellStyle name="Note 2 2 10" xfId="4085"/>
    <cellStyle name="Note 2 2 2" xfId="1571"/>
    <cellStyle name="Note 2 2 2 10" xfId="4103"/>
    <cellStyle name="Note 2 2 2 2" xfId="1686"/>
    <cellStyle name="Note 2 2 2 2 2" xfId="1724"/>
    <cellStyle name="Note 2 2 2 2 2 2" xfId="2145"/>
    <cellStyle name="Note 2 2 2 2 2 2 2" xfId="2441"/>
    <cellStyle name="Note 2 2 2 2 2 2 2 2" xfId="2993"/>
    <cellStyle name="Note 2 2 2 2 2 2 2 3" xfId="3565"/>
    <cellStyle name="Note 2 2 2 2 2 2 2 4" xfId="4349"/>
    <cellStyle name="Note 2 2 2 2 2 2 3" xfId="2621"/>
    <cellStyle name="Note 2 2 2 2 2 2 4" xfId="3193"/>
    <cellStyle name="Note 2 2 2 2 2 2 5" xfId="4055"/>
    <cellStyle name="Note 2 2 2 2 2 2 6" xfId="4223"/>
    <cellStyle name="Note 2 2 2 2 2 3" xfId="1882"/>
    <cellStyle name="Note 2 2 2 2 2 4" xfId="2357"/>
    <cellStyle name="Note 2 2 2 2 2 5" xfId="2537"/>
    <cellStyle name="Note 2 2 2 2 2 6" xfId="3109"/>
    <cellStyle name="Note 2 2 2 2 2 7" xfId="3971"/>
    <cellStyle name="Note 2 2 2 2 2 8" xfId="4139"/>
    <cellStyle name="Note 2 2 2 2 3" xfId="2107"/>
    <cellStyle name="Note 2 2 2 2 3 2" xfId="2415"/>
    <cellStyle name="Note 2 2 2 2 3 2 2" xfId="2967"/>
    <cellStyle name="Note 2 2 2 2 3 2 3" xfId="3539"/>
    <cellStyle name="Note 2 2 2 2 3 2 4" xfId="4323"/>
    <cellStyle name="Note 2 2 2 2 3 3" xfId="2595"/>
    <cellStyle name="Note 2 2 2 2 3 4" xfId="3167"/>
    <cellStyle name="Note 2 2 2 2 3 5" xfId="4029"/>
    <cellStyle name="Note 2 2 2 2 3 6" xfId="4197"/>
    <cellStyle name="Note 2 2 2 2 4" xfId="1856"/>
    <cellStyle name="Note 2 2 2 2 5" xfId="2331"/>
    <cellStyle name="Note 2 2 2 2 6" xfId="2511"/>
    <cellStyle name="Note 2 2 2 2 7" xfId="3083"/>
    <cellStyle name="Note 2 2 2 2 8" xfId="3945"/>
    <cellStyle name="Note 2 2 2 2 9" xfId="4113"/>
    <cellStyle name="Note 2 2 2 3" xfId="1720"/>
    <cellStyle name="Note 2 2 2 3 2" xfId="2141"/>
    <cellStyle name="Note 2 2 2 3 2 2" xfId="2437"/>
    <cellStyle name="Note 2 2 2 3 2 2 2" xfId="2989"/>
    <cellStyle name="Note 2 2 2 3 2 2 3" xfId="3561"/>
    <cellStyle name="Note 2 2 2 3 2 2 4" xfId="4345"/>
    <cellStyle name="Note 2 2 2 3 2 3" xfId="2617"/>
    <cellStyle name="Note 2 2 2 3 2 4" xfId="3189"/>
    <cellStyle name="Note 2 2 2 3 2 5" xfId="4051"/>
    <cellStyle name="Note 2 2 2 3 2 6" xfId="4219"/>
    <cellStyle name="Note 2 2 2 3 3" xfId="1878"/>
    <cellStyle name="Note 2 2 2 3 4" xfId="2353"/>
    <cellStyle name="Note 2 2 2 3 5" xfId="2533"/>
    <cellStyle name="Note 2 2 2 3 6" xfId="3105"/>
    <cellStyle name="Note 2 2 2 3 7" xfId="3967"/>
    <cellStyle name="Note 2 2 2 3 8" xfId="4135"/>
    <cellStyle name="Note 2 2 2 4" xfId="1998"/>
    <cellStyle name="Note 2 2 2 4 2" xfId="2405"/>
    <cellStyle name="Note 2 2 2 4 2 2" xfId="2892"/>
    <cellStyle name="Note 2 2 2 4 2 3" xfId="3464"/>
    <cellStyle name="Note 2 2 2 4 2 4" xfId="4313"/>
    <cellStyle name="Note 2 2 2 4 3" xfId="2585"/>
    <cellStyle name="Note 2 2 2 4 4" xfId="3157"/>
    <cellStyle name="Note 2 2 2 4 5" xfId="4019"/>
    <cellStyle name="Note 2 2 2 4 6" xfId="4187"/>
    <cellStyle name="Note 2 2 2 5" xfId="1836"/>
    <cellStyle name="Note 2 2 2 6" xfId="2311"/>
    <cellStyle name="Note 2 2 2 7" xfId="2491"/>
    <cellStyle name="Note 2 2 2 8" xfId="3073"/>
    <cellStyle name="Note 2 2 2 9" xfId="3925"/>
    <cellStyle name="Note 2 2 3" xfId="1702"/>
    <cellStyle name="Note 2 2 3 2" xfId="1728"/>
    <cellStyle name="Note 2 2 3 2 2" xfId="2149"/>
    <cellStyle name="Note 2 2 3 2 2 2" xfId="2445"/>
    <cellStyle name="Note 2 2 3 2 2 2 2" xfId="2997"/>
    <cellStyle name="Note 2 2 3 2 2 2 3" xfId="3569"/>
    <cellStyle name="Note 2 2 3 2 2 2 4" xfId="4353"/>
    <cellStyle name="Note 2 2 3 2 2 3" xfId="2625"/>
    <cellStyle name="Note 2 2 3 2 2 4" xfId="3197"/>
    <cellStyle name="Note 2 2 3 2 2 5" xfId="4059"/>
    <cellStyle name="Note 2 2 3 2 2 6" xfId="4227"/>
    <cellStyle name="Note 2 2 3 2 3" xfId="1886"/>
    <cellStyle name="Note 2 2 3 2 4" xfId="2361"/>
    <cellStyle name="Note 2 2 3 2 5" xfId="2541"/>
    <cellStyle name="Note 2 2 3 2 6" xfId="3113"/>
    <cellStyle name="Note 2 2 3 2 7" xfId="3975"/>
    <cellStyle name="Note 2 2 3 2 8" xfId="4143"/>
    <cellStyle name="Note 2 2 3 3" xfId="2123"/>
    <cellStyle name="Note 2 2 3 3 2" xfId="2427"/>
    <cellStyle name="Note 2 2 3 3 2 2" xfId="2979"/>
    <cellStyle name="Note 2 2 3 3 2 3" xfId="3551"/>
    <cellStyle name="Note 2 2 3 3 2 4" xfId="4335"/>
    <cellStyle name="Note 2 2 3 3 3" xfId="2607"/>
    <cellStyle name="Note 2 2 3 3 4" xfId="3179"/>
    <cellStyle name="Note 2 2 3 3 5" xfId="4041"/>
    <cellStyle name="Note 2 2 3 3 6" xfId="4209"/>
    <cellStyle name="Note 2 2 3 4" xfId="1868"/>
    <cellStyle name="Note 2 2 3 5" xfId="2343"/>
    <cellStyle name="Note 2 2 3 6" xfId="2523"/>
    <cellStyle name="Note 2 2 3 7" xfId="3095"/>
    <cellStyle name="Note 2 2 3 8" xfId="3957"/>
    <cellStyle name="Note 2 2 3 9" xfId="4125"/>
    <cellStyle name="Note 2 2 4" xfId="1779"/>
    <cellStyle name="Note 2 2 4 2" xfId="1914"/>
    <cellStyle name="Note 2 2 4 2 2" xfId="2823"/>
    <cellStyle name="Note 2 2 4 2 3" xfId="3395"/>
    <cellStyle name="Note 2 2 4 2 4" xfId="4295"/>
    <cellStyle name="Note 2 2 4 3" xfId="2387"/>
    <cellStyle name="Note 2 2 4 4" xfId="2567"/>
    <cellStyle name="Note 2 2 4 5" xfId="3139"/>
    <cellStyle name="Note 2 2 4 6" xfId="4001"/>
    <cellStyle name="Note 2 2 4 7" xfId="4169"/>
    <cellStyle name="Note 2 2 5" xfId="1816"/>
    <cellStyle name="Note 2 2 6" xfId="2291"/>
    <cellStyle name="Note 2 2 7" xfId="2471"/>
    <cellStyle name="Note 2 2 8" xfId="3055"/>
    <cellStyle name="Note 2 2 9" xfId="3905"/>
    <cellStyle name="Note 2 3" xfId="1494"/>
    <cellStyle name="Note 2 3 10" xfId="4086"/>
    <cellStyle name="Note 2 3 2" xfId="1572"/>
    <cellStyle name="Note 2 3 2 10" xfId="4104"/>
    <cellStyle name="Note 2 3 2 2" xfId="1687"/>
    <cellStyle name="Note 2 3 2 2 2" xfId="1725"/>
    <cellStyle name="Note 2 3 2 2 2 2" xfId="2146"/>
    <cellStyle name="Note 2 3 2 2 2 2 2" xfId="2442"/>
    <cellStyle name="Note 2 3 2 2 2 2 2 2" xfId="2994"/>
    <cellStyle name="Note 2 3 2 2 2 2 2 3" xfId="3566"/>
    <cellStyle name="Note 2 3 2 2 2 2 2 4" xfId="4350"/>
    <cellStyle name="Note 2 3 2 2 2 2 3" xfId="2622"/>
    <cellStyle name="Note 2 3 2 2 2 2 4" xfId="3194"/>
    <cellStyle name="Note 2 3 2 2 2 2 5" xfId="4056"/>
    <cellStyle name="Note 2 3 2 2 2 2 6" xfId="4224"/>
    <cellStyle name="Note 2 3 2 2 2 3" xfId="1883"/>
    <cellStyle name="Note 2 3 2 2 2 4" xfId="2358"/>
    <cellStyle name="Note 2 3 2 2 2 5" xfId="2538"/>
    <cellStyle name="Note 2 3 2 2 2 6" xfId="3110"/>
    <cellStyle name="Note 2 3 2 2 2 7" xfId="3972"/>
    <cellStyle name="Note 2 3 2 2 2 8" xfId="4140"/>
    <cellStyle name="Note 2 3 2 2 3" xfId="2108"/>
    <cellStyle name="Note 2 3 2 2 3 2" xfId="2416"/>
    <cellStyle name="Note 2 3 2 2 3 2 2" xfId="2968"/>
    <cellStyle name="Note 2 3 2 2 3 2 3" xfId="3540"/>
    <cellStyle name="Note 2 3 2 2 3 2 4" xfId="4324"/>
    <cellStyle name="Note 2 3 2 2 3 3" xfId="2596"/>
    <cellStyle name="Note 2 3 2 2 3 4" xfId="3168"/>
    <cellStyle name="Note 2 3 2 2 3 5" xfId="4030"/>
    <cellStyle name="Note 2 3 2 2 3 6" xfId="4198"/>
    <cellStyle name="Note 2 3 2 2 4" xfId="1857"/>
    <cellStyle name="Note 2 3 2 2 5" xfId="2332"/>
    <cellStyle name="Note 2 3 2 2 6" xfId="2512"/>
    <cellStyle name="Note 2 3 2 2 7" xfId="3084"/>
    <cellStyle name="Note 2 3 2 2 8" xfId="3946"/>
    <cellStyle name="Note 2 3 2 2 9" xfId="4114"/>
    <cellStyle name="Note 2 3 2 3" xfId="1721"/>
    <cellStyle name="Note 2 3 2 3 2" xfId="2142"/>
    <cellStyle name="Note 2 3 2 3 2 2" xfId="2438"/>
    <cellStyle name="Note 2 3 2 3 2 2 2" xfId="2990"/>
    <cellStyle name="Note 2 3 2 3 2 2 3" xfId="3562"/>
    <cellStyle name="Note 2 3 2 3 2 2 4" xfId="4346"/>
    <cellStyle name="Note 2 3 2 3 2 3" xfId="2618"/>
    <cellStyle name="Note 2 3 2 3 2 4" xfId="3190"/>
    <cellStyle name="Note 2 3 2 3 2 5" xfId="4052"/>
    <cellStyle name="Note 2 3 2 3 2 6" xfId="4220"/>
    <cellStyle name="Note 2 3 2 3 3" xfId="1879"/>
    <cellStyle name="Note 2 3 2 3 4" xfId="2354"/>
    <cellStyle name="Note 2 3 2 3 5" xfId="2534"/>
    <cellStyle name="Note 2 3 2 3 6" xfId="3106"/>
    <cellStyle name="Note 2 3 2 3 7" xfId="3968"/>
    <cellStyle name="Note 2 3 2 3 8" xfId="4136"/>
    <cellStyle name="Note 2 3 2 4" xfId="1999"/>
    <cellStyle name="Note 2 3 2 4 2" xfId="2406"/>
    <cellStyle name="Note 2 3 2 4 2 2" xfId="2893"/>
    <cellStyle name="Note 2 3 2 4 2 3" xfId="3465"/>
    <cellStyle name="Note 2 3 2 4 2 4" xfId="4314"/>
    <cellStyle name="Note 2 3 2 4 3" xfId="2586"/>
    <cellStyle name="Note 2 3 2 4 4" xfId="3158"/>
    <cellStyle name="Note 2 3 2 4 5" xfId="4020"/>
    <cellStyle name="Note 2 3 2 4 6" xfId="4188"/>
    <cellStyle name="Note 2 3 2 5" xfId="1837"/>
    <cellStyle name="Note 2 3 2 6" xfId="2312"/>
    <cellStyle name="Note 2 3 2 7" xfId="2492"/>
    <cellStyle name="Note 2 3 2 8" xfId="3074"/>
    <cellStyle name="Note 2 3 2 9" xfId="3926"/>
    <cellStyle name="Note 2 3 3" xfId="1703"/>
    <cellStyle name="Note 2 3 3 2" xfId="1729"/>
    <cellStyle name="Note 2 3 3 2 2" xfId="2150"/>
    <cellStyle name="Note 2 3 3 2 2 2" xfId="2446"/>
    <cellStyle name="Note 2 3 3 2 2 2 2" xfId="2998"/>
    <cellStyle name="Note 2 3 3 2 2 2 3" xfId="3570"/>
    <cellStyle name="Note 2 3 3 2 2 2 4" xfId="4354"/>
    <cellStyle name="Note 2 3 3 2 2 3" xfId="2626"/>
    <cellStyle name="Note 2 3 3 2 2 4" xfId="3198"/>
    <cellStyle name="Note 2 3 3 2 2 5" xfId="4060"/>
    <cellStyle name="Note 2 3 3 2 2 6" xfId="4228"/>
    <cellStyle name="Note 2 3 3 2 3" xfId="1887"/>
    <cellStyle name="Note 2 3 3 2 4" xfId="2362"/>
    <cellStyle name="Note 2 3 3 2 5" xfId="2542"/>
    <cellStyle name="Note 2 3 3 2 6" xfId="3114"/>
    <cellStyle name="Note 2 3 3 2 7" xfId="3976"/>
    <cellStyle name="Note 2 3 3 2 8" xfId="4144"/>
    <cellStyle name="Note 2 3 3 3" xfId="2124"/>
    <cellStyle name="Note 2 3 3 3 2" xfId="2428"/>
    <cellStyle name="Note 2 3 3 3 2 2" xfId="2980"/>
    <cellStyle name="Note 2 3 3 3 2 3" xfId="3552"/>
    <cellStyle name="Note 2 3 3 3 2 4" xfId="4336"/>
    <cellStyle name="Note 2 3 3 3 3" xfId="2608"/>
    <cellStyle name="Note 2 3 3 3 4" xfId="3180"/>
    <cellStyle name="Note 2 3 3 3 5" xfId="4042"/>
    <cellStyle name="Note 2 3 3 3 6" xfId="4210"/>
    <cellStyle name="Note 2 3 3 4" xfId="1869"/>
    <cellStyle name="Note 2 3 3 5" xfId="2344"/>
    <cellStyle name="Note 2 3 3 6" xfId="2524"/>
    <cellStyle name="Note 2 3 3 7" xfId="3096"/>
    <cellStyle name="Note 2 3 3 8" xfId="3958"/>
    <cellStyle name="Note 2 3 3 9" xfId="4126"/>
    <cellStyle name="Note 2 3 4" xfId="1780"/>
    <cellStyle name="Note 2 3 4 2" xfId="1915"/>
    <cellStyle name="Note 2 3 4 2 2" xfId="2824"/>
    <cellStyle name="Note 2 3 4 2 3" xfId="3396"/>
    <cellStyle name="Note 2 3 4 2 4" xfId="4296"/>
    <cellStyle name="Note 2 3 4 3" xfId="2388"/>
    <cellStyle name="Note 2 3 4 4" xfId="2568"/>
    <cellStyle name="Note 2 3 4 5" xfId="3140"/>
    <cellStyle name="Note 2 3 4 6" xfId="4002"/>
    <cellStyle name="Note 2 3 4 7" xfId="4170"/>
    <cellStyle name="Note 2 3 5" xfId="1817"/>
    <cellStyle name="Note 2 3 6" xfId="2292"/>
    <cellStyle name="Note 2 3 7" xfId="2472"/>
    <cellStyle name="Note 2 3 8" xfId="3056"/>
    <cellStyle name="Note 2 3 9" xfId="3906"/>
    <cellStyle name="Note 2 4" xfId="1570"/>
    <cellStyle name="Note 2 4 10" xfId="4102"/>
    <cellStyle name="Note 2 4 2" xfId="1685"/>
    <cellStyle name="Note 2 4 2 2" xfId="1723"/>
    <cellStyle name="Note 2 4 2 2 2" xfId="2144"/>
    <cellStyle name="Note 2 4 2 2 2 2" xfId="2440"/>
    <cellStyle name="Note 2 4 2 2 2 2 2" xfId="2992"/>
    <cellStyle name="Note 2 4 2 2 2 2 3" xfId="3564"/>
    <cellStyle name="Note 2 4 2 2 2 2 4" xfId="4348"/>
    <cellStyle name="Note 2 4 2 2 2 3" xfId="2620"/>
    <cellStyle name="Note 2 4 2 2 2 4" xfId="3192"/>
    <cellStyle name="Note 2 4 2 2 2 5" xfId="4054"/>
    <cellStyle name="Note 2 4 2 2 2 6" xfId="4222"/>
    <cellStyle name="Note 2 4 2 2 3" xfId="1881"/>
    <cellStyle name="Note 2 4 2 2 4" xfId="2356"/>
    <cellStyle name="Note 2 4 2 2 5" xfId="2536"/>
    <cellStyle name="Note 2 4 2 2 6" xfId="3108"/>
    <cellStyle name="Note 2 4 2 2 7" xfId="3970"/>
    <cellStyle name="Note 2 4 2 2 8" xfId="4138"/>
    <cellStyle name="Note 2 4 2 3" xfId="2106"/>
    <cellStyle name="Note 2 4 2 3 2" xfId="2414"/>
    <cellStyle name="Note 2 4 2 3 2 2" xfId="2966"/>
    <cellStyle name="Note 2 4 2 3 2 3" xfId="3538"/>
    <cellStyle name="Note 2 4 2 3 2 4" xfId="4322"/>
    <cellStyle name="Note 2 4 2 3 3" xfId="2594"/>
    <cellStyle name="Note 2 4 2 3 4" xfId="3166"/>
    <cellStyle name="Note 2 4 2 3 5" xfId="4028"/>
    <cellStyle name="Note 2 4 2 3 6" xfId="4196"/>
    <cellStyle name="Note 2 4 2 4" xfId="1855"/>
    <cellStyle name="Note 2 4 2 5" xfId="2330"/>
    <cellStyle name="Note 2 4 2 6" xfId="2510"/>
    <cellStyle name="Note 2 4 2 7" xfId="3082"/>
    <cellStyle name="Note 2 4 2 8" xfId="3944"/>
    <cellStyle name="Note 2 4 2 9" xfId="4112"/>
    <cellStyle name="Note 2 4 3" xfId="1719"/>
    <cellStyle name="Note 2 4 3 2" xfId="2140"/>
    <cellStyle name="Note 2 4 3 2 2" xfId="2436"/>
    <cellStyle name="Note 2 4 3 2 2 2" xfId="2988"/>
    <cellStyle name="Note 2 4 3 2 2 3" xfId="3560"/>
    <cellStyle name="Note 2 4 3 2 2 4" xfId="4344"/>
    <cellStyle name="Note 2 4 3 2 3" xfId="2616"/>
    <cellStyle name="Note 2 4 3 2 4" xfId="3188"/>
    <cellStyle name="Note 2 4 3 2 5" xfId="4050"/>
    <cellStyle name="Note 2 4 3 2 6" xfId="4218"/>
    <cellStyle name="Note 2 4 3 3" xfId="1877"/>
    <cellStyle name="Note 2 4 3 4" xfId="2352"/>
    <cellStyle name="Note 2 4 3 5" xfId="2532"/>
    <cellStyle name="Note 2 4 3 6" xfId="3104"/>
    <cellStyle name="Note 2 4 3 7" xfId="3966"/>
    <cellStyle name="Note 2 4 3 8" xfId="4134"/>
    <cellStyle name="Note 2 4 4" xfId="1997"/>
    <cellStyle name="Note 2 4 4 2" xfId="2404"/>
    <cellStyle name="Note 2 4 4 2 2" xfId="2891"/>
    <cellStyle name="Note 2 4 4 2 3" xfId="3463"/>
    <cellStyle name="Note 2 4 4 2 4" xfId="4312"/>
    <cellStyle name="Note 2 4 4 3" xfId="2584"/>
    <cellStyle name="Note 2 4 4 4" xfId="3156"/>
    <cellStyle name="Note 2 4 4 5" xfId="4018"/>
    <cellStyle name="Note 2 4 4 6" xfId="4186"/>
    <cellStyle name="Note 2 4 5" xfId="1835"/>
    <cellStyle name="Note 2 4 6" xfId="2310"/>
    <cellStyle name="Note 2 4 7" xfId="2490"/>
    <cellStyle name="Note 2 4 8" xfId="3072"/>
    <cellStyle name="Note 2 4 9" xfId="3924"/>
    <cellStyle name="Note 2 5" xfId="1701"/>
    <cellStyle name="Note 2 5 2" xfId="1727"/>
    <cellStyle name="Note 2 5 2 2" xfId="2148"/>
    <cellStyle name="Note 2 5 2 2 2" xfId="2444"/>
    <cellStyle name="Note 2 5 2 2 2 2" xfId="2996"/>
    <cellStyle name="Note 2 5 2 2 2 3" xfId="3568"/>
    <cellStyle name="Note 2 5 2 2 2 4" xfId="4352"/>
    <cellStyle name="Note 2 5 2 2 3" xfId="2624"/>
    <cellStyle name="Note 2 5 2 2 4" xfId="3196"/>
    <cellStyle name="Note 2 5 2 2 5" xfId="4058"/>
    <cellStyle name="Note 2 5 2 2 6" xfId="4226"/>
    <cellStyle name="Note 2 5 2 3" xfId="1885"/>
    <cellStyle name="Note 2 5 2 4" xfId="2360"/>
    <cellStyle name="Note 2 5 2 5" xfId="2540"/>
    <cellStyle name="Note 2 5 2 6" xfId="3112"/>
    <cellStyle name="Note 2 5 2 7" xfId="3974"/>
    <cellStyle name="Note 2 5 2 8" xfId="4142"/>
    <cellStyle name="Note 2 5 3" xfId="2122"/>
    <cellStyle name="Note 2 5 3 2" xfId="2426"/>
    <cellStyle name="Note 2 5 3 2 2" xfId="2978"/>
    <cellStyle name="Note 2 5 3 2 3" xfId="3550"/>
    <cellStyle name="Note 2 5 3 2 4" xfId="4334"/>
    <cellStyle name="Note 2 5 3 3" xfId="2606"/>
    <cellStyle name="Note 2 5 3 4" xfId="3178"/>
    <cellStyle name="Note 2 5 3 5" xfId="4040"/>
    <cellStyle name="Note 2 5 3 6" xfId="4208"/>
    <cellStyle name="Note 2 5 4" xfId="1867"/>
    <cellStyle name="Note 2 5 5" xfId="2342"/>
    <cellStyle name="Note 2 5 6" xfId="2522"/>
    <cellStyle name="Note 2 5 7" xfId="3094"/>
    <cellStyle name="Note 2 5 8" xfId="3956"/>
    <cellStyle name="Note 2 5 9" xfId="4124"/>
    <cellStyle name="Note 2 6" xfId="1778"/>
    <cellStyle name="Note 2 6 2" xfId="1913"/>
    <cellStyle name="Note 2 6 2 2" xfId="2822"/>
    <cellStyle name="Note 2 6 2 3" xfId="3394"/>
    <cellStyle name="Note 2 6 2 4" xfId="4294"/>
    <cellStyle name="Note 2 6 3" xfId="2386"/>
    <cellStyle name="Note 2 6 4" xfId="2566"/>
    <cellStyle name="Note 2 6 5" xfId="3138"/>
    <cellStyle name="Note 2 6 6" xfId="4000"/>
    <cellStyle name="Note 2 6 7" xfId="4168"/>
    <cellStyle name="Note 2 7" xfId="1815"/>
    <cellStyle name="Note 2 8" xfId="2290"/>
    <cellStyle name="Note 2 9" xfId="2470"/>
    <cellStyle name="Output 2" xfId="1495"/>
    <cellStyle name="Output 2 10" xfId="3057"/>
    <cellStyle name="Output 2 11" xfId="3907"/>
    <cellStyle name="Output 2 12" xfId="4087"/>
    <cellStyle name="Output 2 2" xfId="1496"/>
    <cellStyle name="Output 2 2 10" xfId="4088"/>
    <cellStyle name="Output 2 2 2" xfId="1574"/>
    <cellStyle name="Output 2 2 2 2" xfId="2001"/>
    <cellStyle name="Output 2 2 2 2 2" xfId="2408"/>
    <cellStyle name="Output 2 2 2 2 2 2" xfId="2895"/>
    <cellStyle name="Output 2 2 2 2 2 3" xfId="3467"/>
    <cellStyle name="Output 2 2 2 2 2 4" xfId="4316"/>
    <cellStyle name="Output 2 2 2 2 3" xfId="2588"/>
    <cellStyle name="Output 2 2 2 2 4" xfId="3160"/>
    <cellStyle name="Output 2 2 2 2 5" xfId="4022"/>
    <cellStyle name="Output 2 2 2 2 6" xfId="4190"/>
    <cellStyle name="Output 2 2 2 3" xfId="1839"/>
    <cellStyle name="Output 2 2 2 3 2" xfId="2692"/>
    <cellStyle name="Output 2 2 2 3 3" xfId="3264"/>
    <cellStyle name="Output 2 2 2 3 4" xfId="4252"/>
    <cellStyle name="Output 2 2 2 4" xfId="2314"/>
    <cellStyle name="Output 2 2 2 5" xfId="2494"/>
    <cellStyle name="Output 2 2 2 6" xfId="3076"/>
    <cellStyle name="Output 2 2 2 7" xfId="3928"/>
    <cellStyle name="Output 2 2 2 8" xfId="4106"/>
    <cellStyle name="Output 2 2 3" xfId="1705"/>
    <cellStyle name="Output 2 2 3 2" xfId="1739"/>
    <cellStyle name="Output 2 2 3 2 2" xfId="2160"/>
    <cellStyle name="Output 2 2 3 2 2 2" xfId="2456"/>
    <cellStyle name="Output 2 2 3 2 2 2 2" xfId="3008"/>
    <cellStyle name="Output 2 2 3 2 2 2 3" xfId="3580"/>
    <cellStyle name="Output 2 2 3 2 2 2 4" xfId="4364"/>
    <cellStyle name="Output 2 2 3 2 2 3" xfId="2636"/>
    <cellStyle name="Output 2 2 3 2 2 4" xfId="3208"/>
    <cellStyle name="Output 2 2 3 2 2 5" xfId="4070"/>
    <cellStyle name="Output 2 2 3 2 2 6" xfId="4238"/>
    <cellStyle name="Output 2 2 3 2 3" xfId="1897"/>
    <cellStyle name="Output 2 2 3 2 3 2" xfId="2785"/>
    <cellStyle name="Output 2 2 3 2 3 3" xfId="3357"/>
    <cellStyle name="Output 2 2 3 2 3 4" xfId="4280"/>
    <cellStyle name="Output 2 2 3 2 4" xfId="2372"/>
    <cellStyle name="Output 2 2 3 2 5" xfId="2552"/>
    <cellStyle name="Output 2 2 3 2 6" xfId="3124"/>
    <cellStyle name="Output 2 2 3 2 7" xfId="3986"/>
    <cellStyle name="Output 2 2 3 2 8" xfId="4154"/>
    <cellStyle name="Output 2 2 3 3" xfId="2126"/>
    <cellStyle name="Output 2 2 3 3 2" xfId="2430"/>
    <cellStyle name="Output 2 2 3 3 2 2" xfId="2982"/>
    <cellStyle name="Output 2 2 3 3 2 3" xfId="3554"/>
    <cellStyle name="Output 2 2 3 3 2 4" xfId="4338"/>
    <cellStyle name="Output 2 2 3 3 3" xfId="2610"/>
    <cellStyle name="Output 2 2 3 3 4" xfId="3182"/>
    <cellStyle name="Output 2 2 3 3 5" xfId="4044"/>
    <cellStyle name="Output 2 2 3 3 6" xfId="4212"/>
    <cellStyle name="Output 2 2 3 4" xfId="1871"/>
    <cellStyle name="Output 2 2 3 4 2" xfId="2771"/>
    <cellStyle name="Output 2 2 3 4 3" xfId="3343"/>
    <cellStyle name="Output 2 2 3 4 4" xfId="4266"/>
    <cellStyle name="Output 2 2 3 5" xfId="2346"/>
    <cellStyle name="Output 2 2 3 6" xfId="2526"/>
    <cellStyle name="Output 2 2 3 7" xfId="3098"/>
    <cellStyle name="Output 2 2 3 8" xfId="3960"/>
    <cellStyle name="Output 2 2 3 9" xfId="4128"/>
    <cellStyle name="Output 2 2 4" xfId="1782"/>
    <cellStyle name="Output 2 2 4 2" xfId="1917"/>
    <cellStyle name="Output 2 2 4 2 2" xfId="2826"/>
    <cellStyle name="Output 2 2 4 2 3" xfId="3398"/>
    <cellStyle name="Output 2 2 4 2 4" xfId="4298"/>
    <cellStyle name="Output 2 2 4 3" xfId="2390"/>
    <cellStyle name="Output 2 2 4 4" xfId="2570"/>
    <cellStyle name="Output 2 2 4 5" xfId="3142"/>
    <cellStyle name="Output 2 2 4 6" xfId="4004"/>
    <cellStyle name="Output 2 2 4 7" xfId="4172"/>
    <cellStyle name="Output 2 2 5" xfId="1819"/>
    <cellStyle name="Output 2 2 6" xfId="2294"/>
    <cellStyle name="Output 2 2 7" xfId="2474"/>
    <cellStyle name="Output 2 2 8" xfId="3058"/>
    <cellStyle name="Output 2 2 9" xfId="3908"/>
    <cellStyle name="Output 2 3" xfId="1497"/>
    <cellStyle name="Output 2 3 10" xfId="4089"/>
    <cellStyle name="Output 2 3 2" xfId="1575"/>
    <cellStyle name="Output 2 3 2 2" xfId="2002"/>
    <cellStyle name="Output 2 3 2 2 2" xfId="2409"/>
    <cellStyle name="Output 2 3 2 2 2 2" xfId="2896"/>
    <cellStyle name="Output 2 3 2 2 2 3" xfId="3468"/>
    <cellStyle name="Output 2 3 2 2 2 4" xfId="4317"/>
    <cellStyle name="Output 2 3 2 2 3" xfId="2589"/>
    <cellStyle name="Output 2 3 2 2 4" xfId="3161"/>
    <cellStyle name="Output 2 3 2 2 5" xfId="4023"/>
    <cellStyle name="Output 2 3 2 2 6" xfId="4191"/>
    <cellStyle name="Output 2 3 2 3" xfId="1840"/>
    <cellStyle name="Output 2 3 2 3 2" xfId="2693"/>
    <cellStyle name="Output 2 3 2 3 3" xfId="3265"/>
    <cellStyle name="Output 2 3 2 3 4" xfId="4253"/>
    <cellStyle name="Output 2 3 2 4" xfId="2315"/>
    <cellStyle name="Output 2 3 2 5" xfId="2495"/>
    <cellStyle name="Output 2 3 2 6" xfId="3077"/>
    <cellStyle name="Output 2 3 2 7" xfId="3929"/>
    <cellStyle name="Output 2 3 2 8" xfId="4107"/>
    <cellStyle name="Output 2 3 3" xfId="1706"/>
    <cellStyle name="Output 2 3 3 2" xfId="1740"/>
    <cellStyle name="Output 2 3 3 2 2" xfId="2161"/>
    <cellStyle name="Output 2 3 3 2 2 2" xfId="2457"/>
    <cellStyle name="Output 2 3 3 2 2 2 2" xfId="3009"/>
    <cellStyle name="Output 2 3 3 2 2 2 3" xfId="3581"/>
    <cellStyle name="Output 2 3 3 2 2 2 4" xfId="4365"/>
    <cellStyle name="Output 2 3 3 2 2 3" xfId="2637"/>
    <cellStyle name="Output 2 3 3 2 2 4" xfId="3209"/>
    <cellStyle name="Output 2 3 3 2 2 5" xfId="4071"/>
    <cellStyle name="Output 2 3 3 2 2 6" xfId="4239"/>
    <cellStyle name="Output 2 3 3 2 3" xfId="1898"/>
    <cellStyle name="Output 2 3 3 2 3 2" xfId="2786"/>
    <cellStyle name="Output 2 3 3 2 3 3" xfId="3358"/>
    <cellStyle name="Output 2 3 3 2 3 4" xfId="4281"/>
    <cellStyle name="Output 2 3 3 2 4" xfId="2373"/>
    <cellStyle name="Output 2 3 3 2 5" xfId="2553"/>
    <cellStyle name="Output 2 3 3 2 6" xfId="3125"/>
    <cellStyle name="Output 2 3 3 2 7" xfId="3987"/>
    <cellStyle name="Output 2 3 3 2 8" xfId="4155"/>
    <cellStyle name="Output 2 3 3 3" xfId="2127"/>
    <cellStyle name="Output 2 3 3 3 2" xfId="2431"/>
    <cellStyle name="Output 2 3 3 3 2 2" xfId="2983"/>
    <cellStyle name="Output 2 3 3 3 2 3" xfId="3555"/>
    <cellStyle name="Output 2 3 3 3 2 4" xfId="4339"/>
    <cellStyle name="Output 2 3 3 3 3" xfId="2611"/>
    <cellStyle name="Output 2 3 3 3 4" xfId="3183"/>
    <cellStyle name="Output 2 3 3 3 5" xfId="4045"/>
    <cellStyle name="Output 2 3 3 3 6" xfId="4213"/>
    <cellStyle name="Output 2 3 3 4" xfId="1872"/>
    <cellStyle name="Output 2 3 3 4 2" xfId="2772"/>
    <cellStyle name="Output 2 3 3 4 3" xfId="3344"/>
    <cellStyle name="Output 2 3 3 4 4" xfId="4267"/>
    <cellStyle name="Output 2 3 3 5" xfId="2347"/>
    <cellStyle name="Output 2 3 3 6" xfId="2527"/>
    <cellStyle name="Output 2 3 3 7" xfId="3099"/>
    <cellStyle name="Output 2 3 3 8" xfId="3961"/>
    <cellStyle name="Output 2 3 3 9" xfId="4129"/>
    <cellStyle name="Output 2 3 4" xfId="1783"/>
    <cellStyle name="Output 2 3 4 2" xfId="1918"/>
    <cellStyle name="Output 2 3 4 2 2" xfId="2827"/>
    <cellStyle name="Output 2 3 4 2 3" xfId="3399"/>
    <cellStyle name="Output 2 3 4 2 4" xfId="4299"/>
    <cellStyle name="Output 2 3 4 3" xfId="2391"/>
    <cellStyle name="Output 2 3 4 4" xfId="2571"/>
    <cellStyle name="Output 2 3 4 5" xfId="3143"/>
    <cellStyle name="Output 2 3 4 6" xfId="4005"/>
    <cellStyle name="Output 2 3 4 7" xfId="4173"/>
    <cellStyle name="Output 2 3 5" xfId="1820"/>
    <cellStyle name="Output 2 3 6" xfId="2295"/>
    <cellStyle name="Output 2 3 7" xfId="2475"/>
    <cellStyle name="Output 2 3 8" xfId="3059"/>
    <cellStyle name="Output 2 3 9" xfId="3909"/>
    <cellStyle name="Output 2 4" xfId="1573"/>
    <cellStyle name="Output 2 4 2" xfId="2000"/>
    <cellStyle name="Output 2 4 2 2" xfId="2407"/>
    <cellStyle name="Output 2 4 2 2 2" xfId="2894"/>
    <cellStyle name="Output 2 4 2 2 3" xfId="3466"/>
    <cellStyle name="Output 2 4 2 2 4" xfId="4315"/>
    <cellStyle name="Output 2 4 2 3" xfId="2587"/>
    <cellStyle name="Output 2 4 2 4" xfId="3159"/>
    <cellStyle name="Output 2 4 2 5" xfId="4021"/>
    <cellStyle name="Output 2 4 2 6" xfId="4189"/>
    <cellStyle name="Output 2 4 3" xfId="1838"/>
    <cellStyle name="Output 2 4 3 2" xfId="2691"/>
    <cellStyle name="Output 2 4 3 3" xfId="3263"/>
    <cellStyle name="Output 2 4 3 4" xfId="4251"/>
    <cellStyle name="Output 2 4 4" xfId="2313"/>
    <cellStyle name="Output 2 4 5" xfId="2493"/>
    <cellStyle name="Output 2 4 6" xfId="3075"/>
    <cellStyle name="Output 2 4 7" xfId="3927"/>
    <cellStyle name="Output 2 4 8" xfId="4105"/>
    <cellStyle name="Output 2 5" xfId="1704"/>
    <cellStyle name="Output 2 5 2" xfId="1738"/>
    <cellStyle name="Output 2 5 2 2" xfId="2159"/>
    <cellStyle name="Output 2 5 2 2 2" xfId="2455"/>
    <cellStyle name="Output 2 5 2 2 2 2" xfId="3007"/>
    <cellStyle name="Output 2 5 2 2 2 3" xfId="3579"/>
    <cellStyle name="Output 2 5 2 2 2 4" xfId="4363"/>
    <cellStyle name="Output 2 5 2 2 3" xfId="2635"/>
    <cellStyle name="Output 2 5 2 2 4" xfId="3207"/>
    <cellStyle name="Output 2 5 2 2 5" xfId="4069"/>
    <cellStyle name="Output 2 5 2 2 6" xfId="4237"/>
    <cellStyle name="Output 2 5 2 3" xfId="1896"/>
    <cellStyle name="Output 2 5 2 3 2" xfId="2784"/>
    <cellStyle name="Output 2 5 2 3 3" xfId="3356"/>
    <cellStyle name="Output 2 5 2 3 4" xfId="4279"/>
    <cellStyle name="Output 2 5 2 4" xfId="2371"/>
    <cellStyle name="Output 2 5 2 5" xfId="2551"/>
    <cellStyle name="Output 2 5 2 6" xfId="3123"/>
    <cellStyle name="Output 2 5 2 7" xfId="3985"/>
    <cellStyle name="Output 2 5 2 8" xfId="4153"/>
    <cellStyle name="Output 2 5 3" xfId="2125"/>
    <cellStyle name="Output 2 5 3 2" xfId="2429"/>
    <cellStyle name="Output 2 5 3 2 2" xfId="2981"/>
    <cellStyle name="Output 2 5 3 2 3" xfId="3553"/>
    <cellStyle name="Output 2 5 3 2 4" xfId="4337"/>
    <cellStyle name="Output 2 5 3 3" xfId="2609"/>
    <cellStyle name="Output 2 5 3 4" xfId="3181"/>
    <cellStyle name="Output 2 5 3 5" xfId="4043"/>
    <cellStyle name="Output 2 5 3 6" xfId="4211"/>
    <cellStyle name="Output 2 5 4" xfId="1870"/>
    <cellStyle name="Output 2 5 4 2" xfId="2770"/>
    <cellStyle name="Output 2 5 4 3" xfId="3342"/>
    <cellStyle name="Output 2 5 4 4" xfId="4265"/>
    <cellStyle name="Output 2 5 5" xfId="2345"/>
    <cellStyle name="Output 2 5 6" xfId="2525"/>
    <cellStyle name="Output 2 5 7" xfId="3097"/>
    <cellStyle name="Output 2 5 8" xfId="3959"/>
    <cellStyle name="Output 2 5 9" xfId="4127"/>
    <cellStyle name="Output 2 6" xfId="1781"/>
    <cellStyle name="Output 2 6 2" xfId="1916"/>
    <cellStyle name="Output 2 6 2 2" xfId="2825"/>
    <cellStyle name="Output 2 6 2 3" xfId="3397"/>
    <cellStyle name="Output 2 6 2 4" xfId="4297"/>
    <cellStyle name="Output 2 6 3" xfId="2389"/>
    <cellStyle name="Output 2 6 4" xfId="2569"/>
    <cellStyle name="Output 2 6 5" xfId="3141"/>
    <cellStyle name="Output 2 6 6" xfId="4003"/>
    <cellStyle name="Output 2 6 7" xfId="4171"/>
    <cellStyle name="Output 2 7" xfId="1818"/>
    <cellStyle name="Output 2 8" xfId="2293"/>
    <cellStyle name="Output 2 9" xfId="2473"/>
    <cellStyle name="Percent 10" xfId="1595"/>
    <cellStyle name="Percent 11" xfId="1638"/>
    <cellStyle name="Percent 12" xfId="1745"/>
    <cellStyle name="Percent 12 2" xfId="2166"/>
    <cellStyle name="Percent 12 2 2" xfId="3014"/>
    <cellStyle name="Percent 12 2 2 2" xfId="3864"/>
    <cellStyle name="Percent 12 2 3" xfId="3586"/>
    <cellStyle name="Percent 12 3" xfId="2791"/>
    <cellStyle name="Percent 12 3 2" xfId="3725"/>
    <cellStyle name="Percent 12 4" xfId="3363"/>
    <cellStyle name="Percent 13" xfId="1747"/>
    <cellStyle name="Percent 13 2" xfId="2168"/>
    <cellStyle name="Percent 13 2 2" xfId="3016"/>
    <cellStyle name="Percent 13 2 2 2" xfId="3866"/>
    <cellStyle name="Percent 13 2 3" xfId="3588"/>
    <cellStyle name="Percent 13 3" xfId="2793"/>
    <cellStyle name="Percent 13 3 2" xfId="3727"/>
    <cellStyle name="Percent 13 4" xfId="3365"/>
    <cellStyle name="Percent 14" xfId="1533"/>
    <cellStyle name="Percent 2" xfId="1343"/>
    <cellStyle name="Percent 2 2" xfId="1498"/>
    <cellStyle name="Percent 2 3" xfId="1546"/>
    <cellStyle name="Percent 2 3 2" xfId="1648"/>
    <cellStyle name="Percent 2 3 2 2" xfId="2069"/>
    <cellStyle name="Percent 2 3 2 2 2" xfId="2941"/>
    <cellStyle name="Percent 2 3 2 2 2 2" xfId="3839"/>
    <cellStyle name="Percent 2 3 2 2 3" xfId="3513"/>
    <cellStyle name="Percent 2 3 2 3" xfId="2738"/>
    <cellStyle name="Percent 2 3 2 3 2" xfId="3700"/>
    <cellStyle name="Percent 2 3 2 4" xfId="3310"/>
    <cellStyle name="Percent 2 3 3" xfId="1973"/>
    <cellStyle name="Percent 2 3 3 2" xfId="2869"/>
    <cellStyle name="Percent 2 3 3 2 2" xfId="3785"/>
    <cellStyle name="Percent 2 3 3 3" xfId="3441"/>
    <cellStyle name="Percent 2 3 4" xfId="2670"/>
    <cellStyle name="Percent 2 3 4 2" xfId="3646"/>
    <cellStyle name="Percent 2 3 5" xfId="3242"/>
    <cellStyle name="Percent 2 4" xfId="1607"/>
    <cellStyle name="Percent 2 4 2" xfId="2030"/>
    <cellStyle name="Percent 2 4 2 2" xfId="2914"/>
    <cellStyle name="Percent 2 4 2 2 2" xfId="3812"/>
    <cellStyle name="Percent 2 4 2 3" xfId="3486"/>
    <cellStyle name="Percent 2 4 3" xfId="2711"/>
    <cellStyle name="Percent 2 4 3 2" xfId="3673"/>
    <cellStyle name="Percent 2 4 4" xfId="3283"/>
    <cellStyle name="Percent 2 5" xfId="1784"/>
    <cellStyle name="Percent 2 5 2" xfId="2190"/>
    <cellStyle name="Percent 2 5 2 2" xfId="3036"/>
    <cellStyle name="Percent 2 5 2 2 2" xfId="3886"/>
    <cellStyle name="Percent 2 5 2 3" xfId="3608"/>
    <cellStyle name="Percent 2 5 3" xfId="2828"/>
    <cellStyle name="Percent 2 5 3 2" xfId="3747"/>
    <cellStyle name="Percent 2 5 4" xfId="3400"/>
    <cellStyle name="Percent 2 6" xfId="1934"/>
    <cellStyle name="Percent 2 6 2" xfId="2842"/>
    <cellStyle name="Percent 2 6 2 2" xfId="3758"/>
    <cellStyle name="Percent 2 6 3" xfId="3414"/>
    <cellStyle name="Percent 2 7" xfId="2643"/>
    <cellStyle name="Percent 2 7 2" xfId="3619"/>
    <cellStyle name="Percent 2 8" xfId="3215"/>
    <cellStyle name="Percent 3" xfId="1499"/>
    <cellStyle name="Percent 3 2" xfId="1500"/>
    <cellStyle name="Percent 3 2 2" xfId="1576"/>
    <cellStyle name="Percent 3 2 2 2" xfId="1663"/>
    <cellStyle name="Percent 3 2 2 2 2" xfId="2084"/>
    <cellStyle name="Percent 3 2 2 2 2 2" xfId="2954"/>
    <cellStyle name="Percent 3 2 2 2 2 2 2" xfId="3852"/>
    <cellStyle name="Percent 3 2 2 2 2 3" xfId="3526"/>
    <cellStyle name="Percent 3 2 2 2 3" xfId="2751"/>
    <cellStyle name="Percent 3 2 2 2 3 2" xfId="3713"/>
    <cellStyle name="Percent 3 2 2 2 4" xfId="3323"/>
    <cellStyle name="Percent 3 2 2 3" xfId="2003"/>
    <cellStyle name="Percent 3 2 2 3 2" xfId="2897"/>
    <cellStyle name="Percent 3 2 2 3 2 2" xfId="3798"/>
    <cellStyle name="Percent 3 2 2 3 3" xfId="3469"/>
    <cellStyle name="Percent 3 2 2 4" xfId="2694"/>
    <cellStyle name="Percent 3 2 2 4 2" xfId="3659"/>
    <cellStyle name="Percent 3 2 2 5" xfId="3266"/>
    <cellStyle name="Percent 3 2 3" xfId="1622"/>
    <cellStyle name="Percent 3 2 3 2" xfId="2045"/>
    <cellStyle name="Percent 3 2 3 2 2" xfId="2927"/>
    <cellStyle name="Percent 3 2 3 2 2 2" xfId="3825"/>
    <cellStyle name="Percent 3 2 3 2 3" xfId="3499"/>
    <cellStyle name="Percent 3 2 3 3" xfId="2724"/>
    <cellStyle name="Percent 3 2 3 3 2" xfId="3686"/>
    <cellStyle name="Percent 3 2 3 4" xfId="3296"/>
    <cellStyle name="Percent 3 2 4" xfId="1785"/>
    <cellStyle name="Percent 3 2 4 2" xfId="2191"/>
    <cellStyle name="Percent 3 2 4 2 2" xfId="3037"/>
    <cellStyle name="Percent 3 2 4 2 2 2" xfId="3887"/>
    <cellStyle name="Percent 3 2 4 2 3" xfId="3609"/>
    <cellStyle name="Percent 3 2 4 3" xfId="2829"/>
    <cellStyle name="Percent 3 2 4 3 2" xfId="3748"/>
    <cellStyle name="Percent 3 2 4 4" xfId="3401"/>
    <cellStyle name="Percent 3 2 5" xfId="1949"/>
    <cellStyle name="Percent 3 2 5 2" xfId="2855"/>
    <cellStyle name="Percent 3 2 5 2 2" xfId="3771"/>
    <cellStyle name="Percent 3 2 5 3" xfId="3427"/>
    <cellStyle name="Percent 3 2 6" xfId="2656"/>
    <cellStyle name="Percent 3 2 6 2" xfId="3632"/>
    <cellStyle name="Percent 3 2 7" xfId="3228"/>
    <cellStyle name="Percent 4" xfId="1501"/>
    <cellStyle name="Percent 4 2" xfId="1502"/>
    <cellStyle name="Percent 4 2 2" xfId="1503"/>
    <cellStyle name="Percent 4 2 2 2" xfId="1577"/>
    <cellStyle name="Percent 4 2 2 2 2" xfId="1664"/>
    <cellStyle name="Percent 4 2 2 2 2 2" xfId="2085"/>
    <cellStyle name="Percent 4 2 2 2 2 2 2" xfId="2955"/>
    <cellStyle name="Percent 4 2 2 2 2 2 2 2" xfId="3853"/>
    <cellStyle name="Percent 4 2 2 2 2 2 3" xfId="3527"/>
    <cellStyle name="Percent 4 2 2 2 2 3" xfId="2752"/>
    <cellStyle name="Percent 4 2 2 2 2 3 2" xfId="3714"/>
    <cellStyle name="Percent 4 2 2 2 2 4" xfId="3324"/>
    <cellStyle name="Percent 4 2 2 2 3" xfId="2004"/>
    <cellStyle name="Percent 4 2 2 2 3 2" xfId="2898"/>
    <cellStyle name="Percent 4 2 2 2 3 2 2" xfId="3799"/>
    <cellStyle name="Percent 4 2 2 2 3 3" xfId="3470"/>
    <cellStyle name="Percent 4 2 2 2 4" xfId="2695"/>
    <cellStyle name="Percent 4 2 2 2 4 2" xfId="3660"/>
    <cellStyle name="Percent 4 2 2 2 5" xfId="3267"/>
    <cellStyle name="Percent 4 2 2 3" xfId="1623"/>
    <cellStyle name="Percent 4 2 2 3 2" xfId="2046"/>
    <cellStyle name="Percent 4 2 2 3 2 2" xfId="2928"/>
    <cellStyle name="Percent 4 2 2 3 2 2 2" xfId="3826"/>
    <cellStyle name="Percent 4 2 2 3 2 3" xfId="3500"/>
    <cellStyle name="Percent 4 2 2 3 3" xfId="2725"/>
    <cellStyle name="Percent 4 2 2 3 3 2" xfId="3687"/>
    <cellStyle name="Percent 4 2 2 3 4" xfId="3297"/>
    <cellStyle name="Percent 4 2 2 4" xfId="1786"/>
    <cellStyle name="Percent 4 2 2 4 2" xfId="2192"/>
    <cellStyle name="Percent 4 2 2 4 2 2" xfId="3038"/>
    <cellStyle name="Percent 4 2 2 4 2 2 2" xfId="3888"/>
    <cellStyle name="Percent 4 2 2 4 2 3" xfId="3610"/>
    <cellStyle name="Percent 4 2 2 4 3" xfId="2830"/>
    <cellStyle name="Percent 4 2 2 4 3 2" xfId="3749"/>
    <cellStyle name="Percent 4 2 2 4 4" xfId="3402"/>
    <cellStyle name="Percent 4 2 2 5" xfId="1950"/>
    <cellStyle name="Percent 4 2 2 5 2" xfId="2856"/>
    <cellStyle name="Percent 4 2 2 5 2 2" xfId="3772"/>
    <cellStyle name="Percent 4 2 2 5 3" xfId="3428"/>
    <cellStyle name="Percent 4 2 2 6" xfId="2657"/>
    <cellStyle name="Percent 4 2 2 6 2" xfId="3633"/>
    <cellStyle name="Percent 4 2 2 7" xfId="3229"/>
    <cellStyle name="Percent 4 2 3" xfId="1504"/>
    <cellStyle name="Percent 4 3" xfId="1505"/>
    <cellStyle name="Percent 4 4" xfId="1506"/>
    <cellStyle name="Percent 5" xfId="1507"/>
    <cellStyle name="Percent 5 2" xfId="1508"/>
    <cellStyle name="Percent 5 2 2" xfId="1509"/>
    <cellStyle name="Percent 5 2 2 2" xfId="1578"/>
    <cellStyle name="Percent 5 2 2 2 2" xfId="1665"/>
    <cellStyle name="Percent 5 2 2 2 2 2" xfId="2086"/>
    <cellStyle name="Percent 5 2 2 2 2 2 2" xfId="2956"/>
    <cellStyle name="Percent 5 2 2 2 2 2 2 2" xfId="3854"/>
    <cellStyle name="Percent 5 2 2 2 2 2 3" xfId="3528"/>
    <cellStyle name="Percent 5 2 2 2 2 3" xfId="2753"/>
    <cellStyle name="Percent 5 2 2 2 2 3 2" xfId="3715"/>
    <cellStyle name="Percent 5 2 2 2 2 4" xfId="3325"/>
    <cellStyle name="Percent 5 2 2 2 3" xfId="2005"/>
    <cellStyle name="Percent 5 2 2 2 3 2" xfId="2899"/>
    <cellStyle name="Percent 5 2 2 2 3 2 2" xfId="3800"/>
    <cellStyle name="Percent 5 2 2 2 3 3" xfId="3471"/>
    <cellStyle name="Percent 5 2 2 2 4" xfId="2696"/>
    <cellStyle name="Percent 5 2 2 2 4 2" xfId="3661"/>
    <cellStyle name="Percent 5 2 2 2 5" xfId="3268"/>
    <cellStyle name="Percent 5 2 2 3" xfId="1624"/>
    <cellStyle name="Percent 5 2 2 3 2" xfId="2047"/>
    <cellStyle name="Percent 5 2 2 3 2 2" xfId="2929"/>
    <cellStyle name="Percent 5 2 2 3 2 2 2" xfId="3827"/>
    <cellStyle name="Percent 5 2 2 3 2 3" xfId="3501"/>
    <cellStyle name="Percent 5 2 2 3 3" xfId="2726"/>
    <cellStyle name="Percent 5 2 2 3 3 2" xfId="3688"/>
    <cellStyle name="Percent 5 2 2 3 4" xfId="3298"/>
    <cellStyle name="Percent 5 2 2 4" xfId="1787"/>
    <cellStyle name="Percent 5 2 2 4 2" xfId="2193"/>
    <cellStyle name="Percent 5 2 2 4 2 2" xfId="3039"/>
    <cellStyle name="Percent 5 2 2 4 2 2 2" xfId="3889"/>
    <cellStyle name="Percent 5 2 2 4 2 3" xfId="3611"/>
    <cellStyle name="Percent 5 2 2 4 3" xfId="2831"/>
    <cellStyle name="Percent 5 2 2 4 3 2" xfId="3750"/>
    <cellStyle name="Percent 5 2 2 4 4" xfId="3403"/>
    <cellStyle name="Percent 5 2 2 5" xfId="1951"/>
    <cellStyle name="Percent 5 2 2 5 2" xfId="2857"/>
    <cellStyle name="Percent 5 2 2 5 2 2" xfId="3773"/>
    <cellStyle name="Percent 5 2 2 5 3" xfId="3429"/>
    <cellStyle name="Percent 5 2 2 6" xfId="2658"/>
    <cellStyle name="Percent 5 2 2 6 2" xfId="3634"/>
    <cellStyle name="Percent 5 2 2 7" xfId="3230"/>
    <cellStyle name="Percent 5 2 3" xfId="1510"/>
    <cellStyle name="Percent 6" xfId="1511"/>
    <cellStyle name="Percent 6 2" xfId="1512"/>
    <cellStyle name="Percent 6 2 2" xfId="1579"/>
    <cellStyle name="Percent 6 2 2 2" xfId="1666"/>
    <cellStyle name="Percent 6 2 2 2 2" xfId="2087"/>
    <cellStyle name="Percent 6 2 2 2 2 2" xfId="2957"/>
    <cellStyle name="Percent 6 2 2 2 2 2 2" xfId="3855"/>
    <cellStyle name="Percent 6 2 2 2 2 3" xfId="3529"/>
    <cellStyle name="Percent 6 2 2 2 3" xfId="2754"/>
    <cellStyle name="Percent 6 2 2 2 3 2" xfId="3716"/>
    <cellStyle name="Percent 6 2 2 2 4" xfId="3326"/>
    <cellStyle name="Percent 6 2 2 3" xfId="2006"/>
    <cellStyle name="Percent 6 2 2 3 2" xfId="2900"/>
    <cellStyle name="Percent 6 2 2 3 2 2" xfId="3801"/>
    <cellStyle name="Percent 6 2 2 3 3" xfId="3472"/>
    <cellStyle name="Percent 6 2 2 4" xfId="2697"/>
    <cellStyle name="Percent 6 2 2 4 2" xfId="3662"/>
    <cellStyle name="Percent 6 2 2 5" xfId="3269"/>
    <cellStyle name="Percent 6 2 3" xfId="1625"/>
    <cellStyle name="Percent 6 2 3 2" xfId="2048"/>
    <cellStyle name="Percent 6 2 3 2 2" xfId="2930"/>
    <cellStyle name="Percent 6 2 3 2 2 2" xfId="3828"/>
    <cellStyle name="Percent 6 2 3 2 3" xfId="3502"/>
    <cellStyle name="Percent 6 2 3 3" xfId="2727"/>
    <cellStyle name="Percent 6 2 3 3 2" xfId="3689"/>
    <cellStyle name="Percent 6 2 3 4" xfId="3299"/>
    <cellStyle name="Percent 6 2 4" xfId="1788"/>
    <cellStyle name="Percent 6 2 4 2" xfId="2194"/>
    <cellStyle name="Percent 6 2 4 2 2" xfId="3040"/>
    <cellStyle name="Percent 6 2 4 2 2 2" xfId="3890"/>
    <cellStyle name="Percent 6 2 4 2 3" xfId="3612"/>
    <cellStyle name="Percent 6 2 4 3" xfId="2832"/>
    <cellStyle name="Percent 6 2 4 3 2" xfId="3751"/>
    <cellStyle name="Percent 6 2 4 4" xfId="3404"/>
    <cellStyle name="Percent 6 2 5" xfId="1952"/>
    <cellStyle name="Percent 6 2 5 2" xfId="2858"/>
    <cellStyle name="Percent 6 2 5 2 2" xfId="3774"/>
    <cellStyle name="Percent 6 2 5 3" xfId="3430"/>
    <cellStyle name="Percent 6 2 6" xfId="2659"/>
    <cellStyle name="Percent 6 2 6 2" xfId="3635"/>
    <cellStyle name="Percent 6 2 7" xfId="3231"/>
    <cellStyle name="Percent 6 3" xfId="1513"/>
    <cellStyle name="Percent 7" xfId="1514"/>
    <cellStyle name="Percent 7 2" xfId="1580"/>
    <cellStyle name="Percent 7 2 2" xfId="1667"/>
    <cellStyle name="Percent 7 2 2 2" xfId="2088"/>
    <cellStyle name="Percent 7 2 2 2 2" xfId="2958"/>
    <cellStyle name="Percent 7 2 2 2 2 2" xfId="3856"/>
    <cellStyle name="Percent 7 2 2 2 3" xfId="3530"/>
    <cellStyle name="Percent 7 2 2 3" xfId="2755"/>
    <cellStyle name="Percent 7 2 2 3 2" xfId="3717"/>
    <cellStyle name="Percent 7 2 2 4" xfId="3327"/>
    <cellStyle name="Percent 7 2 3" xfId="2007"/>
    <cellStyle name="Percent 7 2 3 2" xfId="2901"/>
    <cellStyle name="Percent 7 2 3 2 2" xfId="3802"/>
    <cellStyle name="Percent 7 2 3 3" xfId="3473"/>
    <cellStyle name="Percent 7 2 4" xfId="2698"/>
    <cellStyle name="Percent 7 2 4 2" xfId="3663"/>
    <cellStyle name="Percent 7 2 5" xfId="3270"/>
    <cellStyle name="Percent 7 3" xfId="1626"/>
    <cellStyle name="Percent 7 3 2" xfId="2049"/>
    <cellStyle name="Percent 7 3 2 2" xfId="2931"/>
    <cellStyle name="Percent 7 3 2 2 2" xfId="3829"/>
    <cellStyle name="Percent 7 3 2 3" xfId="3503"/>
    <cellStyle name="Percent 7 3 3" xfId="2728"/>
    <cellStyle name="Percent 7 3 3 2" xfId="3690"/>
    <cellStyle name="Percent 7 3 4" xfId="3300"/>
    <cellStyle name="Percent 7 4" xfId="1789"/>
    <cellStyle name="Percent 7 4 2" xfId="2195"/>
    <cellStyle name="Percent 7 4 2 2" xfId="3041"/>
    <cellStyle name="Percent 7 4 2 2 2" xfId="3891"/>
    <cellStyle name="Percent 7 4 2 3" xfId="3613"/>
    <cellStyle name="Percent 7 4 3" xfId="2833"/>
    <cellStyle name="Percent 7 4 3 2" xfId="3752"/>
    <cellStyle name="Percent 7 4 4" xfId="3405"/>
    <cellStyle name="Percent 7 5" xfId="1953"/>
    <cellStyle name="Percent 7 5 2" xfId="2859"/>
    <cellStyle name="Percent 7 5 2 2" xfId="3775"/>
    <cellStyle name="Percent 7 5 3" xfId="3431"/>
    <cellStyle name="Percent 7 6" xfId="2660"/>
    <cellStyle name="Percent 7 6 2" xfId="3636"/>
    <cellStyle name="Percent 7 7" xfId="3232"/>
    <cellStyle name="Percent 8" xfId="1515"/>
    <cellStyle name="Percent 8 2" xfId="1581"/>
    <cellStyle name="Percent 8 2 2" xfId="1668"/>
    <cellStyle name="Percent 8 2 2 2" xfId="2089"/>
    <cellStyle name="Percent 8 2 2 2 2" xfId="2959"/>
    <cellStyle name="Percent 8 2 2 2 2 2" xfId="3857"/>
    <cellStyle name="Percent 8 2 2 2 3" xfId="3531"/>
    <cellStyle name="Percent 8 2 2 3" xfId="2756"/>
    <cellStyle name="Percent 8 2 2 3 2" xfId="3718"/>
    <cellStyle name="Percent 8 2 2 4" xfId="3328"/>
    <cellStyle name="Percent 8 2 3" xfId="2008"/>
    <cellStyle name="Percent 8 2 3 2" xfId="2902"/>
    <cellStyle name="Percent 8 2 3 2 2" xfId="3803"/>
    <cellStyle name="Percent 8 2 3 3" xfId="3474"/>
    <cellStyle name="Percent 8 2 4" xfId="2699"/>
    <cellStyle name="Percent 8 2 4 2" xfId="3664"/>
    <cellStyle name="Percent 8 2 5" xfId="3271"/>
    <cellStyle name="Percent 8 3" xfId="1627"/>
    <cellStyle name="Percent 8 3 2" xfId="2050"/>
    <cellStyle name="Percent 8 3 2 2" xfId="2932"/>
    <cellStyle name="Percent 8 3 2 2 2" xfId="3830"/>
    <cellStyle name="Percent 8 3 2 3" xfId="3504"/>
    <cellStyle name="Percent 8 3 3" xfId="2729"/>
    <cellStyle name="Percent 8 3 3 2" xfId="3691"/>
    <cellStyle name="Percent 8 3 4" xfId="3301"/>
    <cellStyle name="Percent 8 4" xfId="1790"/>
    <cellStyle name="Percent 8 4 2" xfId="2196"/>
    <cellStyle name="Percent 8 4 2 2" xfId="3042"/>
    <cellStyle name="Percent 8 4 2 2 2" xfId="3892"/>
    <cellStyle name="Percent 8 4 2 3" xfId="3614"/>
    <cellStyle name="Percent 8 4 3" xfId="2834"/>
    <cellStyle name="Percent 8 4 3 2" xfId="3753"/>
    <cellStyle name="Percent 8 4 4" xfId="3406"/>
    <cellStyle name="Percent 8 5" xfId="1954"/>
    <cellStyle name="Percent 8 5 2" xfId="2860"/>
    <cellStyle name="Percent 8 5 2 2" xfId="3776"/>
    <cellStyle name="Percent 8 5 3" xfId="3432"/>
    <cellStyle name="Percent 8 6" xfId="2661"/>
    <cellStyle name="Percent 8 6 2" xfId="3637"/>
    <cellStyle name="Percent 8 7" xfId="3233"/>
    <cellStyle name="Percent 9" xfId="1535"/>
    <cellStyle name="Percent 9 2" xfId="1597"/>
    <cellStyle name="Percent 9 2 2" xfId="1680"/>
    <cellStyle name="Percent 9 2 2 2" xfId="2101"/>
    <cellStyle name="Percent 9 2 2 2 2" xfId="2961"/>
    <cellStyle name="Percent 9 2 2 2 2 2" xfId="3859"/>
    <cellStyle name="Percent 9 2 2 2 3" xfId="3533"/>
    <cellStyle name="Percent 9 2 2 3" xfId="2758"/>
    <cellStyle name="Percent 9 2 2 3 2" xfId="3720"/>
    <cellStyle name="Percent 9 2 2 4" xfId="3330"/>
    <cellStyle name="Percent 9 2 3" xfId="2023"/>
    <cellStyle name="Percent 9 2 3 2" xfId="2907"/>
    <cellStyle name="Percent 9 2 3 2 2" xfId="3805"/>
    <cellStyle name="Percent 9 2 3 3" xfId="3479"/>
    <cellStyle name="Percent 9 2 4" xfId="2704"/>
    <cellStyle name="Percent 9 2 4 2" xfId="3666"/>
    <cellStyle name="Percent 9 2 5" xfId="3276"/>
    <cellStyle name="Percent 9 3" xfId="1640"/>
    <cellStyle name="Percent 9 3 2" xfId="2062"/>
    <cellStyle name="Percent 9 3 2 2" xfId="2934"/>
    <cellStyle name="Percent 9 3 2 2 2" xfId="3832"/>
    <cellStyle name="Percent 9 3 2 3" xfId="3506"/>
    <cellStyle name="Percent 9 3 3" xfId="2731"/>
    <cellStyle name="Percent 9 3 3 2" xfId="3693"/>
    <cellStyle name="Percent 9 3 4" xfId="3303"/>
    <cellStyle name="Percent 9 4" xfId="1749"/>
    <cellStyle name="Percent 9 4 2" xfId="2170"/>
    <cellStyle name="Percent 9 4 2 2" xfId="3018"/>
    <cellStyle name="Percent 9 4 2 2 2" xfId="3868"/>
    <cellStyle name="Percent 9 4 2 3" xfId="3590"/>
    <cellStyle name="Percent 9 4 3" xfId="2795"/>
    <cellStyle name="Percent 9 4 3 2" xfId="3729"/>
    <cellStyle name="Percent 9 4 4" xfId="3367"/>
    <cellStyle name="Percent 9 5" xfId="1966"/>
    <cellStyle name="Percent 9 5 2" xfId="2862"/>
    <cellStyle name="Percent 9 5 2 2" xfId="3778"/>
    <cellStyle name="Percent 9 5 3" xfId="3434"/>
    <cellStyle name="Percent 9 6" xfId="2663"/>
    <cellStyle name="Percent 9 6 2" xfId="3639"/>
    <cellStyle name="Percent 9 7" xfId="3235"/>
    <cellStyle name="Style 1" xfId="1516"/>
    <cellStyle name="Style 21" xfId="1517"/>
    <cellStyle name="Style 21 2" xfId="1582"/>
    <cellStyle name="Style 21 2 2" xfId="1689"/>
    <cellStyle name="Style 21 2 2 2" xfId="2110"/>
    <cellStyle name="Style 21 2 2 2 2" xfId="2258"/>
    <cellStyle name="Style 21 2 3" xfId="1669"/>
    <cellStyle name="Style 21 2 3 2" xfId="2090"/>
    <cellStyle name="Style 21 2 3 2 2" xfId="2247"/>
    <cellStyle name="Style 21 2 4" xfId="2009"/>
    <cellStyle name="Style 21 2 4 2" xfId="2223"/>
    <cellStyle name="Style 21 2 5" xfId="1841"/>
    <cellStyle name="Style 21 2 6" xfId="2316"/>
    <cellStyle name="Style 21 2 7" xfId="2496"/>
    <cellStyle name="Style 21 2 8" xfId="3930"/>
    <cellStyle name="Style 21 3" xfId="1628"/>
    <cellStyle name="Style 21 3 2" xfId="2051"/>
    <cellStyle name="Style 21 3 2 2" xfId="2235"/>
    <cellStyle name="Style 21 4" xfId="1791"/>
    <cellStyle name="Style 21 4 2" xfId="2197"/>
    <cellStyle name="Style 21 4 2 2" xfId="2271"/>
    <cellStyle name="Style 21 4 3" xfId="1919"/>
    <cellStyle name="Style 21 5" xfId="1955"/>
    <cellStyle name="Style 21 5 2" xfId="2211"/>
    <cellStyle name="Style 22" xfId="1518"/>
    <cellStyle name="Style 22 2" xfId="1519"/>
    <cellStyle name="Style 22 2 2" xfId="1584"/>
    <cellStyle name="Style 22 2 2 2" xfId="1710"/>
    <cellStyle name="Style 22 2 2 2 2" xfId="2131"/>
    <cellStyle name="Style 22 2 2 2 2 2" xfId="2261"/>
    <cellStyle name="Style 22 2 2 3" xfId="1671"/>
    <cellStyle name="Style 22 2 2 3 2" xfId="2092"/>
    <cellStyle name="Style 22 2 2 3 2 2" xfId="2249"/>
    <cellStyle name="Style 22 2 2 4" xfId="2011"/>
    <cellStyle name="Style 22 2 2 4 2" xfId="2225"/>
    <cellStyle name="Style 22 2 2 5" xfId="1843"/>
    <cellStyle name="Style 22 2 2 6" xfId="2318"/>
    <cellStyle name="Style 22 2 2 7" xfId="2498"/>
    <cellStyle name="Style 22 2 2 8" xfId="3932"/>
    <cellStyle name="Style 22 2 3" xfId="1630"/>
    <cellStyle name="Style 22 2 3 2" xfId="2053"/>
    <cellStyle name="Style 22 2 3 2 2" xfId="2237"/>
    <cellStyle name="Style 22 2 4" xfId="1793"/>
    <cellStyle name="Style 22 2 4 2" xfId="2199"/>
    <cellStyle name="Style 22 2 4 2 2" xfId="2273"/>
    <cellStyle name="Style 22 2 4 3" xfId="1921"/>
    <cellStyle name="Style 22 2 5" xfId="1957"/>
    <cellStyle name="Style 22 2 5 2" xfId="2213"/>
    <cellStyle name="Style 22 3" xfId="1520"/>
    <cellStyle name="Style 22 3 2" xfId="1585"/>
    <cellStyle name="Style 22 3 2 2" xfId="1711"/>
    <cellStyle name="Style 22 3 2 2 2" xfId="2132"/>
    <cellStyle name="Style 22 3 2 2 2 2" xfId="2262"/>
    <cellStyle name="Style 22 3 2 3" xfId="1672"/>
    <cellStyle name="Style 22 3 2 3 2" xfId="2093"/>
    <cellStyle name="Style 22 3 2 3 2 2" xfId="2250"/>
    <cellStyle name="Style 22 3 2 4" xfId="2012"/>
    <cellStyle name="Style 22 3 2 4 2" xfId="2226"/>
    <cellStyle name="Style 22 3 2 5" xfId="1844"/>
    <cellStyle name="Style 22 3 2 6" xfId="2319"/>
    <cellStyle name="Style 22 3 2 7" xfId="2499"/>
    <cellStyle name="Style 22 3 2 8" xfId="3933"/>
    <cellStyle name="Style 22 3 3" xfId="1631"/>
    <cellStyle name="Style 22 3 3 2" xfId="2054"/>
    <cellStyle name="Style 22 3 3 2 2" xfId="2238"/>
    <cellStyle name="Style 22 3 4" xfId="1794"/>
    <cellStyle name="Style 22 3 4 2" xfId="2200"/>
    <cellStyle name="Style 22 3 4 2 2" xfId="2274"/>
    <cellStyle name="Style 22 3 4 3" xfId="1922"/>
    <cellStyle name="Style 22 3 5" xfId="1958"/>
    <cellStyle name="Style 22 3 5 2" xfId="2214"/>
    <cellStyle name="Style 22 4" xfId="1583"/>
    <cellStyle name="Style 22 4 2" xfId="1688"/>
    <cellStyle name="Style 22 4 2 2" xfId="2109"/>
    <cellStyle name="Style 22 4 2 2 2" xfId="2257"/>
    <cellStyle name="Style 22 4 3" xfId="1670"/>
    <cellStyle name="Style 22 4 3 2" xfId="2091"/>
    <cellStyle name="Style 22 4 3 2 2" xfId="2248"/>
    <cellStyle name="Style 22 4 4" xfId="2010"/>
    <cellStyle name="Style 22 4 4 2" xfId="2224"/>
    <cellStyle name="Style 22 4 5" xfId="1842"/>
    <cellStyle name="Style 22 4 6" xfId="2317"/>
    <cellStyle name="Style 22 4 7" xfId="2497"/>
    <cellStyle name="Style 22 4 8" xfId="3931"/>
    <cellStyle name="Style 22 5" xfId="1629"/>
    <cellStyle name="Style 22 5 2" xfId="2052"/>
    <cellStyle name="Style 22 5 2 2" xfId="2236"/>
    <cellStyle name="Style 22 6" xfId="1792"/>
    <cellStyle name="Style 22 6 2" xfId="2198"/>
    <cellStyle name="Style 22 6 2 2" xfId="2272"/>
    <cellStyle name="Style 22 6 3" xfId="1920"/>
    <cellStyle name="Style 22 7" xfId="1956"/>
    <cellStyle name="Style 22 7 2" xfId="2212"/>
    <cellStyle name="Style 23" xfId="1521"/>
    <cellStyle name="Style 23 2" xfId="1522"/>
    <cellStyle name="Style 23 2 2" xfId="1587"/>
    <cellStyle name="Style 23 2 2 2" xfId="1713"/>
    <cellStyle name="Style 23 2 2 2 2" xfId="2134"/>
    <cellStyle name="Style 23 2 2 2 2 2" xfId="2264"/>
    <cellStyle name="Style 23 2 2 3" xfId="1674"/>
    <cellStyle name="Style 23 2 2 3 2" xfId="2095"/>
    <cellStyle name="Style 23 2 2 3 2 2" xfId="2252"/>
    <cellStyle name="Style 23 2 2 4" xfId="2014"/>
    <cellStyle name="Style 23 2 2 4 2" xfId="2228"/>
    <cellStyle name="Style 23 2 2 5" xfId="1846"/>
    <cellStyle name="Style 23 2 2 6" xfId="2321"/>
    <cellStyle name="Style 23 2 2 7" xfId="2501"/>
    <cellStyle name="Style 23 2 2 8" xfId="3935"/>
    <cellStyle name="Style 23 2 3" xfId="1633"/>
    <cellStyle name="Style 23 2 3 2" xfId="2056"/>
    <cellStyle name="Style 23 2 3 2 2" xfId="2240"/>
    <cellStyle name="Style 23 2 4" xfId="1796"/>
    <cellStyle name="Style 23 2 4 2" xfId="2202"/>
    <cellStyle name="Style 23 2 4 2 2" xfId="2276"/>
    <cellStyle name="Style 23 2 4 3" xfId="1924"/>
    <cellStyle name="Style 23 2 5" xfId="1960"/>
    <cellStyle name="Style 23 2 5 2" xfId="2216"/>
    <cellStyle name="Style 23 3" xfId="1586"/>
    <cellStyle name="Style 23 3 2" xfId="1712"/>
    <cellStyle name="Style 23 3 2 2" xfId="2133"/>
    <cellStyle name="Style 23 3 2 2 2" xfId="2263"/>
    <cellStyle name="Style 23 3 3" xfId="1673"/>
    <cellStyle name="Style 23 3 3 2" xfId="2094"/>
    <cellStyle name="Style 23 3 3 2 2" xfId="2251"/>
    <cellStyle name="Style 23 3 4" xfId="2013"/>
    <cellStyle name="Style 23 3 4 2" xfId="2227"/>
    <cellStyle name="Style 23 3 5" xfId="1845"/>
    <cellStyle name="Style 23 3 6" xfId="2320"/>
    <cellStyle name="Style 23 3 7" xfId="2500"/>
    <cellStyle name="Style 23 3 8" xfId="3934"/>
    <cellStyle name="Style 23 4" xfId="1632"/>
    <cellStyle name="Style 23 4 2" xfId="2055"/>
    <cellStyle name="Style 23 4 2 2" xfId="2239"/>
    <cellStyle name="Style 23 5" xfId="1795"/>
    <cellStyle name="Style 23 5 2" xfId="2201"/>
    <cellStyle name="Style 23 5 2 2" xfId="2275"/>
    <cellStyle name="Style 23 5 3" xfId="1923"/>
    <cellStyle name="Style 23 6" xfId="1959"/>
    <cellStyle name="Style 23 6 2" xfId="2215"/>
    <cellStyle name="Style 24" xfId="1523"/>
    <cellStyle name="Style 24 2" xfId="1588"/>
    <cellStyle name="Style 24 2 2" xfId="1714"/>
    <cellStyle name="Style 24 2 2 2" xfId="2135"/>
    <cellStyle name="Style 24 2 2 2 2" xfId="2265"/>
    <cellStyle name="Style 24 2 3" xfId="1675"/>
    <cellStyle name="Style 24 2 3 2" xfId="2096"/>
    <cellStyle name="Style 24 2 3 2 2" xfId="2253"/>
    <cellStyle name="Style 24 2 4" xfId="2015"/>
    <cellStyle name="Style 24 2 4 2" xfId="2229"/>
    <cellStyle name="Style 24 2 5" xfId="1847"/>
    <cellStyle name="Style 24 2 6" xfId="2322"/>
    <cellStyle name="Style 24 2 7" xfId="2502"/>
    <cellStyle name="Style 24 2 8" xfId="3936"/>
    <cellStyle name="Style 24 3" xfId="1634"/>
    <cellStyle name="Style 24 3 2" xfId="2057"/>
    <cellStyle name="Style 24 3 2 2" xfId="2241"/>
    <cellStyle name="Style 24 4" xfId="1797"/>
    <cellStyle name="Style 24 4 2" xfId="2203"/>
    <cellStyle name="Style 24 4 2 2" xfId="2277"/>
    <cellStyle name="Style 24 4 3" xfId="1925"/>
    <cellStyle name="Style 24 5" xfId="1961"/>
    <cellStyle name="Style 24 5 2" xfId="2217"/>
    <cellStyle name="Style 25" xfId="1524"/>
    <cellStyle name="Style 25 2" xfId="1525"/>
    <cellStyle name="Style 25 2 2" xfId="1590"/>
    <cellStyle name="Style 25 2 2 2" xfId="1716"/>
    <cellStyle name="Style 25 2 2 2 2" xfId="2137"/>
    <cellStyle name="Style 25 2 2 2 2 2" xfId="2267"/>
    <cellStyle name="Style 25 2 2 3" xfId="1677"/>
    <cellStyle name="Style 25 2 2 3 2" xfId="2098"/>
    <cellStyle name="Style 25 2 2 3 2 2" xfId="2255"/>
    <cellStyle name="Style 25 2 2 4" xfId="2017"/>
    <cellStyle name="Style 25 2 2 4 2" xfId="2231"/>
    <cellStyle name="Style 25 2 2 5" xfId="1849"/>
    <cellStyle name="Style 25 2 2 6" xfId="2324"/>
    <cellStyle name="Style 25 2 2 7" xfId="2504"/>
    <cellStyle name="Style 25 2 2 8" xfId="3938"/>
    <cellStyle name="Style 25 2 3" xfId="1636"/>
    <cellStyle name="Style 25 2 3 2" xfId="2059"/>
    <cellStyle name="Style 25 2 3 2 2" xfId="2243"/>
    <cellStyle name="Style 25 2 4" xfId="1799"/>
    <cellStyle name="Style 25 2 4 2" xfId="2205"/>
    <cellStyle name="Style 25 2 4 2 2" xfId="2279"/>
    <cellStyle name="Style 25 2 4 3" xfId="1927"/>
    <cellStyle name="Style 25 2 5" xfId="1963"/>
    <cellStyle name="Style 25 2 5 2" xfId="2219"/>
    <cellStyle name="Style 25 3" xfId="1589"/>
    <cellStyle name="Style 25 3 2" xfId="1715"/>
    <cellStyle name="Style 25 3 2 2" xfId="2136"/>
    <cellStyle name="Style 25 3 2 2 2" xfId="2266"/>
    <cellStyle name="Style 25 3 3" xfId="1676"/>
    <cellStyle name="Style 25 3 3 2" xfId="2097"/>
    <cellStyle name="Style 25 3 3 2 2" xfId="2254"/>
    <cellStyle name="Style 25 3 4" xfId="2016"/>
    <cellStyle name="Style 25 3 4 2" xfId="2230"/>
    <cellStyle name="Style 25 3 5" xfId="1848"/>
    <cellStyle name="Style 25 3 6" xfId="2323"/>
    <cellStyle name="Style 25 3 7" xfId="2503"/>
    <cellStyle name="Style 25 3 8" xfId="3937"/>
    <cellStyle name="Style 25 4" xfId="1635"/>
    <cellStyle name="Style 25 4 2" xfId="2058"/>
    <cellStyle name="Style 25 4 2 2" xfId="2242"/>
    <cellStyle name="Style 25 5" xfId="1798"/>
    <cellStyle name="Style 25 5 2" xfId="2204"/>
    <cellStyle name="Style 25 5 2 2" xfId="2278"/>
    <cellStyle name="Style 25 5 3" xfId="1926"/>
    <cellStyle name="Style 25 6" xfId="1962"/>
    <cellStyle name="Style 25 6 2" xfId="2218"/>
    <cellStyle name="Style 26" xfId="1526"/>
    <cellStyle name="Style 26 2" xfId="1591"/>
    <cellStyle name="Style 26 2 2" xfId="1717"/>
    <cellStyle name="Style 26 2 2 2" xfId="2138"/>
    <cellStyle name="Style 26 2 2 2 2" xfId="2268"/>
    <cellStyle name="Style 26 2 3" xfId="1678"/>
    <cellStyle name="Style 26 2 3 2" xfId="2099"/>
    <cellStyle name="Style 26 2 3 2 2" xfId="2256"/>
    <cellStyle name="Style 26 2 4" xfId="2018"/>
    <cellStyle name="Style 26 2 4 2" xfId="2232"/>
    <cellStyle name="Style 26 2 5" xfId="1850"/>
    <cellStyle name="Style 26 2 6" xfId="2325"/>
    <cellStyle name="Style 26 2 7" xfId="2505"/>
    <cellStyle name="Style 26 2 8" xfId="3939"/>
    <cellStyle name="Style 26 3" xfId="1637"/>
    <cellStyle name="Style 26 3 2" xfId="2060"/>
    <cellStyle name="Style 26 3 2 2" xfId="2244"/>
    <cellStyle name="Style 26 4" xfId="1800"/>
    <cellStyle name="Style 26 4 2" xfId="2206"/>
    <cellStyle name="Style 26 4 2 2" xfId="2280"/>
    <cellStyle name="Style 26 4 3" xfId="1928"/>
    <cellStyle name="Style 26 5" xfId="1964"/>
    <cellStyle name="Style 26 5 2" xfId="2220"/>
    <cellStyle name="Title 2" xfId="1527"/>
    <cellStyle name="Total 2" xfId="1528"/>
    <cellStyle name="Total 2 10" xfId="3060"/>
    <cellStyle name="Total 2 11" xfId="3910"/>
    <cellStyle name="Total 2 12" xfId="4090"/>
    <cellStyle name="Total 2 2" xfId="1529"/>
    <cellStyle name="Total 2 2 10" xfId="4091"/>
    <cellStyle name="Total 2 2 2" xfId="1593"/>
    <cellStyle name="Total 2 2 2 2" xfId="2020"/>
    <cellStyle name="Total 2 2 2 2 2" xfId="2411"/>
    <cellStyle name="Total 2 2 2 2 2 2" xfId="2904"/>
    <cellStyle name="Total 2 2 2 2 2 3" xfId="3476"/>
    <cellStyle name="Total 2 2 2 2 2 4" xfId="4319"/>
    <cellStyle name="Total 2 2 2 2 3" xfId="2591"/>
    <cellStyle name="Total 2 2 2 2 4" xfId="3163"/>
    <cellStyle name="Total 2 2 2 2 5" xfId="4025"/>
    <cellStyle name="Total 2 2 2 2 6" xfId="4193"/>
    <cellStyle name="Total 2 2 2 3" xfId="1852"/>
    <cellStyle name="Total 2 2 2 3 2" xfId="2701"/>
    <cellStyle name="Total 2 2 2 3 3" xfId="3273"/>
    <cellStyle name="Total 2 2 2 3 4" xfId="4255"/>
    <cellStyle name="Total 2 2 2 4" xfId="2327"/>
    <cellStyle name="Total 2 2 2 5" xfId="2507"/>
    <cellStyle name="Total 2 2 2 6" xfId="3079"/>
    <cellStyle name="Total 2 2 2 7" xfId="3941"/>
    <cellStyle name="Total 2 2 2 8" xfId="4109"/>
    <cellStyle name="Total 2 2 3" xfId="1708"/>
    <cellStyle name="Total 2 2 3 2" xfId="1742"/>
    <cellStyle name="Total 2 2 3 2 2" xfId="2163"/>
    <cellStyle name="Total 2 2 3 2 2 2" xfId="2459"/>
    <cellStyle name="Total 2 2 3 2 2 2 2" xfId="3011"/>
    <cellStyle name="Total 2 2 3 2 2 2 3" xfId="3583"/>
    <cellStyle name="Total 2 2 3 2 2 2 4" xfId="4367"/>
    <cellStyle name="Total 2 2 3 2 2 3" xfId="2639"/>
    <cellStyle name="Total 2 2 3 2 2 4" xfId="3211"/>
    <cellStyle name="Total 2 2 3 2 2 5" xfId="4073"/>
    <cellStyle name="Total 2 2 3 2 2 6" xfId="4241"/>
    <cellStyle name="Total 2 2 3 2 3" xfId="1900"/>
    <cellStyle name="Total 2 2 3 2 3 2" xfId="2788"/>
    <cellStyle name="Total 2 2 3 2 3 3" xfId="3360"/>
    <cellStyle name="Total 2 2 3 2 3 4" xfId="4283"/>
    <cellStyle name="Total 2 2 3 2 4" xfId="2375"/>
    <cellStyle name="Total 2 2 3 2 5" xfId="2555"/>
    <cellStyle name="Total 2 2 3 2 6" xfId="3127"/>
    <cellStyle name="Total 2 2 3 2 7" xfId="3989"/>
    <cellStyle name="Total 2 2 3 2 8" xfId="4157"/>
    <cellStyle name="Total 2 2 3 3" xfId="2129"/>
    <cellStyle name="Total 2 2 3 3 2" xfId="2433"/>
    <cellStyle name="Total 2 2 3 3 2 2" xfId="2985"/>
    <cellStyle name="Total 2 2 3 3 2 3" xfId="3557"/>
    <cellStyle name="Total 2 2 3 3 2 4" xfId="4341"/>
    <cellStyle name="Total 2 2 3 3 3" xfId="2613"/>
    <cellStyle name="Total 2 2 3 3 4" xfId="3185"/>
    <cellStyle name="Total 2 2 3 3 5" xfId="4047"/>
    <cellStyle name="Total 2 2 3 3 6" xfId="4215"/>
    <cellStyle name="Total 2 2 3 4" xfId="1874"/>
    <cellStyle name="Total 2 2 3 4 2" xfId="2774"/>
    <cellStyle name="Total 2 2 3 4 3" xfId="3346"/>
    <cellStyle name="Total 2 2 3 4 4" xfId="4269"/>
    <cellStyle name="Total 2 2 3 5" xfId="2349"/>
    <cellStyle name="Total 2 2 3 6" xfId="2529"/>
    <cellStyle name="Total 2 2 3 7" xfId="3101"/>
    <cellStyle name="Total 2 2 3 8" xfId="3963"/>
    <cellStyle name="Total 2 2 3 9" xfId="4131"/>
    <cellStyle name="Total 2 2 4" xfId="1802"/>
    <cellStyle name="Total 2 2 4 2" xfId="1930"/>
    <cellStyle name="Total 2 2 4 2 2" xfId="2836"/>
    <cellStyle name="Total 2 2 4 2 3" xfId="3408"/>
    <cellStyle name="Total 2 2 4 2 4" xfId="4301"/>
    <cellStyle name="Total 2 2 4 3" xfId="2393"/>
    <cellStyle name="Total 2 2 4 4" xfId="2573"/>
    <cellStyle name="Total 2 2 4 5" xfId="3145"/>
    <cellStyle name="Total 2 2 4 6" xfId="4007"/>
    <cellStyle name="Total 2 2 4 7" xfId="4175"/>
    <cellStyle name="Total 2 2 5" xfId="1822"/>
    <cellStyle name="Total 2 2 6" xfId="2297"/>
    <cellStyle name="Total 2 2 7" xfId="2477"/>
    <cellStyle name="Total 2 2 8" xfId="3061"/>
    <cellStyle name="Total 2 2 9" xfId="3911"/>
    <cellStyle name="Total 2 3" xfId="1530"/>
    <cellStyle name="Total 2 3 10" xfId="4092"/>
    <cellStyle name="Total 2 3 2" xfId="1594"/>
    <cellStyle name="Total 2 3 2 2" xfId="2021"/>
    <cellStyle name="Total 2 3 2 2 2" xfId="2412"/>
    <cellStyle name="Total 2 3 2 2 2 2" xfId="2905"/>
    <cellStyle name="Total 2 3 2 2 2 3" xfId="3477"/>
    <cellStyle name="Total 2 3 2 2 2 4" xfId="4320"/>
    <cellStyle name="Total 2 3 2 2 3" xfId="2592"/>
    <cellStyle name="Total 2 3 2 2 4" xfId="3164"/>
    <cellStyle name="Total 2 3 2 2 5" xfId="4026"/>
    <cellStyle name="Total 2 3 2 2 6" xfId="4194"/>
    <cellStyle name="Total 2 3 2 3" xfId="1853"/>
    <cellStyle name="Total 2 3 2 3 2" xfId="2702"/>
    <cellStyle name="Total 2 3 2 3 3" xfId="3274"/>
    <cellStyle name="Total 2 3 2 3 4" xfId="4256"/>
    <cellStyle name="Total 2 3 2 4" xfId="2328"/>
    <cellStyle name="Total 2 3 2 5" xfId="2508"/>
    <cellStyle name="Total 2 3 2 6" xfId="3080"/>
    <cellStyle name="Total 2 3 2 7" xfId="3942"/>
    <cellStyle name="Total 2 3 2 8" xfId="4110"/>
    <cellStyle name="Total 2 3 3" xfId="1709"/>
    <cellStyle name="Total 2 3 3 2" xfId="1743"/>
    <cellStyle name="Total 2 3 3 2 2" xfId="2164"/>
    <cellStyle name="Total 2 3 3 2 2 2" xfId="2460"/>
    <cellStyle name="Total 2 3 3 2 2 2 2" xfId="3012"/>
    <cellStyle name="Total 2 3 3 2 2 2 3" xfId="3584"/>
    <cellStyle name="Total 2 3 3 2 2 2 4" xfId="4368"/>
    <cellStyle name="Total 2 3 3 2 2 3" xfId="2640"/>
    <cellStyle name="Total 2 3 3 2 2 4" xfId="3212"/>
    <cellStyle name="Total 2 3 3 2 2 5" xfId="4074"/>
    <cellStyle name="Total 2 3 3 2 2 6" xfId="4242"/>
    <cellStyle name="Total 2 3 3 2 3" xfId="1901"/>
    <cellStyle name="Total 2 3 3 2 3 2" xfId="2789"/>
    <cellStyle name="Total 2 3 3 2 3 3" xfId="3361"/>
    <cellStyle name="Total 2 3 3 2 3 4" xfId="4284"/>
    <cellStyle name="Total 2 3 3 2 4" xfId="2376"/>
    <cellStyle name="Total 2 3 3 2 5" xfId="2556"/>
    <cellStyle name="Total 2 3 3 2 6" xfId="3128"/>
    <cellStyle name="Total 2 3 3 2 7" xfId="3990"/>
    <cellStyle name="Total 2 3 3 2 8" xfId="4158"/>
    <cellStyle name="Total 2 3 3 3" xfId="2130"/>
    <cellStyle name="Total 2 3 3 3 2" xfId="2434"/>
    <cellStyle name="Total 2 3 3 3 2 2" xfId="2986"/>
    <cellStyle name="Total 2 3 3 3 2 3" xfId="3558"/>
    <cellStyle name="Total 2 3 3 3 2 4" xfId="4342"/>
    <cellStyle name="Total 2 3 3 3 3" xfId="2614"/>
    <cellStyle name="Total 2 3 3 3 4" xfId="3186"/>
    <cellStyle name="Total 2 3 3 3 5" xfId="4048"/>
    <cellStyle name="Total 2 3 3 3 6" xfId="4216"/>
    <cellStyle name="Total 2 3 3 4" xfId="1875"/>
    <cellStyle name="Total 2 3 3 4 2" xfId="2775"/>
    <cellStyle name="Total 2 3 3 4 3" xfId="3347"/>
    <cellStyle name="Total 2 3 3 4 4" xfId="4270"/>
    <cellStyle name="Total 2 3 3 5" xfId="2350"/>
    <cellStyle name="Total 2 3 3 6" xfId="2530"/>
    <cellStyle name="Total 2 3 3 7" xfId="3102"/>
    <cellStyle name="Total 2 3 3 8" xfId="3964"/>
    <cellStyle name="Total 2 3 3 9" xfId="4132"/>
    <cellStyle name="Total 2 3 4" xfId="1803"/>
    <cellStyle name="Total 2 3 4 2" xfId="1931"/>
    <cellStyle name="Total 2 3 4 2 2" xfId="2837"/>
    <cellStyle name="Total 2 3 4 2 3" xfId="3409"/>
    <cellStyle name="Total 2 3 4 2 4" xfId="4302"/>
    <cellStyle name="Total 2 3 4 3" xfId="2394"/>
    <cellStyle name="Total 2 3 4 4" xfId="2574"/>
    <cellStyle name="Total 2 3 4 5" xfId="3146"/>
    <cellStyle name="Total 2 3 4 6" xfId="4008"/>
    <cellStyle name="Total 2 3 4 7" xfId="4176"/>
    <cellStyle name="Total 2 3 5" xfId="1823"/>
    <cellStyle name="Total 2 3 6" xfId="2298"/>
    <cellStyle name="Total 2 3 7" xfId="2478"/>
    <cellStyle name="Total 2 3 8" xfId="3062"/>
    <cellStyle name="Total 2 3 9" xfId="3912"/>
    <cellStyle name="Total 2 4" xfId="1592"/>
    <cellStyle name="Total 2 4 2" xfId="2019"/>
    <cellStyle name="Total 2 4 2 2" xfId="2410"/>
    <cellStyle name="Total 2 4 2 2 2" xfId="2903"/>
    <cellStyle name="Total 2 4 2 2 3" xfId="3475"/>
    <cellStyle name="Total 2 4 2 2 4" xfId="4318"/>
    <cellStyle name="Total 2 4 2 3" xfId="2590"/>
    <cellStyle name="Total 2 4 2 4" xfId="3162"/>
    <cellStyle name="Total 2 4 2 5" xfId="4024"/>
    <cellStyle name="Total 2 4 2 6" xfId="4192"/>
    <cellStyle name="Total 2 4 3" xfId="1851"/>
    <cellStyle name="Total 2 4 3 2" xfId="2700"/>
    <cellStyle name="Total 2 4 3 3" xfId="3272"/>
    <cellStyle name="Total 2 4 3 4" xfId="4254"/>
    <cellStyle name="Total 2 4 4" xfId="2326"/>
    <cellStyle name="Total 2 4 5" xfId="2506"/>
    <cellStyle name="Total 2 4 6" xfId="3078"/>
    <cellStyle name="Total 2 4 7" xfId="3940"/>
    <cellStyle name="Total 2 4 8" xfId="4108"/>
    <cellStyle name="Total 2 5" xfId="1707"/>
    <cellStyle name="Total 2 5 2" xfId="1741"/>
    <cellStyle name="Total 2 5 2 2" xfId="2162"/>
    <cellStyle name="Total 2 5 2 2 2" xfId="2458"/>
    <cellStyle name="Total 2 5 2 2 2 2" xfId="3010"/>
    <cellStyle name="Total 2 5 2 2 2 3" xfId="3582"/>
    <cellStyle name="Total 2 5 2 2 2 4" xfId="4366"/>
    <cellStyle name="Total 2 5 2 2 3" xfId="2638"/>
    <cellStyle name="Total 2 5 2 2 4" xfId="3210"/>
    <cellStyle name="Total 2 5 2 2 5" xfId="4072"/>
    <cellStyle name="Total 2 5 2 2 6" xfId="4240"/>
    <cellStyle name="Total 2 5 2 3" xfId="1899"/>
    <cellStyle name="Total 2 5 2 3 2" xfId="2787"/>
    <cellStyle name="Total 2 5 2 3 3" xfId="3359"/>
    <cellStyle name="Total 2 5 2 3 4" xfId="4282"/>
    <cellStyle name="Total 2 5 2 4" xfId="2374"/>
    <cellStyle name="Total 2 5 2 5" xfId="2554"/>
    <cellStyle name="Total 2 5 2 6" xfId="3126"/>
    <cellStyle name="Total 2 5 2 7" xfId="3988"/>
    <cellStyle name="Total 2 5 2 8" xfId="4156"/>
    <cellStyle name="Total 2 5 3" xfId="2128"/>
    <cellStyle name="Total 2 5 3 2" xfId="2432"/>
    <cellStyle name="Total 2 5 3 2 2" xfId="2984"/>
    <cellStyle name="Total 2 5 3 2 3" xfId="3556"/>
    <cellStyle name="Total 2 5 3 2 4" xfId="4340"/>
    <cellStyle name="Total 2 5 3 3" xfId="2612"/>
    <cellStyle name="Total 2 5 3 4" xfId="3184"/>
    <cellStyle name="Total 2 5 3 5" xfId="4046"/>
    <cellStyle name="Total 2 5 3 6" xfId="4214"/>
    <cellStyle name="Total 2 5 4" xfId="1873"/>
    <cellStyle name="Total 2 5 4 2" xfId="2773"/>
    <cellStyle name="Total 2 5 4 3" xfId="3345"/>
    <cellStyle name="Total 2 5 4 4" xfId="4268"/>
    <cellStyle name="Total 2 5 5" xfId="2348"/>
    <cellStyle name="Total 2 5 6" xfId="2528"/>
    <cellStyle name="Total 2 5 7" xfId="3100"/>
    <cellStyle name="Total 2 5 8" xfId="3962"/>
    <cellStyle name="Total 2 5 9" xfId="4130"/>
    <cellStyle name="Total 2 6" xfId="1801"/>
    <cellStyle name="Total 2 6 2" xfId="1929"/>
    <cellStyle name="Total 2 6 2 2" xfId="2835"/>
    <cellStyle name="Total 2 6 2 3" xfId="3407"/>
    <cellStyle name="Total 2 6 2 4" xfId="4300"/>
    <cellStyle name="Total 2 6 3" xfId="2392"/>
    <cellStyle name="Total 2 6 4" xfId="2572"/>
    <cellStyle name="Total 2 6 5" xfId="3144"/>
    <cellStyle name="Total 2 6 6" xfId="4006"/>
    <cellStyle name="Total 2 6 7" xfId="4174"/>
    <cellStyle name="Total 2 7" xfId="1821"/>
    <cellStyle name="Total 2 8" xfId="2296"/>
    <cellStyle name="Total 2 9" xfId="2476"/>
    <cellStyle name="Warning Text 2" xfId="1531"/>
    <cellStyle name="常规 2" xfId="153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FFFF99"/>
      <color rgb="FFBDEDD6"/>
      <color rgb="FFB4EAD0"/>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view="pageBreakPreview" zoomScale="60" zoomScaleNormal="60" zoomScalePageLayoutView="55" workbookViewId="0">
      <selection activeCell="H17" sqref="H17"/>
    </sheetView>
  </sheetViews>
  <sheetFormatPr defaultRowHeight="23.25"/>
  <cols>
    <col min="1" max="1" width="4.85546875" style="72" customWidth="1"/>
    <col min="2" max="2" width="42.28515625" customWidth="1"/>
    <col min="3" max="4" width="30.7109375" customWidth="1"/>
    <col min="5" max="12" width="29.7109375" customWidth="1"/>
  </cols>
  <sheetData>
    <row r="1" spans="1:12" ht="28.5">
      <c r="B1" s="73"/>
    </row>
    <row r="2" spans="1:12">
      <c r="B2" s="152" t="s">
        <v>403</v>
      </c>
      <c r="C2" s="153"/>
      <c r="D2" s="153"/>
      <c r="E2" s="153"/>
      <c r="F2" s="153"/>
      <c r="G2" s="153"/>
      <c r="H2" s="153"/>
      <c r="I2" s="154"/>
    </row>
    <row r="3" spans="1:12" ht="38.25" customHeight="1">
      <c r="B3" s="158" t="s">
        <v>500</v>
      </c>
      <c r="C3" s="159"/>
      <c r="D3" s="159"/>
      <c r="E3" s="159"/>
      <c r="F3" s="159"/>
      <c r="G3" s="159"/>
      <c r="H3" s="159"/>
      <c r="I3" s="160"/>
    </row>
    <row r="4" spans="1:12" ht="39" customHeight="1">
      <c r="B4" s="158" t="s">
        <v>363</v>
      </c>
      <c r="C4" s="159"/>
      <c r="D4" s="159"/>
      <c r="E4" s="159"/>
      <c r="F4" s="159"/>
      <c r="G4" s="159"/>
      <c r="H4" s="159"/>
      <c r="I4" s="160"/>
    </row>
    <row r="5" spans="1:12" ht="17.45" customHeight="1">
      <c r="B5" s="74"/>
      <c r="C5" s="74"/>
      <c r="D5" s="74"/>
      <c r="E5" s="74"/>
      <c r="F5" s="74"/>
      <c r="G5" s="74"/>
      <c r="H5" s="74"/>
      <c r="I5" s="74"/>
    </row>
    <row r="6" spans="1:12">
      <c r="A6" s="72" t="s">
        <v>364</v>
      </c>
      <c r="B6" s="4" t="s">
        <v>359</v>
      </c>
    </row>
    <row r="8" spans="1:12" ht="32.25" customHeight="1">
      <c r="A8" s="72" t="s">
        <v>365</v>
      </c>
      <c r="B8" s="75" t="s">
        <v>457</v>
      </c>
      <c r="C8" s="119">
        <v>42125</v>
      </c>
      <c r="D8" s="7"/>
      <c r="I8" s="7"/>
    </row>
    <row r="9" spans="1:12" ht="27" customHeight="1">
      <c r="B9" s="76" t="s">
        <v>366</v>
      </c>
      <c r="C9" s="40" t="s">
        <v>526</v>
      </c>
      <c r="D9" s="7"/>
      <c r="I9" s="7"/>
    </row>
    <row r="10" spans="1:12">
      <c r="B10" s="17"/>
      <c r="C10" s="18"/>
      <c r="D10" s="19"/>
      <c r="E10" s="19"/>
      <c r="F10" s="7"/>
      <c r="G10" s="7"/>
      <c r="H10" s="7"/>
      <c r="I10" s="7"/>
    </row>
    <row r="11" spans="1:12" ht="22.15" customHeight="1">
      <c r="A11" s="72" t="s">
        <v>367</v>
      </c>
      <c r="B11" s="145" t="s">
        <v>303</v>
      </c>
      <c r="C11" s="145"/>
      <c r="D11" s="145"/>
      <c r="E11" s="145"/>
      <c r="F11" s="145"/>
      <c r="G11" s="145"/>
      <c r="H11" s="145"/>
      <c r="I11" s="145"/>
      <c r="J11" s="145"/>
      <c r="K11" s="145"/>
      <c r="L11" s="145"/>
    </row>
    <row r="12" spans="1:12">
      <c r="B12" s="23"/>
      <c r="C12" s="23" t="s">
        <v>315</v>
      </c>
      <c r="D12" s="23" t="s">
        <v>316</v>
      </c>
      <c r="E12" s="23" t="s">
        <v>317</v>
      </c>
      <c r="F12" s="23" t="s">
        <v>318</v>
      </c>
      <c r="G12" s="23" t="s">
        <v>319</v>
      </c>
      <c r="H12" s="23" t="s">
        <v>320</v>
      </c>
      <c r="I12" s="14" t="s">
        <v>321</v>
      </c>
      <c r="J12" s="14" t="s">
        <v>461</v>
      </c>
      <c r="K12" s="14" t="s">
        <v>462</v>
      </c>
      <c r="L12" s="14" t="s">
        <v>463</v>
      </c>
    </row>
    <row r="13" spans="1:12" ht="29.45" customHeight="1">
      <c r="B13" s="13" t="s">
        <v>368</v>
      </c>
      <c r="C13" s="16" t="s">
        <v>70</v>
      </c>
      <c r="D13" s="16" t="s">
        <v>96</v>
      </c>
      <c r="E13" s="16"/>
      <c r="F13" s="16"/>
      <c r="G13" s="16"/>
      <c r="H13" s="16"/>
      <c r="I13" s="16"/>
      <c r="J13" s="16"/>
      <c r="K13" s="16"/>
      <c r="L13" s="16"/>
    </row>
    <row r="14" spans="1:12">
      <c r="B14" s="13" t="s">
        <v>1</v>
      </c>
      <c r="C14" s="39"/>
      <c r="D14" s="29"/>
      <c r="E14" s="29"/>
      <c r="F14" s="29"/>
      <c r="G14" s="29"/>
      <c r="H14" s="29"/>
      <c r="I14" s="30"/>
      <c r="J14" s="30"/>
      <c r="K14" s="30"/>
      <c r="L14" s="30"/>
    </row>
    <row r="15" spans="1:12">
      <c r="B15" s="13" t="s">
        <v>258</v>
      </c>
      <c r="C15" s="40" t="s">
        <v>535</v>
      </c>
      <c r="D15" s="40" t="s">
        <v>543</v>
      </c>
      <c r="E15" s="40"/>
      <c r="F15" s="40"/>
      <c r="G15" s="40"/>
      <c r="H15" s="40"/>
      <c r="I15" s="40"/>
      <c r="J15" s="40"/>
      <c r="K15" s="40"/>
      <c r="L15" s="40"/>
    </row>
    <row r="16" spans="1:12" ht="28.5">
      <c r="B16" s="13" t="s">
        <v>0</v>
      </c>
      <c r="C16" s="40" t="s">
        <v>538</v>
      </c>
      <c r="D16" s="40" t="s">
        <v>542</v>
      </c>
      <c r="E16" s="40"/>
      <c r="F16" s="40"/>
      <c r="G16" s="40"/>
      <c r="H16" s="40"/>
      <c r="I16" s="40"/>
      <c r="J16" s="40"/>
      <c r="K16" s="40"/>
      <c r="L16" s="40"/>
    </row>
    <row r="17" spans="1:12" ht="23.25" customHeight="1">
      <c r="B17" s="13" t="s">
        <v>370</v>
      </c>
      <c r="C17" s="40" t="s">
        <v>536</v>
      </c>
      <c r="D17" s="40" t="s">
        <v>541</v>
      </c>
      <c r="E17" s="40"/>
      <c r="F17" s="40"/>
      <c r="G17" s="40"/>
      <c r="H17" s="40"/>
      <c r="I17" s="40"/>
      <c r="J17" s="40"/>
      <c r="K17" s="40"/>
      <c r="L17" s="40"/>
    </row>
    <row r="18" spans="1:12">
      <c r="B18" s="15" t="s">
        <v>404</v>
      </c>
      <c r="C18" s="40" t="s">
        <v>537</v>
      </c>
      <c r="D18" s="40" t="s">
        <v>544</v>
      </c>
      <c r="E18" s="40"/>
      <c r="F18" s="40"/>
      <c r="G18" s="40"/>
      <c r="H18" s="40"/>
      <c r="I18" s="40"/>
      <c r="J18" s="40"/>
      <c r="K18" s="40"/>
      <c r="L18" s="40"/>
    </row>
    <row r="19" spans="1:12">
      <c r="B19" s="161"/>
      <c r="C19" s="161"/>
      <c r="D19" s="162"/>
      <c r="E19" s="162"/>
      <c r="F19" s="162"/>
      <c r="G19" s="162"/>
      <c r="H19" s="162"/>
      <c r="I19" s="162"/>
    </row>
    <row r="20" spans="1:12">
      <c r="A20" s="72" t="s">
        <v>369</v>
      </c>
      <c r="B20" s="163" t="s">
        <v>322</v>
      </c>
      <c r="C20" s="164"/>
      <c r="D20" s="47"/>
      <c r="E20" s="46"/>
      <c r="F20" s="46"/>
      <c r="G20" s="46"/>
      <c r="H20" s="46"/>
      <c r="I20" s="46"/>
    </row>
    <row r="21" spans="1:12">
      <c r="B21" s="13" t="s">
        <v>258</v>
      </c>
      <c r="C21" s="40" t="s">
        <v>522</v>
      </c>
      <c r="D21" s="47"/>
      <c r="E21" s="46"/>
      <c r="F21" s="46"/>
      <c r="G21" s="46"/>
      <c r="H21" s="46"/>
      <c r="I21" s="46"/>
    </row>
    <row r="22" spans="1:12">
      <c r="B22" s="13" t="s">
        <v>368</v>
      </c>
      <c r="C22" s="16" t="s">
        <v>70</v>
      </c>
      <c r="D22" s="47"/>
      <c r="E22" s="46"/>
      <c r="F22" s="46"/>
      <c r="G22" s="46"/>
      <c r="H22" s="46"/>
      <c r="I22" s="46"/>
    </row>
    <row r="23" spans="1:12" ht="28.5">
      <c r="B23" s="13" t="s">
        <v>0</v>
      </c>
      <c r="C23" s="40" t="s">
        <v>523</v>
      </c>
      <c r="D23" s="47"/>
      <c r="E23" s="46"/>
      <c r="F23" s="46"/>
      <c r="G23" s="46"/>
      <c r="H23" s="46"/>
      <c r="I23" s="46"/>
    </row>
    <row r="24" spans="1:12">
      <c r="B24" s="13" t="s">
        <v>370</v>
      </c>
      <c r="C24" s="40" t="s">
        <v>524</v>
      </c>
      <c r="D24" s="47"/>
      <c r="E24" s="46"/>
      <c r="F24" s="46"/>
      <c r="G24" s="46"/>
      <c r="H24" s="46"/>
      <c r="I24" s="46"/>
    </row>
    <row r="25" spans="1:12">
      <c r="B25" s="15" t="s">
        <v>404</v>
      </c>
      <c r="C25" s="40" t="s">
        <v>525</v>
      </c>
      <c r="D25" s="47"/>
      <c r="E25" s="46"/>
      <c r="F25" s="46"/>
      <c r="G25" s="46"/>
      <c r="H25" s="46"/>
      <c r="I25" s="46"/>
    </row>
    <row r="27" spans="1:12" ht="25.5">
      <c r="B27" s="33" t="s">
        <v>453</v>
      </c>
      <c r="C27" s="119">
        <v>42217</v>
      </c>
    </row>
    <row r="29" spans="1:12" ht="30.95" customHeight="1">
      <c r="B29" s="152" t="s">
        <v>357</v>
      </c>
      <c r="C29" s="153"/>
      <c r="D29" s="153"/>
      <c r="E29" s="153"/>
      <c r="F29" s="154"/>
      <c r="I29" s="38"/>
    </row>
    <row r="30" spans="1:12" ht="30.95" customHeight="1">
      <c r="B30" s="36" t="s">
        <v>371</v>
      </c>
      <c r="C30" s="37"/>
      <c r="D30" s="37"/>
      <c r="E30" s="30"/>
      <c r="F30" s="40" t="s">
        <v>296</v>
      </c>
      <c r="G30" s="8"/>
      <c r="I30" s="38"/>
    </row>
    <row r="31" spans="1:12" ht="30.95" customHeight="1">
      <c r="B31" s="36" t="s">
        <v>372</v>
      </c>
      <c r="C31" s="37"/>
      <c r="D31" s="37"/>
      <c r="E31" s="30"/>
      <c r="F31" s="40" t="s">
        <v>296</v>
      </c>
      <c r="G31" s="8"/>
      <c r="I31" s="7"/>
    </row>
    <row r="32" spans="1:12" ht="30.95" customHeight="1">
      <c r="B32" s="36" t="s">
        <v>373</v>
      </c>
      <c r="C32" s="37"/>
      <c r="D32" s="37"/>
      <c r="E32" s="30"/>
      <c r="F32" s="40" t="s">
        <v>296</v>
      </c>
      <c r="G32" s="8"/>
      <c r="I32" s="7"/>
    </row>
    <row r="33" spans="2:7" ht="30.95" customHeight="1">
      <c r="B33" s="155" t="s">
        <v>374</v>
      </c>
      <c r="C33" s="156"/>
      <c r="D33" s="156"/>
      <c r="E33" s="157"/>
      <c r="F33" s="40" t="s">
        <v>296</v>
      </c>
      <c r="G33" s="8"/>
    </row>
    <row r="34" spans="2:7" ht="30.95" customHeight="1">
      <c r="B34" s="155" t="s">
        <v>375</v>
      </c>
      <c r="C34" s="156"/>
      <c r="D34" s="156"/>
      <c r="E34" s="157"/>
      <c r="F34" s="40" t="s">
        <v>296</v>
      </c>
      <c r="G34" s="8"/>
    </row>
    <row r="35" spans="2:7" ht="30.95" customHeight="1">
      <c r="B35" s="155" t="s">
        <v>399</v>
      </c>
      <c r="C35" s="156"/>
      <c r="D35" s="156"/>
      <c r="E35" s="157"/>
      <c r="F35" s="40" t="s">
        <v>296</v>
      </c>
      <c r="G35" s="8"/>
    </row>
    <row r="36" spans="2:7" ht="30.95" customHeight="1">
      <c r="B36" s="169" t="s">
        <v>494</v>
      </c>
      <c r="C36" s="170"/>
      <c r="D36" s="170"/>
      <c r="E36" s="171"/>
      <c r="F36" s="40" t="s">
        <v>456</v>
      </c>
      <c r="G36" s="8"/>
    </row>
    <row r="37" spans="2:7" ht="30.95" customHeight="1"/>
    <row r="38" spans="2:7" ht="30.95" customHeight="1">
      <c r="B38" s="152" t="s">
        <v>413</v>
      </c>
      <c r="C38" s="153"/>
      <c r="D38" s="153"/>
      <c r="E38" s="153"/>
      <c r="F38" s="154"/>
    </row>
    <row r="39" spans="2:7" ht="30.95" customHeight="1">
      <c r="B39" s="165" t="s">
        <v>411</v>
      </c>
      <c r="C39" s="166"/>
      <c r="D39" s="166"/>
      <c r="E39" s="166"/>
      <c r="F39" s="167"/>
    </row>
    <row r="40" spans="2:7" ht="30.95" customHeight="1">
      <c r="B40" s="146" t="s">
        <v>430</v>
      </c>
      <c r="C40" s="147"/>
      <c r="D40" s="147"/>
      <c r="E40" s="148"/>
      <c r="F40" s="40"/>
    </row>
    <row r="41" spans="2:7" ht="30.95" customHeight="1">
      <c r="B41" s="168" t="s">
        <v>410</v>
      </c>
      <c r="C41" s="147"/>
      <c r="D41" s="147"/>
      <c r="E41" s="148"/>
      <c r="F41" s="40"/>
    </row>
    <row r="42" spans="2:7" ht="30.95" customHeight="1">
      <c r="B42" s="146" t="s">
        <v>431</v>
      </c>
      <c r="C42" s="147"/>
      <c r="D42" s="147"/>
      <c r="E42" s="148"/>
      <c r="F42" s="40"/>
    </row>
    <row r="43" spans="2:7" ht="30.95" customHeight="1">
      <c r="B43" s="146" t="s">
        <v>412</v>
      </c>
      <c r="C43" s="147"/>
      <c r="D43" s="147"/>
      <c r="E43" s="148"/>
      <c r="F43" s="40"/>
    </row>
    <row r="44" spans="2:7" ht="30.95" customHeight="1">
      <c r="B44" s="146" t="s">
        <v>501</v>
      </c>
      <c r="C44" s="147"/>
      <c r="D44" s="147"/>
      <c r="E44" s="148"/>
      <c r="F44" s="40"/>
    </row>
    <row r="45" spans="2:7" ht="30.95" customHeight="1">
      <c r="B45" s="146" t="s">
        <v>508</v>
      </c>
      <c r="C45" s="147"/>
      <c r="D45" s="147"/>
      <c r="E45" s="148"/>
      <c r="F45" s="40"/>
    </row>
    <row r="46" spans="2:7" ht="30.95" customHeight="1">
      <c r="B46" s="146" t="s">
        <v>432</v>
      </c>
      <c r="C46" s="147"/>
      <c r="D46" s="147"/>
      <c r="E46" s="148"/>
      <c r="F46" s="40"/>
    </row>
    <row r="47" spans="2:7" ht="30.95" customHeight="1">
      <c r="B47" s="84" t="s">
        <v>433</v>
      </c>
      <c r="C47" s="149"/>
      <c r="D47" s="150"/>
      <c r="E47" s="151"/>
      <c r="F47" s="40"/>
    </row>
    <row r="48" spans="2:7" ht="24.6" customHeight="1">
      <c r="B48" s="8"/>
    </row>
    <row r="60" hidden="1"/>
    <row r="61" hidden="1"/>
    <row r="62" hidden="1"/>
    <row r="63" hidden="1"/>
    <row r="64" hidden="1"/>
    <row r="65" spans="2:5" hidden="1">
      <c r="B65" t="s">
        <v>409</v>
      </c>
      <c r="D65" t="s">
        <v>296</v>
      </c>
      <c r="E65" s="120" t="s">
        <v>455</v>
      </c>
    </row>
    <row r="66" spans="2:5" hidden="1">
      <c r="B66" t="s">
        <v>37</v>
      </c>
      <c r="D66" t="s">
        <v>297</v>
      </c>
      <c r="E66" s="120" t="s">
        <v>456</v>
      </c>
    </row>
    <row r="67" spans="2:5" hidden="1">
      <c r="B67" t="s">
        <v>38</v>
      </c>
    </row>
    <row r="68" spans="2:5" hidden="1">
      <c r="B68" t="s">
        <v>39</v>
      </c>
    </row>
    <row r="69" spans="2:5" hidden="1">
      <c r="B69" t="s">
        <v>40</v>
      </c>
    </row>
    <row r="70" spans="2:5" hidden="1">
      <c r="B70" t="s">
        <v>41</v>
      </c>
    </row>
    <row r="71" spans="2:5" hidden="1">
      <c r="B71" t="s">
        <v>42</v>
      </c>
    </row>
    <row r="72" spans="2:5" hidden="1">
      <c r="B72" t="s">
        <v>43</v>
      </c>
    </row>
    <row r="73" spans="2:5" hidden="1">
      <c r="B73" t="s">
        <v>44</v>
      </c>
    </row>
    <row r="74" spans="2:5" hidden="1">
      <c r="B74" t="s">
        <v>45</v>
      </c>
    </row>
    <row r="75" spans="2:5" hidden="1">
      <c r="B75" t="s">
        <v>46</v>
      </c>
    </row>
    <row r="76" spans="2:5" hidden="1">
      <c r="B76" t="s">
        <v>47</v>
      </c>
    </row>
    <row r="77" spans="2:5" hidden="1">
      <c r="B77" t="s">
        <v>48</v>
      </c>
    </row>
    <row r="78" spans="2:5" hidden="1">
      <c r="B78" t="s">
        <v>49</v>
      </c>
    </row>
    <row r="79" spans="2:5" hidden="1">
      <c r="B79" t="s">
        <v>50</v>
      </c>
    </row>
    <row r="80" spans="2:5" hidden="1">
      <c r="B80" t="s">
        <v>51</v>
      </c>
    </row>
    <row r="81" spans="2:2" hidden="1">
      <c r="B81" t="s">
        <v>52</v>
      </c>
    </row>
    <row r="82" spans="2:2" hidden="1">
      <c r="B82" t="s">
        <v>53</v>
      </c>
    </row>
    <row r="83" spans="2:2" hidden="1">
      <c r="B83" t="s">
        <v>54</v>
      </c>
    </row>
    <row r="84" spans="2:2" hidden="1">
      <c r="B84" t="s">
        <v>55</v>
      </c>
    </row>
    <row r="85" spans="2:2" hidden="1">
      <c r="B85" t="s">
        <v>56</v>
      </c>
    </row>
    <row r="86" spans="2:2" hidden="1">
      <c r="B86" t="s">
        <v>57</v>
      </c>
    </row>
    <row r="87" spans="2:2" hidden="1">
      <c r="B87" t="s">
        <v>58</v>
      </c>
    </row>
    <row r="88" spans="2:2" hidden="1">
      <c r="B88" t="s">
        <v>59</v>
      </c>
    </row>
    <row r="89" spans="2:2" hidden="1">
      <c r="B89" t="s">
        <v>60</v>
      </c>
    </row>
    <row r="90" spans="2:2" hidden="1">
      <c r="B90" t="s">
        <v>61</v>
      </c>
    </row>
    <row r="91" spans="2:2" hidden="1">
      <c r="B91" t="s">
        <v>62</v>
      </c>
    </row>
    <row r="92" spans="2:2" hidden="1">
      <c r="B92" t="s">
        <v>63</v>
      </c>
    </row>
    <row r="93" spans="2:2" hidden="1">
      <c r="B93" t="s">
        <v>64</v>
      </c>
    </row>
    <row r="94" spans="2:2" hidden="1">
      <c r="B94" t="s">
        <v>65</v>
      </c>
    </row>
    <row r="95" spans="2:2" hidden="1">
      <c r="B95" t="s">
        <v>66</v>
      </c>
    </row>
    <row r="96" spans="2:2" hidden="1">
      <c r="B96" t="s">
        <v>67</v>
      </c>
    </row>
    <row r="97" spans="2:2" hidden="1">
      <c r="B97" t="s">
        <v>68</v>
      </c>
    </row>
    <row r="98" spans="2:2" hidden="1">
      <c r="B98" t="s">
        <v>69</v>
      </c>
    </row>
    <row r="99" spans="2:2" hidden="1">
      <c r="B99" t="s">
        <v>70</v>
      </c>
    </row>
    <row r="100" spans="2:2" hidden="1">
      <c r="B100" t="s">
        <v>71</v>
      </c>
    </row>
    <row r="101" spans="2:2" hidden="1">
      <c r="B101" t="s">
        <v>72</v>
      </c>
    </row>
    <row r="102" spans="2:2" hidden="1">
      <c r="B102" t="s">
        <v>73</v>
      </c>
    </row>
    <row r="103" spans="2:2" hidden="1">
      <c r="B103" t="s">
        <v>74</v>
      </c>
    </row>
    <row r="104" spans="2:2" hidden="1">
      <c r="B104" t="s">
        <v>75</v>
      </c>
    </row>
    <row r="105" spans="2:2" hidden="1">
      <c r="B105" t="s">
        <v>76</v>
      </c>
    </row>
    <row r="106" spans="2:2" hidden="1">
      <c r="B106" t="s">
        <v>77</v>
      </c>
    </row>
    <row r="107" spans="2:2" hidden="1">
      <c r="B107" t="s">
        <v>78</v>
      </c>
    </row>
    <row r="108" spans="2:2" hidden="1">
      <c r="B108" t="s">
        <v>79</v>
      </c>
    </row>
    <row r="109" spans="2:2" hidden="1">
      <c r="B109" t="s">
        <v>80</v>
      </c>
    </row>
    <row r="110" spans="2:2" hidden="1">
      <c r="B110" t="s">
        <v>81</v>
      </c>
    </row>
    <row r="111" spans="2:2" hidden="1">
      <c r="B111" t="s">
        <v>82</v>
      </c>
    </row>
    <row r="112" spans="2:2" hidden="1">
      <c r="B112" t="s">
        <v>83</v>
      </c>
    </row>
    <row r="113" spans="2:2" hidden="1">
      <c r="B113" t="s">
        <v>84</v>
      </c>
    </row>
    <row r="114" spans="2:2" hidden="1">
      <c r="B114" t="s">
        <v>85</v>
      </c>
    </row>
    <row r="115" spans="2:2" hidden="1">
      <c r="B115" t="s">
        <v>86</v>
      </c>
    </row>
    <row r="116" spans="2:2" hidden="1">
      <c r="B116" t="s">
        <v>87</v>
      </c>
    </row>
    <row r="117" spans="2:2" hidden="1">
      <c r="B117" t="s">
        <v>88</v>
      </c>
    </row>
    <row r="118" spans="2:2" hidden="1">
      <c r="B118" t="s">
        <v>89</v>
      </c>
    </row>
    <row r="119" spans="2:2" hidden="1">
      <c r="B119" t="s">
        <v>90</v>
      </c>
    </row>
    <row r="120" spans="2:2" hidden="1">
      <c r="B120" t="s">
        <v>91</v>
      </c>
    </row>
    <row r="121" spans="2:2" hidden="1">
      <c r="B121" t="s">
        <v>92</v>
      </c>
    </row>
    <row r="122" spans="2:2" hidden="1">
      <c r="B122" t="s">
        <v>93</v>
      </c>
    </row>
    <row r="123" spans="2:2" hidden="1">
      <c r="B123" t="s">
        <v>94</v>
      </c>
    </row>
    <row r="124" spans="2:2" hidden="1">
      <c r="B124" t="s">
        <v>95</v>
      </c>
    </row>
    <row r="125" spans="2:2" hidden="1">
      <c r="B125" t="s">
        <v>96</v>
      </c>
    </row>
    <row r="126" spans="2:2" hidden="1">
      <c r="B126" t="s">
        <v>97</v>
      </c>
    </row>
    <row r="127" spans="2:2" hidden="1">
      <c r="B127" t="s">
        <v>98</v>
      </c>
    </row>
    <row r="128" spans="2:2" hidden="1">
      <c r="B128" t="s">
        <v>99</v>
      </c>
    </row>
    <row r="129" spans="2:2" hidden="1">
      <c r="B129" t="s">
        <v>100</v>
      </c>
    </row>
    <row r="130" spans="2:2" hidden="1">
      <c r="B130" t="s">
        <v>101</v>
      </c>
    </row>
    <row r="131" spans="2:2" hidden="1">
      <c r="B131" t="s">
        <v>102</v>
      </c>
    </row>
    <row r="132" spans="2:2" hidden="1">
      <c r="B132" t="s">
        <v>103</v>
      </c>
    </row>
    <row r="133" spans="2:2" hidden="1">
      <c r="B133" t="s">
        <v>104</v>
      </c>
    </row>
    <row r="134" spans="2:2" hidden="1">
      <c r="B134" t="s">
        <v>105</v>
      </c>
    </row>
    <row r="135" spans="2:2" hidden="1">
      <c r="B135" t="s">
        <v>106</v>
      </c>
    </row>
    <row r="136" spans="2:2" hidden="1">
      <c r="B136" t="s">
        <v>107</v>
      </c>
    </row>
    <row r="137" spans="2:2" hidden="1">
      <c r="B137" t="s">
        <v>108</v>
      </c>
    </row>
    <row r="138" spans="2:2" hidden="1">
      <c r="B138" t="s">
        <v>109</v>
      </c>
    </row>
    <row r="139" spans="2:2" hidden="1">
      <c r="B139" t="s">
        <v>110</v>
      </c>
    </row>
    <row r="140" spans="2:2" hidden="1">
      <c r="B140" t="s">
        <v>111</v>
      </c>
    </row>
    <row r="141" spans="2:2" hidden="1">
      <c r="B141" t="s">
        <v>112</v>
      </c>
    </row>
    <row r="142" spans="2:2" hidden="1"/>
    <row r="143" spans="2:2" hidden="1"/>
    <row r="144" spans="2:2" hidden="1"/>
    <row r="145" hidden="1"/>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1" operator="equal">
      <formula>$E$66</formula>
    </cfRule>
    <cfRule type="cellIs" dxfId="20"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2"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36"/>
      <c r="N7" s="137"/>
      <c r="O7" s="137"/>
      <c r="P7" s="137"/>
      <c r="Q7" s="137"/>
      <c r="R7" s="137"/>
      <c r="S7" s="137"/>
      <c r="T7" s="137"/>
      <c r="U7" s="137"/>
      <c r="V7" s="137"/>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A28" zoomScale="80" zoomScaleNormal="80" zoomScaleSheetLayoutView="80" workbookViewId="0">
      <selection activeCell="C10" sqref="C10:F11"/>
    </sheetView>
  </sheetViews>
  <sheetFormatPr defaultRowHeight="15" outlineLevelRow="1"/>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c r="A1" s="80" t="s">
        <v>392</v>
      </c>
      <c r="B1" s="302" t="s">
        <v>350</v>
      </c>
      <c r="C1" s="302"/>
      <c r="D1" s="302"/>
      <c r="E1" s="302"/>
      <c r="F1" s="302"/>
      <c r="G1" s="302"/>
      <c r="H1" s="302"/>
      <c r="I1" s="302"/>
      <c r="J1" s="302"/>
      <c r="K1" s="302"/>
      <c r="L1" s="302"/>
    </row>
    <row r="2" spans="1:30" ht="25.9" customHeight="1">
      <c r="A2" s="80"/>
      <c r="B2" s="211" t="s">
        <v>407</v>
      </c>
      <c r="C2" s="212"/>
      <c r="D2" s="212"/>
      <c r="E2" s="212"/>
      <c r="F2" s="212"/>
      <c r="G2" s="212"/>
      <c r="H2" s="212"/>
      <c r="I2" s="212"/>
      <c r="J2" s="212"/>
      <c r="K2" s="212"/>
      <c r="L2" s="212"/>
      <c r="M2" s="212"/>
      <c r="N2" s="212"/>
      <c r="O2" s="213"/>
    </row>
    <row r="3" spans="1:30" ht="49.9" customHeight="1">
      <c r="B3" s="214" t="s">
        <v>498</v>
      </c>
      <c r="C3" s="215"/>
      <c r="D3" s="215"/>
      <c r="E3" s="215"/>
      <c r="F3" s="215"/>
      <c r="G3" s="215"/>
      <c r="H3" s="215"/>
      <c r="I3" s="215"/>
      <c r="J3" s="215"/>
      <c r="K3" s="215"/>
      <c r="L3" s="215"/>
      <c r="M3" s="215"/>
      <c r="N3" s="215"/>
      <c r="O3" s="216"/>
    </row>
    <row r="4" spans="1:30" s="7" customFormat="1" ht="27" customHeight="1">
      <c r="B4" s="31"/>
      <c r="C4" s="31"/>
      <c r="D4" s="31"/>
      <c r="E4" s="31"/>
      <c r="F4" s="31"/>
      <c r="G4" s="31"/>
      <c r="H4" s="31"/>
      <c r="I4" s="31"/>
      <c r="J4" s="31"/>
      <c r="K4" s="31"/>
      <c r="L4" s="31"/>
      <c r="M4" s="31"/>
      <c r="N4" s="31"/>
      <c r="O4" s="31"/>
    </row>
    <row r="5" spans="1:30" ht="23.45" customHeight="1">
      <c r="B5" s="296" t="s">
        <v>342</v>
      </c>
      <c r="C5" s="297"/>
      <c r="D5" s="297"/>
      <c r="E5" s="297"/>
      <c r="F5" s="297"/>
      <c r="G5" s="297"/>
      <c r="H5" s="297"/>
      <c r="I5" s="297"/>
      <c r="J5" s="297"/>
      <c r="K5" s="297"/>
      <c r="L5" s="297"/>
      <c r="M5" s="297"/>
      <c r="N5" s="297"/>
      <c r="O5" s="298"/>
      <c r="Q5" s="211" t="s">
        <v>345</v>
      </c>
      <c r="R5" s="212"/>
      <c r="S5" s="212"/>
      <c r="T5" s="212"/>
      <c r="U5" s="212"/>
      <c r="V5" s="212"/>
      <c r="W5" s="212"/>
      <c r="X5" s="212"/>
      <c r="Y5" s="212"/>
      <c r="Z5" s="212"/>
      <c r="AA5" s="212"/>
      <c r="AB5" s="212"/>
      <c r="AC5" s="212"/>
      <c r="AD5" s="213"/>
    </row>
    <row r="6" spans="1:30" ht="14.45" customHeight="1">
      <c r="B6" s="12" t="s">
        <v>5</v>
      </c>
      <c r="C6" s="277" t="s">
        <v>313</v>
      </c>
      <c r="D6" s="278"/>
      <c r="E6" s="278"/>
      <c r="F6" s="279"/>
      <c r="G6" s="283" t="s">
        <v>547</v>
      </c>
      <c r="H6" s="284"/>
      <c r="I6" s="285"/>
      <c r="J6" s="290" t="s">
        <v>408</v>
      </c>
      <c r="K6" s="291"/>
      <c r="L6" s="291"/>
      <c r="M6" s="291"/>
      <c r="N6" s="291"/>
      <c r="O6" s="292"/>
      <c r="Q6" s="115" t="s">
        <v>5</v>
      </c>
      <c r="R6" s="277" t="s">
        <v>313</v>
      </c>
      <c r="S6" s="278"/>
      <c r="T6" s="278"/>
      <c r="U6" s="279"/>
      <c r="V6" s="283"/>
      <c r="W6" s="284"/>
      <c r="X6" s="285"/>
      <c r="Y6" s="299" t="s">
        <v>408</v>
      </c>
      <c r="Z6" s="300"/>
      <c r="AA6" s="300"/>
      <c r="AB6" s="300"/>
      <c r="AC6" s="300"/>
      <c r="AD6" s="301"/>
    </row>
    <row r="7" spans="1:30" ht="14.45" customHeight="1">
      <c r="B7" s="12" t="s">
        <v>6</v>
      </c>
      <c r="C7" s="277" t="s">
        <v>21</v>
      </c>
      <c r="D7" s="278"/>
      <c r="E7" s="278"/>
      <c r="F7" s="279"/>
      <c r="G7" s="283" t="s">
        <v>338</v>
      </c>
      <c r="H7" s="284"/>
      <c r="I7" s="285"/>
      <c r="J7" s="290"/>
      <c r="K7" s="291"/>
      <c r="L7" s="291"/>
      <c r="M7" s="291"/>
      <c r="N7" s="291"/>
      <c r="O7" s="292"/>
      <c r="Q7" s="115" t="s">
        <v>6</v>
      </c>
      <c r="R7" s="277" t="s">
        <v>21</v>
      </c>
      <c r="S7" s="278"/>
      <c r="T7" s="278"/>
      <c r="U7" s="279"/>
      <c r="V7" s="283"/>
      <c r="W7" s="284"/>
      <c r="X7" s="285"/>
      <c r="Y7" s="290"/>
      <c r="Z7" s="291"/>
      <c r="AA7" s="291"/>
      <c r="AB7" s="291"/>
      <c r="AC7" s="291"/>
      <c r="AD7" s="292"/>
    </row>
    <row r="8" spans="1:30" ht="29.45" customHeight="1">
      <c r="B8" s="12" t="s">
        <v>6</v>
      </c>
      <c r="C8" s="277" t="s">
        <v>454</v>
      </c>
      <c r="D8" s="278"/>
      <c r="E8" s="278"/>
      <c r="F8" s="279"/>
      <c r="G8" s="293">
        <v>42339</v>
      </c>
      <c r="H8" s="294"/>
      <c r="I8" s="295"/>
      <c r="J8" s="290"/>
      <c r="K8" s="291"/>
      <c r="L8" s="291"/>
      <c r="M8" s="291"/>
      <c r="N8" s="291"/>
      <c r="O8" s="292"/>
      <c r="Q8" s="115" t="s">
        <v>6</v>
      </c>
      <c r="R8" s="277" t="s">
        <v>454</v>
      </c>
      <c r="S8" s="278"/>
      <c r="T8" s="278"/>
      <c r="U8" s="279"/>
      <c r="V8" s="293"/>
      <c r="W8" s="294"/>
      <c r="X8" s="295"/>
      <c r="Y8" s="290"/>
      <c r="Z8" s="291"/>
      <c r="AA8" s="291"/>
      <c r="AB8" s="291"/>
      <c r="AC8" s="291"/>
      <c r="AD8" s="292"/>
    </row>
    <row r="9" spans="1:30" ht="14.45" customHeight="1">
      <c r="B9" s="12" t="s">
        <v>7</v>
      </c>
      <c r="C9" s="277" t="s">
        <v>314</v>
      </c>
      <c r="D9" s="278"/>
      <c r="E9" s="278"/>
      <c r="F9" s="279"/>
      <c r="G9" s="283" t="s">
        <v>12</v>
      </c>
      <c r="H9" s="284"/>
      <c r="I9" s="285"/>
      <c r="J9" s="283" t="s">
        <v>352</v>
      </c>
      <c r="K9" s="284"/>
      <c r="L9" s="285"/>
      <c r="M9" s="283" t="s">
        <v>112</v>
      </c>
      <c r="N9" s="284"/>
      <c r="O9" s="285"/>
      <c r="Q9" s="115" t="s">
        <v>7</v>
      </c>
      <c r="R9" s="277" t="s">
        <v>314</v>
      </c>
      <c r="S9" s="278"/>
      <c r="T9" s="278"/>
      <c r="U9" s="279"/>
      <c r="V9" s="283"/>
      <c r="W9" s="284"/>
      <c r="X9" s="285"/>
      <c r="Y9" s="283"/>
      <c r="Z9" s="284"/>
      <c r="AA9" s="285"/>
      <c r="AB9" s="283"/>
      <c r="AC9" s="284"/>
      <c r="AD9" s="285"/>
    </row>
    <row r="10" spans="1:30" ht="22.9" customHeight="1">
      <c r="B10" s="58" t="s">
        <v>8</v>
      </c>
      <c r="C10" s="286" t="s">
        <v>349</v>
      </c>
      <c r="D10" s="287"/>
      <c r="E10" s="287"/>
      <c r="F10" s="189"/>
      <c r="G10" s="283" t="s">
        <v>70</v>
      </c>
      <c r="H10" s="284"/>
      <c r="I10" s="285"/>
      <c r="J10" s="283"/>
      <c r="K10" s="284"/>
      <c r="L10" s="285"/>
      <c r="M10" s="283"/>
      <c r="N10" s="284"/>
      <c r="O10" s="285"/>
      <c r="Q10" s="116" t="s">
        <v>8</v>
      </c>
      <c r="R10" s="286" t="s">
        <v>349</v>
      </c>
      <c r="S10" s="287"/>
      <c r="T10" s="287"/>
      <c r="U10" s="189"/>
      <c r="V10" s="283"/>
      <c r="W10" s="284"/>
      <c r="X10" s="285"/>
      <c r="Y10" s="283"/>
      <c r="Z10" s="284"/>
      <c r="AA10" s="285"/>
      <c r="AB10" s="283"/>
      <c r="AC10" s="284"/>
      <c r="AD10" s="285"/>
    </row>
    <row r="11" spans="1:30" ht="22.9" customHeight="1">
      <c r="B11" s="58"/>
      <c r="C11" s="288"/>
      <c r="D11" s="289"/>
      <c r="E11" s="289"/>
      <c r="F11" s="191"/>
      <c r="G11" s="283"/>
      <c r="H11" s="284"/>
      <c r="I11" s="285"/>
      <c r="J11" s="283"/>
      <c r="K11" s="284"/>
      <c r="L11" s="285"/>
      <c r="M11" s="283"/>
      <c r="N11" s="284"/>
      <c r="O11" s="285"/>
      <c r="Q11" s="116"/>
      <c r="R11" s="288"/>
      <c r="S11" s="289"/>
      <c r="T11" s="289"/>
      <c r="U11" s="191"/>
      <c r="V11" s="283"/>
      <c r="W11" s="284"/>
      <c r="X11" s="285"/>
      <c r="Y11" s="283"/>
      <c r="Z11" s="284"/>
      <c r="AA11" s="285"/>
      <c r="AB11" s="283"/>
      <c r="AC11" s="284"/>
      <c r="AD11" s="285"/>
    </row>
    <row r="12" spans="1:30" ht="89.45" customHeight="1">
      <c r="B12" s="12" t="s">
        <v>341</v>
      </c>
      <c r="C12" s="277" t="s">
        <v>348</v>
      </c>
      <c r="D12" s="278"/>
      <c r="E12" s="278"/>
      <c r="F12" s="279"/>
      <c r="G12" s="280" t="s">
        <v>539</v>
      </c>
      <c r="H12" s="281"/>
      <c r="I12" s="281"/>
      <c r="J12" s="281"/>
      <c r="K12" s="281"/>
      <c r="L12" s="281"/>
      <c r="M12" s="281"/>
      <c r="N12" s="281"/>
      <c r="O12" s="282"/>
      <c r="Q12" s="115" t="s">
        <v>341</v>
      </c>
      <c r="R12" s="277" t="s">
        <v>348</v>
      </c>
      <c r="S12" s="278"/>
      <c r="T12" s="278"/>
      <c r="U12" s="279"/>
      <c r="V12" s="280"/>
      <c r="W12" s="281"/>
      <c r="X12" s="281"/>
      <c r="Y12" s="281"/>
      <c r="Z12" s="281"/>
      <c r="AA12" s="281"/>
      <c r="AB12" s="281"/>
      <c r="AC12" s="281"/>
      <c r="AD12" s="282"/>
    </row>
    <row r="13" spans="1:30" s="45" customFormat="1" ht="28.9" customHeight="1">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c r="B14" s="211" t="s">
        <v>343</v>
      </c>
      <c r="C14" s="212"/>
      <c r="D14" s="212"/>
      <c r="E14" s="212"/>
      <c r="F14" s="212"/>
      <c r="G14" s="212"/>
      <c r="H14" s="212"/>
      <c r="I14" s="212"/>
      <c r="J14" s="212"/>
      <c r="K14" s="212"/>
      <c r="L14" s="212"/>
      <c r="M14" s="212"/>
      <c r="N14" s="212"/>
      <c r="O14" s="213"/>
      <c r="Q14" s="211" t="s">
        <v>344</v>
      </c>
      <c r="R14" s="212"/>
      <c r="S14" s="212"/>
      <c r="T14" s="212"/>
      <c r="U14" s="212"/>
      <c r="V14" s="212"/>
      <c r="W14" s="212"/>
      <c r="X14" s="212"/>
      <c r="Y14" s="212"/>
      <c r="Z14" s="212"/>
      <c r="AA14" s="212"/>
      <c r="AB14" s="212"/>
      <c r="AC14" s="212"/>
      <c r="AD14" s="213"/>
    </row>
    <row r="15" spans="1:30" ht="14.45" customHeight="1">
      <c r="B15" s="115" t="s">
        <v>5</v>
      </c>
      <c r="C15" s="277" t="s">
        <v>313</v>
      </c>
      <c r="D15" s="278"/>
      <c r="E15" s="278"/>
      <c r="F15" s="279"/>
      <c r="G15" s="283" t="s">
        <v>527</v>
      </c>
      <c r="H15" s="284"/>
      <c r="I15" s="285"/>
      <c r="J15" s="299" t="s">
        <v>408</v>
      </c>
      <c r="K15" s="300"/>
      <c r="L15" s="300"/>
      <c r="M15" s="300"/>
      <c r="N15" s="300"/>
      <c r="O15" s="301"/>
      <c r="Q15" s="115" t="s">
        <v>5</v>
      </c>
      <c r="R15" s="277" t="s">
        <v>313</v>
      </c>
      <c r="S15" s="278"/>
      <c r="T15" s="278"/>
      <c r="U15" s="279"/>
      <c r="V15" s="283"/>
      <c r="W15" s="284"/>
      <c r="X15" s="285"/>
      <c r="Y15" s="299" t="s">
        <v>408</v>
      </c>
      <c r="Z15" s="300"/>
      <c r="AA15" s="300"/>
      <c r="AB15" s="300"/>
      <c r="AC15" s="300"/>
      <c r="AD15" s="301"/>
    </row>
    <row r="16" spans="1:30" ht="14.45" customHeight="1">
      <c r="B16" s="115" t="s">
        <v>6</v>
      </c>
      <c r="C16" s="277" t="s">
        <v>21</v>
      </c>
      <c r="D16" s="278"/>
      <c r="E16" s="278"/>
      <c r="F16" s="279"/>
      <c r="G16" s="283" t="s">
        <v>339</v>
      </c>
      <c r="H16" s="284"/>
      <c r="I16" s="285"/>
      <c r="J16" s="290"/>
      <c r="K16" s="291"/>
      <c r="L16" s="291"/>
      <c r="M16" s="291"/>
      <c r="N16" s="291"/>
      <c r="O16" s="292"/>
      <c r="Q16" s="115" t="s">
        <v>6</v>
      </c>
      <c r="R16" s="277" t="s">
        <v>21</v>
      </c>
      <c r="S16" s="278"/>
      <c r="T16" s="278"/>
      <c r="U16" s="279"/>
      <c r="V16" s="283"/>
      <c r="W16" s="284"/>
      <c r="X16" s="285"/>
      <c r="Y16" s="290"/>
      <c r="Z16" s="291"/>
      <c r="AA16" s="291"/>
      <c r="AB16" s="291"/>
      <c r="AC16" s="291"/>
      <c r="AD16" s="292"/>
    </row>
    <row r="17" spans="2:30" ht="31.9" customHeight="1">
      <c r="B17" s="115" t="s">
        <v>6</v>
      </c>
      <c r="C17" s="277" t="s">
        <v>454</v>
      </c>
      <c r="D17" s="278"/>
      <c r="E17" s="278"/>
      <c r="F17" s="279"/>
      <c r="G17" s="293" t="s">
        <v>549</v>
      </c>
      <c r="H17" s="294"/>
      <c r="I17" s="295"/>
      <c r="J17" s="290"/>
      <c r="K17" s="291"/>
      <c r="L17" s="291"/>
      <c r="M17" s="291"/>
      <c r="N17" s="291"/>
      <c r="O17" s="292"/>
      <c r="Q17" s="115" t="s">
        <v>6</v>
      </c>
      <c r="R17" s="277" t="s">
        <v>454</v>
      </c>
      <c r="S17" s="278"/>
      <c r="T17" s="278"/>
      <c r="U17" s="279"/>
      <c r="V17" s="293"/>
      <c r="W17" s="294"/>
      <c r="X17" s="295"/>
      <c r="Y17" s="290"/>
      <c r="Z17" s="291"/>
      <c r="AA17" s="291"/>
      <c r="AB17" s="291"/>
      <c r="AC17" s="291"/>
      <c r="AD17" s="292"/>
    </row>
    <row r="18" spans="2:30" ht="32.25" customHeight="1">
      <c r="B18" s="115" t="s">
        <v>7</v>
      </c>
      <c r="C18" s="277" t="s">
        <v>314</v>
      </c>
      <c r="D18" s="278"/>
      <c r="E18" s="278"/>
      <c r="F18" s="279"/>
      <c r="G18" s="283" t="s">
        <v>27</v>
      </c>
      <c r="H18" s="284"/>
      <c r="I18" s="285"/>
      <c r="J18" s="283"/>
      <c r="K18" s="284"/>
      <c r="L18" s="285"/>
      <c r="M18" s="283"/>
      <c r="N18" s="284"/>
      <c r="O18" s="285"/>
      <c r="Q18" s="115" t="s">
        <v>7</v>
      </c>
      <c r="R18" s="277" t="s">
        <v>314</v>
      </c>
      <c r="S18" s="278"/>
      <c r="T18" s="278"/>
      <c r="U18" s="279"/>
      <c r="V18" s="283"/>
      <c r="W18" s="284"/>
      <c r="X18" s="285"/>
      <c r="Y18" s="283"/>
      <c r="Z18" s="284"/>
      <c r="AA18" s="285"/>
      <c r="AB18" s="283"/>
      <c r="AC18" s="284"/>
      <c r="AD18" s="285"/>
    </row>
    <row r="19" spans="2:30" ht="22.9" customHeight="1">
      <c r="B19" s="116" t="s">
        <v>8</v>
      </c>
      <c r="C19" s="286" t="s">
        <v>349</v>
      </c>
      <c r="D19" s="287"/>
      <c r="E19" s="287"/>
      <c r="F19" s="189"/>
      <c r="G19" s="283" t="s">
        <v>70</v>
      </c>
      <c r="H19" s="284"/>
      <c r="I19" s="285"/>
      <c r="J19" s="283" t="s">
        <v>96</v>
      </c>
      <c r="K19" s="284"/>
      <c r="L19" s="285"/>
      <c r="M19" s="283"/>
      <c r="N19" s="284"/>
      <c r="O19" s="285"/>
      <c r="Q19" s="116" t="s">
        <v>8</v>
      </c>
      <c r="R19" s="286" t="s">
        <v>349</v>
      </c>
      <c r="S19" s="287"/>
      <c r="T19" s="287"/>
      <c r="U19" s="189"/>
      <c r="V19" s="283"/>
      <c r="W19" s="284"/>
      <c r="X19" s="285"/>
      <c r="Y19" s="283"/>
      <c r="Z19" s="284"/>
      <c r="AA19" s="285"/>
      <c r="AB19" s="283"/>
      <c r="AC19" s="284"/>
      <c r="AD19" s="285"/>
    </row>
    <row r="20" spans="2:30" ht="22.9" customHeight="1">
      <c r="B20" s="116"/>
      <c r="C20" s="288"/>
      <c r="D20" s="289"/>
      <c r="E20" s="289"/>
      <c r="F20" s="191"/>
      <c r="G20" s="283"/>
      <c r="H20" s="284"/>
      <c r="I20" s="285"/>
      <c r="J20" s="283"/>
      <c r="K20" s="284"/>
      <c r="L20" s="285"/>
      <c r="M20" s="283"/>
      <c r="N20" s="284"/>
      <c r="O20" s="285"/>
      <c r="Q20" s="116"/>
      <c r="R20" s="288"/>
      <c r="S20" s="289"/>
      <c r="T20" s="289"/>
      <c r="U20" s="191"/>
      <c r="V20" s="283"/>
      <c r="W20" s="284"/>
      <c r="X20" s="285"/>
      <c r="Y20" s="283"/>
      <c r="Z20" s="284"/>
      <c r="AA20" s="285"/>
      <c r="AB20" s="283"/>
      <c r="AC20" s="284"/>
      <c r="AD20" s="285"/>
    </row>
    <row r="21" spans="2:30" ht="89.45" customHeight="1">
      <c r="B21" s="115" t="s">
        <v>341</v>
      </c>
      <c r="C21" s="277" t="s">
        <v>348</v>
      </c>
      <c r="D21" s="278"/>
      <c r="E21" s="278"/>
      <c r="F21" s="279"/>
      <c r="G21" s="280" t="s">
        <v>550</v>
      </c>
      <c r="H21" s="281"/>
      <c r="I21" s="281"/>
      <c r="J21" s="281"/>
      <c r="K21" s="281"/>
      <c r="L21" s="281"/>
      <c r="M21" s="281"/>
      <c r="N21" s="281"/>
      <c r="O21" s="282"/>
      <c r="Q21" s="115" t="s">
        <v>341</v>
      </c>
      <c r="R21" s="277" t="s">
        <v>348</v>
      </c>
      <c r="S21" s="278"/>
      <c r="T21" s="278"/>
      <c r="U21" s="279"/>
      <c r="V21" s="280"/>
      <c r="W21" s="281"/>
      <c r="X21" s="281"/>
      <c r="Y21" s="281"/>
      <c r="Z21" s="281"/>
      <c r="AA21" s="281"/>
      <c r="AB21" s="281"/>
      <c r="AC21" s="281"/>
      <c r="AD21" s="282"/>
    </row>
    <row r="22" spans="2:30" s="45" customFormat="1" ht="28.9" customHeight="1">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c r="B23" s="211" t="s">
        <v>346</v>
      </c>
      <c r="C23" s="212"/>
      <c r="D23" s="212"/>
      <c r="E23" s="212"/>
      <c r="F23" s="212"/>
      <c r="G23" s="212"/>
      <c r="H23" s="212"/>
      <c r="I23" s="212"/>
      <c r="J23" s="212"/>
      <c r="K23" s="212"/>
      <c r="L23" s="212"/>
      <c r="M23" s="212"/>
      <c r="N23" s="212"/>
      <c r="O23" s="213"/>
      <c r="Q23" s="296" t="s">
        <v>347</v>
      </c>
      <c r="R23" s="297"/>
      <c r="S23" s="297"/>
      <c r="T23" s="297"/>
      <c r="U23" s="297"/>
      <c r="V23" s="297"/>
      <c r="W23" s="297"/>
      <c r="X23" s="297"/>
      <c r="Y23" s="297"/>
      <c r="Z23" s="297"/>
      <c r="AA23" s="297"/>
      <c r="AB23" s="297"/>
      <c r="AC23" s="297"/>
      <c r="AD23" s="298"/>
    </row>
    <row r="24" spans="2:30" ht="14.45" customHeight="1">
      <c r="B24" s="115" t="s">
        <v>5</v>
      </c>
      <c r="C24" s="277" t="s">
        <v>313</v>
      </c>
      <c r="D24" s="278"/>
      <c r="E24" s="278"/>
      <c r="F24" s="279"/>
      <c r="G24" s="283"/>
      <c r="H24" s="284"/>
      <c r="I24" s="285"/>
      <c r="J24" s="299" t="s">
        <v>408</v>
      </c>
      <c r="K24" s="300"/>
      <c r="L24" s="300"/>
      <c r="M24" s="300"/>
      <c r="N24" s="300"/>
      <c r="O24" s="301"/>
      <c r="Q24" s="115" t="s">
        <v>5</v>
      </c>
      <c r="R24" s="277" t="s">
        <v>313</v>
      </c>
      <c r="S24" s="278"/>
      <c r="T24" s="278"/>
      <c r="U24" s="279"/>
      <c r="V24" s="283"/>
      <c r="W24" s="284"/>
      <c r="X24" s="285"/>
      <c r="Y24" s="299" t="s">
        <v>408</v>
      </c>
      <c r="Z24" s="300"/>
      <c r="AA24" s="300"/>
      <c r="AB24" s="300"/>
      <c r="AC24" s="300"/>
      <c r="AD24" s="301"/>
    </row>
    <row r="25" spans="2:30" ht="14.45" customHeight="1">
      <c r="B25" s="115" t="s">
        <v>6</v>
      </c>
      <c r="C25" s="277" t="s">
        <v>21</v>
      </c>
      <c r="D25" s="278"/>
      <c r="E25" s="278"/>
      <c r="F25" s="279"/>
      <c r="G25" s="283"/>
      <c r="H25" s="284"/>
      <c r="I25" s="285"/>
      <c r="J25" s="290"/>
      <c r="K25" s="291"/>
      <c r="L25" s="291"/>
      <c r="M25" s="291"/>
      <c r="N25" s="291"/>
      <c r="O25" s="292"/>
      <c r="Q25" s="115" t="s">
        <v>6</v>
      </c>
      <c r="R25" s="277" t="s">
        <v>21</v>
      </c>
      <c r="S25" s="278"/>
      <c r="T25" s="278"/>
      <c r="U25" s="279"/>
      <c r="V25" s="283"/>
      <c r="W25" s="284"/>
      <c r="X25" s="285"/>
      <c r="Y25" s="290"/>
      <c r="Z25" s="291"/>
      <c r="AA25" s="291"/>
      <c r="AB25" s="291"/>
      <c r="AC25" s="291"/>
      <c r="AD25" s="292"/>
    </row>
    <row r="26" spans="2:30" ht="31.9" customHeight="1">
      <c r="B26" s="115" t="s">
        <v>6</v>
      </c>
      <c r="C26" s="277" t="s">
        <v>454</v>
      </c>
      <c r="D26" s="278"/>
      <c r="E26" s="278"/>
      <c r="F26" s="279"/>
      <c r="G26" s="293"/>
      <c r="H26" s="294"/>
      <c r="I26" s="295"/>
      <c r="J26" s="290"/>
      <c r="K26" s="291"/>
      <c r="L26" s="291"/>
      <c r="M26" s="291"/>
      <c r="N26" s="291"/>
      <c r="O26" s="292"/>
      <c r="Q26" s="115" t="s">
        <v>6</v>
      </c>
      <c r="R26" s="277" t="s">
        <v>454</v>
      </c>
      <c r="S26" s="278"/>
      <c r="T26" s="278"/>
      <c r="U26" s="279"/>
      <c r="V26" s="293"/>
      <c r="W26" s="294"/>
      <c r="X26" s="295"/>
      <c r="Y26" s="290"/>
      <c r="Z26" s="291"/>
      <c r="AA26" s="291"/>
      <c r="AB26" s="291"/>
      <c r="AC26" s="291"/>
      <c r="AD26" s="292"/>
    </row>
    <row r="27" spans="2:30" ht="33.75" customHeight="1">
      <c r="B27" s="115" t="s">
        <v>7</v>
      </c>
      <c r="C27" s="277" t="s">
        <v>314</v>
      </c>
      <c r="D27" s="278"/>
      <c r="E27" s="278"/>
      <c r="F27" s="279"/>
      <c r="G27" s="283"/>
      <c r="H27" s="284"/>
      <c r="I27" s="285"/>
      <c r="J27" s="283"/>
      <c r="K27" s="284"/>
      <c r="L27" s="285"/>
      <c r="M27" s="283"/>
      <c r="N27" s="284"/>
      <c r="O27" s="285"/>
      <c r="Q27" s="115" t="s">
        <v>7</v>
      </c>
      <c r="R27" s="277" t="s">
        <v>314</v>
      </c>
      <c r="S27" s="278"/>
      <c r="T27" s="278"/>
      <c r="U27" s="279"/>
      <c r="V27" s="283"/>
      <c r="W27" s="284"/>
      <c r="X27" s="285"/>
      <c r="Y27" s="283"/>
      <c r="Z27" s="284"/>
      <c r="AA27" s="285"/>
      <c r="AB27" s="283"/>
      <c r="AC27" s="284"/>
      <c r="AD27" s="285"/>
    </row>
    <row r="28" spans="2:30" ht="22.9" customHeight="1">
      <c r="B28" s="116" t="s">
        <v>8</v>
      </c>
      <c r="C28" s="286" t="s">
        <v>349</v>
      </c>
      <c r="D28" s="287"/>
      <c r="E28" s="287"/>
      <c r="F28" s="189"/>
      <c r="G28" s="283"/>
      <c r="H28" s="284"/>
      <c r="I28" s="285"/>
      <c r="J28" s="283"/>
      <c r="K28" s="284"/>
      <c r="L28" s="285"/>
      <c r="M28" s="283"/>
      <c r="N28" s="284"/>
      <c r="O28" s="285"/>
      <c r="Q28" s="116" t="s">
        <v>8</v>
      </c>
      <c r="R28" s="286" t="s">
        <v>349</v>
      </c>
      <c r="S28" s="287"/>
      <c r="T28" s="287"/>
      <c r="U28" s="189"/>
      <c r="V28" s="283"/>
      <c r="W28" s="284"/>
      <c r="X28" s="285"/>
      <c r="Y28" s="283"/>
      <c r="Z28" s="284"/>
      <c r="AA28" s="285"/>
      <c r="AB28" s="283"/>
      <c r="AC28" s="284"/>
      <c r="AD28" s="285"/>
    </row>
    <row r="29" spans="2:30" ht="22.9" customHeight="1">
      <c r="B29" s="116"/>
      <c r="C29" s="288"/>
      <c r="D29" s="289"/>
      <c r="E29" s="289"/>
      <c r="F29" s="191"/>
      <c r="G29" s="283"/>
      <c r="H29" s="284"/>
      <c r="I29" s="285"/>
      <c r="J29" s="283"/>
      <c r="K29" s="284"/>
      <c r="L29" s="285"/>
      <c r="M29" s="283"/>
      <c r="N29" s="284"/>
      <c r="O29" s="285"/>
      <c r="Q29" s="116"/>
      <c r="R29" s="288"/>
      <c r="S29" s="289"/>
      <c r="T29" s="289"/>
      <c r="U29" s="191"/>
      <c r="V29" s="283"/>
      <c r="W29" s="284"/>
      <c r="X29" s="285"/>
      <c r="Y29" s="283"/>
      <c r="Z29" s="284"/>
      <c r="AA29" s="285"/>
      <c r="AB29" s="283"/>
      <c r="AC29" s="284"/>
      <c r="AD29" s="285"/>
    </row>
    <row r="30" spans="2:30" ht="77.45" customHeight="1">
      <c r="B30" s="115" t="s">
        <v>341</v>
      </c>
      <c r="C30" s="277" t="s">
        <v>348</v>
      </c>
      <c r="D30" s="278"/>
      <c r="E30" s="278"/>
      <c r="F30" s="279"/>
      <c r="G30" s="280"/>
      <c r="H30" s="281"/>
      <c r="I30" s="281"/>
      <c r="J30" s="281"/>
      <c r="K30" s="281"/>
      <c r="L30" s="281"/>
      <c r="M30" s="281"/>
      <c r="N30" s="281"/>
      <c r="O30" s="282"/>
      <c r="Q30" s="115" t="s">
        <v>341</v>
      </c>
      <c r="R30" s="277" t="s">
        <v>348</v>
      </c>
      <c r="S30" s="278"/>
      <c r="T30" s="278"/>
      <c r="U30" s="279"/>
      <c r="V30" s="280"/>
      <c r="W30" s="281"/>
      <c r="X30" s="281"/>
      <c r="Y30" s="281"/>
      <c r="Z30" s="281"/>
      <c r="AA30" s="281"/>
      <c r="AB30" s="281"/>
      <c r="AC30" s="281"/>
      <c r="AD30" s="282"/>
    </row>
    <row r="31" spans="2:30" s="45" customFormat="1" ht="28.9" customHeight="1">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c r="B32" s="211" t="s">
        <v>466</v>
      </c>
      <c r="C32" s="212"/>
      <c r="D32" s="212"/>
      <c r="E32" s="212"/>
      <c r="F32" s="212"/>
      <c r="G32" s="212"/>
      <c r="H32" s="212"/>
      <c r="I32" s="212"/>
      <c r="J32" s="212"/>
      <c r="K32" s="212"/>
      <c r="L32" s="212"/>
      <c r="M32" s="212"/>
      <c r="N32" s="212"/>
      <c r="O32" s="213"/>
      <c r="Q32" s="211" t="s">
        <v>467</v>
      </c>
      <c r="R32" s="212"/>
      <c r="S32" s="212"/>
      <c r="T32" s="212"/>
      <c r="U32" s="212"/>
      <c r="V32" s="212"/>
      <c r="W32" s="212"/>
      <c r="X32" s="212"/>
      <c r="Y32" s="212"/>
      <c r="Z32" s="212"/>
      <c r="AA32" s="212"/>
      <c r="AB32" s="212"/>
      <c r="AC32" s="212"/>
      <c r="AD32" s="213"/>
    </row>
    <row r="33" spans="2:30" ht="14.45" customHeight="1">
      <c r="B33" s="115" t="s">
        <v>5</v>
      </c>
      <c r="C33" s="277" t="s">
        <v>313</v>
      </c>
      <c r="D33" s="278"/>
      <c r="E33" s="278"/>
      <c r="F33" s="279"/>
      <c r="G33" s="283"/>
      <c r="H33" s="284"/>
      <c r="I33" s="285"/>
      <c r="J33" s="299" t="s">
        <v>408</v>
      </c>
      <c r="K33" s="300"/>
      <c r="L33" s="300"/>
      <c r="M33" s="300"/>
      <c r="N33" s="300"/>
      <c r="O33" s="301"/>
      <c r="Q33" s="115" t="s">
        <v>5</v>
      </c>
      <c r="R33" s="277" t="s">
        <v>313</v>
      </c>
      <c r="S33" s="278"/>
      <c r="T33" s="278"/>
      <c r="U33" s="279"/>
      <c r="V33" s="283"/>
      <c r="W33" s="284"/>
      <c r="X33" s="285"/>
      <c r="Y33" s="299" t="s">
        <v>408</v>
      </c>
      <c r="Z33" s="300"/>
      <c r="AA33" s="300"/>
      <c r="AB33" s="300"/>
      <c r="AC33" s="300"/>
      <c r="AD33" s="301"/>
    </row>
    <row r="34" spans="2:30" ht="14.45" customHeight="1">
      <c r="B34" s="115" t="s">
        <v>6</v>
      </c>
      <c r="C34" s="277" t="s">
        <v>21</v>
      </c>
      <c r="D34" s="278"/>
      <c r="E34" s="278"/>
      <c r="F34" s="279"/>
      <c r="G34" s="283"/>
      <c r="H34" s="284"/>
      <c r="I34" s="285"/>
      <c r="J34" s="290"/>
      <c r="K34" s="291"/>
      <c r="L34" s="291"/>
      <c r="M34" s="291"/>
      <c r="N34" s="291"/>
      <c r="O34" s="292"/>
      <c r="Q34" s="115" t="s">
        <v>6</v>
      </c>
      <c r="R34" s="277" t="s">
        <v>21</v>
      </c>
      <c r="S34" s="278"/>
      <c r="T34" s="278"/>
      <c r="U34" s="279"/>
      <c r="V34" s="283"/>
      <c r="W34" s="284"/>
      <c r="X34" s="285"/>
      <c r="Y34" s="290"/>
      <c r="Z34" s="291"/>
      <c r="AA34" s="291"/>
      <c r="AB34" s="291"/>
      <c r="AC34" s="291"/>
      <c r="AD34" s="292"/>
    </row>
    <row r="35" spans="2:30" ht="31.9" customHeight="1">
      <c r="B35" s="115" t="s">
        <v>6</v>
      </c>
      <c r="C35" s="277" t="s">
        <v>454</v>
      </c>
      <c r="D35" s="278"/>
      <c r="E35" s="278"/>
      <c r="F35" s="279"/>
      <c r="G35" s="293"/>
      <c r="H35" s="294"/>
      <c r="I35" s="295"/>
      <c r="J35" s="290"/>
      <c r="K35" s="291"/>
      <c r="L35" s="291"/>
      <c r="M35" s="291"/>
      <c r="N35" s="291"/>
      <c r="O35" s="292"/>
      <c r="Q35" s="115" t="s">
        <v>6</v>
      </c>
      <c r="R35" s="277" t="s">
        <v>454</v>
      </c>
      <c r="S35" s="278"/>
      <c r="T35" s="278"/>
      <c r="U35" s="279"/>
      <c r="V35" s="293"/>
      <c r="W35" s="294"/>
      <c r="X35" s="295"/>
      <c r="Y35" s="290"/>
      <c r="Z35" s="291"/>
      <c r="AA35" s="291"/>
      <c r="AB35" s="291"/>
      <c r="AC35" s="291"/>
      <c r="AD35" s="292"/>
    </row>
    <row r="36" spans="2:30" ht="36" customHeight="1">
      <c r="B36" s="115" t="s">
        <v>7</v>
      </c>
      <c r="C36" s="277" t="s">
        <v>314</v>
      </c>
      <c r="D36" s="278"/>
      <c r="E36" s="278"/>
      <c r="F36" s="279"/>
      <c r="G36" s="283"/>
      <c r="H36" s="284"/>
      <c r="I36" s="285"/>
      <c r="J36" s="283"/>
      <c r="K36" s="284"/>
      <c r="L36" s="285"/>
      <c r="M36" s="283"/>
      <c r="N36" s="284"/>
      <c r="O36" s="285"/>
      <c r="Q36" s="115" t="s">
        <v>7</v>
      </c>
      <c r="R36" s="277" t="s">
        <v>314</v>
      </c>
      <c r="S36" s="278"/>
      <c r="T36" s="278"/>
      <c r="U36" s="279"/>
      <c r="V36" s="283"/>
      <c r="W36" s="284"/>
      <c r="X36" s="285"/>
      <c r="Y36" s="283"/>
      <c r="Z36" s="284"/>
      <c r="AA36" s="285"/>
      <c r="AB36" s="283"/>
      <c r="AC36" s="284"/>
      <c r="AD36" s="285"/>
    </row>
    <row r="37" spans="2:30" ht="22.9" customHeight="1">
      <c r="B37" s="116" t="s">
        <v>8</v>
      </c>
      <c r="C37" s="286" t="s">
        <v>349</v>
      </c>
      <c r="D37" s="287"/>
      <c r="E37" s="287"/>
      <c r="F37" s="189"/>
      <c r="G37" s="283"/>
      <c r="H37" s="284"/>
      <c r="I37" s="285"/>
      <c r="J37" s="283"/>
      <c r="K37" s="284"/>
      <c r="L37" s="285"/>
      <c r="M37" s="283"/>
      <c r="N37" s="284"/>
      <c r="O37" s="285"/>
      <c r="Q37" s="116" t="s">
        <v>8</v>
      </c>
      <c r="R37" s="286" t="s">
        <v>349</v>
      </c>
      <c r="S37" s="287"/>
      <c r="T37" s="287"/>
      <c r="U37" s="189"/>
      <c r="V37" s="283"/>
      <c r="W37" s="284"/>
      <c r="X37" s="285"/>
      <c r="Y37" s="283"/>
      <c r="Z37" s="284"/>
      <c r="AA37" s="285"/>
      <c r="AB37" s="283"/>
      <c r="AC37" s="284"/>
      <c r="AD37" s="285"/>
    </row>
    <row r="38" spans="2:30" ht="22.9" customHeight="1">
      <c r="B38" s="116"/>
      <c r="C38" s="288"/>
      <c r="D38" s="289"/>
      <c r="E38" s="289"/>
      <c r="F38" s="191"/>
      <c r="G38" s="283"/>
      <c r="H38" s="284"/>
      <c r="I38" s="285"/>
      <c r="J38" s="283"/>
      <c r="K38" s="284"/>
      <c r="L38" s="285"/>
      <c r="M38" s="283"/>
      <c r="N38" s="284"/>
      <c r="O38" s="285"/>
      <c r="Q38" s="116"/>
      <c r="R38" s="288"/>
      <c r="S38" s="289"/>
      <c r="T38" s="289"/>
      <c r="U38" s="191"/>
      <c r="V38" s="283"/>
      <c r="W38" s="284"/>
      <c r="X38" s="285"/>
      <c r="Y38" s="283"/>
      <c r="Z38" s="284"/>
      <c r="AA38" s="285"/>
      <c r="AB38" s="283"/>
      <c r="AC38" s="284"/>
      <c r="AD38" s="285"/>
    </row>
    <row r="39" spans="2:30" ht="89.45" customHeight="1">
      <c r="B39" s="115" t="s">
        <v>341</v>
      </c>
      <c r="C39" s="277" t="s">
        <v>348</v>
      </c>
      <c r="D39" s="278"/>
      <c r="E39" s="278"/>
      <c r="F39" s="279"/>
      <c r="G39" s="280"/>
      <c r="H39" s="281"/>
      <c r="I39" s="281"/>
      <c r="J39" s="281"/>
      <c r="K39" s="281"/>
      <c r="L39" s="281"/>
      <c r="M39" s="281"/>
      <c r="N39" s="281"/>
      <c r="O39" s="282"/>
      <c r="Q39" s="115" t="s">
        <v>341</v>
      </c>
      <c r="R39" s="277" t="s">
        <v>348</v>
      </c>
      <c r="S39" s="278"/>
      <c r="T39" s="278"/>
      <c r="U39" s="279"/>
      <c r="V39" s="280"/>
      <c r="W39" s="281"/>
      <c r="X39" s="281"/>
      <c r="Y39" s="281"/>
      <c r="Z39" s="281"/>
      <c r="AA39" s="281"/>
      <c r="AB39" s="281"/>
      <c r="AC39" s="281"/>
      <c r="AD39" s="282"/>
    </row>
    <row r="40" spans="2:30" s="45" customFormat="1" ht="28.9" customHeight="1">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c r="B41" s="211" t="s">
        <v>468</v>
      </c>
      <c r="C41" s="212"/>
      <c r="D41" s="212"/>
      <c r="E41" s="212"/>
      <c r="F41" s="212"/>
      <c r="G41" s="212"/>
      <c r="H41" s="212"/>
      <c r="I41" s="212"/>
      <c r="J41" s="212"/>
      <c r="K41" s="212"/>
      <c r="L41" s="212"/>
      <c r="M41" s="212"/>
      <c r="N41" s="212"/>
      <c r="O41" s="213"/>
      <c r="Q41" s="296" t="s">
        <v>469</v>
      </c>
      <c r="R41" s="297"/>
      <c r="S41" s="297"/>
      <c r="T41" s="297"/>
      <c r="U41" s="297"/>
      <c r="V41" s="297"/>
      <c r="W41" s="297"/>
      <c r="X41" s="297"/>
      <c r="Y41" s="297"/>
      <c r="Z41" s="297"/>
      <c r="AA41" s="297"/>
      <c r="AB41" s="297"/>
      <c r="AC41" s="297"/>
      <c r="AD41" s="298"/>
    </row>
    <row r="42" spans="2:30" ht="14.45" customHeight="1">
      <c r="B42" s="115" t="s">
        <v>5</v>
      </c>
      <c r="C42" s="277" t="s">
        <v>313</v>
      </c>
      <c r="D42" s="278"/>
      <c r="E42" s="278"/>
      <c r="F42" s="279"/>
      <c r="G42" s="283"/>
      <c r="H42" s="284"/>
      <c r="I42" s="285"/>
      <c r="J42" s="299" t="s">
        <v>408</v>
      </c>
      <c r="K42" s="300"/>
      <c r="L42" s="300"/>
      <c r="M42" s="300"/>
      <c r="N42" s="300"/>
      <c r="O42" s="301"/>
      <c r="Q42" s="115" t="s">
        <v>5</v>
      </c>
      <c r="R42" s="277" t="s">
        <v>313</v>
      </c>
      <c r="S42" s="278"/>
      <c r="T42" s="278"/>
      <c r="U42" s="279"/>
      <c r="V42" s="283"/>
      <c r="W42" s="284"/>
      <c r="X42" s="285"/>
      <c r="Y42" s="299" t="s">
        <v>408</v>
      </c>
      <c r="Z42" s="300"/>
      <c r="AA42" s="300"/>
      <c r="AB42" s="300"/>
      <c r="AC42" s="300"/>
      <c r="AD42" s="301"/>
    </row>
    <row r="43" spans="2:30" ht="14.45" customHeight="1">
      <c r="B43" s="115" t="s">
        <v>6</v>
      </c>
      <c r="C43" s="277" t="s">
        <v>21</v>
      </c>
      <c r="D43" s="278"/>
      <c r="E43" s="278"/>
      <c r="F43" s="279"/>
      <c r="G43" s="283"/>
      <c r="H43" s="284"/>
      <c r="I43" s="285"/>
      <c r="J43" s="290"/>
      <c r="K43" s="291"/>
      <c r="L43" s="291"/>
      <c r="M43" s="291"/>
      <c r="N43" s="291"/>
      <c r="O43" s="292"/>
      <c r="Q43" s="115" t="s">
        <v>6</v>
      </c>
      <c r="R43" s="277" t="s">
        <v>21</v>
      </c>
      <c r="S43" s="278"/>
      <c r="T43" s="278"/>
      <c r="U43" s="279"/>
      <c r="V43" s="283"/>
      <c r="W43" s="284"/>
      <c r="X43" s="285"/>
      <c r="Y43" s="290"/>
      <c r="Z43" s="291"/>
      <c r="AA43" s="291"/>
      <c r="AB43" s="291"/>
      <c r="AC43" s="291"/>
      <c r="AD43" s="292"/>
    </row>
    <row r="44" spans="2:30" ht="31.9" customHeight="1">
      <c r="B44" s="115" t="s">
        <v>6</v>
      </c>
      <c r="C44" s="277" t="s">
        <v>454</v>
      </c>
      <c r="D44" s="278"/>
      <c r="E44" s="278"/>
      <c r="F44" s="279"/>
      <c r="G44" s="293"/>
      <c r="H44" s="294"/>
      <c r="I44" s="295"/>
      <c r="J44" s="290"/>
      <c r="K44" s="291"/>
      <c r="L44" s="291"/>
      <c r="M44" s="291"/>
      <c r="N44" s="291"/>
      <c r="O44" s="292"/>
      <c r="Q44" s="115" t="s">
        <v>6</v>
      </c>
      <c r="R44" s="277" t="s">
        <v>454</v>
      </c>
      <c r="S44" s="278"/>
      <c r="T44" s="278"/>
      <c r="U44" s="279"/>
      <c r="V44" s="293"/>
      <c r="W44" s="294"/>
      <c r="X44" s="295"/>
      <c r="Y44" s="290"/>
      <c r="Z44" s="291"/>
      <c r="AA44" s="291"/>
      <c r="AB44" s="291"/>
      <c r="AC44" s="291"/>
      <c r="AD44" s="292"/>
    </row>
    <row r="45" spans="2:30" ht="31.5" customHeight="1">
      <c r="B45" s="115" t="s">
        <v>7</v>
      </c>
      <c r="C45" s="277" t="s">
        <v>314</v>
      </c>
      <c r="D45" s="278"/>
      <c r="E45" s="278"/>
      <c r="F45" s="279"/>
      <c r="G45" s="283"/>
      <c r="H45" s="284"/>
      <c r="I45" s="285"/>
      <c r="J45" s="283"/>
      <c r="K45" s="284"/>
      <c r="L45" s="285"/>
      <c r="M45" s="283"/>
      <c r="N45" s="284"/>
      <c r="O45" s="285"/>
      <c r="Q45" s="115" t="s">
        <v>7</v>
      </c>
      <c r="R45" s="277" t="s">
        <v>314</v>
      </c>
      <c r="S45" s="278"/>
      <c r="T45" s="278"/>
      <c r="U45" s="279"/>
      <c r="V45" s="283"/>
      <c r="W45" s="284"/>
      <c r="X45" s="285"/>
      <c r="Y45" s="283"/>
      <c r="Z45" s="284"/>
      <c r="AA45" s="285"/>
      <c r="AB45" s="283"/>
      <c r="AC45" s="284"/>
      <c r="AD45" s="285"/>
    </row>
    <row r="46" spans="2:30" ht="22.9" customHeight="1">
      <c r="B46" s="116" t="s">
        <v>8</v>
      </c>
      <c r="C46" s="286" t="s">
        <v>349</v>
      </c>
      <c r="D46" s="287"/>
      <c r="E46" s="287"/>
      <c r="F46" s="189"/>
      <c r="G46" s="283"/>
      <c r="H46" s="284"/>
      <c r="I46" s="285"/>
      <c r="J46" s="283"/>
      <c r="K46" s="284"/>
      <c r="L46" s="285"/>
      <c r="M46" s="283"/>
      <c r="N46" s="284"/>
      <c r="O46" s="285"/>
      <c r="Q46" s="116" t="s">
        <v>8</v>
      </c>
      <c r="R46" s="286" t="s">
        <v>349</v>
      </c>
      <c r="S46" s="287"/>
      <c r="T46" s="287"/>
      <c r="U46" s="189"/>
      <c r="V46" s="283"/>
      <c r="W46" s="284"/>
      <c r="X46" s="285"/>
      <c r="Y46" s="283"/>
      <c r="Z46" s="284"/>
      <c r="AA46" s="285"/>
      <c r="AB46" s="283"/>
      <c r="AC46" s="284"/>
      <c r="AD46" s="285"/>
    </row>
    <row r="47" spans="2:30" ht="22.9" customHeight="1">
      <c r="B47" s="116"/>
      <c r="C47" s="288"/>
      <c r="D47" s="289"/>
      <c r="E47" s="289"/>
      <c r="F47" s="191"/>
      <c r="G47" s="283"/>
      <c r="H47" s="284"/>
      <c r="I47" s="285"/>
      <c r="J47" s="283"/>
      <c r="K47" s="284"/>
      <c r="L47" s="285"/>
      <c r="M47" s="283"/>
      <c r="N47" s="284"/>
      <c r="O47" s="285"/>
      <c r="Q47" s="116"/>
      <c r="R47" s="288"/>
      <c r="S47" s="289"/>
      <c r="T47" s="289"/>
      <c r="U47" s="191"/>
      <c r="V47" s="283"/>
      <c r="W47" s="284"/>
      <c r="X47" s="285"/>
      <c r="Y47" s="283"/>
      <c r="Z47" s="284"/>
      <c r="AA47" s="285"/>
      <c r="AB47" s="283"/>
      <c r="AC47" s="284"/>
      <c r="AD47" s="285"/>
    </row>
    <row r="48" spans="2:30" ht="77.45" customHeight="1">
      <c r="B48" s="115" t="s">
        <v>341</v>
      </c>
      <c r="C48" s="277" t="s">
        <v>348</v>
      </c>
      <c r="D48" s="278"/>
      <c r="E48" s="278"/>
      <c r="F48" s="279"/>
      <c r="G48" s="280"/>
      <c r="H48" s="281"/>
      <c r="I48" s="281"/>
      <c r="J48" s="281"/>
      <c r="K48" s="281"/>
      <c r="L48" s="281"/>
      <c r="M48" s="281"/>
      <c r="N48" s="281"/>
      <c r="O48" s="282"/>
      <c r="Q48" s="115" t="s">
        <v>341</v>
      </c>
      <c r="R48" s="277" t="s">
        <v>348</v>
      </c>
      <c r="S48" s="278"/>
      <c r="T48" s="278"/>
      <c r="U48" s="279"/>
      <c r="V48" s="280"/>
      <c r="W48" s="281"/>
      <c r="X48" s="281"/>
      <c r="Y48" s="281"/>
      <c r="Z48" s="281"/>
      <c r="AA48" s="281"/>
      <c r="AB48" s="281"/>
      <c r="AC48" s="281"/>
      <c r="AD48" s="282"/>
    </row>
    <row r="49" spans="3:32">
      <c r="Q49" s="42"/>
      <c r="R49" s="42"/>
      <c r="S49" s="42"/>
      <c r="T49" s="42"/>
      <c r="U49" s="42"/>
      <c r="V49" s="42"/>
      <c r="W49" s="42"/>
      <c r="X49" s="42"/>
      <c r="Y49" s="42"/>
      <c r="Z49" s="42"/>
      <c r="AA49" s="42"/>
      <c r="AB49" s="42"/>
      <c r="AC49" s="42"/>
    </row>
    <row r="50" spans="3:32" hidden="1">
      <c r="AF50" t="s">
        <v>414</v>
      </c>
    </row>
    <row r="51" spans="3:32" hidden="1"/>
    <row r="52" spans="3:32" hidden="1"/>
    <row r="53" spans="3:32" hidden="1"/>
    <row r="54" spans="3:32" hidden="1" outlineLevel="1"/>
    <row r="55" spans="3:32" hidden="1" outlineLevel="1">
      <c r="C55" s="1" t="s">
        <v>25</v>
      </c>
      <c r="E55" s="1" t="s">
        <v>509</v>
      </c>
      <c r="G55" s="1" t="s">
        <v>33</v>
      </c>
      <c r="J55" s="1" t="s">
        <v>36</v>
      </c>
    </row>
    <row r="56" spans="3:32" hidden="1" outlineLevel="1">
      <c r="C56" t="s">
        <v>12</v>
      </c>
      <c r="E56" t="str">
        <f>'Dropdown Lists'!G10</f>
        <v>Call Centre</v>
      </c>
      <c r="G56" t="str">
        <f>'Dropdown Lists'!G20</f>
        <v>Joint Procurement of Single Vendor</v>
      </c>
      <c r="J56" t="s">
        <v>257</v>
      </c>
    </row>
    <row r="57" spans="3:32" hidden="1" outlineLevel="1">
      <c r="C57" t="s">
        <v>26</v>
      </c>
      <c r="E57" t="str">
        <f>'Dropdown Lists'!G11</f>
        <v>Coupon Fulfillment</v>
      </c>
      <c r="G57" t="str">
        <f>'Dropdown Lists'!G21</f>
        <v>Sharing Delivery Agent</v>
      </c>
      <c r="J57" t="s">
        <v>120</v>
      </c>
    </row>
    <row r="58" spans="3:32" hidden="1" outlineLevel="1">
      <c r="C58" t="s">
        <v>27</v>
      </c>
      <c r="E58" t="str">
        <f>'Dropdown Lists'!G12</f>
        <v>Application Settlement</v>
      </c>
      <c r="G58" t="str">
        <f>'Dropdown Lists'!G22</f>
        <v>Sharing Marketing Materials / Collateral</v>
      </c>
      <c r="J58" t="s">
        <v>32</v>
      </c>
    </row>
    <row r="59" spans="3:32" hidden="1" outlineLevel="1">
      <c r="C59" t="s">
        <v>352</v>
      </c>
      <c r="E59" t="str">
        <f>'Dropdown Lists'!G13</f>
        <v>Channel Support / Training</v>
      </c>
      <c r="G59" t="str">
        <f>'Dropdown Lists'!G23</f>
        <v>Joint Media Buys</v>
      </c>
      <c r="J59" t="s">
        <v>121</v>
      </c>
    </row>
    <row r="60" spans="3:32" hidden="1" outlineLevel="1">
      <c r="C60" t="s">
        <v>16</v>
      </c>
      <c r="E60" t="str">
        <f>'Dropdown Lists'!G14</f>
        <v>Information Systems</v>
      </c>
      <c r="G60" t="str">
        <f>'Dropdown Lists'!G24</f>
        <v>Sharing of Energy Managers</v>
      </c>
      <c r="J60" t="s">
        <v>122</v>
      </c>
    </row>
    <row r="61" spans="3:32" hidden="1" outlineLevel="1">
      <c r="C61" t="s">
        <v>351</v>
      </c>
      <c r="E61" t="str">
        <f>'Dropdown Lists'!G15</f>
        <v>Other</v>
      </c>
      <c r="G61" t="str">
        <f>'Dropdown Lists'!G25</f>
        <v>Sharing of Key Account Managers</v>
      </c>
      <c r="J61" t="s">
        <v>124</v>
      </c>
    </row>
    <row r="62" spans="3:32" hidden="1" outlineLevel="1">
      <c r="C62" t="s">
        <v>17</v>
      </c>
      <c r="G62" t="str">
        <f>'Dropdown Lists'!G26</f>
        <v>Other</v>
      </c>
      <c r="J62" t="s">
        <v>123</v>
      </c>
    </row>
    <row r="63" spans="3:32" hidden="1" outlineLevel="1">
      <c r="C63" t="s">
        <v>112</v>
      </c>
      <c r="J63" s="8" t="s">
        <v>128</v>
      </c>
    </row>
    <row r="64" spans="3:32" hidden="1" outlineLevel="1"/>
    <row r="65" spans="3:9" hidden="1" outlineLevel="1">
      <c r="C65" s="1" t="s">
        <v>29</v>
      </c>
      <c r="E65" s="1" t="s">
        <v>28</v>
      </c>
      <c r="G65" s="1" t="s">
        <v>22</v>
      </c>
      <c r="I65" s="1" t="s">
        <v>11</v>
      </c>
    </row>
    <row r="66" spans="3:9" hidden="1" outlineLevel="1">
      <c r="C66" t="str">
        <f>'Dropdown Lists'!D33</f>
        <v>ALL OFF SWITCH</v>
      </c>
      <c r="E66" t="str">
        <f>'Dropdown Lists'!H33</f>
        <v>Agribusiness</v>
      </c>
      <c r="G66" t="s">
        <v>338</v>
      </c>
      <c r="I66" t="s">
        <v>299</v>
      </c>
    </row>
    <row r="67" spans="3:9" hidden="1" outlineLevel="1">
      <c r="C67" t="str">
        <f>'Dropdown Lists'!D34</f>
        <v>CENTRAL AIR CONDITIONER</v>
      </c>
      <c r="E67" t="str">
        <f>'Dropdown Lists'!H34</f>
        <v>Cogeneration</v>
      </c>
      <c r="G67" t="s">
        <v>339</v>
      </c>
      <c r="I67" t="s">
        <v>37</v>
      </c>
    </row>
    <row r="68" spans="3:9" hidden="1" outlineLevel="1">
      <c r="C68" t="str">
        <f>'Dropdown Lists'!D35</f>
        <v>CENTRAL AIR CONDITIONERS - PROPER SIZING</v>
      </c>
      <c r="E68" t="str">
        <f>'Dropdown Lists'!H35</f>
        <v>Cooking</v>
      </c>
      <c r="G68" t="s">
        <v>340</v>
      </c>
      <c r="I68" t="s">
        <v>38</v>
      </c>
    </row>
    <row r="69" spans="3:9" hidden="1" outlineLevel="1">
      <c r="C69" t="str">
        <f>'Dropdown Lists'!D36</f>
        <v>CLOTHESLINES</v>
      </c>
      <c r="E69" t="str">
        <f>'Dropdown Lists'!H36</f>
        <v>Electric Auxiliary</v>
      </c>
      <c r="I69" t="s">
        <v>39</v>
      </c>
    </row>
    <row r="70" spans="3:9" hidden="1" outlineLevel="1">
      <c r="C70" t="str">
        <f>'Dropdown Lists'!D37</f>
        <v>COLD WATER CLOTHES WASHING</v>
      </c>
      <c r="E70" t="str">
        <f>'Dropdown Lists'!H37</f>
        <v>Exhaust Fans</v>
      </c>
      <c r="I70" t="s">
        <v>40</v>
      </c>
    </row>
    <row r="71" spans="3:9" hidden="1" outlineLevel="1">
      <c r="C71" t="str">
        <f>'Dropdown Lists'!D38</f>
        <v xml:space="preserve">CONVECTION OVEN                                                                                     </v>
      </c>
      <c r="E71" t="str">
        <f>'Dropdown Lists'!H38</f>
        <v>Household Appliances</v>
      </c>
      <c r="G71" s="1" t="s">
        <v>30</v>
      </c>
      <c r="I71" t="s">
        <v>41</v>
      </c>
    </row>
    <row r="72" spans="3:9" hidden="1" outlineLevel="1">
      <c r="C72" t="str">
        <f>'Dropdown Lists'!D39</f>
        <v>CREEP HEAT CONTROLLER</v>
      </c>
      <c r="E72" t="str">
        <f>'Dropdown Lists'!H39</f>
        <v>HVAC Control</v>
      </c>
      <c r="G72" t="s">
        <v>31</v>
      </c>
      <c r="I72" t="s">
        <v>42</v>
      </c>
    </row>
    <row r="73" spans="3:9" hidden="1" outlineLevel="1">
      <c r="C73" t="str">
        <f>'Dropdown Lists'!D40</f>
        <v>DIMMABLE SELF-BALLASTED CFL - ALL STYLES</v>
      </c>
      <c r="E73" t="str">
        <f>'Dropdown Lists'!H40</f>
        <v>Lighting - Exterior</v>
      </c>
      <c r="G73" t="s">
        <v>32</v>
      </c>
      <c r="I73" t="s">
        <v>43</v>
      </c>
    </row>
    <row r="74" spans="3:9" hidden="1" outlineLevel="1">
      <c r="C74" t="str">
        <f>'Dropdown Lists'!D41</f>
        <v>DIMMER SWITCH</v>
      </c>
      <c r="E74" t="str">
        <f>'Dropdown Lists'!H41</f>
        <v>Lighting - High Bay</v>
      </c>
      <c r="G74" t="s">
        <v>118</v>
      </c>
      <c r="I74" t="s">
        <v>44</v>
      </c>
    </row>
    <row r="75" spans="3:9" hidden="1" outlineLevel="1">
      <c r="C75" t="str">
        <f>'Dropdown Lists'!D42</f>
        <v>DIMMER SWITCH (HARD-WIRED)</v>
      </c>
      <c r="E75" t="str">
        <f>'Dropdown Lists'!H42</f>
        <v>Lighting - Indoor</v>
      </c>
      <c r="G75" t="s">
        <v>119</v>
      </c>
      <c r="I75" t="s">
        <v>45</v>
      </c>
    </row>
    <row r="76" spans="3:9" hidden="1" outlineLevel="1">
      <c r="C76" t="str">
        <f>'Dropdown Lists'!D43</f>
        <v>DOMESTIC WATER HEATER</v>
      </c>
      <c r="E76" t="str">
        <f>'Dropdown Lists'!H43</f>
        <v>Lighting Controls</v>
      </c>
      <c r="G76" t="s">
        <v>113</v>
      </c>
      <c r="I76" t="s">
        <v>46</v>
      </c>
    </row>
    <row r="77" spans="3:9" hidden="1" outlineLevel="1">
      <c r="C77" t="str">
        <f>'Dropdown Lists'!D44</f>
        <v>DOUBLE CREEP HEAT PAD</v>
      </c>
      <c r="E77" t="str">
        <f>'Dropdown Lists'!H44</f>
        <v>Miscellaneous Equipment</v>
      </c>
      <c r="G77" t="s">
        <v>117</v>
      </c>
      <c r="I77" t="s">
        <v>47</v>
      </c>
    </row>
    <row r="78" spans="3:9" hidden="1" outlineLevel="1">
      <c r="C78" t="str">
        <f>'Dropdown Lists'!D45</f>
        <v>DRAIN WATER HEAT RECOVERY</v>
      </c>
      <c r="E78" t="str">
        <f>'Dropdown Lists'!H45</f>
        <v>Plug Loads</v>
      </c>
      <c r="G78" t="s">
        <v>127</v>
      </c>
      <c r="I78" t="s">
        <v>48</v>
      </c>
    </row>
    <row r="79" spans="3:9" hidden="1" outlineLevel="1">
      <c r="C79" t="str">
        <f>'Dropdown Lists'!D46</f>
        <v>DUAL AND NATURAL EXHAUST VENTILATION SYSTEM</v>
      </c>
      <c r="E79" t="str">
        <f>'Dropdown Lists'!H46</f>
        <v>Refrigeration</v>
      </c>
      <c r="G79" t="s">
        <v>112</v>
      </c>
      <c r="I79" t="s">
        <v>49</v>
      </c>
    </row>
    <row r="80" spans="3:9" hidden="1" outlineLevel="1">
      <c r="C80" t="str">
        <f>'Dropdown Lists'!D47</f>
        <v xml:space="preserve">DUAL SPEED POOL PUMP MOTORS                                                                         </v>
      </c>
      <c r="E80" t="str">
        <f>'Dropdown Lists'!H47</f>
        <v>Residential Central Cooling</v>
      </c>
      <c r="I80" t="s">
        <v>50</v>
      </c>
    </row>
    <row r="81" spans="3:9" hidden="1" outlineLevel="1">
      <c r="C81" t="str">
        <f>'Dropdown Lists'!D48</f>
        <v>DUCT SEALING</v>
      </c>
      <c r="E81" t="str">
        <f>'Dropdown Lists'!H48</f>
        <v>Residential Central Heating</v>
      </c>
      <c r="I81" t="s">
        <v>51</v>
      </c>
    </row>
    <row r="82" spans="3:9" hidden="1" outlineLevel="1">
      <c r="C82" t="str">
        <f>'Dropdown Lists'!D49</f>
        <v>EFFICIENT AERATORS</v>
      </c>
      <c r="E82" t="str">
        <f>'Dropdown Lists'!H49</f>
        <v>Solar Energy Applications</v>
      </c>
      <c r="I82" t="s">
        <v>52</v>
      </c>
    </row>
    <row r="83" spans="3:9" hidden="1" outlineLevel="1">
      <c r="C83" t="str">
        <f>'Dropdown Lists'!D50</f>
        <v xml:space="preserve">EFFICIENT SHOWERHEAD </v>
      </c>
      <c r="E83" t="str">
        <f>'Dropdown Lists'!H50</f>
        <v>Space Cooling and Heating</v>
      </c>
      <c r="I83" t="s">
        <v>53</v>
      </c>
    </row>
    <row r="84" spans="3:9" hidden="1" outlineLevel="1">
      <c r="C84" t="str">
        <f>'Dropdown Lists'!D51</f>
        <v>ELECTRIC FURNACE WITH ECM</v>
      </c>
      <c r="E84" t="str">
        <f>'Dropdown Lists'!H51</f>
        <v>Swimming Pool</v>
      </c>
      <c r="I84" t="s">
        <v>54</v>
      </c>
    </row>
    <row r="85" spans="3:9" hidden="1" outlineLevel="1">
      <c r="C85" t="str">
        <f>'Dropdown Lists'!D52</f>
        <v>ELECTRIC FURNACE WITH ECM (CONTINUOUS FAN USAGE)</v>
      </c>
      <c r="E85" t="str">
        <f>'Dropdown Lists'!H52</f>
        <v>Thermal Envelope</v>
      </c>
      <c r="I85" t="s">
        <v>55</v>
      </c>
    </row>
    <row r="86" spans="3:9" hidden="1" outlineLevel="1">
      <c r="C86" t="str">
        <f>'Dropdown Lists'!D53</f>
        <v>ELECTRONIC OR DIGITAL HID BALLASTS</v>
      </c>
      <c r="E86" t="str">
        <f>'Dropdown Lists'!H53</f>
        <v>Ventilation and Circulation</v>
      </c>
      <c r="I86" t="s">
        <v>56</v>
      </c>
    </row>
    <row r="87" spans="3:9" hidden="1" outlineLevel="1">
      <c r="C87" t="str">
        <f>'Dropdown Lists'!D54</f>
        <v>ENERGY EFFICIENT TELEVISION</v>
      </c>
      <c r="E87" t="str">
        <f>'Dropdown Lists'!H54</f>
        <v>Water Heating</v>
      </c>
      <c r="I87" t="s">
        <v>57</v>
      </c>
    </row>
    <row r="88" spans="3:9" hidden="1" outlineLevel="1">
      <c r="C88" t="str">
        <f>'Dropdown Lists'!D55</f>
        <v>ENERGY STAR QUALIFIED LED</v>
      </c>
      <c r="I88" t="s">
        <v>58</v>
      </c>
    </row>
    <row r="89" spans="3:9" hidden="1" outlineLevel="1">
      <c r="C89" t="str">
        <f>'Dropdown Lists'!D56</f>
        <v>ENERGY STAR QUALIFIED LIGHT FIXTURE - 1 OR 2 SOCKETS</v>
      </c>
      <c r="I89" t="s">
        <v>59</v>
      </c>
    </row>
    <row r="90" spans="3:9" hidden="1" outlineLevel="1">
      <c r="C90" t="str">
        <f>'Dropdown Lists'!D57</f>
        <v>ENERGY STAR QUALIFIED LIGHT FIXTURE - 3 OR MORE SOCKETS</v>
      </c>
      <c r="I90" t="s">
        <v>60</v>
      </c>
    </row>
    <row r="91" spans="3:9" hidden="1" outlineLevel="1">
      <c r="C91" t="str">
        <f>'Dropdown Lists'!D58</f>
        <v>ENERGY STAR QUALIFIED RECESSED LIGHTING- LED</v>
      </c>
      <c r="I91" t="s">
        <v>61</v>
      </c>
    </row>
    <row r="92" spans="3:9" hidden="1" outlineLevel="1">
      <c r="C92" t="str">
        <f>'Dropdown Lists'!D59</f>
        <v>ENERGY STAR QUALIFIED UNDER THE COUNTER LIGHTING</v>
      </c>
      <c r="I92" t="s">
        <v>62</v>
      </c>
    </row>
    <row r="93" spans="3:9" hidden="1" outlineLevel="1">
      <c r="C93" t="str">
        <f>'Dropdown Lists'!D60</f>
        <v>ENERGY STAR® BATTERY CHARGERS</v>
      </c>
      <c r="I93" t="s">
        <v>63</v>
      </c>
    </row>
    <row r="94" spans="3:9" hidden="1" outlineLevel="1">
      <c r="C94" t="str">
        <f>'Dropdown Lists'!D61</f>
        <v>ENERGY STAR® CEILING FAN</v>
      </c>
      <c r="I94" t="s">
        <v>64</v>
      </c>
    </row>
    <row r="95" spans="3:9" hidden="1" outlineLevel="1">
      <c r="C95" t="str">
        <f>'Dropdown Lists'!D62</f>
        <v>ENERGY STAR® CENTRAL AIR CONDITIONER</v>
      </c>
      <c r="I95" t="s">
        <v>65</v>
      </c>
    </row>
    <row r="96" spans="3:9" hidden="1" outlineLevel="1">
      <c r="C96" t="str">
        <f>'Dropdown Lists'!D63</f>
        <v>ENERGY STAR® CLOTHES WASHER</v>
      </c>
      <c r="I96" t="s">
        <v>66</v>
      </c>
    </row>
    <row r="97" spans="3:9" hidden="1" outlineLevel="1">
      <c r="C97" t="str">
        <f>'Dropdown Lists'!D64</f>
        <v>ENERGY STAR® DEHUMIDIFIER</v>
      </c>
      <c r="I97" t="s">
        <v>67</v>
      </c>
    </row>
    <row r="98" spans="3:9" hidden="1" outlineLevel="1">
      <c r="C98" t="str">
        <f>'Dropdown Lists'!D65</f>
        <v>ENERGY STAR® DISHWASHER</v>
      </c>
      <c r="I98" t="s">
        <v>68</v>
      </c>
    </row>
    <row r="99" spans="3:9" hidden="1" outlineLevel="1">
      <c r="C99" t="str">
        <f>'Dropdown Lists'!D66</f>
        <v xml:space="preserve">ENERGY STAR® DISHWASHER                                                                             </v>
      </c>
      <c r="I99" t="s">
        <v>69</v>
      </c>
    </row>
    <row r="100" spans="3:9" hidden="1" outlineLevel="1">
      <c r="C100" t="str">
        <f>'Dropdown Lists'!D67</f>
        <v xml:space="preserve">ENERGY STAR® FREEZER                                                                                </v>
      </c>
      <c r="I100" t="s">
        <v>70</v>
      </c>
    </row>
    <row r="101" spans="3:9" hidden="1" outlineLevel="1">
      <c r="C101" t="str">
        <f>'Dropdown Lists'!D68</f>
        <v>ENERGY STAR® LED LAMPS - MR16 GU5.3 BASE</v>
      </c>
      <c r="I101" t="s">
        <v>71</v>
      </c>
    </row>
    <row r="102" spans="3:9" hidden="1" outlineLevel="1">
      <c r="C102" t="str">
        <f>'Dropdown Lists'!D69</f>
        <v>ENERGY STAR® LED LAMPS - OMNIDIRECTIONAL A SHAPE OR WET LOCATION RATED PAR</v>
      </c>
      <c r="I102" t="s">
        <v>72</v>
      </c>
    </row>
    <row r="103" spans="3:9" hidden="1" outlineLevel="1">
      <c r="C103" t="str">
        <f>'Dropdown Lists'!D70</f>
        <v>ENERGY STAR® LED LAMPS - PAR16 OR MR16 GU10 BASE</v>
      </c>
      <c r="I103" t="s">
        <v>73</v>
      </c>
    </row>
    <row r="104" spans="3:9" hidden="1" outlineLevel="1">
      <c r="C104" t="str">
        <f>'Dropdown Lists'!D71</f>
        <v>ENERGY STAR® LED LIGHT BULB</v>
      </c>
      <c r="I104" t="s">
        <v>74</v>
      </c>
    </row>
    <row r="105" spans="3:9" hidden="1" outlineLevel="1">
      <c r="C105" t="str">
        <f>'Dropdown Lists'!D72</f>
        <v xml:space="preserve">ENERGY STAR® LED PAR16/20/30/38 LAMPS E26 BASE </v>
      </c>
      <c r="I105" t="s">
        <v>75</v>
      </c>
    </row>
    <row r="106" spans="3:9" hidden="1" outlineLevel="1">
      <c r="C106" t="str">
        <f>'Dropdown Lists'!D73</f>
        <v>ENERGY STAR® LED RECESSED DOWNLIGHTS</v>
      </c>
      <c r="I106" t="s">
        <v>76</v>
      </c>
    </row>
    <row r="107" spans="3:9" hidden="1" outlineLevel="1">
      <c r="C107" t="str">
        <f>'Dropdown Lists'!D74</f>
        <v>ENERGY STAR® QUALIFIED A/V EQUIPMENT</v>
      </c>
      <c r="I107" t="s">
        <v>77</v>
      </c>
    </row>
    <row r="108" spans="3:9" hidden="1" outlineLevel="1">
      <c r="C108" t="str">
        <f>'Dropdown Lists'!D75</f>
        <v xml:space="preserve">ENERGY STAR® QUALIFIED COMPACT FLUORESCENT LAMPS </v>
      </c>
      <c r="I108" t="s">
        <v>78</v>
      </c>
    </row>
    <row r="109" spans="3:9" hidden="1" outlineLevel="1">
      <c r="C109" t="str">
        <f>'Dropdown Lists'!D76</f>
        <v>ENERGY STAR® QUALIFIED COMPACT FLUORESCENT LAMPS (CFLS) - GU24 FIXTURE E.G SURFACE MOUNT</v>
      </c>
      <c r="I109" t="s">
        <v>79</v>
      </c>
    </row>
    <row r="110" spans="3:9" hidden="1" outlineLevel="1">
      <c r="C110" t="str">
        <f>'Dropdown Lists'!D77</f>
        <v>ENERGY STAR® QUALIFIED COMPUTERS</v>
      </c>
      <c r="I110" t="s">
        <v>80</v>
      </c>
    </row>
    <row r="111" spans="3:9" hidden="1" outlineLevel="1">
      <c r="C111" t="str">
        <f>'Dropdown Lists'!D78</f>
        <v>ENERGY STAR® QUALIFIED DISPLAYS (MONITORS)</v>
      </c>
      <c r="I111" t="s">
        <v>81</v>
      </c>
    </row>
    <row r="112" spans="3:9" hidden="1" outlineLevel="1">
      <c r="C112" t="str">
        <f>'Dropdown Lists'!D79</f>
        <v>ENERGY STAR® QUALIFIED GAME CONSOLES</v>
      </c>
      <c r="I112" t="s">
        <v>82</v>
      </c>
    </row>
    <row r="113" spans="3:9" hidden="1" outlineLevel="1">
      <c r="C113" t="str">
        <f>'Dropdown Lists'!D80</f>
        <v>ENERGY STAR® QUALIFIED INDOOR LIGHT FIXTURE</v>
      </c>
      <c r="I113" t="s">
        <v>83</v>
      </c>
    </row>
    <row r="114" spans="3:9" hidden="1" outlineLevel="1">
      <c r="C114" t="str">
        <f>'Dropdown Lists'!D81</f>
        <v>ENERGY STAR® QUALIFIED LED BULBS</v>
      </c>
      <c r="I114" t="s">
        <v>84</v>
      </c>
    </row>
    <row r="115" spans="3:9" hidden="1" outlineLevel="1">
      <c r="C115" t="str">
        <f>'Dropdown Lists'!D82</f>
        <v>ENERGY STAR® QUALIFIED SET TOP BOX</v>
      </c>
      <c r="I115" t="s">
        <v>85</v>
      </c>
    </row>
    <row r="116" spans="3:9" hidden="1" outlineLevel="1">
      <c r="C116" t="str">
        <f>'Dropdown Lists'!D83</f>
        <v>ENERGY STAR® QUALIFIED SPECIALTY COMPACT FLUORESCENT LAMPS (CFLS)</v>
      </c>
      <c r="I116" t="s">
        <v>86</v>
      </c>
    </row>
    <row r="117" spans="3:9" hidden="1" outlineLevel="1">
      <c r="C117" t="str">
        <f>'Dropdown Lists'!D84</f>
        <v>ENERGY STAR® REFRIGERATOR</v>
      </c>
      <c r="I117" t="s">
        <v>87</v>
      </c>
    </row>
    <row r="118" spans="3:9" hidden="1" outlineLevel="1">
      <c r="C118" t="str">
        <f>'Dropdown Lists'!D85</f>
        <v>ENERGY STAR® ROOM AIR CONDITIONER</v>
      </c>
      <c r="I118" t="s">
        <v>88</v>
      </c>
    </row>
    <row r="119" spans="3:9" hidden="1" outlineLevel="1">
      <c r="C119" t="str">
        <f>'Dropdown Lists'!D86</f>
        <v>ENERGY STAR® WINDOWS</v>
      </c>
      <c r="I119" t="s">
        <v>89</v>
      </c>
    </row>
    <row r="120" spans="3:9" hidden="1" outlineLevel="1">
      <c r="C120" t="str">
        <f>'Dropdown Lists'!D87</f>
        <v>EXIT SIGN - LED</v>
      </c>
      <c r="I120" t="s">
        <v>90</v>
      </c>
    </row>
    <row r="121" spans="3:9" hidden="1" outlineLevel="1">
      <c r="C121" t="str">
        <f>'Dropdown Lists'!D88</f>
        <v xml:space="preserve">EXIT SIGNS </v>
      </c>
      <c r="I121" t="s">
        <v>91</v>
      </c>
    </row>
    <row r="122" spans="3:9" hidden="1" outlineLevel="1">
      <c r="C122" t="str">
        <f>'Dropdown Lists'!D89</f>
        <v>FURNACE/AIR CONDITIONER FILTER</v>
      </c>
      <c r="I122" t="s">
        <v>92</v>
      </c>
    </row>
    <row r="123" spans="3:9" hidden="1" outlineLevel="1">
      <c r="C123" t="str">
        <f>'Dropdown Lists'!D90</f>
        <v>ELECTRONICALLY COMMUTATED MOTOR (ECM)</v>
      </c>
      <c r="I123" t="s">
        <v>93</v>
      </c>
    </row>
    <row r="124" spans="3:9" hidden="1" outlineLevel="1">
      <c r="C124" t="str">
        <f>'Dropdown Lists'!D91</f>
        <v xml:space="preserve">GAS RANGE                                                                                           </v>
      </c>
      <c r="I124" t="s">
        <v>94</v>
      </c>
    </row>
    <row r="125" spans="3:9" hidden="1" outlineLevel="1">
      <c r="C125" t="str">
        <f>'Dropdown Lists'!D92</f>
        <v>HEAT PUMP</v>
      </c>
      <c r="I125" t="s">
        <v>95</v>
      </c>
    </row>
    <row r="126" spans="3:9" hidden="1" outlineLevel="1">
      <c r="C126" t="str">
        <f>'Dropdown Lists'!D93</f>
        <v>HEAVY DUTY PLUG-IN TIMERS</v>
      </c>
      <c r="I126" t="s">
        <v>96</v>
      </c>
    </row>
    <row r="127" spans="3:9" hidden="1" outlineLevel="1">
      <c r="C127" t="str">
        <f>'Dropdown Lists'!D94</f>
        <v>HIGH EFFICIENCY VENTILATION EXHAUST FANS</v>
      </c>
      <c r="I127" t="s">
        <v>97</v>
      </c>
    </row>
    <row r="128" spans="3:9" hidden="1" outlineLevel="1">
      <c r="C128" t="str">
        <f>'Dropdown Lists'!D95</f>
        <v>HIGH PERFORMANCE MEDIUM BAY T8 FIXTURES</v>
      </c>
      <c r="I128" t="s">
        <v>98</v>
      </c>
    </row>
    <row r="129" spans="3:9" hidden="1" outlineLevel="1">
      <c r="C129" t="str">
        <f>'Dropdown Lists'!D96</f>
        <v>HIGH PERFORMANCE T8 FIXTURES</v>
      </c>
      <c r="I129" t="s">
        <v>99</v>
      </c>
    </row>
    <row r="130" spans="3:9" hidden="1" outlineLevel="1">
      <c r="C130" t="str">
        <f>'Dropdown Lists'!D97</f>
        <v>HIGH TEMPERATURE CUTOUT THERMOSTAT</v>
      </c>
      <c r="I130" t="s">
        <v>100</v>
      </c>
    </row>
    <row r="131" spans="3:9" hidden="1" outlineLevel="1">
      <c r="C131" t="str">
        <f>'Dropdown Lists'!D98</f>
        <v>HIGH VOLUME LOW SPEED FAN</v>
      </c>
      <c r="I131" t="s">
        <v>101</v>
      </c>
    </row>
    <row r="132" spans="3:9" hidden="1" outlineLevel="1">
      <c r="C132" t="str">
        <f>'Dropdown Lists'!D99</f>
        <v>HOT WATER PIPE WRAP</v>
      </c>
      <c r="I132" t="s">
        <v>102</v>
      </c>
    </row>
    <row r="133" spans="3:9" hidden="1" outlineLevel="1">
      <c r="C133" t="str">
        <f>'Dropdown Lists'!D100</f>
        <v>INDOOR LIGHTING TIMER</v>
      </c>
      <c r="I133" t="s">
        <v>103</v>
      </c>
    </row>
    <row r="134" spans="3:9" hidden="1" outlineLevel="1">
      <c r="C134" t="str">
        <f>'Dropdown Lists'!D101</f>
        <v>INDOOR MOTION SENSOR</v>
      </c>
      <c r="I134" t="s">
        <v>104</v>
      </c>
    </row>
    <row r="135" spans="3:9" hidden="1" outlineLevel="1">
      <c r="C135" t="str">
        <f>'Dropdown Lists'!D102</f>
        <v>INFRARED COATED HALOGEN LAMPS</v>
      </c>
      <c r="I135" t="s">
        <v>105</v>
      </c>
    </row>
    <row r="136" spans="3:9" hidden="1" outlineLevel="1">
      <c r="C136" t="str">
        <f>'Dropdown Lists'!D103</f>
        <v>IN-SUITE TEMPERATURE CONTROLS</v>
      </c>
      <c r="I136" t="s">
        <v>106</v>
      </c>
    </row>
    <row r="137" spans="3:9" hidden="1" outlineLevel="1">
      <c r="C137" t="str">
        <f>'Dropdown Lists'!D104</f>
        <v>LIGHTING TIMERS (HARD-WIRED, INDOOR)</v>
      </c>
      <c r="I137" t="s">
        <v>107</v>
      </c>
    </row>
    <row r="138" spans="3:9" hidden="1" outlineLevel="1">
      <c r="C138" t="str">
        <f>'Dropdown Lists'!D105</f>
        <v>LOWER WATTAGE HID LAMPS</v>
      </c>
      <c r="I138" t="s">
        <v>108</v>
      </c>
    </row>
    <row r="139" spans="3:9" hidden="1" outlineLevel="1">
      <c r="C139" t="str">
        <f>'Dropdown Lists'!D106</f>
        <v>METAL HALIDE DIRECT LAMP REPLACEMENT</v>
      </c>
      <c r="I139" t="s">
        <v>109</v>
      </c>
    </row>
    <row r="140" spans="3:9" hidden="1" outlineLevel="1">
      <c r="C140" t="str">
        <f>'Dropdown Lists'!D107</f>
        <v>METAL HALIDE FIXTURE</v>
      </c>
      <c r="I140" t="s">
        <v>110</v>
      </c>
    </row>
    <row r="141" spans="3:9" hidden="1" outlineLevel="1">
      <c r="C141" t="str">
        <f>'Dropdown Lists'!D108</f>
        <v>MOTION SENSORS (HARD-WIRED, INDOOR)</v>
      </c>
      <c r="I141" t="s">
        <v>111</v>
      </c>
    </row>
    <row r="142" spans="3:9" hidden="1" outlineLevel="1">
      <c r="C142" t="str">
        <f>'Dropdown Lists'!D109</f>
        <v>NON-DIMMABLE SELF-BALLASTED CFL</v>
      </c>
      <c r="I142" t="s">
        <v>112</v>
      </c>
    </row>
    <row r="143" spans="3:9" hidden="1" outlineLevel="1">
      <c r="C143" t="str">
        <f>'Dropdown Lists'!D110</f>
        <v>NON-ELECTRIC SPACE COOLING</v>
      </c>
    </row>
    <row r="144" spans="3:9" hidden="1" outlineLevel="1">
      <c r="C144" t="str">
        <f>'Dropdown Lists'!D111</f>
        <v>OCCUPANCY SENSORS</v>
      </c>
    </row>
    <row r="145" spans="3:3" hidden="1" outlineLevel="1">
      <c r="C145" t="str">
        <f>'Dropdown Lists'!D112</f>
        <v>OPEN DRIP-PROOF (ODP) MOTORS</v>
      </c>
    </row>
    <row r="146" spans="3:3" hidden="1" outlineLevel="1">
      <c r="C146" t="str">
        <f>'Dropdown Lists'!D113</f>
        <v>OUTDOOR LIGHTING TIMER</v>
      </c>
    </row>
    <row r="147" spans="3:3" hidden="1" outlineLevel="1">
      <c r="C147" t="str">
        <f>'Dropdown Lists'!D114</f>
        <v>OUTDOOR MOTION SENSOR</v>
      </c>
    </row>
    <row r="148" spans="3:3" hidden="1" outlineLevel="1">
      <c r="C148" t="str">
        <f>'Dropdown Lists'!D115</f>
        <v>PHOTOCELL AND TIMER FOR LIGHTING CONTROL</v>
      </c>
    </row>
    <row r="149" spans="3:3" hidden="1" outlineLevel="1">
      <c r="C149" t="str">
        <f>'Dropdown Lists'!D116</f>
        <v>POOL PUMP WITH TIME-CLOCK OR CONTROLLER</v>
      </c>
    </row>
    <row r="150" spans="3:3" hidden="1" outlineLevel="1">
      <c r="C150" t="str">
        <f>'Dropdown Lists'!D117</f>
        <v>POWER BAR WITH INTEGRATED TIMER</v>
      </c>
    </row>
    <row r="151" spans="3:3" hidden="1" outlineLevel="1">
      <c r="C151" t="str">
        <f>'Dropdown Lists'!D118</f>
        <v>POWER BAR, SMART (WITH AUTO SHUT-OFF)</v>
      </c>
    </row>
    <row r="152" spans="3:3" hidden="1" outlineLevel="1">
      <c r="C152" t="str">
        <f>'Dropdown Lists'!D119</f>
        <v>PROGRAMMABLE THERMOSTAT</v>
      </c>
    </row>
    <row r="153" spans="3:3" hidden="1" outlineLevel="1">
      <c r="C153" t="str">
        <f>'Dropdown Lists'!D120</f>
        <v>PROGRAMMABLE THERMOSTAT (BASEBOARD)</v>
      </c>
    </row>
    <row r="154" spans="3:3" hidden="1" outlineLevel="1">
      <c r="C154" t="str">
        <f>'Dropdown Lists'!D121</f>
        <v>PULSE START METAL HALIDE</v>
      </c>
    </row>
    <row r="155" spans="3:3" hidden="1" outlineLevel="1">
      <c r="C155" t="str">
        <f>'Dropdown Lists'!D122</f>
        <v>REDUCED WATTAGE T8 FIXTURES</v>
      </c>
    </row>
    <row r="156" spans="3:3" hidden="1" outlineLevel="1">
      <c r="C156" t="str">
        <f>'Dropdown Lists'!D123</f>
        <v>REFRIGERATED DISPLAY CASE LED STRIP LIGHT</v>
      </c>
    </row>
    <row r="157" spans="3:3" hidden="1" outlineLevel="1">
      <c r="C157" t="str">
        <f>'Dropdown Lists'!D124</f>
        <v xml:space="preserve">REFRIGERATOR REPLACEMENT                                                              </v>
      </c>
    </row>
    <row r="158" spans="3:3" hidden="1" outlineLevel="1">
      <c r="C158" t="str">
        <f>'Dropdown Lists'!D125</f>
        <v>RESIDENTIAL ATTIC INSULATION</v>
      </c>
    </row>
    <row r="159" spans="3:3" hidden="1" outlineLevel="1">
      <c r="C159" t="str">
        <f>'Dropdown Lists'!D126</f>
        <v xml:space="preserve">RESIDENTIAL CLOTHES DRYER                                                                           </v>
      </c>
    </row>
    <row r="160" spans="3:3" hidden="1" outlineLevel="1">
      <c r="C160" t="str">
        <f>'Dropdown Lists'!D127</f>
        <v>SEASONAL LED LIGHTS</v>
      </c>
    </row>
    <row r="161" spans="3:3" hidden="1" outlineLevel="1">
      <c r="C161" t="str">
        <f>'Dropdown Lists'!D128</f>
        <v>SELF BALLASTED CERAMIC METAL HALIDE LAMP</v>
      </c>
    </row>
    <row r="162" spans="3:3" hidden="1" outlineLevel="1">
      <c r="C162" t="str">
        <f>'Dropdown Lists'!D129</f>
        <v>SINGLE CREEP HEAT PAD</v>
      </c>
    </row>
    <row r="163" spans="3:3" hidden="1" outlineLevel="1">
      <c r="C163" t="str">
        <f>'Dropdown Lists'!D130</f>
        <v>SOLAR HOT WATER COLLECTOR</v>
      </c>
    </row>
    <row r="164" spans="3:3" hidden="1" outlineLevel="1">
      <c r="C164" t="str">
        <f>'Dropdown Lists'!D131</f>
        <v>SOLAR LANDSCAPE LIGHTS</v>
      </c>
    </row>
    <row r="165" spans="3:3" hidden="1" outlineLevel="1">
      <c r="C165" t="str">
        <f>'Dropdown Lists'!D132</f>
        <v>SOLAR THERMAL WATER HEATER</v>
      </c>
    </row>
    <row r="166" spans="3:3" hidden="1" outlineLevel="1">
      <c r="C166" t="str">
        <f>'Dropdown Lists'!D133</f>
        <v>STANDARD PERFORMANCE MEDIUM BAY T8 FIXTURES</v>
      </c>
    </row>
    <row r="167" spans="3:3" hidden="1" outlineLevel="1">
      <c r="C167" t="str">
        <f>'Dropdown Lists'!D134</f>
        <v>STANDARD PERFORMANCE T8</v>
      </c>
    </row>
    <row r="168" spans="3:3" hidden="1" outlineLevel="1">
      <c r="C168" t="str">
        <f>'Dropdown Lists'!D135</f>
        <v>SYNCHRONOUS BELT</v>
      </c>
    </row>
    <row r="169" spans="3:3" hidden="1" outlineLevel="1">
      <c r="C169" t="str">
        <f>'Dropdown Lists'!D136</f>
        <v>T5 FIXTURES</v>
      </c>
    </row>
    <row r="170" spans="3:3" hidden="1" outlineLevel="1">
      <c r="C170" t="str">
        <f>'Dropdown Lists'!D137</f>
        <v>T5 MEDIUM AND HIGH BAY FIXTURES</v>
      </c>
    </row>
    <row r="171" spans="3:3" hidden="1" outlineLevel="1">
      <c r="C171" t="str">
        <f>'Dropdown Lists'!D138</f>
        <v xml:space="preserve">T8 HIGH OUTPUT LAMPS &amp; ELECTRONIC BALLAST </v>
      </c>
    </row>
    <row r="172" spans="3:3" hidden="1" outlineLevel="1">
      <c r="C172" t="str">
        <f>'Dropdown Lists'!D139</f>
        <v xml:space="preserve">T8 LAMPS &amp; ELECTRONIC BALLAST </v>
      </c>
    </row>
    <row r="173" spans="3:3" hidden="1" outlineLevel="1">
      <c r="C173" t="str">
        <f>'Dropdown Lists'!D140</f>
        <v>TIMER AND CLIP-ON THERMOSTATIC CONTROLS</v>
      </c>
    </row>
    <row r="174" spans="3:3" hidden="1" outlineLevel="1">
      <c r="C174" t="str">
        <f>'Dropdown Lists'!D141</f>
        <v>TOTALLY ENCLOSED FAN-COOLED (TEFC) MOTORS</v>
      </c>
    </row>
    <row r="175" spans="3:3" hidden="1" outlineLevel="1">
      <c r="C175" t="str">
        <f>'Dropdown Lists'!D142</f>
        <v>ULTRA HIGH EFFICIENCY VENTILATION EXHAUST FANS</v>
      </c>
    </row>
    <row r="176" spans="3:3" hidden="1" outlineLevel="1">
      <c r="C176" t="str">
        <f>'Dropdown Lists'!D143</f>
        <v>UNITARY AIR-CONDITIONING UNIT</v>
      </c>
    </row>
    <row r="177" spans="3:3" hidden="1" outlineLevel="1">
      <c r="C177" t="str">
        <f>'Dropdown Lists'!D144</f>
        <v>UNITARY AIR-CONDITIONING UNIT WITH ECONOMIZER</v>
      </c>
    </row>
    <row r="178" spans="3:3" hidden="1" outlineLevel="1">
      <c r="C178" t="str">
        <f>'Dropdown Lists'!D145</f>
        <v>VARIABLE FREQUENCY DRIVE (VFD)</v>
      </c>
    </row>
    <row r="179" spans="3:3" hidden="1" outlineLevel="1">
      <c r="C179" t="str">
        <f>'Dropdown Lists'!D146</f>
        <v xml:space="preserve">VARIABLE SPEED POOL PUMP MOTORS                                                                     </v>
      </c>
    </row>
    <row r="180" spans="3:3" hidden="1" outlineLevel="1">
      <c r="C180" t="str">
        <f>'Dropdown Lists'!D147</f>
        <v>WATER HEATER BLANKET</v>
      </c>
    </row>
    <row r="181" spans="3:3" hidden="1" outlineLevel="1">
      <c r="C181" t="str">
        <f>'Dropdown Lists'!D148</f>
        <v>WATER TO AIR GROUND SOURCE HEAT PUMP CLOSED LOOP</v>
      </c>
    </row>
    <row r="182" spans="3:3" hidden="1" outlineLevel="1">
      <c r="C182" t="str">
        <f>'Dropdown Lists'!D149</f>
        <v>WATER TO AIR GROUND SOURCE HEAT PUMP OPEN LOOP</v>
      </c>
    </row>
    <row r="183" spans="3:3" hidden="1" outlineLevel="1">
      <c r="C183" t="str">
        <f>'Dropdown Lists'!D150</f>
        <v>WEATHERSTRIPPING (DOOR FRAME)</v>
      </c>
    </row>
    <row r="184" spans="3:3" hidden="1" outlineLevel="1">
      <c r="C184" t="str">
        <f>'Dropdown Lists'!D151</f>
        <v>WEATHERSTRIPPING (FOAM OR V-STRIP)</v>
      </c>
    </row>
    <row r="185" spans="3:3" hidden="1" outlineLevel="1">
      <c r="C185" t="str">
        <f>'Dropdown Lists'!D152</f>
        <v>WINDOW SOLAR FILM</v>
      </c>
    </row>
    <row r="186" spans="3:3" hidden="1" outlineLevel="1">
      <c r="C186" t="str">
        <f>'Dropdown Lists'!D153</f>
        <v>Other</v>
      </c>
    </row>
    <row r="187" spans="3:3" hidden="1"/>
    <row r="188" spans="3:3" hidden="1"/>
    <row r="189" spans="3:3" hidden="1"/>
    <row r="190" spans="3:3" hidden="1"/>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46" yWindow="398"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70" zoomScaleNormal="70" workbookViewId="0">
      <selection activeCell="H17" sqref="H17"/>
    </sheetView>
  </sheetViews>
  <sheetFormatPr defaultRowHeight="15"/>
  <cols>
    <col min="1" max="1" width="3.28515625" customWidth="1"/>
    <col min="2" max="2" width="62.85546875" customWidth="1"/>
    <col min="3" max="3" width="138.5703125" customWidth="1"/>
  </cols>
  <sheetData>
    <row r="1" spans="1:6" ht="23.25">
      <c r="A1" s="81" t="s">
        <v>393</v>
      </c>
      <c r="B1" s="302" t="s">
        <v>332</v>
      </c>
      <c r="C1" s="302"/>
    </row>
    <row r="3" spans="1:6" ht="19.149999999999999" customHeight="1">
      <c r="B3" s="303" t="s">
        <v>311</v>
      </c>
      <c r="C3" s="304"/>
    </row>
    <row r="4" spans="1:6" ht="109.9" customHeight="1">
      <c r="B4" s="117" t="s">
        <v>459</v>
      </c>
      <c r="C4" s="83" t="s">
        <v>534</v>
      </c>
      <c r="D4" s="32"/>
      <c r="E4" s="7"/>
      <c r="F4" s="7"/>
    </row>
    <row r="5" spans="1:6" ht="126.6" customHeight="1">
      <c r="B5" s="118" t="s">
        <v>458</v>
      </c>
      <c r="C5" s="51" t="s">
        <v>540</v>
      </c>
      <c r="D5" s="32"/>
      <c r="E5" s="7"/>
      <c r="F5" s="7"/>
    </row>
    <row r="6" spans="1:6" ht="178.15" customHeight="1">
      <c r="B6" s="118" t="s">
        <v>499</v>
      </c>
      <c r="C6" s="52" t="s">
        <v>548</v>
      </c>
      <c r="D6" s="32"/>
      <c r="E6" s="7"/>
      <c r="F6" s="7"/>
    </row>
  </sheetData>
  <sheetProtection password="F265" sheet="1" objects="1" scenarios="1" formatRows="0"/>
  <dataConsolidate/>
  <mergeCells count="2">
    <mergeCell ref="B1:C1"/>
    <mergeCell ref="B3:C3"/>
  </mergeCells>
  <dataValidations xWindow="602" yWindow="385"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abSelected="1" zoomScale="80" zoomScaleNormal="80" workbookViewId="0">
      <selection activeCell="C46" sqref="C46"/>
    </sheetView>
  </sheetViews>
  <sheetFormatPr defaultRowHeight="15"/>
  <cols>
    <col min="1" max="1" width="3.28515625" customWidth="1"/>
    <col min="2" max="2" width="62.85546875" customWidth="1"/>
    <col min="3" max="3" width="139.140625" customWidth="1"/>
  </cols>
  <sheetData>
    <row r="1" spans="1:6" ht="23.25">
      <c r="A1" s="81" t="s">
        <v>398</v>
      </c>
      <c r="B1" s="302" t="s">
        <v>360</v>
      </c>
      <c r="C1" s="302"/>
    </row>
    <row r="4" spans="1:6" ht="19.149999999999999" customHeight="1">
      <c r="B4" s="305" t="s">
        <v>361</v>
      </c>
      <c r="C4" s="306"/>
    </row>
    <row r="5" spans="1:6" ht="120.6" customHeight="1">
      <c r="B5" s="117" t="s">
        <v>394</v>
      </c>
      <c r="C5" s="52" t="s">
        <v>530</v>
      </c>
      <c r="D5" s="32"/>
      <c r="E5" s="7"/>
      <c r="F5" s="7"/>
    </row>
    <row r="6" spans="1:6" ht="128.44999999999999" customHeight="1">
      <c r="B6" s="118" t="s">
        <v>396</v>
      </c>
      <c r="C6" s="52" t="s">
        <v>531</v>
      </c>
      <c r="D6" s="32"/>
      <c r="E6" s="7"/>
      <c r="F6" s="7"/>
    </row>
    <row r="7" spans="1:6" ht="178.15" customHeight="1">
      <c r="B7" s="118" t="s">
        <v>397</v>
      </c>
      <c r="C7" s="52" t="s">
        <v>531</v>
      </c>
      <c r="D7" s="32"/>
      <c r="E7" s="7"/>
      <c r="F7" s="7"/>
    </row>
    <row r="8" spans="1:6" ht="144" customHeight="1">
      <c r="B8" s="118" t="s">
        <v>395</v>
      </c>
      <c r="C8" s="52" t="s">
        <v>532</v>
      </c>
    </row>
    <row r="9" spans="1:6" ht="138" customHeight="1">
      <c r="B9" s="118" t="s">
        <v>402</v>
      </c>
      <c r="C9" s="52" t="s">
        <v>533</v>
      </c>
    </row>
    <row r="10" spans="1:6" ht="114" customHeight="1">
      <c r="B10" s="118" t="s">
        <v>362</v>
      </c>
      <c r="C10" s="52" t="s">
        <v>533</v>
      </c>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cols>
    <col min="2" max="2" width="45" customWidth="1"/>
    <col min="4" max="4" width="24.85546875" bestFit="1" customWidth="1"/>
  </cols>
  <sheetData>
    <row r="1" spans="1:11" ht="26.25">
      <c r="A1" s="53" t="s">
        <v>333</v>
      </c>
      <c r="B1" s="54"/>
    </row>
    <row r="2" spans="1:11">
      <c r="B2" s="1" t="s">
        <v>11</v>
      </c>
      <c r="D2" s="1" t="s">
        <v>20</v>
      </c>
      <c r="F2" s="1" t="s">
        <v>22</v>
      </c>
      <c r="K2" s="1" t="s">
        <v>36</v>
      </c>
    </row>
    <row r="3" spans="1:11">
      <c r="B3" s="2" t="s">
        <v>299</v>
      </c>
      <c r="D3" t="s">
        <v>296</v>
      </c>
      <c r="F3" t="s">
        <v>23</v>
      </c>
      <c r="K3" t="s">
        <v>257</v>
      </c>
    </row>
    <row r="4" spans="1:11">
      <c r="B4" s="2" t="s">
        <v>37</v>
      </c>
      <c r="D4" t="s">
        <v>297</v>
      </c>
      <c r="F4" t="s">
        <v>24</v>
      </c>
      <c r="K4" t="s">
        <v>120</v>
      </c>
    </row>
    <row r="5" spans="1:11">
      <c r="B5" s="2" t="s">
        <v>38</v>
      </c>
      <c r="F5" t="s">
        <v>298</v>
      </c>
      <c r="K5" t="s">
        <v>32</v>
      </c>
    </row>
    <row r="6" spans="1:11">
      <c r="B6" s="2" t="s">
        <v>39</v>
      </c>
      <c r="K6" t="s">
        <v>121</v>
      </c>
    </row>
    <row r="7" spans="1:11">
      <c r="B7" s="2" t="s">
        <v>40</v>
      </c>
      <c r="K7" t="s">
        <v>122</v>
      </c>
    </row>
    <row r="8" spans="1:11">
      <c r="B8" s="2" t="s">
        <v>41</v>
      </c>
      <c r="K8" t="s">
        <v>124</v>
      </c>
    </row>
    <row r="9" spans="1:11">
      <c r="B9" s="2" t="s">
        <v>42</v>
      </c>
      <c r="D9" s="1" t="s">
        <v>25</v>
      </c>
      <c r="G9" s="1" t="s">
        <v>510</v>
      </c>
      <c r="K9" t="s">
        <v>123</v>
      </c>
    </row>
    <row r="10" spans="1:11">
      <c r="B10" s="2" t="s">
        <v>43</v>
      </c>
      <c r="D10" t="s">
        <v>16</v>
      </c>
      <c r="G10" s="11" t="s">
        <v>114</v>
      </c>
      <c r="K10" s="8" t="s">
        <v>128</v>
      </c>
    </row>
    <row r="11" spans="1:11">
      <c r="B11" s="2" t="s">
        <v>44</v>
      </c>
      <c r="D11" t="s">
        <v>15</v>
      </c>
      <c r="G11" s="11" t="s">
        <v>115</v>
      </c>
    </row>
    <row r="12" spans="1:11">
      <c r="B12" s="2" t="s">
        <v>45</v>
      </c>
      <c r="D12" t="s">
        <v>17</v>
      </c>
      <c r="G12" s="11" t="s">
        <v>116</v>
      </c>
    </row>
    <row r="13" spans="1:11">
      <c r="B13" s="2" t="s">
        <v>46</v>
      </c>
      <c r="D13" t="s">
        <v>26</v>
      </c>
      <c r="G13" s="11" t="s">
        <v>125</v>
      </c>
    </row>
    <row r="14" spans="1:11">
      <c r="B14" s="2" t="s">
        <v>47</v>
      </c>
      <c r="D14" t="s">
        <v>18</v>
      </c>
      <c r="G14" s="11" t="s">
        <v>126</v>
      </c>
    </row>
    <row r="15" spans="1:11">
      <c r="B15" s="2" t="s">
        <v>48</v>
      </c>
      <c r="D15" t="s">
        <v>12</v>
      </c>
      <c r="G15" s="8" t="s">
        <v>112</v>
      </c>
    </row>
    <row r="16" spans="1:11">
      <c r="B16" s="2" t="s">
        <v>49</v>
      </c>
      <c r="D16" t="s">
        <v>27</v>
      </c>
    </row>
    <row r="17" spans="2:12">
      <c r="B17" s="2" t="s">
        <v>50</v>
      </c>
      <c r="D17" s="8" t="s">
        <v>112</v>
      </c>
    </row>
    <row r="18" spans="2:12">
      <c r="B18" s="2" t="s">
        <v>51</v>
      </c>
    </row>
    <row r="19" spans="2:12">
      <c r="B19" s="2" t="s">
        <v>52</v>
      </c>
      <c r="D19" s="1" t="s">
        <v>30</v>
      </c>
      <c r="G19" s="1" t="s">
        <v>33</v>
      </c>
      <c r="L19" s="10" t="s">
        <v>259</v>
      </c>
    </row>
    <row r="20" spans="2:12">
      <c r="B20" s="2" t="s">
        <v>53</v>
      </c>
      <c r="D20" t="s">
        <v>31</v>
      </c>
      <c r="G20" t="s">
        <v>34</v>
      </c>
      <c r="L20" s="11" t="s">
        <v>270</v>
      </c>
    </row>
    <row r="21" spans="2:12">
      <c r="B21" s="2" t="s">
        <v>54</v>
      </c>
      <c r="D21" t="s">
        <v>32</v>
      </c>
      <c r="G21" t="s">
        <v>129</v>
      </c>
      <c r="L21" s="11" t="s">
        <v>269</v>
      </c>
    </row>
    <row r="22" spans="2:12">
      <c r="B22" s="2" t="s">
        <v>55</v>
      </c>
      <c r="D22" t="s">
        <v>118</v>
      </c>
      <c r="G22" t="s">
        <v>255</v>
      </c>
      <c r="L22" s="11" t="s">
        <v>263</v>
      </c>
    </row>
    <row r="23" spans="2:12">
      <c r="B23" s="2" t="s">
        <v>56</v>
      </c>
      <c r="D23" t="s">
        <v>119</v>
      </c>
      <c r="G23" t="s">
        <v>130</v>
      </c>
      <c r="L23" s="11" t="s">
        <v>262</v>
      </c>
    </row>
    <row r="24" spans="2:12">
      <c r="B24" s="2" t="s">
        <v>57</v>
      </c>
      <c r="D24" t="s">
        <v>113</v>
      </c>
      <c r="G24" t="s">
        <v>131</v>
      </c>
      <c r="L24" s="11" t="s">
        <v>265</v>
      </c>
    </row>
    <row r="25" spans="2:12">
      <c r="B25" s="2" t="s">
        <v>58</v>
      </c>
      <c r="D25" t="s">
        <v>117</v>
      </c>
      <c r="G25" t="s">
        <v>256</v>
      </c>
      <c r="L25" s="11" t="s">
        <v>268</v>
      </c>
    </row>
    <row r="26" spans="2:12">
      <c r="B26" s="2" t="s">
        <v>59</v>
      </c>
      <c r="D26" t="s">
        <v>127</v>
      </c>
      <c r="G26" s="8" t="s">
        <v>112</v>
      </c>
      <c r="L26" s="11" t="s">
        <v>271</v>
      </c>
    </row>
    <row r="27" spans="2:12">
      <c r="B27" s="2" t="s">
        <v>60</v>
      </c>
      <c r="L27" s="11" t="s">
        <v>266</v>
      </c>
    </row>
    <row r="28" spans="2:12">
      <c r="B28" s="2" t="s">
        <v>61</v>
      </c>
      <c r="L28" s="11" t="s">
        <v>295</v>
      </c>
    </row>
    <row r="29" spans="2:12">
      <c r="B29" s="2" t="s">
        <v>62</v>
      </c>
      <c r="L29" s="11" t="s">
        <v>261</v>
      </c>
    </row>
    <row r="30" spans="2:12">
      <c r="B30" s="2" t="s">
        <v>63</v>
      </c>
      <c r="L30" s="11" t="s">
        <v>272</v>
      </c>
    </row>
    <row r="31" spans="2:12">
      <c r="B31" s="2" t="s">
        <v>64</v>
      </c>
      <c r="L31" s="11" t="s">
        <v>267</v>
      </c>
    </row>
    <row r="32" spans="2:12">
      <c r="B32" s="2" t="s">
        <v>65</v>
      </c>
      <c r="D32" s="1" t="s">
        <v>29</v>
      </c>
      <c r="H32" s="10" t="s">
        <v>28</v>
      </c>
      <c r="L32" s="11" t="s">
        <v>260</v>
      </c>
    </row>
    <row r="33" spans="2:12">
      <c r="B33" s="2" t="s">
        <v>66</v>
      </c>
      <c r="D33" t="s">
        <v>133</v>
      </c>
      <c r="H33" s="11" t="s">
        <v>282</v>
      </c>
      <c r="L33" s="11" t="s">
        <v>447</v>
      </c>
    </row>
    <row r="34" spans="2:12">
      <c r="B34" s="2" t="s">
        <v>67</v>
      </c>
      <c r="D34" t="s">
        <v>134</v>
      </c>
      <c r="H34" s="11" t="s">
        <v>275</v>
      </c>
      <c r="L34" s="11" t="s">
        <v>446</v>
      </c>
    </row>
    <row r="35" spans="2:12">
      <c r="B35" s="2" t="s">
        <v>68</v>
      </c>
      <c r="D35" t="s">
        <v>135</v>
      </c>
      <c r="H35" s="11" t="s">
        <v>273</v>
      </c>
      <c r="L35" s="11" t="s">
        <v>327</v>
      </c>
    </row>
    <row r="36" spans="2:12">
      <c r="B36" s="2" t="s">
        <v>69</v>
      </c>
      <c r="D36" t="s">
        <v>136</v>
      </c>
      <c r="H36" s="11" t="s">
        <v>276</v>
      </c>
      <c r="L36" s="11" t="s">
        <v>328</v>
      </c>
    </row>
    <row r="37" spans="2:12">
      <c r="B37" s="2" t="s">
        <v>70</v>
      </c>
      <c r="D37" t="s">
        <v>137</v>
      </c>
      <c r="H37" s="11" t="s">
        <v>279</v>
      </c>
      <c r="L37" s="11" t="s">
        <v>329</v>
      </c>
    </row>
    <row r="38" spans="2:12">
      <c r="B38" s="2" t="s">
        <v>71</v>
      </c>
      <c r="D38" t="s">
        <v>138</v>
      </c>
      <c r="H38" s="11" t="s">
        <v>283</v>
      </c>
    </row>
    <row r="39" spans="2:12">
      <c r="B39" s="2" t="s">
        <v>72</v>
      </c>
      <c r="D39" t="s">
        <v>139</v>
      </c>
      <c r="H39" s="11" t="s">
        <v>284</v>
      </c>
    </row>
    <row r="40" spans="2:12">
      <c r="B40" s="2" t="s">
        <v>73</v>
      </c>
      <c r="D40" t="s">
        <v>140</v>
      </c>
      <c r="H40" s="11" t="s">
        <v>286</v>
      </c>
    </row>
    <row r="41" spans="2:12">
      <c r="B41" s="2" t="s">
        <v>74</v>
      </c>
      <c r="D41" t="s">
        <v>141</v>
      </c>
      <c r="H41" s="11" t="s">
        <v>287</v>
      </c>
    </row>
    <row r="42" spans="2:12">
      <c r="B42" s="2" t="s">
        <v>75</v>
      </c>
      <c r="D42" t="s">
        <v>142</v>
      </c>
      <c r="H42" s="11" t="s">
        <v>285</v>
      </c>
    </row>
    <row r="43" spans="2:12">
      <c r="B43" s="2" t="s">
        <v>76</v>
      </c>
      <c r="D43" t="s">
        <v>143</v>
      </c>
      <c r="H43" s="11" t="s">
        <v>288</v>
      </c>
    </row>
    <row r="44" spans="2:12">
      <c r="B44" s="2" t="s">
        <v>77</v>
      </c>
      <c r="D44" t="s">
        <v>144</v>
      </c>
      <c r="H44" s="11" t="s">
        <v>280</v>
      </c>
    </row>
    <row r="45" spans="2:12">
      <c r="B45" s="2" t="s">
        <v>78</v>
      </c>
      <c r="D45" t="s">
        <v>145</v>
      </c>
      <c r="H45" s="11" t="s">
        <v>281</v>
      </c>
    </row>
    <row r="46" spans="2:12">
      <c r="B46" s="2" t="s">
        <v>79</v>
      </c>
      <c r="D46" t="s">
        <v>146</v>
      </c>
      <c r="H46" s="11" t="s">
        <v>274</v>
      </c>
    </row>
    <row r="47" spans="2:12">
      <c r="B47" s="2" t="s">
        <v>80</v>
      </c>
      <c r="D47" t="s">
        <v>147</v>
      </c>
      <c r="H47" s="11" t="s">
        <v>277</v>
      </c>
    </row>
    <row r="48" spans="2:12">
      <c r="B48" s="2" t="s">
        <v>81</v>
      </c>
      <c r="D48" t="s">
        <v>148</v>
      </c>
      <c r="H48" s="11" t="s">
        <v>278</v>
      </c>
    </row>
    <row r="49" spans="2:8">
      <c r="B49" s="2" t="s">
        <v>82</v>
      </c>
      <c r="D49" t="s">
        <v>149</v>
      </c>
      <c r="H49" s="11" t="s">
        <v>289</v>
      </c>
    </row>
    <row r="50" spans="2:8">
      <c r="B50" s="2" t="s">
        <v>83</v>
      </c>
      <c r="D50" t="s">
        <v>150</v>
      </c>
      <c r="H50" s="11" t="s">
        <v>290</v>
      </c>
    </row>
    <row r="51" spans="2:8">
      <c r="B51" s="2" t="s">
        <v>84</v>
      </c>
      <c r="D51" t="s">
        <v>151</v>
      </c>
      <c r="H51" s="11" t="s">
        <v>294</v>
      </c>
    </row>
    <row r="52" spans="2:8">
      <c r="B52" s="2" t="s">
        <v>85</v>
      </c>
      <c r="D52" t="s">
        <v>152</v>
      </c>
      <c r="H52" s="11" t="s">
        <v>291</v>
      </c>
    </row>
    <row r="53" spans="2:8">
      <c r="B53" s="2" t="s">
        <v>86</v>
      </c>
      <c r="D53" t="s">
        <v>153</v>
      </c>
      <c r="H53" s="11" t="s">
        <v>293</v>
      </c>
    </row>
    <row r="54" spans="2:8">
      <c r="B54" s="2" t="s">
        <v>87</v>
      </c>
      <c r="D54" t="s">
        <v>154</v>
      </c>
      <c r="H54" s="11" t="s">
        <v>292</v>
      </c>
    </row>
    <row r="55" spans="2:8">
      <c r="B55" s="2" t="s">
        <v>88</v>
      </c>
      <c r="D55" t="s">
        <v>155</v>
      </c>
    </row>
    <row r="56" spans="2:8">
      <c r="B56" s="2" t="s">
        <v>89</v>
      </c>
      <c r="D56" t="s">
        <v>156</v>
      </c>
    </row>
    <row r="57" spans="2:8">
      <c r="B57" s="2" t="s">
        <v>90</v>
      </c>
      <c r="D57" t="s">
        <v>157</v>
      </c>
    </row>
    <row r="58" spans="2:8">
      <c r="B58" s="2" t="s">
        <v>91</v>
      </c>
      <c r="D58" t="s">
        <v>158</v>
      </c>
    </row>
    <row r="59" spans="2:8">
      <c r="B59" s="2" t="s">
        <v>92</v>
      </c>
      <c r="D59" t="s">
        <v>159</v>
      </c>
    </row>
    <row r="60" spans="2:8">
      <c r="B60" s="2" t="s">
        <v>93</v>
      </c>
      <c r="D60" t="s">
        <v>160</v>
      </c>
    </row>
    <row r="61" spans="2:8">
      <c r="B61" s="2" t="s">
        <v>94</v>
      </c>
      <c r="D61" t="s">
        <v>161</v>
      </c>
    </row>
    <row r="62" spans="2:8">
      <c r="B62" s="2" t="s">
        <v>95</v>
      </c>
      <c r="D62" t="s">
        <v>162</v>
      </c>
    </row>
    <row r="63" spans="2:8">
      <c r="B63" s="2" t="s">
        <v>96</v>
      </c>
      <c r="D63" t="s">
        <v>163</v>
      </c>
    </row>
    <row r="64" spans="2:8">
      <c r="B64" s="2" t="s">
        <v>97</v>
      </c>
      <c r="D64" t="s">
        <v>164</v>
      </c>
    </row>
    <row r="65" spans="2:4">
      <c r="B65" s="2" t="s">
        <v>98</v>
      </c>
      <c r="D65" t="s">
        <v>165</v>
      </c>
    </row>
    <row r="66" spans="2:4">
      <c r="B66" s="2" t="s">
        <v>99</v>
      </c>
      <c r="D66" t="s">
        <v>166</v>
      </c>
    </row>
    <row r="67" spans="2:4">
      <c r="B67" s="2" t="s">
        <v>100</v>
      </c>
      <c r="D67" t="s">
        <v>167</v>
      </c>
    </row>
    <row r="68" spans="2:4">
      <c r="B68" s="2" t="s">
        <v>101</v>
      </c>
      <c r="D68" t="s">
        <v>168</v>
      </c>
    </row>
    <row r="69" spans="2:4">
      <c r="B69" s="2" t="s">
        <v>102</v>
      </c>
      <c r="D69" t="s">
        <v>169</v>
      </c>
    </row>
    <row r="70" spans="2:4">
      <c r="B70" s="2" t="s">
        <v>103</v>
      </c>
      <c r="D70" t="s">
        <v>170</v>
      </c>
    </row>
    <row r="71" spans="2:4">
      <c r="B71" s="2" t="s">
        <v>104</v>
      </c>
      <c r="D71" t="s">
        <v>171</v>
      </c>
    </row>
    <row r="72" spans="2:4">
      <c r="B72" s="2" t="s">
        <v>105</v>
      </c>
      <c r="D72" t="s">
        <v>172</v>
      </c>
    </row>
    <row r="73" spans="2:4">
      <c r="B73" s="2" t="s">
        <v>106</v>
      </c>
      <c r="D73" t="s">
        <v>173</v>
      </c>
    </row>
    <row r="74" spans="2:4">
      <c r="B74" s="2" t="s">
        <v>107</v>
      </c>
      <c r="D74" t="s">
        <v>174</v>
      </c>
    </row>
    <row r="75" spans="2:4">
      <c r="B75" s="2" t="s">
        <v>108</v>
      </c>
      <c r="D75" t="s">
        <v>175</v>
      </c>
    </row>
    <row r="76" spans="2:4">
      <c r="B76" s="2" t="s">
        <v>109</v>
      </c>
      <c r="D76" t="s">
        <v>176</v>
      </c>
    </row>
    <row r="77" spans="2:4">
      <c r="B77" s="2" t="s">
        <v>110</v>
      </c>
      <c r="D77" t="s">
        <v>177</v>
      </c>
    </row>
    <row r="78" spans="2:4">
      <c r="B78" s="2" t="s">
        <v>111</v>
      </c>
      <c r="D78" t="s">
        <v>178</v>
      </c>
    </row>
    <row r="79" spans="2:4">
      <c r="B79" s="2" t="s">
        <v>112</v>
      </c>
      <c r="D79" t="s">
        <v>179</v>
      </c>
    </row>
    <row r="80" spans="2:4">
      <c r="D80" t="s">
        <v>180</v>
      </c>
    </row>
    <row r="81" spans="4:4">
      <c r="D81" t="s">
        <v>181</v>
      </c>
    </row>
    <row r="82" spans="4:4">
      <c r="D82" t="s">
        <v>182</v>
      </c>
    </row>
    <row r="83" spans="4:4">
      <c r="D83" t="s">
        <v>183</v>
      </c>
    </row>
    <row r="84" spans="4:4">
      <c r="D84" t="s">
        <v>184</v>
      </c>
    </row>
    <row r="85" spans="4:4">
      <c r="D85" t="s">
        <v>185</v>
      </c>
    </row>
    <row r="86" spans="4:4">
      <c r="D86" t="s">
        <v>186</v>
      </c>
    </row>
    <row r="87" spans="4:4">
      <c r="D87" t="s">
        <v>187</v>
      </c>
    </row>
    <row r="88" spans="4:4">
      <c r="D88" t="s">
        <v>188</v>
      </c>
    </row>
    <row r="89" spans="4:4">
      <c r="D89" t="s">
        <v>189</v>
      </c>
    </row>
    <row r="90" spans="4:4">
      <c r="D90" t="s">
        <v>190</v>
      </c>
    </row>
    <row r="91" spans="4:4">
      <c r="D91" t="s">
        <v>191</v>
      </c>
    </row>
    <row r="92" spans="4:4">
      <c r="D92" t="s">
        <v>192</v>
      </c>
    </row>
    <row r="93" spans="4:4">
      <c r="D93" t="s">
        <v>193</v>
      </c>
    </row>
    <row r="94" spans="4:4">
      <c r="D94" t="s">
        <v>194</v>
      </c>
    </row>
    <row r="95" spans="4:4">
      <c r="D95" t="s">
        <v>195</v>
      </c>
    </row>
    <row r="96" spans="4:4">
      <c r="D96" t="s">
        <v>196</v>
      </c>
    </row>
    <row r="97" spans="4:4">
      <c r="D97" t="s">
        <v>197</v>
      </c>
    </row>
    <row r="98" spans="4:4">
      <c r="D98" t="s">
        <v>198</v>
      </c>
    </row>
    <row r="99" spans="4:4">
      <c r="D99" t="s">
        <v>199</v>
      </c>
    </row>
    <row r="100" spans="4:4">
      <c r="D100" t="s">
        <v>200</v>
      </c>
    </row>
    <row r="101" spans="4:4">
      <c r="D101" t="s">
        <v>201</v>
      </c>
    </row>
    <row r="102" spans="4:4">
      <c r="D102" t="s">
        <v>202</v>
      </c>
    </row>
    <row r="103" spans="4:4">
      <c r="D103" t="s">
        <v>203</v>
      </c>
    </row>
    <row r="104" spans="4:4">
      <c r="D104" t="s">
        <v>204</v>
      </c>
    </row>
    <row r="105" spans="4:4">
      <c r="D105" t="s">
        <v>205</v>
      </c>
    </row>
    <row r="106" spans="4:4">
      <c r="D106" t="s">
        <v>206</v>
      </c>
    </row>
    <row r="107" spans="4:4">
      <c r="D107" t="s">
        <v>207</v>
      </c>
    </row>
    <row r="108" spans="4:4">
      <c r="D108" t="s">
        <v>208</v>
      </c>
    </row>
    <row r="109" spans="4:4">
      <c r="D109" t="s">
        <v>209</v>
      </c>
    </row>
    <row r="110" spans="4:4">
      <c r="D110" t="s">
        <v>210</v>
      </c>
    </row>
    <row r="111" spans="4:4">
      <c r="D111" t="s">
        <v>211</v>
      </c>
    </row>
    <row r="112" spans="4:4">
      <c r="D112" t="s">
        <v>212</v>
      </c>
    </row>
    <row r="113" spans="4:4">
      <c r="D113" t="s">
        <v>213</v>
      </c>
    </row>
    <row r="114" spans="4:4">
      <c r="D114" t="s">
        <v>214</v>
      </c>
    </row>
    <row r="115" spans="4:4">
      <c r="D115" t="s">
        <v>215</v>
      </c>
    </row>
    <row r="116" spans="4:4">
      <c r="D116" t="s">
        <v>216</v>
      </c>
    </row>
    <row r="117" spans="4:4">
      <c r="D117" t="s">
        <v>217</v>
      </c>
    </row>
    <row r="118" spans="4:4">
      <c r="D118" t="s">
        <v>218</v>
      </c>
    </row>
    <row r="119" spans="4:4">
      <c r="D119" t="s">
        <v>219</v>
      </c>
    </row>
    <row r="120" spans="4:4">
      <c r="D120" t="s">
        <v>220</v>
      </c>
    </row>
    <row r="121" spans="4:4">
      <c r="D121" t="s">
        <v>221</v>
      </c>
    </row>
    <row r="122" spans="4:4">
      <c r="D122" t="s">
        <v>222</v>
      </c>
    </row>
    <row r="123" spans="4:4">
      <c r="D123" t="s">
        <v>223</v>
      </c>
    </row>
    <row r="124" spans="4:4">
      <c r="D124" t="s">
        <v>224</v>
      </c>
    </row>
    <row r="125" spans="4:4">
      <c r="D125" t="s">
        <v>225</v>
      </c>
    </row>
    <row r="126" spans="4:4">
      <c r="D126" t="s">
        <v>226</v>
      </c>
    </row>
    <row r="127" spans="4:4">
      <c r="D127" t="s">
        <v>227</v>
      </c>
    </row>
    <row r="128" spans="4:4">
      <c r="D128" t="s">
        <v>228</v>
      </c>
    </row>
    <row r="129" spans="4:4">
      <c r="D129" t="s">
        <v>229</v>
      </c>
    </row>
    <row r="130" spans="4:4">
      <c r="D130" t="s">
        <v>230</v>
      </c>
    </row>
    <row r="131" spans="4:4">
      <c r="D131" t="s">
        <v>231</v>
      </c>
    </row>
    <row r="132" spans="4:4">
      <c r="D132" t="s">
        <v>232</v>
      </c>
    </row>
    <row r="133" spans="4:4">
      <c r="D133" t="s">
        <v>233</v>
      </c>
    </row>
    <row r="134" spans="4:4">
      <c r="D134" t="s">
        <v>234</v>
      </c>
    </row>
    <row r="135" spans="4:4">
      <c r="D135" t="s">
        <v>235</v>
      </c>
    </row>
    <row r="136" spans="4:4">
      <c r="D136" t="s">
        <v>236</v>
      </c>
    </row>
    <row r="137" spans="4:4">
      <c r="D137" t="s">
        <v>237</v>
      </c>
    </row>
    <row r="138" spans="4:4">
      <c r="D138" t="s">
        <v>238</v>
      </c>
    </row>
    <row r="139" spans="4:4">
      <c r="D139" t="s">
        <v>239</v>
      </c>
    </row>
    <row r="140" spans="4:4">
      <c r="D140" t="s">
        <v>240</v>
      </c>
    </row>
    <row r="141" spans="4:4">
      <c r="D141" t="s">
        <v>241</v>
      </c>
    </row>
    <row r="142" spans="4:4">
      <c r="D142" t="s">
        <v>242</v>
      </c>
    </row>
    <row r="143" spans="4:4">
      <c r="D143" t="s">
        <v>243</v>
      </c>
    </row>
    <row r="144" spans="4:4">
      <c r="D144" t="s">
        <v>244</v>
      </c>
    </row>
    <row r="145" spans="4:4">
      <c r="D145" t="s">
        <v>245</v>
      </c>
    </row>
    <row r="146" spans="4:4">
      <c r="D146" t="s">
        <v>246</v>
      </c>
    </row>
    <row r="147" spans="4:4">
      <c r="D147" t="s">
        <v>247</v>
      </c>
    </row>
    <row r="148" spans="4:4">
      <c r="D148" t="s">
        <v>248</v>
      </c>
    </row>
    <row r="149" spans="4:4">
      <c r="D149" t="s">
        <v>249</v>
      </c>
    </row>
    <row r="150" spans="4:4">
      <c r="D150" t="s">
        <v>250</v>
      </c>
    </row>
    <row r="151" spans="4:4">
      <c r="D151" t="s">
        <v>251</v>
      </c>
    </row>
    <row r="152" spans="4:4">
      <c r="D152" t="s">
        <v>252</v>
      </c>
    </row>
    <row r="153" spans="4:4">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H17" sqref="H17"/>
    </sheetView>
  </sheetViews>
  <sheetFormatPr defaultRowHeight="15"/>
  <cols>
    <col min="1" max="1" width="8" customWidth="1"/>
    <col min="2" max="2" width="12" customWidth="1"/>
    <col min="3" max="3" width="35.140625" customWidth="1"/>
    <col min="4" max="4" width="67.5703125" customWidth="1"/>
    <col min="5" max="5" width="104.85546875" hidden="1" customWidth="1"/>
  </cols>
  <sheetData>
    <row r="1" spans="1:5" ht="18.75">
      <c r="A1" s="134" t="s">
        <v>521</v>
      </c>
      <c r="B1" s="134"/>
    </row>
    <row r="3" spans="1:5" ht="30">
      <c r="A3" s="140" t="s">
        <v>470</v>
      </c>
      <c r="B3" s="140" t="s">
        <v>511</v>
      </c>
      <c r="C3" s="131" t="s">
        <v>471</v>
      </c>
      <c r="D3" s="131" t="s">
        <v>493</v>
      </c>
      <c r="E3" s="131" t="s">
        <v>472</v>
      </c>
    </row>
    <row r="4" spans="1:5">
      <c r="A4" s="310">
        <v>2</v>
      </c>
      <c r="B4" s="313">
        <v>42024</v>
      </c>
      <c r="C4" s="307" t="s">
        <v>473</v>
      </c>
      <c r="D4" s="132" t="s">
        <v>475</v>
      </c>
      <c r="E4" s="132" t="s">
        <v>474</v>
      </c>
    </row>
    <row r="5" spans="1:5" ht="30">
      <c r="A5" s="311"/>
      <c r="B5" s="311"/>
      <c r="C5" s="308"/>
      <c r="D5" s="132" t="s">
        <v>476</v>
      </c>
      <c r="E5" s="132" t="s">
        <v>512</v>
      </c>
    </row>
    <row r="6" spans="1:5" ht="60">
      <c r="A6" s="311"/>
      <c r="B6" s="311"/>
      <c r="C6" s="308"/>
      <c r="D6" s="132" t="s">
        <v>483</v>
      </c>
      <c r="E6" s="132" t="s">
        <v>490</v>
      </c>
    </row>
    <row r="7" spans="1:5">
      <c r="A7" s="311"/>
      <c r="B7" s="311"/>
      <c r="C7" s="308"/>
      <c r="D7" s="132" t="s">
        <v>505</v>
      </c>
      <c r="E7" s="132" t="s">
        <v>507</v>
      </c>
    </row>
    <row r="8" spans="1:5">
      <c r="A8" s="311"/>
      <c r="B8" s="311"/>
      <c r="C8" s="309"/>
      <c r="D8" s="132" t="s">
        <v>478</v>
      </c>
      <c r="E8" s="132" t="s">
        <v>489</v>
      </c>
    </row>
    <row r="9" spans="1:5" ht="30">
      <c r="A9" s="311"/>
      <c r="B9" s="311"/>
      <c r="C9" s="132" t="s">
        <v>484</v>
      </c>
      <c r="D9" s="132" t="s">
        <v>483</v>
      </c>
      <c r="E9" s="132" t="s">
        <v>485</v>
      </c>
    </row>
    <row r="10" spans="1:5" ht="30">
      <c r="A10" s="311"/>
      <c r="B10" s="311"/>
      <c r="C10" s="307" t="s">
        <v>515</v>
      </c>
      <c r="D10" s="132" t="s">
        <v>477</v>
      </c>
      <c r="E10" s="133" t="s">
        <v>479</v>
      </c>
    </row>
    <row r="11" spans="1:5" ht="30">
      <c r="A11" s="311"/>
      <c r="B11" s="311"/>
      <c r="C11" s="308"/>
      <c r="D11" s="132" t="s">
        <v>478</v>
      </c>
      <c r="E11" s="132" t="s">
        <v>513</v>
      </c>
    </row>
    <row r="12" spans="1:5">
      <c r="A12" s="311"/>
      <c r="B12" s="311"/>
      <c r="C12" s="308"/>
      <c r="D12" s="132" t="s">
        <v>482</v>
      </c>
      <c r="E12" s="132" t="s">
        <v>514</v>
      </c>
    </row>
    <row r="13" spans="1:5" ht="30">
      <c r="A13" s="311"/>
      <c r="B13" s="311"/>
      <c r="C13" s="308"/>
      <c r="D13" s="132" t="s">
        <v>483</v>
      </c>
      <c r="E13" s="132" t="s">
        <v>487</v>
      </c>
    </row>
    <row r="14" spans="1:5" ht="45">
      <c r="A14" s="311"/>
      <c r="B14" s="311"/>
      <c r="C14" s="308"/>
      <c r="D14" s="132" t="s">
        <v>488</v>
      </c>
      <c r="E14" s="132" t="s">
        <v>516</v>
      </c>
    </row>
    <row r="15" spans="1:5">
      <c r="A15" s="311"/>
      <c r="B15" s="311"/>
      <c r="C15" s="308"/>
      <c r="D15" s="132" t="s">
        <v>505</v>
      </c>
      <c r="E15" s="132" t="s">
        <v>506</v>
      </c>
    </row>
    <row r="16" spans="1:5" ht="45">
      <c r="A16" s="311"/>
      <c r="B16" s="311"/>
      <c r="C16" s="309"/>
      <c r="D16" s="132" t="s">
        <v>491</v>
      </c>
      <c r="E16" s="132" t="s">
        <v>492</v>
      </c>
    </row>
    <row r="17" spans="1:5" ht="45">
      <c r="A17" s="311"/>
      <c r="B17" s="311"/>
      <c r="C17" s="307" t="s">
        <v>517</v>
      </c>
      <c r="D17" s="132" t="s">
        <v>519</v>
      </c>
      <c r="E17" s="133" t="s">
        <v>518</v>
      </c>
    </row>
    <row r="18" spans="1:5" ht="30">
      <c r="A18" s="311"/>
      <c r="B18" s="311"/>
      <c r="C18" s="309"/>
      <c r="D18" s="132" t="s">
        <v>483</v>
      </c>
      <c r="E18" s="132" t="s">
        <v>486</v>
      </c>
    </row>
    <row r="19" spans="1:5">
      <c r="A19" s="312"/>
      <c r="B19" s="312"/>
      <c r="C19" s="132" t="s">
        <v>480</v>
      </c>
      <c r="D19" s="132" t="s">
        <v>481</v>
      </c>
      <c r="E19" s="132" t="s">
        <v>520</v>
      </c>
    </row>
    <row r="20" spans="1:5">
      <c r="A20" s="128"/>
      <c r="B20" s="128"/>
      <c r="C20" s="128"/>
      <c r="D20" s="128"/>
      <c r="E20" s="128"/>
    </row>
    <row r="21" spans="1:5">
      <c r="A21" s="128"/>
      <c r="B21" s="128"/>
      <c r="C21" s="128"/>
      <c r="D21" s="128"/>
      <c r="E21" s="128"/>
    </row>
    <row r="22" spans="1:5">
      <c r="A22" s="128"/>
      <c r="B22" s="128"/>
      <c r="C22" s="128"/>
      <c r="D22" s="128"/>
      <c r="E22" s="128"/>
    </row>
    <row r="23" spans="1:5">
      <c r="A23" s="128"/>
      <c r="B23" s="128"/>
      <c r="D23" s="128"/>
      <c r="E23" s="130"/>
    </row>
    <row r="24" spans="1:5">
      <c r="A24" s="128"/>
      <c r="B24" s="128"/>
      <c r="D24" s="128"/>
      <c r="E24" s="128"/>
    </row>
    <row r="25" spans="1:5">
      <c r="A25" s="128"/>
      <c r="B25" s="128"/>
      <c r="C25" s="128"/>
      <c r="D25" s="128"/>
      <c r="E25" s="128"/>
    </row>
    <row r="26" spans="1:5">
      <c r="A26" s="128"/>
      <c r="B26" s="128"/>
      <c r="C26" s="128"/>
      <c r="D26" s="128"/>
      <c r="E26" s="130"/>
    </row>
    <row r="27" spans="1:5">
      <c r="A27" s="128"/>
      <c r="B27" s="128"/>
      <c r="C27" s="128"/>
      <c r="D27" s="128"/>
      <c r="E27" s="129"/>
    </row>
    <row r="28" spans="1:5">
      <c r="A28" s="128"/>
      <c r="B28" s="128"/>
    </row>
    <row r="29" spans="1:5">
      <c r="A29" s="128"/>
      <c r="B29" s="128"/>
      <c r="C29" s="128"/>
      <c r="D29" s="128"/>
      <c r="E29" s="128"/>
    </row>
    <row r="30" spans="1:5">
      <c r="A30" s="128"/>
      <c r="B30" s="128"/>
      <c r="C30" s="128"/>
      <c r="D30" s="128"/>
      <c r="E30" s="128"/>
    </row>
    <row r="31" spans="1:5">
      <c r="A31" s="128"/>
      <c r="B31" s="128"/>
      <c r="C31" s="128"/>
      <c r="D31" s="128"/>
      <c r="E31" s="128"/>
    </row>
    <row r="32" spans="1:5">
      <c r="A32" s="128"/>
      <c r="B32" s="128"/>
      <c r="C32" s="128"/>
      <c r="D32" s="128"/>
      <c r="E32" s="128"/>
    </row>
    <row r="33" spans="1:5">
      <c r="A33" s="128"/>
      <c r="B33" s="128"/>
      <c r="C33" s="128"/>
      <c r="D33" s="128"/>
      <c r="E33" s="128"/>
    </row>
    <row r="34" spans="1:5">
      <c r="A34" s="128"/>
      <c r="B34" s="128"/>
      <c r="C34" s="128"/>
      <c r="D34" s="128"/>
      <c r="E34" s="128"/>
    </row>
    <row r="35" spans="1:5">
      <c r="A35" s="128"/>
      <c r="B35" s="128"/>
      <c r="C35" s="128"/>
      <c r="D35" s="128"/>
      <c r="E35" s="128"/>
    </row>
    <row r="36" spans="1:5">
      <c r="A36" s="128"/>
      <c r="B36" s="128"/>
      <c r="C36" s="128"/>
      <c r="D36" s="128"/>
      <c r="E36" s="128"/>
    </row>
    <row r="37" spans="1:5">
      <c r="A37" s="128"/>
      <c r="B37" s="128"/>
      <c r="C37" s="128"/>
      <c r="D37" s="128"/>
      <c r="E37" s="128"/>
    </row>
    <row r="38" spans="1:5">
      <c r="A38" s="128"/>
      <c r="B38" s="128"/>
      <c r="C38" s="128"/>
      <c r="D38" s="128"/>
      <c r="E38" s="128"/>
    </row>
    <row r="39" spans="1:5">
      <c r="A39" s="128"/>
      <c r="B39" s="128"/>
      <c r="C39" s="128"/>
      <c r="D39" s="128"/>
      <c r="E39" s="128"/>
    </row>
    <row r="40" spans="1:5">
      <c r="A40" s="128"/>
      <c r="B40" s="128"/>
      <c r="C40" s="128"/>
      <c r="D40" s="128"/>
      <c r="E40" s="128"/>
    </row>
    <row r="41" spans="1:5">
      <c r="A41" s="128"/>
      <c r="B41" s="128"/>
      <c r="C41" s="128"/>
      <c r="D41" s="128"/>
      <c r="E41" s="128"/>
    </row>
    <row r="42" spans="1:5">
      <c r="A42" s="128"/>
      <c r="B42" s="128"/>
      <c r="C42" s="128"/>
      <c r="D42" s="128"/>
      <c r="E42" s="128"/>
    </row>
    <row r="43" spans="1:5">
      <c r="A43" s="128"/>
      <c r="B43" s="128"/>
      <c r="C43" s="128"/>
      <c r="D43" s="128"/>
      <c r="E43" s="128"/>
    </row>
  </sheetData>
  <mergeCells count="5">
    <mergeCell ref="C4:C8"/>
    <mergeCell ref="C10:C16"/>
    <mergeCell ref="C17:C18"/>
    <mergeCell ref="A4:A19"/>
    <mergeCell ref="B4:B19"/>
  </mergeCells>
  <printOptions horizontalCentered="1" verticalCentered="1"/>
  <pageMargins left="0.7" right="0.7" top="0.75" bottom="0.75" header="0.3" footer="0.3"/>
  <pageSetup paperSize="9" scale="95"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view="pageBreakPreview" zoomScale="60" zoomScaleNormal="80" workbookViewId="0">
      <selection activeCell="H17" sqref="H17"/>
    </sheetView>
  </sheetViews>
  <sheetFormatPr defaultColWidth="9.140625" defaultRowHeight="15"/>
  <cols>
    <col min="1" max="1" width="5" style="7" customWidth="1"/>
    <col min="2" max="2" width="35.28515625" style="7" customWidth="1"/>
    <col min="3" max="3" width="103.28515625" style="7" customWidth="1"/>
    <col min="4" max="16384" width="9.140625" style="7"/>
  </cols>
  <sheetData>
    <row r="1" spans="1:3" ht="23.25">
      <c r="A1" s="78" t="s">
        <v>377</v>
      </c>
      <c r="B1" s="77" t="s">
        <v>358</v>
      </c>
    </row>
    <row r="3" spans="1:3" ht="18.75">
      <c r="B3" s="152" t="s">
        <v>378</v>
      </c>
      <c r="C3" s="153"/>
    </row>
    <row r="4" spans="1:3" ht="28.9" customHeight="1">
      <c r="B4" s="172" t="s">
        <v>435</v>
      </c>
      <c r="C4" s="173"/>
    </row>
    <row r="6" spans="1:3" ht="18.75">
      <c r="B6" s="152" t="s">
        <v>434</v>
      </c>
      <c r="C6" s="153"/>
    </row>
    <row r="7" spans="1:3" ht="69" customHeight="1">
      <c r="B7" s="174" t="s">
        <v>502</v>
      </c>
      <c r="C7" s="175"/>
    </row>
    <row r="8" spans="1:3" ht="21" customHeight="1">
      <c r="B8" s="33" t="s">
        <v>376</v>
      </c>
      <c r="C8" s="40" t="s">
        <v>96</v>
      </c>
    </row>
    <row r="9" spans="1:3" ht="26.45" customHeight="1">
      <c r="B9" s="33" t="s">
        <v>1</v>
      </c>
      <c r="C9" s="40" t="s">
        <v>543</v>
      </c>
    </row>
    <row r="10" spans="1:3" ht="31.15" customHeight="1">
      <c r="B10" s="33" t="s">
        <v>334</v>
      </c>
      <c r="C10" s="40"/>
    </row>
    <row r="11" spans="1:3" ht="22.15" customHeight="1">
      <c r="B11" s="33"/>
      <c r="C11" s="91" t="s">
        <v>379</v>
      </c>
    </row>
    <row r="12" spans="1:3" ht="21" customHeight="1">
      <c r="B12" s="33" t="s">
        <v>452</v>
      </c>
      <c r="C12" s="139">
        <v>42149</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scale="8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30"/>
  <sheetViews>
    <sheetView showGridLines="0" view="pageBreakPreview" zoomScale="60" zoomScaleNormal="70" workbookViewId="0">
      <selection activeCell="H17" sqref="H17"/>
    </sheetView>
  </sheetViews>
  <sheetFormatPr defaultColWidth="9.140625" defaultRowHeight="15"/>
  <cols>
    <col min="1" max="1" width="3.85546875" style="3" customWidth="1"/>
    <col min="2" max="2" width="3" style="3" customWidth="1"/>
    <col min="3" max="3" width="52.28515625" style="3" customWidth="1"/>
    <col min="4" max="4" width="20" style="3" customWidth="1"/>
    <col min="5" max="5" width="18.5703125" style="3" customWidth="1"/>
    <col min="6" max="6" width="18.28515625" style="3" customWidth="1"/>
    <col min="7" max="7" width="15.7109375" style="3" customWidth="1"/>
    <col min="8" max="8" width="19.7109375" style="3" customWidth="1"/>
    <col min="9" max="9" width="19.28515625" style="3" customWidth="1"/>
    <col min="10" max="10" width="12.42578125" style="3" customWidth="1"/>
    <col min="11" max="14" width="16.140625" style="3" customWidth="1"/>
    <col min="15" max="16384" width="9.140625" style="3"/>
  </cols>
  <sheetData>
    <row r="1" spans="1:18" ht="23.25">
      <c r="A1" s="4" t="s">
        <v>390</v>
      </c>
      <c r="B1" s="4" t="s">
        <v>2</v>
      </c>
    </row>
    <row r="2" spans="1:18" ht="13.15" customHeight="1">
      <c r="C2" s="4"/>
    </row>
    <row r="3" spans="1:18" ht="22.15" customHeight="1">
      <c r="B3" s="178" t="s">
        <v>304</v>
      </c>
      <c r="C3" s="179"/>
      <c r="D3" s="179"/>
      <c r="E3" s="179"/>
      <c r="F3" s="179"/>
      <c r="G3" s="179"/>
      <c r="H3" s="179"/>
      <c r="I3" s="179"/>
      <c r="J3" s="179"/>
      <c r="K3" s="179"/>
      <c r="L3" s="179"/>
      <c r="M3" s="179"/>
      <c r="N3" s="179"/>
    </row>
    <row r="4" spans="1:18" ht="22.15" customHeight="1">
      <c r="B4" s="176"/>
      <c r="C4" s="177"/>
      <c r="D4" s="23" t="s">
        <v>310</v>
      </c>
      <c r="E4" s="23" t="s">
        <v>315</v>
      </c>
      <c r="F4" s="23" t="s">
        <v>316</v>
      </c>
      <c r="G4" s="23" t="s">
        <v>317</v>
      </c>
      <c r="H4" s="23" t="s">
        <v>318</v>
      </c>
      <c r="I4" s="23" t="s">
        <v>319</v>
      </c>
      <c r="J4" s="23" t="s">
        <v>320</v>
      </c>
      <c r="K4" s="14" t="s">
        <v>321</v>
      </c>
      <c r="L4" s="14" t="s">
        <v>461</v>
      </c>
      <c r="M4" s="14" t="s">
        <v>462</v>
      </c>
      <c r="N4" s="14" t="s">
        <v>463</v>
      </c>
    </row>
    <row r="5" spans="1:18" ht="49.5" customHeight="1">
      <c r="B5" s="92" t="s">
        <v>5</v>
      </c>
      <c r="C5" s="93" t="s">
        <v>382</v>
      </c>
      <c r="D5" s="59">
        <f>SUM(E5:K5)</f>
        <v>398710</v>
      </c>
      <c r="E5" s="65">
        <v>394540</v>
      </c>
      <c r="F5" s="65">
        <v>4170</v>
      </c>
      <c r="G5" s="65"/>
      <c r="H5" s="65"/>
      <c r="I5" s="65"/>
      <c r="J5" s="65"/>
      <c r="K5" s="65"/>
      <c r="L5" s="65"/>
      <c r="M5" s="65"/>
      <c r="N5" s="65"/>
    </row>
    <row r="6" spans="1:18" ht="33.75" customHeight="1">
      <c r="B6" s="92" t="s">
        <v>6</v>
      </c>
      <c r="C6" s="94" t="s">
        <v>436</v>
      </c>
      <c r="D6" s="59">
        <f>SUM(E6:K6)</f>
        <v>398757.29341036099</v>
      </c>
      <c r="E6" s="60">
        <f>'D. CDM Plan Milestone LDC 1'!$AA$80</f>
        <v>394573.29684536101</v>
      </c>
      <c r="F6" s="60">
        <f>'D. CDM Plan Milestone LDC 2'!$AA$80</f>
        <v>4183.9965649999995</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c r="B7" s="92" t="s">
        <v>7</v>
      </c>
      <c r="C7" s="94" t="s">
        <v>380</v>
      </c>
      <c r="D7" s="61">
        <f>SUM(E7:K7)</f>
        <v>106312729</v>
      </c>
      <c r="E7" s="63">
        <v>105242155</v>
      </c>
      <c r="F7" s="63">
        <v>1070574</v>
      </c>
      <c r="G7" s="63"/>
      <c r="H7" s="63"/>
      <c r="I7" s="63"/>
      <c r="J7" s="63"/>
      <c r="K7" s="63"/>
      <c r="L7" s="63"/>
      <c r="M7" s="63"/>
      <c r="N7" s="63"/>
      <c r="O7" s="9"/>
      <c r="P7" s="9"/>
      <c r="Q7" s="9"/>
      <c r="R7" s="9"/>
    </row>
    <row r="8" spans="1:18" ht="34.15" customHeight="1">
      <c r="B8" s="95" t="s">
        <v>8</v>
      </c>
      <c r="C8" s="96" t="s">
        <v>330</v>
      </c>
      <c r="D8" s="61">
        <f>SUM(E8:K8)</f>
        <v>106312728.45999999</v>
      </c>
      <c r="E8" s="62">
        <f>'D. CDM Plan Milestone LDC 1'!$Z$80</f>
        <v>105242154.66</v>
      </c>
      <c r="F8" s="60">
        <f>'D. CDM Plan Milestone LDC 2'!$Z$80</f>
        <v>1070573.8</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c r="B9" s="186" t="s">
        <v>9</v>
      </c>
      <c r="C9" s="189" t="s">
        <v>381</v>
      </c>
      <c r="D9" s="192" t="s">
        <v>3</v>
      </c>
      <c r="E9" s="183" t="s">
        <v>406</v>
      </c>
      <c r="F9" s="184"/>
      <c r="G9" s="185"/>
      <c r="H9" s="183" t="s">
        <v>405</v>
      </c>
      <c r="I9" s="184"/>
      <c r="J9" s="185"/>
      <c r="K9" s="97" t="s">
        <v>253</v>
      </c>
      <c r="L9" s="85"/>
      <c r="M9" s="86"/>
      <c r="N9" s="9"/>
      <c r="O9" s="9"/>
      <c r="P9" s="9"/>
      <c r="Q9" s="9"/>
      <c r="R9" s="9"/>
    </row>
    <row r="10" spans="1:18" ht="17.45" customHeight="1">
      <c r="B10" s="187"/>
      <c r="C10" s="190"/>
      <c r="D10" s="193"/>
      <c r="E10" s="98" t="s">
        <v>35</v>
      </c>
      <c r="F10" s="98" t="s">
        <v>132</v>
      </c>
      <c r="G10" s="98" t="s">
        <v>4</v>
      </c>
      <c r="H10" s="98" t="s">
        <v>35</v>
      </c>
      <c r="I10" s="98" t="s">
        <v>132</v>
      </c>
      <c r="J10" s="98" t="s">
        <v>4</v>
      </c>
      <c r="K10" s="99" t="s">
        <v>254</v>
      </c>
      <c r="L10" s="85"/>
      <c r="M10" s="86"/>
      <c r="N10" s="9"/>
      <c r="O10" s="9"/>
      <c r="P10" s="9"/>
      <c r="Q10" s="9"/>
      <c r="R10" s="9"/>
    </row>
    <row r="11" spans="1:18">
      <c r="B11" s="187"/>
      <c r="C11" s="190"/>
      <c r="D11" s="100">
        <v>2015</v>
      </c>
      <c r="E11" s="63">
        <v>55764480.010884941</v>
      </c>
      <c r="F11" s="63">
        <v>38561858.478901997</v>
      </c>
      <c r="G11" s="20">
        <f>IF(E11="","",E11/F11)</f>
        <v>1.4461045761421187</v>
      </c>
      <c r="H11" s="63">
        <v>48489332.529560961</v>
      </c>
      <c r="I11" s="63">
        <v>1382444.1</v>
      </c>
      <c r="J11" s="20">
        <f>IF(H11="","",H11/I11)</f>
        <v>35.075076474745678</v>
      </c>
      <c r="K11" s="68">
        <v>1.1939657935132542E-3</v>
      </c>
      <c r="L11" s="87" t="str">
        <f>IF(OR(G11&lt;1,J11&lt;1),"CDM Plan does not pass Annual Cost Effectiveness test","")</f>
        <v/>
      </c>
      <c r="M11" s="85"/>
    </row>
    <row r="12" spans="1:18">
      <c r="B12" s="187"/>
      <c r="C12" s="190"/>
      <c r="D12" s="100">
        <v>2016</v>
      </c>
      <c r="E12" s="63">
        <v>53854356.977050573</v>
      </c>
      <c r="F12" s="63">
        <v>29017726.626413394</v>
      </c>
      <c r="G12" s="20">
        <f t="shared" ref="G12:G16" si="0">IF(E12="","",E12/F12)</f>
        <v>1.8559123418038417</v>
      </c>
      <c r="H12" s="63">
        <v>46713248.885480031</v>
      </c>
      <c r="I12" s="63">
        <v>17632866.137254901</v>
      </c>
      <c r="J12" s="20">
        <f t="shared" ref="J12:J16" si="1">IF(H12="","",H12/I12)</f>
        <v>2.6492147403526078</v>
      </c>
      <c r="K12" s="68">
        <v>2.3545941868078707E-2</v>
      </c>
      <c r="L12" s="87" t="str">
        <f t="shared" ref="L12:L16" si="2">IF(OR(G12&lt;1,J12&lt;1),"CDM Plan does not pass Annual Cost Effectiveness test","")</f>
        <v/>
      </c>
      <c r="M12" s="85"/>
    </row>
    <row r="13" spans="1:18">
      <c r="B13" s="187"/>
      <c r="C13" s="190"/>
      <c r="D13" s="100">
        <v>2017</v>
      </c>
      <c r="E13" s="63">
        <v>56081242.022915073</v>
      </c>
      <c r="F13" s="63">
        <v>27259282.185438003</v>
      </c>
      <c r="G13" s="20">
        <f t="shared" si="0"/>
        <v>2.0573264417385815</v>
      </c>
      <c r="H13" s="63">
        <v>48648150.793284081</v>
      </c>
      <c r="I13" s="63">
        <v>17314239.995770857</v>
      </c>
      <c r="J13" s="20">
        <f t="shared" si="1"/>
        <v>2.8097190985666587</v>
      </c>
      <c r="K13" s="68">
        <v>2.6289689356444185E-2</v>
      </c>
      <c r="L13" s="87" t="str">
        <f t="shared" si="2"/>
        <v/>
      </c>
      <c r="M13" s="85"/>
    </row>
    <row r="14" spans="1:18">
      <c r="B14" s="187"/>
      <c r="C14" s="190"/>
      <c r="D14" s="100">
        <v>2018</v>
      </c>
      <c r="E14" s="63">
        <v>79064316.278135896</v>
      </c>
      <c r="F14" s="63">
        <v>42454281.005949542</v>
      </c>
      <c r="G14" s="20">
        <f t="shared" si="0"/>
        <v>1.862340249433404</v>
      </c>
      <c r="H14" s="63">
        <v>68633433.363041326</v>
      </c>
      <c r="I14" s="63">
        <v>21635918.558751915</v>
      </c>
      <c r="J14" s="20">
        <f t="shared" si="1"/>
        <v>3.1721987294724086</v>
      </c>
      <c r="K14" s="68">
        <v>3.2428225655113961E-2</v>
      </c>
      <c r="L14" s="87" t="str">
        <f t="shared" si="2"/>
        <v/>
      </c>
      <c r="M14" s="85"/>
    </row>
    <row r="15" spans="1:18">
      <c r="B15" s="187"/>
      <c r="C15" s="190"/>
      <c r="D15" s="100">
        <v>2019</v>
      </c>
      <c r="E15" s="63">
        <v>79719834.199555799</v>
      </c>
      <c r="F15" s="63">
        <v>41725918.958294749</v>
      </c>
      <c r="G15" s="20">
        <f t="shared" si="0"/>
        <v>1.9105591006692062</v>
      </c>
      <c r="H15" s="63">
        <v>69203448.816449925</v>
      </c>
      <c r="I15" s="63">
        <v>21315758.696336295</v>
      </c>
      <c r="J15" s="20">
        <f t="shared" si="1"/>
        <v>3.2465862370802903</v>
      </c>
      <c r="K15" s="68">
        <v>3.2626146308243273E-2</v>
      </c>
      <c r="L15" s="87" t="str">
        <f t="shared" si="2"/>
        <v/>
      </c>
      <c r="M15" s="85"/>
    </row>
    <row r="16" spans="1:18">
      <c r="B16" s="187"/>
      <c r="C16" s="190"/>
      <c r="D16" s="100">
        <v>2020</v>
      </c>
      <c r="E16" s="63">
        <v>79340421.050163284</v>
      </c>
      <c r="F16" s="63">
        <v>40747310.46950382</v>
      </c>
      <c r="G16" s="20">
        <f t="shared" si="0"/>
        <v>1.9471327097660445</v>
      </c>
      <c r="H16" s="63">
        <v>68873524.469152093</v>
      </c>
      <c r="I16" s="63">
        <v>20739381.974281617</v>
      </c>
      <c r="J16" s="20">
        <f t="shared" si="1"/>
        <v>3.320905345904734</v>
      </c>
      <c r="K16" s="68">
        <v>3.2603323159099237E-2</v>
      </c>
      <c r="L16" s="87" t="str">
        <f t="shared" si="2"/>
        <v/>
      </c>
      <c r="M16" s="85"/>
    </row>
    <row r="17" spans="2:23">
      <c r="B17" s="188"/>
      <c r="C17" s="191"/>
      <c r="D17" s="101" t="s">
        <v>335</v>
      </c>
      <c r="E17" s="61">
        <f>SUM(E11:E16)</f>
        <v>403824650.53870553</v>
      </c>
      <c r="F17" s="61">
        <f>SUM(F11:F16)</f>
        <v>219766377.72450149</v>
      </c>
      <c r="G17" s="20">
        <f>IF(E17=0,"",E17/F17)</f>
        <v>1.8375178893148931</v>
      </c>
      <c r="H17" s="61">
        <f>SUM(H11:H16)</f>
        <v>350561138.85696846</v>
      </c>
      <c r="I17" s="61">
        <f>SUM(I11:I16)</f>
        <v>100020609.46239558</v>
      </c>
      <c r="J17" s="20">
        <f>IF(H17=0,"",H17/I17)</f>
        <v>3.5048890497789635</v>
      </c>
      <c r="K17" s="69"/>
      <c r="L17" s="87" t="str">
        <f>IF(OR(G17&lt;1,J17&lt;1),"CDM Plan does not pass Overall Cost Effectiveness test","")</f>
        <v/>
      </c>
      <c r="M17" s="85"/>
    </row>
    <row r="18" spans="2:23" ht="54" customHeight="1">
      <c r="B18" s="180" t="s">
        <v>302</v>
      </c>
      <c r="C18" s="203" t="s">
        <v>383</v>
      </c>
      <c r="D18" s="194"/>
      <c r="E18" s="195"/>
      <c r="F18" s="195"/>
      <c r="G18" s="195"/>
      <c r="H18" s="195"/>
      <c r="I18" s="195"/>
      <c r="J18" s="195"/>
      <c r="K18" s="196"/>
      <c r="L18" s="88"/>
      <c r="M18" s="88"/>
      <c r="N18" s="5"/>
      <c r="O18" s="5"/>
      <c r="P18" s="5"/>
      <c r="Q18" s="5"/>
      <c r="R18" s="5"/>
      <c r="S18" s="5"/>
      <c r="T18" s="5"/>
      <c r="U18" s="5"/>
      <c r="V18" s="5"/>
      <c r="W18" s="5"/>
    </row>
    <row r="19" spans="2:23">
      <c r="B19" s="181"/>
      <c r="C19" s="204"/>
      <c r="D19" s="197"/>
      <c r="E19" s="198"/>
      <c r="F19" s="198"/>
      <c r="G19" s="198"/>
      <c r="H19" s="198"/>
      <c r="I19" s="198"/>
      <c r="J19" s="198"/>
      <c r="K19" s="199"/>
      <c r="L19" s="89"/>
      <c r="M19" s="89"/>
      <c r="N19" s="5"/>
      <c r="O19" s="5"/>
      <c r="P19" s="5"/>
      <c r="Q19" s="5"/>
      <c r="R19" s="5"/>
      <c r="S19" s="5"/>
      <c r="T19" s="5"/>
      <c r="U19" s="5"/>
      <c r="V19" s="5"/>
      <c r="W19" s="5"/>
    </row>
    <row r="20" spans="2:23" ht="19.5" customHeight="1">
      <c r="B20" s="182"/>
      <c r="C20" s="205"/>
      <c r="D20" s="200"/>
      <c r="E20" s="201"/>
      <c r="F20" s="201"/>
      <c r="G20" s="201"/>
      <c r="H20" s="201"/>
      <c r="I20" s="201"/>
      <c r="J20" s="201"/>
      <c r="K20" s="202"/>
      <c r="L20" s="89"/>
      <c r="M20" s="89"/>
      <c r="N20" s="5"/>
      <c r="O20" s="5"/>
      <c r="P20" s="5"/>
      <c r="Q20" s="5"/>
      <c r="R20" s="5"/>
      <c r="S20" s="5"/>
      <c r="T20" s="5"/>
      <c r="U20" s="5"/>
      <c r="V20" s="5"/>
      <c r="W20" s="5"/>
    </row>
    <row r="21" spans="2:23">
      <c r="L21" s="90"/>
      <c r="M21" s="90"/>
    </row>
    <row r="22" spans="2:23">
      <c r="E22" s="143"/>
      <c r="F22" s="143"/>
      <c r="G22" s="143"/>
    </row>
    <row r="23" spans="2:23">
      <c r="D23" s="143"/>
      <c r="E23" s="143"/>
      <c r="F23" s="143"/>
      <c r="G23" s="143"/>
    </row>
    <row r="24" spans="2:23">
      <c r="D24" s="143"/>
      <c r="E24" s="143"/>
      <c r="F24" s="143"/>
      <c r="G24" s="143"/>
      <c r="I24" s="143"/>
      <c r="J24" s="143"/>
    </row>
    <row r="25" spans="2:23">
      <c r="D25" s="143"/>
      <c r="E25" s="143"/>
      <c r="F25" s="143"/>
      <c r="G25" s="143"/>
      <c r="H25" s="143"/>
      <c r="I25" s="143"/>
      <c r="J25" s="143"/>
    </row>
    <row r="26" spans="2:23">
      <c r="D26" s="143"/>
      <c r="E26" s="143"/>
      <c r="F26" s="143"/>
      <c r="G26" s="143"/>
      <c r="H26" s="143"/>
      <c r="I26" s="143"/>
      <c r="J26" s="143"/>
    </row>
    <row r="27" spans="2:23">
      <c r="D27" s="143"/>
      <c r="E27" s="143"/>
      <c r="F27" s="143"/>
      <c r="G27" s="143"/>
      <c r="H27" s="143"/>
      <c r="I27" s="143"/>
      <c r="J27" s="143"/>
    </row>
    <row r="28" spans="2:23">
      <c r="D28" s="143"/>
      <c r="E28" s="143"/>
      <c r="F28" s="143"/>
      <c r="G28" s="143"/>
      <c r="H28" s="143"/>
      <c r="I28" s="143"/>
      <c r="J28" s="143"/>
    </row>
    <row r="29" spans="2:23">
      <c r="D29" s="143"/>
      <c r="E29" s="143"/>
      <c r="F29" s="143"/>
      <c r="G29" s="143"/>
      <c r="H29" s="143"/>
      <c r="I29" s="143"/>
      <c r="J29" s="143"/>
    </row>
    <row r="30" spans="2:23">
      <c r="D30" s="143"/>
      <c r="E30" s="143"/>
      <c r="F30" s="143"/>
      <c r="G30" s="143"/>
      <c r="H30" s="143"/>
      <c r="I30" s="143"/>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442" yWindow="304"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3"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503</v>
      </c>
      <c r="D7" s="236"/>
      <c r="E7" s="236"/>
      <c r="F7" s="236"/>
      <c r="G7" s="236"/>
      <c r="H7" s="236"/>
      <c r="I7" s="236"/>
      <c r="J7" s="236"/>
      <c r="K7" s="236"/>
      <c r="L7" s="237"/>
      <c r="M7" s="108"/>
      <c r="N7" s="109"/>
      <c r="O7" s="109"/>
      <c r="P7" s="109"/>
      <c r="Q7" s="109"/>
      <c r="R7" s="109"/>
      <c r="S7" s="109"/>
      <c r="T7" s="109"/>
      <c r="U7" s="109"/>
      <c r="V7" s="109"/>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331</v>
      </c>
      <c r="C9" s="79" t="str">
        <f>IF('A. General Information'!C13="","",'A. General Information'!C13)</f>
        <v>Hydro Ottawa Limited</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t="s">
        <v>264</v>
      </c>
      <c r="D16" s="56"/>
      <c r="E16" s="56"/>
      <c r="F16" s="119">
        <v>42217</v>
      </c>
      <c r="G16" s="48"/>
      <c r="H16" s="48"/>
      <c r="I16" s="48" t="s">
        <v>296</v>
      </c>
      <c r="J16" s="48" t="s">
        <v>296</v>
      </c>
      <c r="K16" s="48" t="s">
        <v>296</v>
      </c>
      <c r="L16" s="48" t="s">
        <v>296</v>
      </c>
      <c r="M16" s="48" t="s">
        <v>296</v>
      </c>
      <c r="N16" s="64">
        <v>1332250</v>
      </c>
      <c r="O16" s="65">
        <v>2144.3515000000007</v>
      </c>
      <c r="P16" s="64">
        <v>6142185.6600000001</v>
      </c>
      <c r="Q16" s="65">
        <v>23530.388899999998</v>
      </c>
      <c r="R16" s="64">
        <v>6845940</v>
      </c>
      <c r="S16" s="65">
        <v>27612.781000000003</v>
      </c>
      <c r="T16" s="64">
        <v>6077380</v>
      </c>
      <c r="U16" s="65">
        <v>23530.388899999998</v>
      </c>
      <c r="V16" s="64">
        <v>6118828</v>
      </c>
      <c r="W16" s="65">
        <v>23530.388899999998</v>
      </c>
      <c r="X16" s="64">
        <v>6160645</v>
      </c>
      <c r="Y16" s="65">
        <v>23530.388899999998</v>
      </c>
      <c r="Z16" s="61">
        <f>IF(SUM(N16,P16,R16,T16,V16,X16)=0,"",SUM(N16,P16,R16,T16,V16,X16))</f>
        <v>32677228.66</v>
      </c>
      <c r="AA16" s="67">
        <f>SUM(Y16,W16,U16,S16,Q16,O16)</f>
        <v>123878.68810000001</v>
      </c>
    </row>
    <row r="17" spans="2:27" ht="14.45" customHeight="1">
      <c r="B17" s="265"/>
      <c r="C17" s="16" t="s">
        <v>429</v>
      </c>
      <c r="D17" s="56" t="s">
        <v>355</v>
      </c>
      <c r="E17" s="56"/>
      <c r="F17" s="119">
        <v>42370</v>
      </c>
      <c r="G17" s="48" t="s">
        <v>296</v>
      </c>
      <c r="H17" s="48" t="s">
        <v>296</v>
      </c>
      <c r="I17" s="48"/>
      <c r="J17" s="48"/>
      <c r="K17" s="48"/>
      <c r="L17" s="48"/>
      <c r="M17" s="48"/>
      <c r="N17" s="141"/>
      <c r="O17" s="65"/>
      <c r="P17" s="144">
        <v>3308912</v>
      </c>
      <c r="Q17" s="65">
        <v>3376</v>
      </c>
      <c r="R17" s="64">
        <v>1743407</v>
      </c>
      <c r="S17" s="65">
        <v>312</v>
      </c>
      <c r="T17" s="64">
        <v>1742068</v>
      </c>
      <c r="U17" s="65">
        <v>312</v>
      </c>
      <c r="V17" s="64">
        <v>1754737</v>
      </c>
      <c r="W17" s="65">
        <v>312</v>
      </c>
      <c r="X17" s="64">
        <v>1797520</v>
      </c>
      <c r="Y17" s="65">
        <v>312</v>
      </c>
      <c r="Z17" s="61">
        <f t="shared" ref="Z17:Z46" si="0">IF(SUM(N17,P17,R17,T17,V17,X17)=0,"",SUM(N17,P17,R17,T17,V17,X17))</f>
        <v>10346644</v>
      </c>
      <c r="AA17" s="67">
        <f t="shared" ref="AA17:AA30" si="1">SUM(Y17,W17,U17,S17,Q17,O17)</f>
        <v>4624</v>
      </c>
    </row>
    <row r="18" spans="2:27">
      <c r="B18" s="265"/>
      <c r="C18" s="16" t="s">
        <v>448</v>
      </c>
      <c r="D18" s="56"/>
      <c r="E18" s="56"/>
      <c r="F18" s="119">
        <v>42370</v>
      </c>
      <c r="G18" s="48" t="s">
        <v>296</v>
      </c>
      <c r="H18" s="48" t="s">
        <v>296</v>
      </c>
      <c r="I18" s="48"/>
      <c r="J18" s="48"/>
      <c r="K18" s="48"/>
      <c r="L18" s="48"/>
      <c r="M18" s="48"/>
      <c r="N18" s="141"/>
      <c r="O18" s="65"/>
      <c r="P18" s="144">
        <v>848923</v>
      </c>
      <c r="Q18" s="65">
        <v>2234</v>
      </c>
      <c r="R18" s="64">
        <v>852955</v>
      </c>
      <c r="S18" s="65">
        <v>2234</v>
      </c>
      <c r="T18" s="64">
        <v>852343</v>
      </c>
      <c r="U18" s="65">
        <v>2234</v>
      </c>
      <c r="V18" s="64">
        <v>856425</v>
      </c>
      <c r="W18" s="65">
        <v>2234</v>
      </c>
      <c r="X18" s="64">
        <v>860543</v>
      </c>
      <c r="Y18" s="65">
        <v>2234</v>
      </c>
      <c r="Z18" s="61">
        <f t="shared" si="0"/>
        <v>4271189</v>
      </c>
      <c r="AA18" s="67">
        <f t="shared" si="1"/>
        <v>11170</v>
      </c>
    </row>
    <row r="19" spans="2:27" ht="28.5">
      <c r="B19" s="265"/>
      <c r="C19" s="16" t="s">
        <v>449</v>
      </c>
      <c r="D19" s="56"/>
      <c r="E19" s="56"/>
      <c r="F19" s="119">
        <v>42217</v>
      </c>
      <c r="G19" s="48" t="s">
        <v>296</v>
      </c>
      <c r="H19" s="48"/>
      <c r="I19" s="48"/>
      <c r="J19" s="48"/>
      <c r="K19" s="48"/>
      <c r="L19" s="48"/>
      <c r="M19" s="48"/>
      <c r="N19" s="64">
        <v>10000</v>
      </c>
      <c r="O19" s="65">
        <v>0</v>
      </c>
      <c r="P19" s="144">
        <v>588780</v>
      </c>
      <c r="Q19" s="65">
        <v>920</v>
      </c>
      <c r="R19" s="64">
        <v>592408</v>
      </c>
      <c r="S19" s="65">
        <v>920</v>
      </c>
      <c r="T19" s="64">
        <v>596855</v>
      </c>
      <c r="U19" s="65">
        <v>920</v>
      </c>
      <c r="V19" s="64">
        <v>600685</v>
      </c>
      <c r="W19" s="65">
        <v>920</v>
      </c>
      <c r="X19" s="64">
        <v>604550</v>
      </c>
      <c r="Y19" s="65">
        <v>920</v>
      </c>
      <c r="Z19" s="61">
        <f t="shared" si="0"/>
        <v>2993278</v>
      </c>
      <c r="AA19" s="67">
        <f t="shared" si="1"/>
        <v>4600</v>
      </c>
    </row>
    <row r="20" spans="2:27" ht="28.5">
      <c r="B20" s="265"/>
      <c r="C20" s="16" t="s">
        <v>295</v>
      </c>
      <c r="D20" s="56"/>
      <c r="E20" s="56"/>
      <c r="F20" s="119">
        <v>42370</v>
      </c>
      <c r="G20" s="48"/>
      <c r="H20" s="48" t="s">
        <v>296</v>
      </c>
      <c r="I20" s="48"/>
      <c r="J20" s="48"/>
      <c r="K20" s="48"/>
      <c r="L20" s="48"/>
      <c r="M20" s="48"/>
      <c r="N20" s="64"/>
      <c r="O20" s="65"/>
      <c r="P20" s="144">
        <v>608077</v>
      </c>
      <c r="Q20" s="65">
        <v>784</v>
      </c>
      <c r="R20" s="64">
        <v>612320</v>
      </c>
      <c r="S20" s="65">
        <v>784</v>
      </c>
      <c r="T20" s="64">
        <v>617520</v>
      </c>
      <c r="U20" s="65">
        <v>784</v>
      </c>
      <c r="V20" s="64">
        <v>622000</v>
      </c>
      <c r="W20" s="65">
        <v>784</v>
      </c>
      <c r="X20" s="64">
        <v>626520</v>
      </c>
      <c r="Y20" s="65">
        <v>784</v>
      </c>
      <c r="Z20" s="61">
        <f t="shared" si="0"/>
        <v>3086437</v>
      </c>
      <c r="AA20" s="67">
        <f t="shared" si="1"/>
        <v>3920</v>
      </c>
    </row>
    <row r="21" spans="2:27">
      <c r="B21" s="265"/>
      <c r="C21" s="16" t="s">
        <v>415</v>
      </c>
      <c r="D21" s="56"/>
      <c r="E21" s="56"/>
      <c r="F21" s="119">
        <v>42370</v>
      </c>
      <c r="G21" s="48"/>
      <c r="H21" s="48"/>
      <c r="I21" s="48"/>
      <c r="J21" s="48" t="s">
        <v>296</v>
      </c>
      <c r="K21" s="48" t="s">
        <v>296</v>
      </c>
      <c r="L21" s="48" t="s">
        <v>296</v>
      </c>
      <c r="M21" s="48" t="s">
        <v>296</v>
      </c>
      <c r="N21" s="64"/>
      <c r="O21" s="65"/>
      <c r="P21" s="144">
        <v>178890</v>
      </c>
      <c r="Q21" s="65">
        <v>759</v>
      </c>
      <c r="R21" s="64">
        <v>179707</v>
      </c>
      <c r="S21" s="65">
        <v>759</v>
      </c>
      <c r="T21" s="64">
        <v>180708</v>
      </c>
      <c r="U21" s="65">
        <v>759</v>
      </c>
      <c r="V21" s="64">
        <v>181570</v>
      </c>
      <c r="W21" s="65">
        <v>759</v>
      </c>
      <c r="X21" s="64">
        <v>182441</v>
      </c>
      <c r="Y21" s="65">
        <v>759</v>
      </c>
      <c r="Z21" s="61">
        <f t="shared" si="0"/>
        <v>903316</v>
      </c>
      <c r="AA21" s="67">
        <f>SUM(Y21,W21,U21,S21,O21)</f>
        <v>3036</v>
      </c>
    </row>
    <row r="22" spans="2:27" ht="28.5">
      <c r="B22" s="265"/>
      <c r="C22" s="16" t="s">
        <v>266</v>
      </c>
      <c r="D22" s="56"/>
      <c r="E22" s="56"/>
      <c r="F22" s="119">
        <v>42217</v>
      </c>
      <c r="G22" s="48"/>
      <c r="H22" s="48"/>
      <c r="I22" s="48"/>
      <c r="J22" s="48" t="s">
        <v>296</v>
      </c>
      <c r="K22" s="48"/>
      <c r="L22" s="48" t="s">
        <v>296</v>
      </c>
      <c r="M22" s="48" t="s">
        <v>296</v>
      </c>
      <c r="N22" s="64">
        <v>10000</v>
      </c>
      <c r="O22" s="65">
        <v>0</v>
      </c>
      <c r="P22" s="144">
        <v>1888110</v>
      </c>
      <c r="Q22" s="65">
        <v>4275</v>
      </c>
      <c r="R22" s="64">
        <v>1900361</v>
      </c>
      <c r="S22" s="65">
        <v>4275</v>
      </c>
      <c r="T22" s="64">
        <v>1915376</v>
      </c>
      <c r="U22" s="65">
        <v>4275</v>
      </c>
      <c r="V22" s="64">
        <v>1928313</v>
      </c>
      <c r="W22" s="65">
        <v>4275</v>
      </c>
      <c r="X22" s="64">
        <v>1941364</v>
      </c>
      <c r="Y22" s="65">
        <v>4275</v>
      </c>
      <c r="Z22" s="61">
        <f t="shared" si="0"/>
        <v>9583524</v>
      </c>
      <c r="AA22" s="67">
        <f t="shared" si="1"/>
        <v>21375</v>
      </c>
    </row>
    <row r="23" spans="2:27" ht="28.5">
      <c r="B23" s="265"/>
      <c r="C23" s="16" t="s">
        <v>428</v>
      </c>
      <c r="D23" s="56"/>
      <c r="E23" s="56"/>
      <c r="F23" s="119">
        <v>42217</v>
      </c>
      <c r="G23" s="48"/>
      <c r="H23" s="48"/>
      <c r="I23" s="48"/>
      <c r="J23" s="48"/>
      <c r="K23" s="48"/>
      <c r="L23" s="48" t="s">
        <v>296</v>
      </c>
      <c r="M23" s="48" t="s">
        <v>296</v>
      </c>
      <c r="N23" s="64">
        <v>10000</v>
      </c>
      <c r="O23" s="65">
        <v>0</v>
      </c>
      <c r="P23" s="144"/>
      <c r="Q23" s="65"/>
      <c r="R23" s="64"/>
      <c r="S23" s="65"/>
      <c r="T23" s="64"/>
      <c r="U23" s="65"/>
      <c r="V23" s="64"/>
      <c r="W23" s="65"/>
      <c r="X23" s="64"/>
      <c r="Y23" s="65"/>
      <c r="Z23" s="61">
        <f t="shared" si="0"/>
        <v>10000</v>
      </c>
      <c r="AA23" s="67">
        <f t="shared" si="1"/>
        <v>0</v>
      </c>
    </row>
    <row r="24" spans="2:27" ht="28.5">
      <c r="B24" s="265"/>
      <c r="C24" s="16" t="s">
        <v>419</v>
      </c>
      <c r="D24" s="56"/>
      <c r="E24" s="56"/>
      <c r="F24" s="119">
        <v>42217</v>
      </c>
      <c r="G24" s="48"/>
      <c r="H24" s="48"/>
      <c r="I24" s="48"/>
      <c r="J24" s="48" t="s">
        <v>296</v>
      </c>
      <c r="K24" s="48"/>
      <c r="L24" s="48" t="s">
        <v>296</v>
      </c>
      <c r="M24" s="48" t="s">
        <v>296</v>
      </c>
      <c r="N24" s="64">
        <v>10000</v>
      </c>
      <c r="O24" s="65">
        <v>0</v>
      </c>
      <c r="P24" s="144">
        <v>225000</v>
      </c>
      <c r="Q24" s="65">
        <v>4200</v>
      </c>
      <c r="R24" s="64"/>
      <c r="S24" s="65"/>
      <c r="T24" s="64"/>
      <c r="U24" s="65"/>
      <c r="V24" s="64"/>
      <c r="W24" s="65"/>
      <c r="X24" s="64"/>
      <c r="Y24" s="65"/>
      <c r="Z24" s="61">
        <f>IF(SUM(N24,P24,R24,T24,V24,X24)=0,"",SUM(N24,P24,R24,T24,V24,X24))</f>
        <v>235000</v>
      </c>
      <c r="AA24" s="67">
        <f t="shared" si="1"/>
        <v>4200</v>
      </c>
    </row>
    <row r="25" spans="2:27">
      <c r="B25" s="265"/>
      <c r="C25" s="16" t="s">
        <v>418</v>
      </c>
      <c r="D25" s="56"/>
      <c r="E25" s="56"/>
      <c r="F25" s="119">
        <v>42370</v>
      </c>
      <c r="G25" s="48"/>
      <c r="H25" s="48"/>
      <c r="I25" s="48"/>
      <c r="J25" s="48" t="s">
        <v>296</v>
      </c>
      <c r="K25" s="48"/>
      <c r="L25" s="48" t="s">
        <v>296</v>
      </c>
      <c r="M25" s="48" t="s">
        <v>296</v>
      </c>
      <c r="N25" s="64"/>
      <c r="O25" s="141"/>
      <c r="P25" s="144">
        <v>450000</v>
      </c>
      <c r="Q25" s="65">
        <v>5250</v>
      </c>
      <c r="R25" s="64">
        <v>450000</v>
      </c>
      <c r="S25" s="65">
        <v>5250</v>
      </c>
      <c r="T25" s="64">
        <v>450000</v>
      </c>
      <c r="U25" s="65">
        <v>5250</v>
      </c>
      <c r="V25" s="64">
        <v>450000</v>
      </c>
      <c r="W25" s="65">
        <v>5250</v>
      </c>
      <c r="X25" s="64">
        <v>450000</v>
      </c>
      <c r="Y25" s="65">
        <v>5250</v>
      </c>
      <c r="Z25" s="61">
        <f>IF(SUM(N25,P25,R25,T25,V25,X25)=0,"",SUM(N25,P25,R25,T25,V25,X25))</f>
        <v>2250000</v>
      </c>
      <c r="AA25" s="67">
        <f t="shared" si="1"/>
        <v>26250</v>
      </c>
    </row>
    <row r="26" spans="2:27" ht="28.5">
      <c r="B26" s="265"/>
      <c r="C26" s="16"/>
      <c r="D26" s="56"/>
      <c r="E26" s="56" t="s">
        <v>527</v>
      </c>
      <c r="F26" s="119">
        <v>42370</v>
      </c>
      <c r="G26" s="48"/>
      <c r="H26" s="48"/>
      <c r="I26" s="48" t="s">
        <v>296</v>
      </c>
      <c r="J26" s="48"/>
      <c r="K26" s="48"/>
      <c r="L26" s="48"/>
      <c r="M26" s="48"/>
      <c r="N26" s="64"/>
      <c r="O26" s="65"/>
      <c r="P26" s="144">
        <v>2889320</v>
      </c>
      <c r="Q26" s="65">
        <v>4322</v>
      </c>
      <c r="R26" s="64">
        <v>3849223</v>
      </c>
      <c r="S26" s="65">
        <v>6483</v>
      </c>
      <c r="T26" s="64">
        <v>4191053</v>
      </c>
      <c r="U26" s="65">
        <v>7204</v>
      </c>
      <c r="V26" s="64">
        <v>4216925</v>
      </c>
      <c r="W26" s="65">
        <v>7204</v>
      </c>
      <c r="X26" s="64">
        <v>3931228</v>
      </c>
      <c r="Y26" s="65">
        <v>6483</v>
      </c>
      <c r="Z26" s="61">
        <f t="shared" si="0"/>
        <v>19077749</v>
      </c>
      <c r="AA26" s="67">
        <f t="shared" si="1"/>
        <v>31696</v>
      </c>
    </row>
    <row r="27" spans="2:27" ht="42.75">
      <c r="B27" s="265"/>
      <c r="C27" s="16"/>
      <c r="D27" s="56" t="s">
        <v>546</v>
      </c>
      <c r="E27" s="56"/>
      <c r="F27" s="119">
        <v>42125</v>
      </c>
      <c r="G27" s="48" t="s">
        <v>296</v>
      </c>
      <c r="H27" s="48" t="s">
        <v>296</v>
      </c>
      <c r="I27" s="48" t="s">
        <v>296</v>
      </c>
      <c r="J27" s="48" t="s">
        <v>296</v>
      </c>
      <c r="K27" s="48" t="s">
        <v>296</v>
      </c>
      <c r="L27" s="48" t="s">
        <v>296</v>
      </c>
      <c r="M27" s="48" t="s">
        <v>296</v>
      </c>
      <c r="N27" s="64">
        <v>0</v>
      </c>
      <c r="O27" s="65">
        <v>5000</v>
      </c>
      <c r="P27" s="64"/>
      <c r="Q27" s="65"/>
      <c r="R27" s="64"/>
      <c r="S27" s="65"/>
      <c r="T27" s="64"/>
      <c r="U27" s="65"/>
      <c r="V27" s="64"/>
      <c r="W27" s="65"/>
      <c r="X27" s="64"/>
      <c r="Y27" s="65"/>
      <c r="Z27" s="61" t="str">
        <f t="shared" si="0"/>
        <v/>
      </c>
      <c r="AA27" s="67">
        <f t="shared" si="1"/>
        <v>5000</v>
      </c>
    </row>
    <row r="28" spans="2:27" ht="57">
      <c r="B28" s="265"/>
      <c r="C28" s="16"/>
      <c r="D28" s="56"/>
      <c r="E28" s="56" t="s">
        <v>547</v>
      </c>
      <c r="F28" s="119">
        <v>42370</v>
      </c>
      <c r="G28" s="48" t="s">
        <v>296</v>
      </c>
      <c r="H28" s="48" t="s">
        <v>296</v>
      </c>
      <c r="I28" s="48" t="s">
        <v>296</v>
      </c>
      <c r="J28" s="48" t="s">
        <v>296</v>
      </c>
      <c r="K28" s="48" t="s">
        <v>296</v>
      </c>
      <c r="L28" s="48" t="s">
        <v>296</v>
      </c>
      <c r="M28" s="48" t="s">
        <v>296</v>
      </c>
      <c r="N28" s="64"/>
      <c r="O28" s="65"/>
      <c r="P28" s="64">
        <v>660000</v>
      </c>
      <c r="Q28" s="65">
        <v>12000</v>
      </c>
      <c r="R28" s="64">
        <v>800000</v>
      </c>
      <c r="S28" s="65">
        <v>16000</v>
      </c>
      <c r="T28" s="64">
        <v>132000</v>
      </c>
      <c r="U28" s="65">
        <v>0</v>
      </c>
      <c r="V28" s="64">
        <v>132000</v>
      </c>
      <c r="W28" s="65">
        <v>0</v>
      </c>
      <c r="X28" s="64">
        <v>132000</v>
      </c>
      <c r="Y28" s="65">
        <v>0</v>
      </c>
      <c r="Z28" s="61">
        <f t="shared" si="0"/>
        <v>1856000</v>
      </c>
      <c r="AA28" s="67">
        <f t="shared" si="1"/>
        <v>28000</v>
      </c>
    </row>
    <row r="29" spans="2:27">
      <c r="B29" s="265"/>
      <c r="C29" s="16"/>
      <c r="D29" s="56"/>
      <c r="E29" s="56" t="s">
        <v>528</v>
      </c>
      <c r="F29" s="119">
        <v>43101</v>
      </c>
      <c r="G29" s="48" t="s">
        <v>296</v>
      </c>
      <c r="H29" s="48" t="s">
        <v>296</v>
      </c>
      <c r="I29" s="48"/>
      <c r="J29" s="48"/>
      <c r="K29" s="48"/>
      <c r="L29" s="48"/>
      <c r="M29" s="48"/>
      <c r="N29" s="64"/>
      <c r="O29" s="64"/>
      <c r="P29" s="64"/>
      <c r="Q29" s="65"/>
      <c r="R29" s="64"/>
      <c r="S29" s="65"/>
      <c r="T29" s="64">
        <v>4300103</v>
      </c>
      <c r="U29" s="65">
        <v>15407</v>
      </c>
      <c r="V29" s="64">
        <v>4305225</v>
      </c>
      <c r="W29" s="65">
        <v>15407</v>
      </c>
      <c r="X29" s="64">
        <v>4310393</v>
      </c>
      <c r="Y29" s="65">
        <v>15407</v>
      </c>
      <c r="Z29" s="61">
        <f>IF(SUM(N29,P29,R29,T29,V29,X29)=0,"",SUM(N29,P29,R29,T29,V29,X29))</f>
        <v>12915721</v>
      </c>
      <c r="AA29" s="67">
        <f t="shared" si="1"/>
        <v>46221</v>
      </c>
    </row>
    <row r="30" spans="2:27">
      <c r="B30" s="265"/>
      <c r="C30" s="16"/>
      <c r="D30" s="56"/>
      <c r="E30" s="56" t="s">
        <v>529</v>
      </c>
      <c r="F30" s="119">
        <v>43101</v>
      </c>
      <c r="G30" s="48"/>
      <c r="H30" s="48"/>
      <c r="I30" s="48" t="s">
        <v>296</v>
      </c>
      <c r="J30" s="48" t="s">
        <v>296</v>
      </c>
      <c r="K30" s="48" t="s">
        <v>296</v>
      </c>
      <c r="L30" s="48" t="s">
        <v>296</v>
      </c>
      <c r="M30" s="48" t="s">
        <v>296</v>
      </c>
      <c r="N30" s="64"/>
      <c r="O30" s="64"/>
      <c r="P30" s="64"/>
      <c r="Q30" s="65"/>
      <c r="R30" s="64"/>
      <c r="S30" s="65"/>
      <c r="T30" s="64">
        <v>1677990</v>
      </c>
      <c r="U30" s="65">
        <v>5568</v>
      </c>
      <c r="V30" s="64">
        <v>1678687</v>
      </c>
      <c r="W30" s="65">
        <v>5568</v>
      </c>
      <c r="X30" s="64">
        <v>1679391</v>
      </c>
      <c r="Y30" s="65">
        <v>5568</v>
      </c>
      <c r="Z30" s="61">
        <f>IF(SUM(N30,P30,R30,T30,V30,X30)=0,"",SUM(N30,P30,R30,T30,V30,X30))</f>
        <v>5036068</v>
      </c>
      <c r="AA30" s="67">
        <f t="shared" si="1"/>
        <v>16704</v>
      </c>
    </row>
    <row r="31" spans="2:27" ht="42.75">
      <c r="B31" s="265"/>
      <c r="C31" s="16"/>
      <c r="D31" s="56" t="s">
        <v>545</v>
      </c>
      <c r="E31" s="56"/>
      <c r="F31" s="119">
        <v>42125</v>
      </c>
      <c r="G31" s="48" t="s">
        <v>296</v>
      </c>
      <c r="H31" s="48"/>
      <c r="I31" s="48"/>
      <c r="J31" s="48"/>
      <c r="K31" s="48"/>
      <c r="L31" s="48"/>
      <c r="M31" s="48"/>
      <c r="N31" s="64">
        <v>0</v>
      </c>
      <c r="O31" s="65">
        <v>20</v>
      </c>
      <c r="P31" s="64"/>
      <c r="Q31" s="64"/>
      <c r="R31" s="64"/>
      <c r="S31" s="64"/>
      <c r="T31" s="64"/>
      <c r="U31" s="64"/>
      <c r="V31" s="64"/>
      <c r="W31" s="64"/>
      <c r="X31" s="64"/>
      <c r="Y31" s="65"/>
      <c r="Z31" s="61" t="str">
        <f t="shared" si="0"/>
        <v/>
      </c>
      <c r="AA31" s="67">
        <v>20</v>
      </c>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1372250</v>
      </c>
      <c r="O47" s="66">
        <f>SUM(O16:O46)</f>
        <v>7164.3515000000007</v>
      </c>
      <c r="P47" s="61">
        <f>SUM(P16:P46)</f>
        <v>17788197.66</v>
      </c>
      <c r="Q47" s="66">
        <f t="shared" ref="Q47:AA47" si="2">SUM(Q16:Q46)</f>
        <v>61650.388899999998</v>
      </c>
      <c r="R47" s="61">
        <f>SUM(R16:R46)</f>
        <v>17826321</v>
      </c>
      <c r="S47" s="66">
        <f t="shared" si="2"/>
        <v>64629.781000000003</v>
      </c>
      <c r="T47" s="61">
        <f t="shared" si="2"/>
        <v>22733396</v>
      </c>
      <c r="U47" s="66">
        <f t="shared" si="2"/>
        <v>66243.388899999991</v>
      </c>
      <c r="V47" s="61">
        <f t="shared" si="2"/>
        <v>22845395</v>
      </c>
      <c r="W47" s="66">
        <f t="shared" si="2"/>
        <v>66243.388899999991</v>
      </c>
      <c r="X47" s="61">
        <f t="shared" si="2"/>
        <v>22676595</v>
      </c>
      <c r="Y47" s="66">
        <f t="shared" si="2"/>
        <v>65522.388899999998</v>
      </c>
      <c r="Z47" s="61">
        <f t="shared" si="2"/>
        <v>105242154.66</v>
      </c>
      <c r="AA47" s="66">
        <f t="shared" si="2"/>
        <v>330694.68810000003</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c r="B58" s="261" t="s">
        <v>309</v>
      </c>
      <c r="C58" s="262"/>
      <c r="D58" s="262"/>
      <c r="E58" s="262"/>
      <c r="F58" s="262"/>
      <c r="G58" s="262"/>
      <c r="H58" s="262"/>
      <c r="I58" s="262"/>
      <c r="J58" s="262"/>
      <c r="K58" s="262"/>
      <c r="L58" s="262"/>
      <c r="M58" s="263"/>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t="s">
        <v>439</v>
      </c>
      <c r="D60" s="221"/>
      <c r="E60" s="222"/>
      <c r="F60" s="222"/>
      <c r="G60" s="222"/>
      <c r="H60" s="222"/>
      <c r="I60" s="222"/>
      <c r="J60" s="222"/>
      <c r="K60" s="222"/>
      <c r="L60" s="222"/>
      <c r="M60" s="223"/>
      <c r="N60" s="57"/>
      <c r="O60" s="65">
        <v>0</v>
      </c>
      <c r="P60" s="57"/>
      <c r="Q60" s="57"/>
      <c r="R60" s="57"/>
      <c r="S60" s="57"/>
      <c r="T60" s="57"/>
      <c r="U60" s="57"/>
      <c r="V60" s="57"/>
      <c r="W60" s="57"/>
      <c r="X60" s="57"/>
      <c r="Y60" s="57"/>
      <c r="Z60" s="70"/>
      <c r="AA60" s="65">
        <v>0</v>
      </c>
    </row>
    <row r="61" spans="2:27">
      <c r="B61" s="268"/>
      <c r="C61" s="16" t="s">
        <v>269</v>
      </c>
      <c r="D61" s="224"/>
      <c r="E61" s="225"/>
      <c r="F61" s="225"/>
      <c r="G61" s="225"/>
      <c r="H61" s="225"/>
      <c r="I61" s="225"/>
      <c r="J61" s="225"/>
      <c r="K61" s="225"/>
      <c r="L61" s="225"/>
      <c r="M61" s="226"/>
      <c r="N61" s="57"/>
      <c r="O61" s="142">
        <v>1138</v>
      </c>
      <c r="P61" s="57"/>
      <c r="Q61" s="57"/>
      <c r="R61" s="57"/>
      <c r="S61" s="57"/>
      <c r="T61" s="57"/>
      <c r="U61" s="57"/>
      <c r="V61" s="57"/>
      <c r="W61" s="57"/>
      <c r="X61" s="57"/>
      <c r="Y61" s="57"/>
      <c r="Z61" s="70"/>
      <c r="AA61" s="142">
        <v>0</v>
      </c>
    </row>
    <row r="62" spans="2:27">
      <c r="B62" s="268"/>
      <c r="C62" s="16" t="s">
        <v>263</v>
      </c>
      <c r="D62" s="224"/>
      <c r="E62" s="225"/>
      <c r="F62" s="225"/>
      <c r="G62" s="225"/>
      <c r="H62" s="225"/>
      <c r="I62" s="225"/>
      <c r="J62" s="225"/>
      <c r="K62" s="225"/>
      <c r="L62" s="225"/>
      <c r="M62" s="226"/>
      <c r="N62" s="57"/>
      <c r="O62" s="65">
        <v>1656</v>
      </c>
      <c r="P62" s="57"/>
      <c r="Q62" s="57"/>
      <c r="R62" s="57"/>
      <c r="S62" s="57"/>
      <c r="T62" s="57"/>
      <c r="U62" s="57"/>
      <c r="V62" s="57"/>
      <c r="W62" s="57"/>
      <c r="X62" s="57"/>
      <c r="Y62" s="57"/>
      <c r="Z62" s="70"/>
      <c r="AA62" s="65">
        <v>1656</v>
      </c>
    </row>
    <row r="63" spans="2:27" ht="28.5">
      <c r="B63" s="268"/>
      <c r="C63" s="16" t="s">
        <v>262</v>
      </c>
      <c r="D63" s="224"/>
      <c r="E63" s="225"/>
      <c r="F63" s="225"/>
      <c r="G63" s="225"/>
      <c r="H63" s="225"/>
      <c r="I63" s="225"/>
      <c r="J63" s="225"/>
      <c r="K63" s="225"/>
      <c r="L63" s="225"/>
      <c r="M63" s="226"/>
      <c r="N63" s="57"/>
      <c r="O63" s="142">
        <v>578</v>
      </c>
      <c r="P63" s="57"/>
      <c r="Q63" s="57"/>
      <c r="R63" s="57"/>
      <c r="S63" s="57"/>
      <c r="T63" s="57"/>
      <c r="U63" s="57"/>
      <c r="V63" s="57"/>
      <c r="W63" s="57"/>
      <c r="X63" s="57"/>
      <c r="Y63" s="57"/>
      <c r="Z63" s="70"/>
      <c r="AA63" s="142">
        <v>578</v>
      </c>
    </row>
    <row r="64" spans="2:27">
      <c r="B64" s="268"/>
      <c r="C64" s="16" t="s">
        <v>424</v>
      </c>
      <c r="D64" s="224"/>
      <c r="E64" s="225"/>
      <c r="F64" s="225"/>
      <c r="G64" s="225"/>
      <c r="H64" s="225"/>
      <c r="I64" s="225"/>
      <c r="J64" s="225"/>
      <c r="K64" s="225"/>
      <c r="L64" s="225"/>
      <c r="M64" s="226"/>
      <c r="N64" s="57"/>
      <c r="O64" s="142">
        <v>7204</v>
      </c>
      <c r="P64" s="57"/>
      <c r="Q64" s="57"/>
      <c r="R64" s="57"/>
      <c r="S64" s="57"/>
      <c r="T64" s="57"/>
      <c r="U64" s="57"/>
      <c r="V64" s="57"/>
      <c r="W64" s="57"/>
      <c r="X64" s="57"/>
      <c r="Y64" s="57"/>
      <c r="Z64" s="70"/>
      <c r="AA64" s="142">
        <v>7204</v>
      </c>
    </row>
    <row r="65" spans="2:27">
      <c r="B65" s="268"/>
      <c r="C65" s="16" t="s">
        <v>438</v>
      </c>
      <c r="D65" s="224"/>
      <c r="E65" s="225"/>
      <c r="F65" s="225"/>
      <c r="G65" s="225"/>
      <c r="H65" s="225"/>
      <c r="I65" s="225"/>
      <c r="J65" s="225"/>
      <c r="K65" s="225"/>
      <c r="L65" s="225"/>
      <c r="M65" s="226"/>
      <c r="N65" s="57"/>
      <c r="O65" s="65">
        <v>7350</v>
      </c>
      <c r="P65" s="57"/>
      <c r="Q65" s="57"/>
      <c r="R65" s="57"/>
      <c r="S65" s="57"/>
      <c r="T65" s="57"/>
      <c r="U65" s="57"/>
      <c r="V65" s="57"/>
      <c r="W65" s="57"/>
      <c r="X65" s="57"/>
      <c r="Y65" s="57"/>
      <c r="Z65" s="70"/>
      <c r="AA65" s="65">
        <v>7350</v>
      </c>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5"/>
    </row>
    <row r="67" spans="2:27" ht="28.5">
      <c r="B67" s="268"/>
      <c r="C67" s="16" t="s">
        <v>420</v>
      </c>
      <c r="D67" s="224"/>
      <c r="E67" s="225"/>
      <c r="F67" s="225"/>
      <c r="G67" s="225"/>
      <c r="H67" s="225"/>
      <c r="I67" s="225"/>
      <c r="J67" s="225"/>
      <c r="K67" s="225"/>
      <c r="L67" s="225"/>
      <c r="M67" s="226"/>
      <c r="N67" s="57"/>
      <c r="O67" s="142">
        <v>3386</v>
      </c>
      <c r="P67" s="57"/>
      <c r="Q67" s="57"/>
      <c r="R67" s="57"/>
      <c r="S67" s="57"/>
      <c r="T67" s="57"/>
      <c r="U67" s="57"/>
      <c r="V67" s="57"/>
      <c r="W67" s="57"/>
      <c r="X67" s="57"/>
      <c r="Y67" s="57"/>
      <c r="Z67" s="70"/>
      <c r="AA67" s="142">
        <v>3386</v>
      </c>
    </row>
    <row r="68" spans="2:27" ht="28.5">
      <c r="B68" s="268"/>
      <c r="C68" s="16" t="s">
        <v>423</v>
      </c>
      <c r="D68" s="224"/>
      <c r="E68" s="225"/>
      <c r="F68" s="225"/>
      <c r="G68" s="225"/>
      <c r="H68" s="225"/>
      <c r="I68" s="225"/>
      <c r="J68" s="225"/>
      <c r="K68" s="225"/>
      <c r="L68" s="225"/>
      <c r="M68" s="226"/>
      <c r="N68" s="57"/>
      <c r="O68" s="142">
        <v>855</v>
      </c>
      <c r="P68" s="57"/>
      <c r="Q68" s="57"/>
      <c r="R68" s="57"/>
      <c r="S68" s="57"/>
      <c r="T68" s="57"/>
      <c r="U68" s="57"/>
      <c r="V68" s="57"/>
      <c r="W68" s="57"/>
      <c r="X68" s="57"/>
      <c r="Y68" s="57"/>
      <c r="Z68" s="70"/>
      <c r="AA68" s="142">
        <v>855</v>
      </c>
    </row>
    <row r="69" spans="2:27" ht="28.5">
      <c r="B69" s="268"/>
      <c r="C69" s="16" t="s">
        <v>416</v>
      </c>
      <c r="D69" s="224"/>
      <c r="E69" s="225"/>
      <c r="F69" s="225"/>
      <c r="G69" s="225"/>
      <c r="H69" s="225"/>
      <c r="I69" s="225"/>
      <c r="J69" s="225"/>
      <c r="K69" s="225"/>
      <c r="L69" s="225"/>
      <c r="M69" s="226"/>
      <c r="N69" s="57"/>
      <c r="O69" s="142">
        <v>784</v>
      </c>
      <c r="P69" s="57"/>
      <c r="Q69" s="57"/>
      <c r="R69" s="57"/>
      <c r="S69" s="57"/>
      <c r="T69" s="57"/>
      <c r="U69" s="57"/>
      <c r="V69" s="57"/>
      <c r="W69" s="57"/>
      <c r="X69" s="57"/>
      <c r="Y69" s="57"/>
      <c r="Z69" s="70"/>
      <c r="AA69" s="142">
        <v>784</v>
      </c>
    </row>
    <row r="70" spans="2:27" ht="28.5">
      <c r="B70" s="268"/>
      <c r="C70" s="16" t="s">
        <v>437</v>
      </c>
      <c r="D70" s="224"/>
      <c r="E70" s="225"/>
      <c r="F70" s="225"/>
      <c r="G70" s="225"/>
      <c r="H70" s="225"/>
      <c r="I70" s="225"/>
      <c r="J70" s="225"/>
      <c r="K70" s="225"/>
      <c r="L70" s="225"/>
      <c r="M70" s="226"/>
      <c r="N70" s="57"/>
      <c r="O70" s="65">
        <v>0</v>
      </c>
      <c r="P70" s="57"/>
      <c r="Q70" s="57"/>
      <c r="R70" s="57"/>
      <c r="S70" s="57"/>
      <c r="T70" s="57"/>
      <c r="U70" s="57"/>
      <c r="V70" s="57"/>
      <c r="W70" s="57"/>
      <c r="X70" s="57"/>
      <c r="Y70" s="57"/>
      <c r="Z70" s="70"/>
      <c r="AA70" s="65">
        <v>0</v>
      </c>
    </row>
    <row r="71" spans="2:27" ht="28.5">
      <c r="B71" s="268"/>
      <c r="C71" s="16" t="s">
        <v>428</v>
      </c>
      <c r="D71" s="224"/>
      <c r="E71" s="225"/>
      <c r="F71" s="225"/>
      <c r="G71" s="225"/>
      <c r="H71" s="225"/>
      <c r="I71" s="225"/>
      <c r="J71" s="225"/>
      <c r="K71" s="225"/>
      <c r="L71" s="225"/>
      <c r="M71" s="226"/>
      <c r="N71" s="57"/>
      <c r="O71" s="65">
        <v>20800</v>
      </c>
      <c r="P71" s="57"/>
      <c r="Q71" s="57"/>
      <c r="R71" s="57"/>
      <c r="S71" s="57"/>
      <c r="T71" s="57"/>
      <c r="U71" s="57"/>
      <c r="V71" s="57"/>
      <c r="W71" s="57"/>
      <c r="X71" s="57"/>
      <c r="Y71" s="57"/>
      <c r="Z71" s="70"/>
      <c r="AA71" s="65">
        <v>20800</v>
      </c>
    </row>
    <row r="72" spans="2:27" ht="28.5">
      <c r="B72" s="268"/>
      <c r="C72" s="16" t="s">
        <v>425</v>
      </c>
      <c r="D72" s="224"/>
      <c r="E72" s="225"/>
      <c r="F72" s="225"/>
      <c r="G72" s="225"/>
      <c r="H72" s="225"/>
      <c r="I72" s="225"/>
      <c r="J72" s="225"/>
      <c r="K72" s="225"/>
      <c r="L72" s="225"/>
      <c r="M72" s="226"/>
      <c r="N72" s="57"/>
      <c r="O72" s="142">
        <v>919.60874536095503</v>
      </c>
      <c r="P72" s="57"/>
      <c r="Q72" s="57"/>
      <c r="R72" s="57"/>
      <c r="S72" s="57"/>
      <c r="T72" s="57"/>
      <c r="U72" s="57"/>
      <c r="V72" s="57"/>
      <c r="W72" s="57"/>
      <c r="X72" s="57"/>
      <c r="Y72" s="57"/>
      <c r="Z72" s="70"/>
      <c r="AA72" s="142">
        <v>919.60874536095503</v>
      </c>
    </row>
    <row r="73" spans="2:27">
      <c r="B73" s="268"/>
      <c r="C73" s="16" t="s">
        <v>421</v>
      </c>
      <c r="D73" s="224"/>
      <c r="E73" s="225"/>
      <c r="F73" s="225"/>
      <c r="G73" s="225"/>
      <c r="H73" s="225"/>
      <c r="I73" s="225"/>
      <c r="J73" s="225"/>
      <c r="K73" s="225"/>
      <c r="L73" s="225"/>
      <c r="M73" s="226"/>
      <c r="N73" s="57"/>
      <c r="O73" s="65">
        <v>20346</v>
      </c>
      <c r="P73" s="57"/>
      <c r="Q73" s="57"/>
      <c r="R73" s="57"/>
      <c r="S73" s="57"/>
      <c r="T73" s="57"/>
      <c r="U73" s="57"/>
      <c r="V73" s="57"/>
      <c r="W73" s="57"/>
      <c r="X73" s="57"/>
      <c r="Y73" s="57"/>
      <c r="Z73" s="70"/>
      <c r="AA73" s="65">
        <v>20346</v>
      </c>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5"/>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5"/>
    </row>
    <row r="76" spans="2:27" ht="22.9" customHeight="1">
      <c r="B76" s="270" t="s">
        <v>401</v>
      </c>
      <c r="C76" s="271"/>
      <c r="D76" s="271"/>
      <c r="E76" s="271"/>
      <c r="F76" s="271"/>
      <c r="G76" s="271"/>
      <c r="H76" s="271"/>
      <c r="I76" s="271"/>
      <c r="J76" s="271"/>
      <c r="K76" s="271"/>
      <c r="L76" s="271"/>
      <c r="M76" s="272"/>
      <c r="N76" s="61">
        <f>SUM(N60:N75)</f>
        <v>0</v>
      </c>
      <c r="O76" s="66">
        <f>SUM(O60:O75)</f>
        <v>65016.608745360958</v>
      </c>
      <c r="P76" s="57"/>
      <c r="Q76" s="57"/>
      <c r="R76" s="57"/>
      <c r="S76" s="57"/>
      <c r="T76" s="57"/>
      <c r="U76" s="57"/>
      <c r="V76" s="57"/>
      <c r="W76" s="57"/>
      <c r="X76" s="57"/>
      <c r="Y76" s="57"/>
      <c r="Z76" s="21">
        <f>SUM(Z60:Z75)</f>
        <v>0</v>
      </c>
      <c r="AA76" s="66">
        <f>SUM(AA60:AA75)</f>
        <v>63878.608745360958</v>
      </c>
    </row>
    <row r="77" spans="2:27" ht="22.9" customHeight="1">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1372250</v>
      </c>
      <c r="O80" s="66">
        <f>O78+O76+O47+O58</f>
        <v>72180.960245360955</v>
      </c>
      <c r="P80" s="61">
        <f>P78+P58+P47</f>
        <v>17788197.66</v>
      </c>
      <c r="Q80" s="66">
        <f>Q78+Q47+Q58</f>
        <v>61650.388899999998</v>
      </c>
      <c r="R80" s="61">
        <f>R78+R58+R47</f>
        <v>17826321</v>
      </c>
      <c r="S80" s="66">
        <f>S78+S47+S58</f>
        <v>64629.781000000003</v>
      </c>
      <c r="T80" s="61">
        <f>T78+T58+T47</f>
        <v>22733396</v>
      </c>
      <c r="U80" s="66">
        <f>U78+U47+U58</f>
        <v>66243.388899999991</v>
      </c>
      <c r="V80" s="61">
        <f>V78+V58+V47</f>
        <v>22845395</v>
      </c>
      <c r="W80" s="66">
        <f>W78+W47+W58</f>
        <v>66243.388899999991</v>
      </c>
      <c r="X80" s="61">
        <f>X78+X58+X47</f>
        <v>22676595</v>
      </c>
      <c r="Y80" s="66">
        <f>Y78+Y47+Y58</f>
        <v>65522.388899999998</v>
      </c>
      <c r="Z80" s="61">
        <f>Z78+Z58+Z47</f>
        <v>105242154.66</v>
      </c>
      <c r="AA80" s="66">
        <f>AA78+AA76+AA47+AA58</f>
        <v>394573.29684536101</v>
      </c>
    </row>
    <row r="82" spans="2:25" ht="23.45" customHeight="1">
      <c r="B82" s="254" t="s">
        <v>354</v>
      </c>
      <c r="C82" s="255"/>
      <c r="D82" s="255"/>
      <c r="E82" s="255"/>
      <c r="F82" s="255"/>
      <c r="G82" s="255"/>
      <c r="H82" s="255"/>
      <c r="I82" s="255"/>
      <c r="J82" s="255"/>
      <c r="K82" s="255"/>
      <c r="L82" s="255"/>
      <c r="M82" s="256"/>
      <c r="O82" s="71" t="str">
        <f>IF($AA$80=0,"",IF((O80-O78)/$AA$80&gt;0.083,"True","False"))</f>
        <v>True</v>
      </c>
      <c r="Q82" s="71" t="str">
        <f>IF($AA$80=0,"",IF((Q80-Q78)/$AA$80&gt;0.083,"True","False"))</f>
        <v>True</v>
      </c>
      <c r="S82" s="71" t="str">
        <f>IF($AA$80=0,"",IF((S80-S78)/$AA$80&gt;0.083,"True","False"))</f>
        <v>True</v>
      </c>
      <c r="U82" s="71" t="str">
        <f>IF($AA$80=0,"",IF((U80-U78)/$AA$80&gt;0.083,"True","False"))</f>
        <v>True</v>
      </c>
      <c r="W82" s="71" t="str">
        <f>IF($AA$80=0,"",IF((W80-W78)/$AA$80&gt;0.083,"True","False"))</f>
        <v>True</v>
      </c>
      <c r="Y82" s="71"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848" yWindow="575"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461" right="0.70866141732283461" top="0.51181102362204722" bottom="0.55118110236220474" header="0.23622047244094488" footer="0.19685039370078741"/>
  <pageSetup paperSize="3" scale="40"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zoomScale="80" zoomScaleNormal="80" workbookViewId="0">
      <selection activeCell="M5" sqref="M5:V5"/>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441</v>
      </c>
      <c r="C9" s="79" t="str">
        <f>IF('A. General Information'!D13="","",'A. General Information'!D13)</f>
        <v>Renfrew Hydro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t="s">
        <v>264</v>
      </c>
      <c r="D16" s="56"/>
      <c r="E16" s="56"/>
      <c r="F16" s="119">
        <v>42217</v>
      </c>
      <c r="G16" s="48"/>
      <c r="H16" s="48"/>
      <c r="I16" s="48" t="s">
        <v>296</v>
      </c>
      <c r="J16" s="48" t="s">
        <v>296</v>
      </c>
      <c r="K16" s="48" t="s">
        <v>296</v>
      </c>
      <c r="L16" s="48" t="s">
        <v>296</v>
      </c>
      <c r="M16" s="48" t="s">
        <v>296</v>
      </c>
      <c r="N16" s="64">
        <v>10194.1</v>
      </c>
      <c r="O16" s="65">
        <v>50.59113399999999</v>
      </c>
      <c r="P16" s="64">
        <v>102049.26000000001</v>
      </c>
      <c r="Q16" s="65">
        <v>470.79985899999991</v>
      </c>
      <c r="R16" s="64">
        <v>111372.36</v>
      </c>
      <c r="S16" s="65">
        <v>521.39099299999998</v>
      </c>
      <c r="T16" s="64">
        <v>110534.36000000002</v>
      </c>
      <c r="U16" s="65">
        <v>521.39099299999998</v>
      </c>
      <c r="V16" s="64">
        <v>110672.36000000002</v>
      </c>
      <c r="W16" s="65">
        <v>521.39099299999998</v>
      </c>
      <c r="X16" s="64">
        <v>110811.36000000002</v>
      </c>
      <c r="Y16" s="65">
        <v>521.39099299999998</v>
      </c>
      <c r="Z16" s="61">
        <f>IF(SUM(N16,P16,R16,T16,V16,X16)=0,"",SUM(N16,P16,R16,T16,V16,X16))</f>
        <v>555633.80000000005</v>
      </c>
      <c r="AA16" s="67">
        <f>SUM(Y16,W16,U16,S16,Q16,O16)</f>
        <v>2606.9549649999994</v>
      </c>
    </row>
    <row r="17" spans="2:27" ht="14.45" customHeight="1">
      <c r="B17" s="265"/>
      <c r="C17" s="16" t="s">
        <v>429</v>
      </c>
      <c r="D17" s="56" t="s">
        <v>355</v>
      </c>
      <c r="E17" s="56"/>
      <c r="F17" s="119">
        <v>42370</v>
      </c>
      <c r="G17" s="48" t="s">
        <v>296</v>
      </c>
      <c r="H17" s="48" t="s">
        <v>296</v>
      </c>
      <c r="I17" s="48"/>
      <c r="J17" s="48"/>
      <c r="K17" s="48"/>
      <c r="L17" s="48"/>
      <c r="M17" s="48"/>
      <c r="N17" s="64">
        <v>0</v>
      </c>
      <c r="O17" s="65">
        <v>0</v>
      </c>
      <c r="P17" s="64">
        <v>32578</v>
      </c>
      <c r="Q17" s="65">
        <v>40</v>
      </c>
      <c r="R17" s="64">
        <v>12978</v>
      </c>
      <c r="S17" s="65">
        <v>2</v>
      </c>
      <c r="T17" s="64">
        <v>13031</v>
      </c>
      <c r="U17" s="65">
        <v>2</v>
      </c>
      <c r="V17" s="64">
        <v>13163</v>
      </c>
      <c r="W17" s="65">
        <v>2</v>
      </c>
      <c r="X17" s="64">
        <v>13296</v>
      </c>
      <c r="Y17" s="65">
        <v>2</v>
      </c>
      <c r="Z17" s="61">
        <f t="shared" ref="Z17:Z46" si="0">IF(SUM(N17,P17,R17,T17,V17,X17)=0,"",SUM(N17,P17,R17,T17,V17,X17))</f>
        <v>85046</v>
      </c>
      <c r="AA17" s="67">
        <f t="shared" ref="AA17:AA27" si="1">SUM(Y17,W17,U17,S17,Q17,O17)</f>
        <v>48</v>
      </c>
    </row>
    <row r="18" spans="2:27">
      <c r="B18" s="265"/>
      <c r="C18" s="16" t="s">
        <v>448</v>
      </c>
      <c r="D18" s="56"/>
      <c r="E18" s="56"/>
      <c r="F18" s="119">
        <v>42370</v>
      </c>
      <c r="G18" s="48" t="s">
        <v>296</v>
      </c>
      <c r="H18" s="48" t="s">
        <v>296</v>
      </c>
      <c r="I18" s="48"/>
      <c r="J18" s="48"/>
      <c r="K18" s="48"/>
      <c r="L18" s="48"/>
      <c r="M18" s="48"/>
      <c r="N18" s="64">
        <v>0</v>
      </c>
      <c r="O18" s="65">
        <v>0</v>
      </c>
      <c r="P18" s="64">
        <v>9989</v>
      </c>
      <c r="Q18" s="65">
        <v>22</v>
      </c>
      <c r="R18" s="64">
        <v>10030</v>
      </c>
      <c r="S18" s="65">
        <v>22</v>
      </c>
      <c r="T18" s="64">
        <v>10069</v>
      </c>
      <c r="U18" s="65">
        <v>22</v>
      </c>
      <c r="V18" s="64">
        <v>10107</v>
      </c>
      <c r="W18" s="65">
        <v>22</v>
      </c>
      <c r="X18" s="64">
        <v>10144</v>
      </c>
      <c r="Y18" s="65">
        <v>22</v>
      </c>
      <c r="Z18" s="61">
        <f t="shared" si="0"/>
        <v>50339</v>
      </c>
      <c r="AA18" s="67">
        <f t="shared" si="1"/>
        <v>110</v>
      </c>
    </row>
    <row r="19" spans="2:27" ht="28.5">
      <c r="B19" s="265"/>
      <c r="C19" s="16" t="s">
        <v>449</v>
      </c>
      <c r="D19" s="56"/>
      <c r="E19" s="56"/>
      <c r="F19" s="119">
        <v>42217</v>
      </c>
      <c r="G19" s="48" t="s">
        <v>296</v>
      </c>
      <c r="H19" s="48" t="s">
        <v>296</v>
      </c>
      <c r="I19" s="48"/>
      <c r="J19" s="48"/>
      <c r="K19" s="48"/>
      <c r="L19" s="48"/>
      <c r="M19" s="48"/>
      <c r="N19" s="64">
        <v>0</v>
      </c>
      <c r="O19" s="65">
        <v>0</v>
      </c>
      <c r="P19" s="64">
        <v>4388</v>
      </c>
      <c r="Q19" s="65">
        <v>6</v>
      </c>
      <c r="R19" s="64">
        <v>4424</v>
      </c>
      <c r="S19" s="65">
        <v>6</v>
      </c>
      <c r="T19" s="64">
        <v>4469</v>
      </c>
      <c r="U19" s="65">
        <v>6</v>
      </c>
      <c r="V19" s="64">
        <v>4507</v>
      </c>
      <c r="W19" s="65">
        <v>6</v>
      </c>
      <c r="X19" s="64">
        <v>4546</v>
      </c>
      <c r="Y19" s="65">
        <v>6</v>
      </c>
      <c r="Z19" s="61">
        <f t="shared" si="0"/>
        <v>22334</v>
      </c>
      <c r="AA19" s="67">
        <f t="shared" si="1"/>
        <v>30</v>
      </c>
    </row>
    <row r="20" spans="2:27" ht="28.5">
      <c r="B20" s="265"/>
      <c r="C20" s="16" t="s">
        <v>295</v>
      </c>
      <c r="D20" s="56"/>
      <c r="E20" s="56"/>
      <c r="F20" s="119">
        <v>42370</v>
      </c>
      <c r="G20" s="48"/>
      <c r="H20" s="48" t="s">
        <v>296</v>
      </c>
      <c r="I20" s="48"/>
      <c r="J20" s="48"/>
      <c r="K20" s="48"/>
      <c r="L20" s="48"/>
      <c r="M20" s="48"/>
      <c r="N20" s="64">
        <v>0</v>
      </c>
      <c r="O20" s="65">
        <v>0</v>
      </c>
      <c r="P20" s="64">
        <v>8456</v>
      </c>
      <c r="Q20" s="65">
        <v>12</v>
      </c>
      <c r="R20" s="64">
        <v>8498</v>
      </c>
      <c r="S20" s="65">
        <v>12</v>
      </c>
      <c r="T20" s="64">
        <v>8550</v>
      </c>
      <c r="U20" s="65">
        <v>12</v>
      </c>
      <c r="V20" s="64">
        <v>8595</v>
      </c>
      <c r="W20" s="65">
        <v>12</v>
      </c>
      <c r="X20" s="64">
        <v>8640</v>
      </c>
      <c r="Y20" s="65">
        <v>12</v>
      </c>
      <c r="Z20" s="61">
        <f t="shared" si="0"/>
        <v>42739</v>
      </c>
      <c r="AA20" s="67">
        <f t="shared" si="1"/>
        <v>60</v>
      </c>
    </row>
    <row r="21" spans="2:27">
      <c r="B21" s="265"/>
      <c r="C21" s="16" t="s">
        <v>415</v>
      </c>
      <c r="D21" s="56"/>
      <c r="E21" s="56"/>
      <c r="F21" s="119">
        <v>42370</v>
      </c>
      <c r="G21" s="48"/>
      <c r="H21" s="48"/>
      <c r="I21" s="48"/>
      <c r="J21" s="48" t="s">
        <v>296</v>
      </c>
      <c r="K21" s="48" t="s">
        <v>296</v>
      </c>
      <c r="L21" s="48" t="s">
        <v>296</v>
      </c>
      <c r="M21" s="48" t="s">
        <v>296</v>
      </c>
      <c r="N21" s="64"/>
      <c r="O21" s="65"/>
      <c r="P21" s="64"/>
      <c r="Q21" s="65"/>
      <c r="R21" s="64"/>
      <c r="S21" s="65"/>
      <c r="T21" s="64"/>
      <c r="U21" s="65"/>
      <c r="V21" s="64"/>
      <c r="W21" s="65"/>
      <c r="X21" s="64"/>
      <c r="Y21" s="65"/>
      <c r="Z21" s="61" t="str">
        <f t="shared" si="0"/>
        <v/>
      </c>
      <c r="AA21" s="67">
        <f t="shared" si="1"/>
        <v>0</v>
      </c>
    </row>
    <row r="22" spans="2:27" ht="28.5">
      <c r="B22" s="265"/>
      <c r="C22" s="16" t="s">
        <v>266</v>
      </c>
      <c r="D22" s="56"/>
      <c r="E22" s="56"/>
      <c r="F22" s="119">
        <v>42217</v>
      </c>
      <c r="G22" s="48"/>
      <c r="H22" s="48"/>
      <c r="I22" s="48"/>
      <c r="J22" s="48" t="s">
        <v>296</v>
      </c>
      <c r="K22" s="48"/>
      <c r="L22" s="48" t="s">
        <v>296</v>
      </c>
      <c r="M22" s="48" t="s">
        <v>296</v>
      </c>
      <c r="N22" s="64"/>
      <c r="O22" s="65"/>
      <c r="P22" s="64"/>
      <c r="Q22" s="65"/>
      <c r="R22" s="64"/>
      <c r="S22" s="65"/>
      <c r="T22" s="64"/>
      <c r="U22" s="65"/>
      <c r="V22" s="64"/>
      <c r="W22" s="65"/>
      <c r="X22" s="64"/>
      <c r="Y22" s="65"/>
      <c r="Z22" s="61" t="str">
        <f t="shared" si="0"/>
        <v/>
      </c>
      <c r="AA22" s="67">
        <f t="shared" si="1"/>
        <v>0</v>
      </c>
    </row>
    <row r="23" spans="2:27" ht="28.5">
      <c r="B23" s="265"/>
      <c r="C23" s="16" t="s">
        <v>428</v>
      </c>
      <c r="D23" s="56"/>
      <c r="E23" s="56"/>
      <c r="F23" s="119">
        <v>42217</v>
      </c>
      <c r="G23" s="48"/>
      <c r="H23" s="48"/>
      <c r="I23" s="48"/>
      <c r="J23" s="48"/>
      <c r="K23" s="48"/>
      <c r="L23" s="48" t="s">
        <v>296</v>
      </c>
      <c r="M23" s="48" t="s">
        <v>296</v>
      </c>
      <c r="N23" s="64"/>
      <c r="O23" s="65"/>
      <c r="P23" s="64"/>
      <c r="Q23" s="65"/>
      <c r="R23" s="64"/>
      <c r="S23" s="65"/>
      <c r="T23" s="64"/>
      <c r="U23" s="65"/>
      <c r="V23" s="64"/>
      <c r="W23" s="65"/>
      <c r="X23" s="64"/>
      <c r="Y23" s="65"/>
      <c r="Z23" s="61" t="str">
        <f t="shared" si="0"/>
        <v/>
      </c>
      <c r="AA23" s="67">
        <f t="shared" si="1"/>
        <v>0</v>
      </c>
    </row>
    <row r="24" spans="2:27" ht="28.5">
      <c r="B24" s="265"/>
      <c r="C24" s="16" t="s">
        <v>419</v>
      </c>
      <c r="D24" s="56"/>
      <c r="E24" s="56"/>
      <c r="F24" s="119">
        <v>42217</v>
      </c>
      <c r="G24" s="48"/>
      <c r="H24" s="48"/>
      <c r="I24" s="48"/>
      <c r="J24" s="48" t="s">
        <v>296</v>
      </c>
      <c r="K24" s="48"/>
      <c r="L24" s="48" t="s">
        <v>296</v>
      </c>
      <c r="M24" s="48" t="s">
        <v>296</v>
      </c>
      <c r="N24" s="64"/>
      <c r="O24" s="65"/>
      <c r="P24" s="64"/>
      <c r="Q24" s="65"/>
      <c r="R24" s="64"/>
      <c r="S24" s="65"/>
      <c r="T24" s="64"/>
      <c r="U24" s="65"/>
      <c r="V24" s="64"/>
      <c r="W24" s="65"/>
      <c r="X24" s="64"/>
      <c r="Y24" s="65"/>
      <c r="Z24" s="61" t="str">
        <f t="shared" si="0"/>
        <v/>
      </c>
      <c r="AA24" s="67">
        <f t="shared" si="1"/>
        <v>0</v>
      </c>
    </row>
    <row r="25" spans="2:27" ht="28.5">
      <c r="B25" s="265"/>
      <c r="C25" s="16"/>
      <c r="D25" s="56"/>
      <c r="E25" s="56" t="s">
        <v>527</v>
      </c>
      <c r="F25" s="119">
        <v>42370</v>
      </c>
      <c r="G25" s="48"/>
      <c r="H25" s="48"/>
      <c r="I25" s="48" t="s">
        <v>296</v>
      </c>
      <c r="J25" s="48"/>
      <c r="K25" s="48"/>
      <c r="L25" s="48"/>
      <c r="M25" s="48"/>
      <c r="N25" s="64">
        <v>0</v>
      </c>
      <c r="O25" s="65">
        <v>0</v>
      </c>
      <c r="P25" s="64">
        <v>39865</v>
      </c>
      <c r="Q25" s="65">
        <v>72</v>
      </c>
      <c r="R25" s="64">
        <v>40110</v>
      </c>
      <c r="S25" s="65">
        <v>72</v>
      </c>
      <c r="T25" s="64">
        <v>40411</v>
      </c>
      <c r="U25" s="65">
        <v>72</v>
      </c>
      <c r="V25" s="64">
        <v>40669</v>
      </c>
      <c r="W25" s="65">
        <v>72</v>
      </c>
      <c r="X25" s="64">
        <v>40930</v>
      </c>
      <c r="Y25" s="65">
        <v>72</v>
      </c>
      <c r="Z25" s="61">
        <f t="shared" si="0"/>
        <v>201985</v>
      </c>
      <c r="AA25" s="67">
        <f t="shared" si="1"/>
        <v>360</v>
      </c>
    </row>
    <row r="26" spans="2:27">
      <c r="B26" s="265"/>
      <c r="C26" s="16"/>
      <c r="D26" s="56"/>
      <c r="E26" s="56" t="s">
        <v>528</v>
      </c>
      <c r="F26" s="119">
        <v>43101</v>
      </c>
      <c r="G26" s="48" t="s">
        <v>296</v>
      </c>
      <c r="H26" s="48" t="s">
        <v>296</v>
      </c>
      <c r="I26" s="48"/>
      <c r="J26" s="48"/>
      <c r="K26" s="48"/>
      <c r="L26" s="48"/>
      <c r="M26" s="48"/>
      <c r="N26" s="64"/>
      <c r="O26" s="65"/>
      <c r="P26" s="64"/>
      <c r="Q26" s="65"/>
      <c r="R26" s="64"/>
      <c r="S26" s="65"/>
      <c r="T26" s="64">
        <v>30140</v>
      </c>
      <c r="U26" s="65">
        <v>154.06560000000002</v>
      </c>
      <c r="V26" s="64">
        <v>30140</v>
      </c>
      <c r="W26" s="65">
        <v>154.06560000000002</v>
      </c>
      <c r="X26" s="64">
        <v>23355</v>
      </c>
      <c r="Y26" s="65">
        <v>115.54920000000001</v>
      </c>
      <c r="Z26" s="61">
        <f t="shared" si="0"/>
        <v>83635</v>
      </c>
      <c r="AA26" s="67">
        <f t="shared" si="1"/>
        <v>423.68040000000008</v>
      </c>
    </row>
    <row r="27" spans="2:27">
      <c r="B27" s="265"/>
      <c r="C27" s="16"/>
      <c r="D27" s="56"/>
      <c r="E27" s="56" t="s">
        <v>529</v>
      </c>
      <c r="F27" s="119">
        <v>43101</v>
      </c>
      <c r="G27" s="48"/>
      <c r="H27" s="48"/>
      <c r="I27" s="48" t="s">
        <v>296</v>
      </c>
      <c r="J27" s="48" t="s">
        <v>296</v>
      </c>
      <c r="K27" s="48" t="s">
        <v>296</v>
      </c>
      <c r="L27" s="48" t="s">
        <v>296</v>
      </c>
      <c r="M27" s="48" t="s">
        <v>296</v>
      </c>
      <c r="N27" s="64"/>
      <c r="O27" s="65"/>
      <c r="P27" s="64"/>
      <c r="Q27" s="65"/>
      <c r="R27" s="64"/>
      <c r="S27" s="65"/>
      <c r="T27" s="64">
        <v>9610</v>
      </c>
      <c r="U27" s="65">
        <v>32.120399999999997</v>
      </c>
      <c r="V27" s="64">
        <v>9615</v>
      </c>
      <c r="W27" s="65">
        <v>32.120399999999997</v>
      </c>
      <c r="X27" s="64">
        <v>9637</v>
      </c>
      <c r="Y27" s="65">
        <v>32.120399999999997</v>
      </c>
      <c r="Z27" s="61">
        <f t="shared" si="0"/>
        <v>28862</v>
      </c>
      <c r="AA27" s="67">
        <f t="shared" si="1"/>
        <v>96.361199999999997</v>
      </c>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10194.1</v>
      </c>
      <c r="O47" s="66">
        <f>SUM(O16:O46)</f>
        <v>50.59113399999999</v>
      </c>
      <c r="P47" s="61">
        <f>SUM(P16:P46)</f>
        <v>197325.26</v>
      </c>
      <c r="Q47" s="66">
        <f t="shared" ref="Q47:AA47" si="2">SUM(Q16:Q46)</f>
        <v>622.79985899999997</v>
      </c>
      <c r="R47" s="61">
        <f>SUM(R16:R46)</f>
        <v>187412.36</v>
      </c>
      <c r="S47" s="66">
        <f t="shared" si="2"/>
        <v>635.39099299999998</v>
      </c>
      <c r="T47" s="61">
        <f t="shared" si="2"/>
        <v>226814.36000000002</v>
      </c>
      <c r="U47" s="66">
        <f t="shared" si="2"/>
        <v>821.57699300000002</v>
      </c>
      <c r="V47" s="61">
        <f t="shared" si="2"/>
        <v>227468.36000000002</v>
      </c>
      <c r="W47" s="66">
        <f t="shared" si="2"/>
        <v>821.57699300000002</v>
      </c>
      <c r="X47" s="61">
        <f t="shared" si="2"/>
        <v>221359.36000000002</v>
      </c>
      <c r="Y47" s="66">
        <f t="shared" si="2"/>
        <v>783.06059300000004</v>
      </c>
      <c r="Z47" s="61">
        <f t="shared" si="2"/>
        <v>1070573.8</v>
      </c>
      <c r="AA47" s="66">
        <f t="shared" si="2"/>
        <v>3734.9965649999995</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c r="B58" s="261" t="s">
        <v>309</v>
      </c>
      <c r="C58" s="262"/>
      <c r="D58" s="262"/>
      <c r="E58" s="262"/>
      <c r="F58" s="262"/>
      <c r="G58" s="262"/>
      <c r="H58" s="262"/>
      <c r="I58" s="262"/>
      <c r="J58" s="262"/>
      <c r="K58" s="262"/>
      <c r="L58" s="262"/>
      <c r="M58" s="263"/>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t="s">
        <v>439</v>
      </c>
      <c r="D60" s="221"/>
      <c r="E60" s="222"/>
      <c r="F60" s="222"/>
      <c r="G60" s="222"/>
      <c r="H60" s="222"/>
      <c r="I60" s="222"/>
      <c r="J60" s="222"/>
      <c r="K60" s="222"/>
      <c r="L60" s="222"/>
      <c r="M60" s="223"/>
      <c r="N60" s="57"/>
      <c r="O60" s="65">
        <v>0</v>
      </c>
      <c r="P60" s="57"/>
      <c r="Q60" s="57"/>
      <c r="R60" s="57"/>
      <c r="S60" s="57"/>
      <c r="T60" s="57"/>
      <c r="U60" s="57"/>
      <c r="V60" s="57"/>
      <c r="W60" s="57"/>
      <c r="X60" s="57"/>
      <c r="Y60" s="57"/>
      <c r="Z60" s="70"/>
      <c r="AA60" s="65">
        <v>0</v>
      </c>
    </row>
    <row r="61" spans="2:27">
      <c r="B61" s="268"/>
      <c r="C61" s="16" t="s">
        <v>269</v>
      </c>
      <c r="D61" s="224"/>
      <c r="E61" s="225"/>
      <c r="F61" s="225"/>
      <c r="G61" s="225"/>
      <c r="H61" s="225"/>
      <c r="I61" s="225"/>
      <c r="J61" s="225"/>
      <c r="K61" s="225"/>
      <c r="L61" s="225"/>
      <c r="M61" s="226"/>
      <c r="N61" s="57"/>
      <c r="O61" s="65">
        <v>0</v>
      </c>
      <c r="P61" s="57"/>
      <c r="Q61" s="57"/>
      <c r="R61" s="57"/>
      <c r="S61" s="57"/>
      <c r="T61" s="57"/>
      <c r="U61" s="57"/>
      <c r="V61" s="57"/>
      <c r="W61" s="57"/>
      <c r="X61" s="57"/>
      <c r="Y61" s="57"/>
      <c r="Z61" s="70"/>
      <c r="AA61" s="65">
        <v>0</v>
      </c>
    </row>
    <row r="62" spans="2:27">
      <c r="B62" s="268"/>
      <c r="C62" s="16" t="s">
        <v>263</v>
      </c>
      <c r="D62" s="224"/>
      <c r="E62" s="225"/>
      <c r="F62" s="225"/>
      <c r="G62" s="225"/>
      <c r="H62" s="225"/>
      <c r="I62" s="225"/>
      <c r="J62" s="225"/>
      <c r="K62" s="225"/>
      <c r="L62" s="225"/>
      <c r="M62" s="226"/>
      <c r="N62" s="57"/>
      <c r="O62" s="65">
        <v>17</v>
      </c>
      <c r="P62" s="57"/>
      <c r="Q62" s="57"/>
      <c r="R62" s="57"/>
      <c r="S62" s="57"/>
      <c r="T62" s="57"/>
      <c r="U62" s="57"/>
      <c r="V62" s="57"/>
      <c r="W62" s="57"/>
      <c r="X62" s="57"/>
      <c r="Y62" s="57"/>
      <c r="Z62" s="70"/>
      <c r="AA62" s="65">
        <v>17</v>
      </c>
    </row>
    <row r="63" spans="2:27" ht="28.5">
      <c r="B63" s="268"/>
      <c r="C63" s="16" t="s">
        <v>262</v>
      </c>
      <c r="D63" s="224"/>
      <c r="E63" s="225"/>
      <c r="F63" s="225"/>
      <c r="G63" s="225"/>
      <c r="H63" s="225"/>
      <c r="I63" s="225"/>
      <c r="J63" s="225"/>
      <c r="K63" s="225"/>
      <c r="L63" s="225"/>
      <c r="M63" s="226"/>
      <c r="N63" s="57"/>
      <c r="O63" s="65">
        <v>6</v>
      </c>
      <c r="P63" s="57"/>
      <c r="Q63" s="57"/>
      <c r="R63" s="57"/>
      <c r="S63" s="57"/>
      <c r="T63" s="57"/>
      <c r="U63" s="57"/>
      <c r="V63" s="57"/>
      <c r="W63" s="57"/>
      <c r="X63" s="57"/>
      <c r="Y63" s="57"/>
      <c r="Z63" s="70"/>
      <c r="AA63" s="65">
        <v>6</v>
      </c>
    </row>
    <row r="64" spans="2:27">
      <c r="B64" s="268"/>
      <c r="C64" s="16" t="s">
        <v>424</v>
      </c>
      <c r="D64" s="224"/>
      <c r="E64" s="225"/>
      <c r="F64" s="225"/>
      <c r="G64" s="225"/>
      <c r="H64" s="225"/>
      <c r="I64" s="225"/>
      <c r="J64" s="225"/>
      <c r="K64" s="225"/>
      <c r="L64" s="225"/>
      <c r="M64" s="226"/>
      <c r="N64" s="57"/>
      <c r="O64" s="65">
        <v>72</v>
      </c>
      <c r="P64" s="57"/>
      <c r="Q64" s="57"/>
      <c r="R64" s="57"/>
      <c r="S64" s="57"/>
      <c r="T64" s="57"/>
      <c r="U64" s="57"/>
      <c r="V64" s="57"/>
      <c r="W64" s="57"/>
      <c r="X64" s="57"/>
      <c r="Y64" s="57"/>
      <c r="Z64" s="70"/>
      <c r="AA64" s="65">
        <v>72</v>
      </c>
    </row>
    <row r="65" spans="2:27">
      <c r="B65" s="268"/>
      <c r="C65" s="16" t="s">
        <v>438</v>
      </c>
      <c r="D65" s="224"/>
      <c r="E65" s="225"/>
      <c r="F65" s="225"/>
      <c r="G65" s="225"/>
      <c r="H65" s="225"/>
      <c r="I65" s="225"/>
      <c r="J65" s="225"/>
      <c r="K65" s="225"/>
      <c r="L65" s="225"/>
      <c r="M65" s="226"/>
      <c r="N65" s="57"/>
      <c r="O65" s="65">
        <v>0</v>
      </c>
      <c r="P65" s="57"/>
      <c r="Q65" s="57"/>
      <c r="R65" s="57"/>
      <c r="S65" s="57"/>
      <c r="T65" s="57"/>
      <c r="U65" s="57"/>
      <c r="V65" s="57"/>
      <c r="W65" s="57"/>
      <c r="X65" s="57"/>
      <c r="Y65" s="57"/>
      <c r="Z65" s="70"/>
      <c r="AA65" s="65">
        <v>0</v>
      </c>
    </row>
    <row r="66" spans="2:27">
      <c r="B66" s="268"/>
      <c r="C66" s="16" t="s">
        <v>112</v>
      </c>
      <c r="D66" s="224"/>
      <c r="E66" s="225"/>
      <c r="F66" s="225"/>
      <c r="G66" s="225"/>
      <c r="H66" s="225"/>
      <c r="I66" s="225"/>
      <c r="J66" s="225"/>
      <c r="K66" s="225"/>
      <c r="L66" s="225"/>
      <c r="M66" s="226"/>
      <c r="N66" s="57"/>
      <c r="O66" s="65">
        <v>0</v>
      </c>
      <c r="P66" s="57"/>
      <c r="Q66" s="57"/>
      <c r="R66" s="57"/>
      <c r="S66" s="57"/>
      <c r="T66" s="57"/>
      <c r="U66" s="57"/>
      <c r="V66" s="57"/>
      <c r="W66" s="57"/>
      <c r="X66" s="57"/>
      <c r="Y66" s="57"/>
      <c r="Z66" s="70"/>
      <c r="AA66" s="65">
        <v>0</v>
      </c>
    </row>
    <row r="67" spans="2:27" ht="28.5">
      <c r="B67" s="268"/>
      <c r="C67" s="16" t="s">
        <v>420</v>
      </c>
      <c r="D67" s="224"/>
      <c r="E67" s="225"/>
      <c r="F67" s="225"/>
      <c r="G67" s="225"/>
      <c r="H67" s="225"/>
      <c r="I67" s="225"/>
      <c r="J67" s="225"/>
      <c r="K67" s="225"/>
      <c r="L67" s="225"/>
      <c r="M67" s="226"/>
      <c r="N67" s="57"/>
      <c r="O67" s="65">
        <v>53</v>
      </c>
      <c r="P67" s="57"/>
      <c r="Q67" s="57"/>
      <c r="R67" s="57"/>
      <c r="S67" s="57"/>
      <c r="T67" s="57"/>
      <c r="U67" s="57"/>
      <c r="V67" s="57"/>
      <c r="W67" s="57"/>
      <c r="X67" s="57"/>
      <c r="Y67" s="57"/>
      <c r="Z67" s="70"/>
      <c r="AA67" s="65">
        <v>53</v>
      </c>
    </row>
    <row r="68" spans="2:27" ht="28.5">
      <c r="B68" s="268"/>
      <c r="C68" s="16" t="s">
        <v>423</v>
      </c>
      <c r="D68" s="224"/>
      <c r="E68" s="225"/>
      <c r="F68" s="225"/>
      <c r="G68" s="225"/>
      <c r="H68" s="225"/>
      <c r="I68" s="225"/>
      <c r="J68" s="225"/>
      <c r="K68" s="225"/>
      <c r="L68" s="225"/>
      <c r="M68" s="226"/>
      <c r="N68" s="57"/>
      <c r="O68" s="65">
        <v>0</v>
      </c>
      <c r="P68" s="57"/>
      <c r="Q68" s="57"/>
      <c r="R68" s="57"/>
      <c r="S68" s="57"/>
      <c r="T68" s="57"/>
      <c r="U68" s="57"/>
      <c r="V68" s="57"/>
      <c r="W68" s="57"/>
      <c r="X68" s="57"/>
      <c r="Y68" s="57"/>
      <c r="Z68" s="70"/>
      <c r="AA68" s="65">
        <v>0</v>
      </c>
    </row>
    <row r="69" spans="2:27" ht="28.5">
      <c r="B69" s="268"/>
      <c r="C69" s="16" t="s">
        <v>416</v>
      </c>
      <c r="D69" s="224"/>
      <c r="E69" s="225"/>
      <c r="F69" s="225"/>
      <c r="G69" s="225"/>
      <c r="H69" s="225"/>
      <c r="I69" s="225"/>
      <c r="J69" s="225"/>
      <c r="K69" s="225"/>
      <c r="L69" s="225"/>
      <c r="M69" s="226"/>
      <c r="N69" s="57"/>
      <c r="O69" s="65">
        <v>12</v>
      </c>
      <c r="P69" s="57"/>
      <c r="Q69" s="57"/>
      <c r="R69" s="57"/>
      <c r="S69" s="57"/>
      <c r="T69" s="57"/>
      <c r="U69" s="57"/>
      <c r="V69" s="57"/>
      <c r="W69" s="57"/>
      <c r="X69" s="57"/>
      <c r="Y69" s="57"/>
      <c r="Z69" s="70"/>
      <c r="AA69" s="65">
        <v>12</v>
      </c>
    </row>
    <row r="70" spans="2:27" ht="28.5">
      <c r="B70" s="268"/>
      <c r="C70" s="16" t="s">
        <v>437</v>
      </c>
      <c r="D70" s="224"/>
      <c r="E70" s="225"/>
      <c r="F70" s="225"/>
      <c r="G70" s="225"/>
      <c r="H70" s="225"/>
      <c r="I70" s="225"/>
      <c r="J70" s="225"/>
      <c r="K70" s="225"/>
      <c r="L70" s="225"/>
      <c r="M70" s="226"/>
      <c r="N70" s="57"/>
      <c r="O70" s="65">
        <v>0</v>
      </c>
      <c r="P70" s="57"/>
      <c r="Q70" s="57"/>
      <c r="R70" s="57"/>
      <c r="S70" s="57"/>
      <c r="T70" s="57"/>
      <c r="U70" s="57"/>
      <c r="V70" s="57"/>
      <c r="W70" s="57"/>
      <c r="X70" s="57"/>
      <c r="Y70" s="57"/>
      <c r="Z70" s="70"/>
      <c r="AA70" s="65">
        <v>0</v>
      </c>
    </row>
    <row r="71" spans="2:27" ht="28.5">
      <c r="B71" s="268"/>
      <c r="C71" s="16" t="s">
        <v>428</v>
      </c>
      <c r="D71" s="224"/>
      <c r="E71" s="225"/>
      <c r="F71" s="225"/>
      <c r="G71" s="225"/>
      <c r="H71" s="225"/>
      <c r="I71" s="225"/>
      <c r="J71" s="225"/>
      <c r="K71" s="225"/>
      <c r="L71" s="225"/>
      <c r="M71" s="226"/>
      <c r="N71" s="57"/>
      <c r="O71" s="65">
        <v>0</v>
      </c>
      <c r="P71" s="57"/>
      <c r="Q71" s="57"/>
      <c r="R71" s="57"/>
      <c r="S71" s="57"/>
      <c r="T71" s="57"/>
      <c r="U71" s="57"/>
      <c r="V71" s="57"/>
      <c r="W71" s="57"/>
      <c r="X71" s="57"/>
      <c r="Y71" s="57"/>
      <c r="Z71" s="70"/>
      <c r="AA71" s="65">
        <v>0</v>
      </c>
    </row>
    <row r="72" spans="2:27" ht="28.5">
      <c r="B72" s="268"/>
      <c r="C72" s="16" t="s">
        <v>425</v>
      </c>
      <c r="D72" s="224"/>
      <c r="E72" s="225"/>
      <c r="F72" s="225"/>
      <c r="G72" s="225"/>
      <c r="H72" s="225"/>
      <c r="I72" s="225"/>
      <c r="J72" s="225"/>
      <c r="K72" s="225"/>
      <c r="L72" s="225"/>
      <c r="M72" s="226"/>
      <c r="N72" s="57"/>
      <c r="O72" s="65">
        <v>0</v>
      </c>
      <c r="P72" s="57"/>
      <c r="Q72" s="57"/>
      <c r="R72" s="57"/>
      <c r="S72" s="57"/>
      <c r="T72" s="57"/>
      <c r="U72" s="57"/>
      <c r="V72" s="57"/>
      <c r="W72" s="57"/>
      <c r="X72" s="57"/>
      <c r="Y72" s="57"/>
      <c r="Z72" s="70"/>
      <c r="AA72" s="65">
        <v>0</v>
      </c>
    </row>
    <row r="73" spans="2:27">
      <c r="B73" s="268"/>
      <c r="C73" s="16" t="s">
        <v>421</v>
      </c>
      <c r="D73" s="224"/>
      <c r="E73" s="225"/>
      <c r="F73" s="225"/>
      <c r="G73" s="225"/>
      <c r="H73" s="225"/>
      <c r="I73" s="225"/>
      <c r="J73" s="225"/>
      <c r="K73" s="225"/>
      <c r="L73" s="225"/>
      <c r="M73" s="226"/>
      <c r="N73" s="57"/>
      <c r="O73" s="65">
        <v>289</v>
      </c>
      <c r="P73" s="57"/>
      <c r="Q73" s="57"/>
      <c r="R73" s="57"/>
      <c r="S73" s="57"/>
      <c r="T73" s="57"/>
      <c r="U73" s="57"/>
      <c r="V73" s="57"/>
      <c r="W73" s="57"/>
      <c r="X73" s="57"/>
      <c r="Y73" s="57"/>
      <c r="Z73" s="70"/>
      <c r="AA73" s="65">
        <v>289</v>
      </c>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449</v>
      </c>
      <c r="P76" s="57"/>
      <c r="Q76" s="57"/>
      <c r="R76" s="57"/>
      <c r="S76" s="57"/>
      <c r="T76" s="57"/>
      <c r="U76" s="57"/>
      <c r="V76" s="57"/>
      <c r="W76" s="57"/>
      <c r="X76" s="57"/>
      <c r="Y76" s="57"/>
      <c r="Z76" s="21">
        <f>SUM(Z60:Z75)</f>
        <v>0</v>
      </c>
      <c r="AA76" s="66">
        <f>SUM(AA60:AA75)</f>
        <v>449</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10194.1</v>
      </c>
      <c r="O80" s="66">
        <f>O78+O76+O47+O58</f>
        <v>499.59113400000001</v>
      </c>
      <c r="P80" s="61">
        <f>P78+P58+P47</f>
        <v>197325.26</v>
      </c>
      <c r="Q80" s="66">
        <f>Q78+Q47+Q58</f>
        <v>622.79985899999997</v>
      </c>
      <c r="R80" s="61">
        <f>R78+R58+R47</f>
        <v>187412.36</v>
      </c>
      <c r="S80" s="66">
        <f>S78+S47+S58</f>
        <v>635.39099299999998</v>
      </c>
      <c r="T80" s="61">
        <f>T78+T58+T47</f>
        <v>226814.36000000002</v>
      </c>
      <c r="U80" s="66">
        <f>U78+U47+U58</f>
        <v>821.57699300000002</v>
      </c>
      <c r="V80" s="61">
        <f>V78+V58+V47</f>
        <v>227468.36000000002</v>
      </c>
      <c r="W80" s="66">
        <f>W78+W47+W58</f>
        <v>821.57699300000002</v>
      </c>
      <c r="X80" s="61">
        <f>X78+X58+X47</f>
        <v>221359.36000000002</v>
      </c>
      <c r="Y80" s="66">
        <f>Y78+Y47+Y58</f>
        <v>783.06059300000004</v>
      </c>
      <c r="Z80" s="61">
        <f>Z78+Z58+Z47</f>
        <v>1070573.8</v>
      </c>
      <c r="AA80" s="66">
        <f>AA78+AA76+AA47+AA58</f>
        <v>4183.9965649999995</v>
      </c>
    </row>
    <row r="82" spans="2:25" ht="23.45" customHeight="1">
      <c r="B82" s="254" t="s">
        <v>354</v>
      </c>
      <c r="C82" s="255"/>
      <c r="D82" s="255"/>
      <c r="E82" s="255"/>
      <c r="F82" s="255"/>
      <c r="G82" s="255"/>
      <c r="H82" s="255"/>
      <c r="I82" s="255"/>
      <c r="J82" s="255"/>
      <c r="K82" s="255"/>
      <c r="L82" s="255"/>
      <c r="M82" s="256"/>
      <c r="O82" s="71" t="str">
        <f>IF($AA$80=0,"",IF((O80-O78)/$AA$80&gt;0.083,"True","False"))</f>
        <v>True</v>
      </c>
      <c r="Q82" s="71" t="str">
        <f>IF($AA$80=0,"",IF((Q80-Q78)/$AA$80&gt;0.083,"True","False"))</f>
        <v>True</v>
      </c>
      <c r="S82" s="71" t="str">
        <f>IF($AA$80=0,"",IF((S80-S78)/$AA$80&gt;0.083,"True","False"))</f>
        <v>True</v>
      </c>
      <c r="U82" s="71" t="str">
        <f>IF($AA$80=0,"",IF((U80-U78)/$AA$80&gt;0.083,"True","False"))</f>
        <v>True</v>
      </c>
      <c r="W82" s="71" t="str">
        <f>IF($AA$80=0,"",IF((W80-W78)/$AA$80&gt;0.083,"True","False"))</f>
        <v>True</v>
      </c>
      <c r="Y82" s="71"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472" right="0.70866141732283472" top="0.51181102362204722" bottom="0.55118110236220474" header="0.23622047244094491" footer="0.19685039370078741"/>
  <pageSetup paperSize="3" scale="41"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22"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H17" sqref="H1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0"/>
      <c r="C2" s="210"/>
      <c r="D2" s="210"/>
      <c r="E2" s="210"/>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1" t="s">
        <v>305</v>
      </c>
      <c r="C3" s="212"/>
      <c r="D3" s="212"/>
      <c r="E3" s="212"/>
      <c r="F3" s="212"/>
      <c r="G3" s="212"/>
      <c r="H3" s="212"/>
      <c r="I3" s="212"/>
      <c r="J3" s="212"/>
      <c r="K3" s="212"/>
      <c r="L3" s="213"/>
      <c r="M3" s="102"/>
      <c r="N3" s="102"/>
      <c r="O3" s="102"/>
      <c r="P3" s="102"/>
      <c r="Q3" s="102"/>
      <c r="R3" s="102"/>
      <c r="S3" s="102"/>
      <c r="T3" s="102"/>
      <c r="U3" s="102"/>
      <c r="V3" s="102"/>
      <c r="W3" s="102"/>
      <c r="X3" s="102"/>
      <c r="Y3" s="102"/>
      <c r="Z3" s="102"/>
      <c r="AA3" s="102"/>
    </row>
    <row r="4" spans="1:27" ht="27.6" customHeight="1">
      <c r="A4" s="102"/>
      <c r="B4" s="106" t="s">
        <v>323</v>
      </c>
      <c r="C4" s="214" t="s">
        <v>384</v>
      </c>
      <c r="D4" s="215"/>
      <c r="E4" s="215"/>
      <c r="F4" s="215"/>
      <c r="G4" s="215"/>
      <c r="H4" s="215"/>
      <c r="I4" s="215"/>
      <c r="J4" s="215"/>
      <c r="K4" s="215"/>
      <c r="L4" s="216"/>
      <c r="M4" s="217"/>
      <c r="N4" s="218"/>
      <c r="O4" s="218"/>
      <c r="P4" s="218"/>
      <c r="Q4" s="218"/>
      <c r="R4" s="218"/>
      <c r="S4" s="218"/>
      <c r="T4" s="218"/>
      <c r="U4" s="218"/>
      <c r="V4" s="218"/>
      <c r="W4" s="102"/>
      <c r="X4" s="102"/>
      <c r="Y4" s="102"/>
      <c r="Z4" s="102"/>
      <c r="AA4" s="102"/>
    </row>
    <row r="5" spans="1:27" ht="43.9" customHeight="1">
      <c r="A5" s="102"/>
      <c r="B5" s="106" t="s">
        <v>324</v>
      </c>
      <c r="C5" s="215" t="s">
        <v>386</v>
      </c>
      <c r="D5" s="215"/>
      <c r="E5" s="215"/>
      <c r="F5" s="215"/>
      <c r="G5" s="215"/>
      <c r="H5" s="215"/>
      <c r="I5" s="215"/>
      <c r="J5" s="215"/>
      <c r="K5" s="215"/>
      <c r="L5" s="216"/>
      <c r="M5" s="217"/>
      <c r="N5" s="218"/>
      <c r="O5" s="218"/>
      <c r="P5" s="218"/>
      <c r="Q5" s="218"/>
      <c r="R5" s="218"/>
      <c r="S5" s="218"/>
      <c r="T5" s="218"/>
      <c r="U5" s="218"/>
      <c r="V5" s="218"/>
      <c r="W5" s="102"/>
      <c r="X5" s="102"/>
      <c r="Y5" s="102"/>
      <c r="Z5" s="102"/>
      <c r="AA5" s="102"/>
    </row>
    <row r="6" spans="1:27" ht="55.9" customHeight="1">
      <c r="A6" s="102"/>
      <c r="B6" s="107" t="s">
        <v>325</v>
      </c>
      <c r="C6" s="230" t="s">
        <v>387</v>
      </c>
      <c r="D6" s="231"/>
      <c r="E6" s="231"/>
      <c r="F6" s="231"/>
      <c r="G6" s="231"/>
      <c r="H6" s="231"/>
      <c r="I6" s="231"/>
      <c r="J6" s="231"/>
      <c r="K6" s="231"/>
      <c r="L6" s="232"/>
      <c r="M6" s="233"/>
      <c r="N6" s="234"/>
      <c r="O6" s="234"/>
      <c r="P6" s="234"/>
      <c r="Q6" s="234"/>
      <c r="R6" s="234"/>
      <c r="S6" s="234"/>
      <c r="T6" s="234"/>
      <c r="U6" s="234"/>
      <c r="V6" s="234"/>
      <c r="W6" s="102"/>
      <c r="X6" s="102"/>
      <c r="Y6" s="102"/>
      <c r="Z6" s="102"/>
      <c r="AA6" s="102"/>
    </row>
    <row r="7" spans="1:27" ht="41.45" customHeight="1">
      <c r="A7" s="102"/>
      <c r="B7" s="107" t="s">
        <v>337</v>
      </c>
      <c r="C7" s="235" t="s">
        <v>504</v>
      </c>
      <c r="D7" s="236"/>
      <c r="E7" s="236"/>
      <c r="F7" s="236"/>
      <c r="G7" s="236"/>
      <c r="H7" s="236"/>
      <c r="I7" s="236"/>
      <c r="J7" s="236"/>
      <c r="K7" s="236"/>
      <c r="L7" s="237"/>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8" t="s">
        <v>306</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34.15" customHeight="1">
      <c r="A12" s="102"/>
      <c r="B12" s="240" t="s">
        <v>10</v>
      </c>
      <c r="C12" s="243" t="s">
        <v>495</v>
      </c>
      <c r="D12" s="243" t="s">
        <v>496</v>
      </c>
      <c r="E12" s="243" t="s">
        <v>497</v>
      </c>
      <c r="F12" s="243" t="s">
        <v>451</v>
      </c>
      <c r="G12" s="240" t="s">
        <v>356</v>
      </c>
      <c r="H12" s="246"/>
      <c r="I12" s="246"/>
      <c r="J12" s="246"/>
      <c r="K12" s="246"/>
      <c r="L12" s="246"/>
      <c r="M12" s="247"/>
      <c r="N12" s="250" t="s">
        <v>388</v>
      </c>
      <c r="O12" s="251"/>
      <c r="P12" s="251"/>
      <c r="Q12" s="251"/>
      <c r="R12" s="251"/>
      <c r="S12" s="251"/>
      <c r="T12" s="251"/>
      <c r="U12" s="251"/>
      <c r="V12" s="251"/>
      <c r="W12" s="251"/>
      <c r="X12" s="251"/>
      <c r="Y12" s="251"/>
      <c r="Z12" s="251"/>
      <c r="AA12" s="251"/>
    </row>
    <row r="13" spans="1:27" ht="67.900000000000006" customHeight="1">
      <c r="A13" s="102"/>
      <c r="B13" s="241"/>
      <c r="C13" s="244"/>
      <c r="D13" s="244"/>
      <c r="E13" s="244"/>
      <c r="F13" s="244"/>
      <c r="G13" s="242"/>
      <c r="H13" s="248"/>
      <c r="I13" s="248"/>
      <c r="J13" s="248"/>
      <c r="K13" s="248"/>
      <c r="L13" s="248"/>
      <c r="M13" s="249"/>
      <c r="N13" s="206">
        <v>2015</v>
      </c>
      <c r="O13" s="207"/>
      <c r="P13" s="252">
        <v>2016</v>
      </c>
      <c r="Q13" s="252"/>
      <c r="R13" s="206">
        <v>2017</v>
      </c>
      <c r="S13" s="207"/>
      <c r="T13" s="206">
        <v>2018</v>
      </c>
      <c r="U13" s="207"/>
      <c r="V13" s="206">
        <v>2019</v>
      </c>
      <c r="W13" s="207"/>
      <c r="X13" s="206">
        <v>2020</v>
      </c>
      <c r="Y13" s="207"/>
      <c r="Z13" s="257" t="s">
        <v>19</v>
      </c>
      <c r="AA13" s="258"/>
    </row>
    <row r="14" spans="1:27" ht="42" customHeight="1">
      <c r="A14" s="102"/>
      <c r="B14" s="241"/>
      <c r="C14" s="244"/>
      <c r="D14" s="244"/>
      <c r="E14" s="244"/>
      <c r="F14" s="244"/>
      <c r="G14" s="273" t="s">
        <v>12</v>
      </c>
      <c r="H14" s="275" t="s">
        <v>13</v>
      </c>
      <c r="I14" s="273" t="s">
        <v>14</v>
      </c>
      <c r="J14" s="219" t="s">
        <v>353</v>
      </c>
      <c r="K14" s="219" t="s">
        <v>16</v>
      </c>
      <c r="L14" s="219" t="s">
        <v>351</v>
      </c>
      <c r="M14" s="219" t="s">
        <v>17</v>
      </c>
      <c r="N14" s="208"/>
      <c r="O14" s="209"/>
      <c r="P14" s="253"/>
      <c r="Q14" s="253"/>
      <c r="R14" s="208"/>
      <c r="S14" s="209"/>
      <c r="T14" s="208"/>
      <c r="U14" s="209"/>
      <c r="V14" s="208"/>
      <c r="W14" s="209"/>
      <c r="X14" s="208"/>
      <c r="Y14" s="209"/>
      <c r="Z14" s="259"/>
      <c r="AA14" s="260"/>
    </row>
    <row r="15" spans="1:27" ht="78" customHeight="1">
      <c r="A15" s="102"/>
      <c r="B15" s="242"/>
      <c r="C15" s="245"/>
      <c r="D15" s="245"/>
      <c r="E15" s="245"/>
      <c r="F15" s="245"/>
      <c r="G15" s="274"/>
      <c r="H15" s="276"/>
      <c r="I15" s="274"/>
      <c r="J15" s="220"/>
      <c r="K15" s="220"/>
      <c r="L15" s="220"/>
      <c r="M15" s="220"/>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4"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5"/>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5"/>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5"/>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5"/>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5"/>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5"/>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5"/>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5"/>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5"/>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5"/>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5"/>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5"/>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5"/>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5"/>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5"/>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5"/>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5"/>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5"/>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5"/>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5"/>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5"/>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5"/>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5"/>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5"/>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5"/>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5"/>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5"/>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5"/>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6"/>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4"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5"/>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5"/>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5"/>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5"/>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5"/>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5"/>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6"/>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1" t="s">
        <v>309</v>
      </c>
      <c r="C58" s="262"/>
      <c r="D58" s="262"/>
      <c r="E58" s="262"/>
      <c r="F58" s="262"/>
      <c r="G58" s="262"/>
      <c r="H58" s="262"/>
      <c r="I58" s="262"/>
      <c r="J58" s="262"/>
      <c r="K58" s="262"/>
      <c r="L58" s="262"/>
      <c r="M58" s="263"/>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7" t="s">
        <v>400</v>
      </c>
      <c r="C60" s="16"/>
      <c r="D60" s="221"/>
      <c r="E60" s="222"/>
      <c r="F60" s="222"/>
      <c r="G60" s="222"/>
      <c r="H60" s="222"/>
      <c r="I60" s="222"/>
      <c r="J60" s="222"/>
      <c r="K60" s="222"/>
      <c r="L60" s="222"/>
      <c r="M60" s="223"/>
      <c r="N60" s="57"/>
      <c r="O60" s="65"/>
      <c r="P60" s="57"/>
      <c r="Q60" s="57"/>
      <c r="R60" s="57"/>
      <c r="S60" s="57"/>
      <c r="T60" s="57"/>
      <c r="U60" s="57"/>
      <c r="V60" s="57"/>
      <c r="W60" s="57"/>
      <c r="X60" s="57"/>
      <c r="Y60" s="57"/>
      <c r="Z60" s="70"/>
      <c r="AA60" s="67"/>
    </row>
    <row r="61" spans="2:27">
      <c r="B61" s="268"/>
      <c r="C61" s="16"/>
      <c r="D61" s="224"/>
      <c r="E61" s="225"/>
      <c r="F61" s="225"/>
      <c r="G61" s="225"/>
      <c r="H61" s="225"/>
      <c r="I61" s="225"/>
      <c r="J61" s="225"/>
      <c r="K61" s="225"/>
      <c r="L61" s="225"/>
      <c r="M61" s="226"/>
      <c r="N61" s="57"/>
      <c r="O61" s="65"/>
      <c r="P61" s="57"/>
      <c r="Q61" s="57"/>
      <c r="R61" s="57"/>
      <c r="S61" s="57"/>
      <c r="T61" s="57"/>
      <c r="U61" s="57"/>
      <c r="V61" s="57"/>
      <c r="W61" s="57"/>
      <c r="X61" s="57"/>
      <c r="Y61" s="57"/>
      <c r="Z61" s="70"/>
      <c r="AA61" s="67"/>
    </row>
    <row r="62" spans="2:27">
      <c r="B62" s="268"/>
      <c r="C62" s="16"/>
      <c r="D62" s="224"/>
      <c r="E62" s="225"/>
      <c r="F62" s="225"/>
      <c r="G62" s="225"/>
      <c r="H62" s="225"/>
      <c r="I62" s="225"/>
      <c r="J62" s="225"/>
      <c r="K62" s="225"/>
      <c r="L62" s="225"/>
      <c r="M62" s="226"/>
      <c r="N62" s="57"/>
      <c r="O62" s="65"/>
      <c r="P62" s="57"/>
      <c r="Q62" s="57"/>
      <c r="R62" s="57"/>
      <c r="S62" s="57"/>
      <c r="T62" s="57"/>
      <c r="U62" s="57"/>
      <c r="V62" s="57"/>
      <c r="W62" s="57"/>
      <c r="X62" s="57"/>
      <c r="Y62" s="57"/>
      <c r="Z62" s="70"/>
      <c r="AA62" s="67"/>
    </row>
    <row r="63" spans="2:27">
      <c r="B63" s="268"/>
      <c r="C63" s="16"/>
      <c r="D63" s="224"/>
      <c r="E63" s="225"/>
      <c r="F63" s="225"/>
      <c r="G63" s="225"/>
      <c r="H63" s="225"/>
      <c r="I63" s="225"/>
      <c r="J63" s="225"/>
      <c r="K63" s="225"/>
      <c r="L63" s="225"/>
      <c r="M63" s="226"/>
      <c r="N63" s="57"/>
      <c r="O63" s="65"/>
      <c r="P63" s="57"/>
      <c r="Q63" s="57"/>
      <c r="R63" s="57"/>
      <c r="S63" s="57"/>
      <c r="T63" s="57"/>
      <c r="U63" s="57"/>
      <c r="V63" s="57"/>
      <c r="W63" s="57"/>
      <c r="X63" s="57"/>
      <c r="Y63" s="57"/>
      <c r="Z63" s="70"/>
      <c r="AA63" s="67"/>
    </row>
    <row r="64" spans="2:27">
      <c r="B64" s="268"/>
      <c r="C64" s="16"/>
      <c r="D64" s="224"/>
      <c r="E64" s="225"/>
      <c r="F64" s="225"/>
      <c r="G64" s="225"/>
      <c r="H64" s="225"/>
      <c r="I64" s="225"/>
      <c r="J64" s="225"/>
      <c r="K64" s="225"/>
      <c r="L64" s="225"/>
      <c r="M64" s="226"/>
      <c r="N64" s="57"/>
      <c r="O64" s="65"/>
      <c r="P64" s="57"/>
      <c r="Q64" s="57"/>
      <c r="R64" s="57"/>
      <c r="S64" s="57"/>
      <c r="T64" s="57"/>
      <c r="U64" s="57"/>
      <c r="V64" s="57"/>
      <c r="W64" s="57"/>
      <c r="X64" s="57"/>
      <c r="Y64" s="57"/>
      <c r="Z64" s="70"/>
      <c r="AA64" s="67"/>
    </row>
    <row r="65" spans="2:27">
      <c r="B65" s="268"/>
      <c r="C65" s="16"/>
      <c r="D65" s="224"/>
      <c r="E65" s="225"/>
      <c r="F65" s="225"/>
      <c r="G65" s="225"/>
      <c r="H65" s="225"/>
      <c r="I65" s="225"/>
      <c r="J65" s="225"/>
      <c r="K65" s="225"/>
      <c r="L65" s="225"/>
      <c r="M65" s="226"/>
      <c r="N65" s="57"/>
      <c r="O65" s="65"/>
      <c r="P65" s="57"/>
      <c r="Q65" s="57"/>
      <c r="R65" s="57"/>
      <c r="S65" s="57"/>
      <c r="T65" s="57"/>
      <c r="U65" s="57"/>
      <c r="V65" s="57"/>
      <c r="W65" s="57"/>
      <c r="X65" s="57"/>
      <c r="Y65" s="57"/>
      <c r="Z65" s="70"/>
      <c r="AA65" s="67"/>
    </row>
    <row r="66" spans="2:27">
      <c r="B66" s="268"/>
      <c r="C66" s="16"/>
      <c r="D66" s="224"/>
      <c r="E66" s="225"/>
      <c r="F66" s="225"/>
      <c r="G66" s="225"/>
      <c r="H66" s="225"/>
      <c r="I66" s="225"/>
      <c r="J66" s="225"/>
      <c r="K66" s="225"/>
      <c r="L66" s="225"/>
      <c r="M66" s="226"/>
      <c r="N66" s="57"/>
      <c r="O66" s="65"/>
      <c r="P66" s="57"/>
      <c r="Q66" s="57"/>
      <c r="R66" s="57"/>
      <c r="S66" s="57"/>
      <c r="T66" s="57"/>
      <c r="U66" s="57"/>
      <c r="V66" s="57"/>
      <c r="W66" s="57"/>
      <c r="X66" s="57"/>
      <c r="Y66" s="57"/>
      <c r="Z66" s="70"/>
      <c r="AA66" s="67"/>
    </row>
    <row r="67" spans="2:27">
      <c r="B67" s="268"/>
      <c r="C67" s="16"/>
      <c r="D67" s="224"/>
      <c r="E67" s="225"/>
      <c r="F67" s="225"/>
      <c r="G67" s="225"/>
      <c r="H67" s="225"/>
      <c r="I67" s="225"/>
      <c r="J67" s="225"/>
      <c r="K67" s="225"/>
      <c r="L67" s="225"/>
      <c r="M67" s="226"/>
      <c r="N67" s="57"/>
      <c r="O67" s="65"/>
      <c r="P67" s="57"/>
      <c r="Q67" s="57"/>
      <c r="R67" s="57"/>
      <c r="S67" s="57"/>
      <c r="T67" s="57"/>
      <c r="U67" s="57"/>
      <c r="V67" s="57"/>
      <c r="W67" s="57"/>
      <c r="X67" s="57"/>
      <c r="Y67" s="57"/>
      <c r="Z67" s="70"/>
      <c r="AA67" s="67"/>
    </row>
    <row r="68" spans="2:27">
      <c r="B68" s="268"/>
      <c r="C68" s="16"/>
      <c r="D68" s="224"/>
      <c r="E68" s="225"/>
      <c r="F68" s="225"/>
      <c r="G68" s="225"/>
      <c r="H68" s="225"/>
      <c r="I68" s="225"/>
      <c r="J68" s="225"/>
      <c r="K68" s="225"/>
      <c r="L68" s="225"/>
      <c r="M68" s="226"/>
      <c r="N68" s="57"/>
      <c r="O68" s="65"/>
      <c r="P68" s="57"/>
      <c r="Q68" s="57"/>
      <c r="R68" s="57"/>
      <c r="S68" s="57"/>
      <c r="T68" s="57"/>
      <c r="U68" s="57"/>
      <c r="V68" s="57"/>
      <c r="W68" s="57"/>
      <c r="X68" s="57"/>
      <c r="Y68" s="57"/>
      <c r="Z68" s="70"/>
      <c r="AA68" s="67"/>
    </row>
    <row r="69" spans="2:27">
      <c r="B69" s="268"/>
      <c r="C69" s="16"/>
      <c r="D69" s="224"/>
      <c r="E69" s="225"/>
      <c r="F69" s="225"/>
      <c r="G69" s="225"/>
      <c r="H69" s="225"/>
      <c r="I69" s="225"/>
      <c r="J69" s="225"/>
      <c r="K69" s="225"/>
      <c r="L69" s="225"/>
      <c r="M69" s="226"/>
      <c r="N69" s="57"/>
      <c r="O69" s="65"/>
      <c r="P69" s="57"/>
      <c r="Q69" s="57"/>
      <c r="R69" s="57"/>
      <c r="S69" s="57"/>
      <c r="T69" s="57"/>
      <c r="U69" s="57"/>
      <c r="V69" s="57"/>
      <c r="W69" s="57"/>
      <c r="X69" s="57"/>
      <c r="Y69" s="57"/>
      <c r="Z69" s="70"/>
      <c r="AA69" s="67"/>
    </row>
    <row r="70" spans="2:27">
      <c r="B70" s="268"/>
      <c r="C70" s="16"/>
      <c r="D70" s="224"/>
      <c r="E70" s="225"/>
      <c r="F70" s="225"/>
      <c r="G70" s="225"/>
      <c r="H70" s="225"/>
      <c r="I70" s="225"/>
      <c r="J70" s="225"/>
      <c r="K70" s="225"/>
      <c r="L70" s="225"/>
      <c r="M70" s="226"/>
      <c r="N70" s="57"/>
      <c r="O70" s="65"/>
      <c r="P70" s="57"/>
      <c r="Q70" s="57"/>
      <c r="R70" s="57"/>
      <c r="S70" s="57"/>
      <c r="T70" s="57"/>
      <c r="U70" s="57"/>
      <c r="V70" s="57"/>
      <c r="W70" s="57"/>
      <c r="X70" s="57"/>
      <c r="Y70" s="57"/>
      <c r="Z70" s="70"/>
      <c r="AA70" s="67"/>
    </row>
    <row r="71" spans="2:27">
      <c r="B71" s="268"/>
      <c r="C71" s="16"/>
      <c r="D71" s="224"/>
      <c r="E71" s="225"/>
      <c r="F71" s="225"/>
      <c r="G71" s="225"/>
      <c r="H71" s="225"/>
      <c r="I71" s="225"/>
      <c r="J71" s="225"/>
      <c r="K71" s="225"/>
      <c r="L71" s="225"/>
      <c r="M71" s="226"/>
      <c r="N71" s="57"/>
      <c r="O71" s="65"/>
      <c r="P71" s="57"/>
      <c r="Q71" s="57"/>
      <c r="R71" s="57"/>
      <c r="S71" s="57"/>
      <c r="T71" s="57"/>
      <c r="U71" s="57"/>
      <c r="V71" s="57"/>
      <c r="W71" s="57"/>
      <c r="X71" s="57"/>
      <c r="Y71" s="57"/>
      <c r="Z71" s="70"/>
      <c r="AA71" s="67"/>
    </row>
    <row r="72" spans="2:27">
      <c r="B72" s="268"/>
      <c r="C72" s="16"/>
      <c r="D72" s="224"/>
      <c r="E72" s="225"/>
      <c r="F72" s="225"/>
      <c r="G72" s="225"/>
      <c r="H72" s="225"/>
      <c r="I72" s="225"/>
      <c r="J72" s="225"/>
      <c r="K72" s="225"/>
      <c r="L72" s="225"/>
      <c r="M72" s="226"/>
      <c r="N72" s="57"/>
      <c r="O72" s="65"/>
      <c r="P72" s="57"/>
      <c r="Q72" s="57"/>
      <c r="R72" s="57"/>
      <c r="S72" s="57"/>
      <c r="T72" s="57"/>
      <c r="U72" s="57"/>
      <c r="V72" s="57"/>
      <c r="W72" s="57"/>
      <c r="X72" s="57"/>
      <c r="Y72" s="57"/>
      <c r="Z72" s="70"/>
      <c r="AA72" s="67"/>
    </row>
    <row r="73" spans="2:27">
      <c r="B73" s="268"/>
      <c r="C73" s="16"/>
      <c r="D73" s="224"/>
      <c r="E73" s="225"/>
      <c r="F73" s="225"/>
      <c r="G73" s="225"/>
      <c r="H73" s="225"/>
      <c r="I73" s="225"/>
      <c r="J73" s="225"/>
      <c r="K73" s="225"/>
      <c r="L73" s="225"/>
      <c r="M73" s="226"/>
      <c r="N73" s="57"/>
      <c r="O73" s="65"/>
      <c r="P73" s="57"/>
      <c r="Q73" s="57"/>
      <c r="R73" s="57"/>
      <c r="S73" s="57"/>
      <c r="T73" s="57"/>
      <c r="U73" s="57"/>
      <c r="V73" s="57"/>
      <c r="W73" s="57"/>
      <c r="X73" s="57"/>
      <c r="Y73" s="57"/>
      <c r="Z73" s="70"/>
      <c r="AA73" s="67"/>
    </row>
    <row r="74" spans="2:27">
      <c r="B74" s="268"/>
      <c r="C74" s="16"/>
      <c r="D74" s="224"/>
      <c r="E74" s="225"/>
      <c r="F74" s="225"/>
      <c r="G74" s="225"/>
      <c r="H74" s="225"/>
      <c r="I74" s="225"/>
      <c r="J74" s="225"/>
      <c r="K74" s="225"/>
      <c r="L74" s="225"/>
      <c r="M74" s="226"/>
      <c r="N74" s="57"/>
      <c r="O74" s="65"/>
      <c r="P74" s="57"/>
      <c r="Q74" s="57"/>
      <c r="R74" s="57"/>
      <c r="S74" s="57"/>
      <c r="T74" s="57"/>
      <c r="U74" s="57"/>
      <c r="V74" s="57"/>
      <c r="W74" s="57"/>
      <c r="X74" s="57"/>
      <c r="Y74" s="57"/>
      <c r="Z74" s="70"/>
      <c r="AA74" s="67"/>
    </row>
    <row r="75" spans="2:27">
      <c r="B75" s="269"/>
      <c r="C75" s="16"/>
      <c r="D75" s="227"/>
      <c r="E75" s="228"/>
      <c r="F75" s="228"/>
      <c r="G75" s="228"/>
      <c r="H75" s="228"/>
      <c r="I75" s="228"/>
      <c r="J75" s="228"/>
      <c r="K75" s="228"/>
      <c r="L75" s="228"/>
      <c r="M75" s="229"/>
      <c r="N75" s="57"/>
      <c r="O75" s="65"/>
      <c r="P75" s="57"/>
      <c r="Q75" s="57"/>
      <c r="R75" s="57"/>
      <c r="S75" s="57"/>
      <c r="T75" s="57"/>
      <c r="U75" s="57"/>
      <c r="V75" s="57"/>
      <c r="W75" s="57"/>
      <c r="X75" s="57"/>
      <c r="Y75" s="57"/>
      <c r="Z75" s="70"/>
      <c r="AA75" s="67"/>
    </row>
    <row r="76" spans="2:27" ht="22.9" customHeight="1">
      <c r="B76" s="270" t="s">
        <v>401</v>
      </c>
      <c r="C76" s="271"/>
      <c r="D76" s="271"/>
      <c r="E76" s="271"/>
      <c r="F76" s="271"/>
      <c r="G76" s="271"/>
      <c r="H76" s="271"/>
      <c r="I76" s="271"/>
      <c r="J76" s="271"/>
      <c r="K76" s="271"/>
      <c r="L76" s="271"/>
      <c r="M76" s="272"/>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0" t="s">
        <v>336</v>
      </c>
      <c r="C78" s="271"/>
      <c r="D78" s="271"/>
      <c r="E78" s="271"/>
      <c r="F78" s="271"/>
      <c r="G78" s="271"/>
      <c r="H78" s="271"/>
      <c r="I78" s="271"/>
      <c r="J78" s="271"/>
      <c r="K78" s="271"/>
      <c r="L78" s="271"/>
      <c r="M78" s="272"/>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4" t="s">
        <v>310</v>
      </c>
      <c r="C80" s="255"/>
      <c r="D80" s="255"/>
      <c r="E80" s="255"/>
      <c r="F80" s="255"/>
      <c r="G80" s="255"/>
      <c r="H80" s="255"/>
      <c r="I80" s="255"/>
      <c r="J80" s="255"/>
      <c r="K80" s="255"/>
      <c r="L80" s="255"/>
      <c r="M80" s="256"/>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4" t="s">
        <v>354</v>
      </c>
      <c r="C82" s="255"/>
      <c r="D82" s="255"/>
      <c r="E82" s="255"/>
      <c r="F82" s="255"/>
      <c r="G82" s="255"/>
      <c r="H82" s="255"/>
      <c r="I82" s="255"/>
      <c r="J82" s="255"/>
      <c r="K82" s="255"/>
      <c r="L82" s="255"/>
      <c r="M82" s="256"/>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http://spapp01/cth/_cts/HOL Document/WordDocInfoPanel.xsn</xsnLocation>
  <cached>False</cached>
  <openByDefault>False</openByDefault>
  <xsnScope>http://spapp01/cth</xsnScope>
</customXsn>
</file>

<file path=customXml/item2.xml><?xml version="1.0" encoding="utf-8"?>
<p:properties xmlns:p="http://schemas.microsoft.com/office/2006/metadata/properties" xmlns:xsi="http://www.w3.org/2001/XMLSchema-instance" xmlns:pc="http://schemas.microsoft.com/office/infopath/2007/PartnerControls">
  <documentManagement>
    <_dlc_DocId xmlns="2b8bb3d4-4679-4201-bf4e-ecf5a190cbdc">HOLFIN-47-186</_dlc_DocId>
    <_dlc_DocIdUrl xmlns="2b8bb3d4-4679-4201-bf4e-ecf5a190cbdc">
      <Url>http://spapp01/sites/FIN/REG/RateApp/_layouts/DocIdRedir.aspx?ID=HOLFIN-47-186</Url>
      <Description>HOLFIN-47-186</Description>
    </_dlc_DocIdUrl>
    <RA_Tab xmlns="2b8bb3d4-4679-4201-bf4e-ecf5a190cbdc" xsi:nil="true"/>
    <RA_Case_Number xmlns="2b8bb3d4-4679-4201-bf4e-ecf5a190cbdc" xsi:nil="true"/>
    <RA_DirectorResponsible xmlns="2b8bb3d4-4679-4201-bf4e-ecf5a190cbdc" xsi:nil="true"/>
    <Sensitivity xmlns="2b8bb3d4-4679-4201-bf4e-ecf5a190cbdc">Internal Use Only</Sensitivity>
    <pa1e2cbc04ca47e08abd8c9ba3e93ecc xmlns="2b8bb3d4-4679-4201-bf4e-ecf5a190cbdc">
      <Terms xmlns="http://schemas.microsoft.com/office/infopath/2007/PartnerControls"/>
    </pa1e2cbc04ca47e08abd8c9ba3e93ecc>
    <RA_Schedule xmlns="2b8bb3d4-4679-4201-bf4e-ecf5a190cbdc" xsi:nil="true"/>
    <_DCDateCreated xmlns="http://schemas.microsoft.com/sharepoint/v3/fields">2015-06-25T04:00:00+00:00</_DCDateCreated>
    <RA_x0020_Regulatory_x0020_Lead xmlns="2b8bb3d4-4679-4201-bf4e-ecf5a190cbdc">
      <UserInfo>
        <DisplayName/>
        <AccountId xsi:nil="true"/>
        <AccountType/>
      </UserInfo>
    </RA_x0020_Regulatory_x0020_Lead>
    <RA_Date_Filed xmlns="2b8bb3d4-4679-4201-bf4e-ecf5a190cbdc" xsi:nil="true"/>
    <Exhibit_Number xmlns="2b8bb3d4-4679-4201-bf4e-ecf5a190cbdc" xsi:nil="true"/>
    <Document_x0020_Type xmlns="2b8bb3d4-4679-4201-bf4e-ecf5a190cbdc" xsi:nil="true"/>
    <TaxCatchAll xmlns="2b8bb3d4-4679-4201-bf4e-ecf5a190cbdc"/>
    <TaxKeywordTaxHTField xmlns="2b8bb3d4-4679-4201-bf4e-ecf5a190cbdc">
      <Terms xmlns="http://schemas.microsoft.com/office/infopath/2007/PartnerControls"/>
    </TaxKeywordTaxHTField>
    <Description1 xmlns="2b8bb3d4-4679-4201-bf4e-ecf5a190cbdc">This is for D-1-10</Description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d54efc9-ddd0-46ce-8ac6-e4a1c98f1b3f" ContentTypeId="0x01010023FD8C82E6D69E48AEBE17BC8626DB890A" PreviousValue="false"/>
</file>

<file path=customXml/item5.xml><?xml version="1.0" encoding="utf-8"?>
<ct:contentTypeSchema xmlns:ct="http://schemas.microsoft.com/office/2006/metadata/contentType" xmlns:ma="http://schemas.microsoft.com/office/2006/metadata/properties/metaAttributes" ct:_="" ma:_="" ma:contentTypeName="Rate Application Document" ma:contentTypeID="0x01010023FD8C82E6D69E48AEBE17BC8626DB890A00D6B8654FADC77E4B81EECE7C7B1E0855" ma:contentTypeVersion="32" ma:contentTypeDescription="Create a new Rate Application Document." ma:contentTypeScope="" ma:versionID="828b477d9b9e790b09f4f0d91e4ab7d9">
  <xsd:schema xmlns:xsd="http://www.w3.org/2001/XMLSchema" xmlns:xs="http://www.w3.org/2001/XMLSchema" xmlns:p="http://schemas.microsoft.com/office/2006/metadata/properties" xmlns:ns2="2b8bb3d4-4679-4201-bf4e-ecf5a190cbdc" xmlns:ns3="http://schemas.microsoft.com/sharepoint/v3/fields" targetNamespace="http://schemas.microsoft.com/office/2006/metadata/properties" ma:root="true" ma:fieldsID="0effc3037787c5bcae7e7c47deecf7b2" ns2:_="" ns3:_="">
    <xsd:import namespace="2b8bb3d4-4679-4201-bf4e-ecf5a190cbdc"/>
    <xsd:import namespace="http://schemas.microsoft.com/sharepoint/v3/fields"/>
    <xsd:element name="properties">
      <xsd:complexType>
        <xsd:sequence>
          <xsd:element name="documentManagement">
            <xsd:complexType>
              <xsd:all>
                <xsd:element ref="ns2:Document_x0020_Type" minOccurs="0"/>
                <xsd:element ref="ns3:_DCDateCreated" minOccurs="0"/>
                <xsd:element ref="ns2:Description1" minOccurs="0"/>
                <xsd:element ref="ns2:Sensitivity"/>
                <xsd:element ref="ns2:pa1e2cbc04ca47e08abd8c9ba3e93ecc" minOccurs="0"/>
                <xsd:element ref="ns2:TaxCatchAll" minOccurs="0"/>
                <xsd:element ref="ns2:TaxCatchAllLabel" minOccurs="0"/>
                <xsd:element ref="ns2:TaxKeywordTaxHTField" minOccurs="0"/>
                <xsd:element ref="ns2:_dlc_DocId" minOccurs="0"/>
                <xsd:element ref="ns2:_dlc_DocIdUrl" minOccurs="0"/>
                <xsd:element ref="ns2:_dlc_DocIdPersistId" minOccurs="0"/>
                <xsd:element ref="ns2:RA_Date_Filed" minOccurs="0"/>
                <xsd:element ref="ns2:RA_Case_Number" minOccurs="0"/>
                <xsd:element ref="ns2:RA_DirectorResponsible" minOccurs="0"/>
                <xsd:element ref="ns2:RA_x0020_Regulatory_x0020_Lead" minOccurs="0"/>
                <xsd:element ref="ns2:RA_Tab" minOccurs="0"/>
                <xsd:element ref="ns2:Exhibit_Number" minOccurs="0"/>
                <xsd:element ref="ns2:RA_Schedu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Document_x0020_Type" ma:index="2" nillable="true" ma:displayName="Document Type" ma:format="Dropdown" ma:internalName="Document_x0020_Type" ma:readOnly="false">
      <xsd:simpleType>
        <xsd:restriction base="dms:Choice">
          <xsd:enumeration value="MS Word"/>
          <xsd:enumeration value="MS Excel"/>
          <xsd:enumeration value="MS PowerPoint"/>
          <xsd:enumeration value="MS Outlook"/>
          <xsd:enumeration value="PDF"/>
          <xsd:enumeration value="Image"/>
          <xsd:enumeration value="Other"/>
        </xsd:restriction>
      </xsd:simpleType>
    </xsd:element>
    <xsd:element name="Description1" ma:index="5" nillable="true" ma:displayName="Document Description" ma:description="Describe the document purpose or scope." ma:internalName="Description1" ma:readOnly="false">
      <xsd:simpleType>
        <xsd:restriction base="dms:Note">
          <xsd:maxLength value="255"/>
        </xsd:restriction>
      </xsd:simpleType>
    </xsd:element>
    <xsd:element name="Sensitivity" ma:index="6" ma:displayName="Privacy Classification" ma:default="Internal Use Only" ma:description="See here for guidance on how to determine privacy classification: http://newintranet/content/9795." ma:format="RadioButtons" ma:internalName="Sensitivity" ma:readOnly="false">
      <xsd:simpleType>
        <xsd:restriction base="dms:Choice">
          <xsd:enumeration value="Public"/>
          <xsd:enumeration value="Internal Use Only"/>
          <xsd:enumeration value="Confidential"/>
          <xsd:enumeration value="Restricted"/>
        </xsd:restriction>
      </xsd:simpleType>
    </xsd:element>
    <xsd:element name="pa1e2cbc04ca47e08abd8c9ba3e93ecc" ma:index="10" nillable="true" ma:taxonomy="true" ma:internalName="pa1e2cbc04ca47e08abd8c9ba3e93ecc" ma:taxonomyFieldName="Classification" ma:displayName="Subject Classification (formal)" ma:readOnly="false" ma:default="" ma:fieldId="{9a1e2cbc-04ca-47e0-8abd-8c9ba3e93ecc}" ma:sspId="9d54efc9-ddd0-46ce-8ac6-e4a1c98f1b3f" ma:termSetId="c836e179-886e-477e-bf68-81a22b00306c"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9899c1c3-ce50-4d15-b1ff-a64ea3409bae}" ma:internalName="TaxCatchAll" ma:showField="CatchAllData" ma:web="cc81a7aa-d8ad-4f3f-ab52-378d1c1794a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899c1c3-ce50-4d15-b1ff-a64ea3409bae}" ma:internalName="TaxCatchAllLabel" ma:readOnly="true" ma:showField="CatchAllDataLabel" ma:web="cc81a7aa-d8ad-4f3f-ab52-378d1c1794af">
      <xsd:complexType>
        <xsd:complexContent>
          <xsd:extension base="dms:MultiChoiceLookup">
            <xsd:sequence>
              <xsd:element name="Value" type="dms:Lookup" maxOccurs="unbounded" minOccurs="0" nillable="true"/>
            </xsd:sequence>
          </xsd:extension>
        </xsd:complexContent>
      </xsd:complexType>
    </xsd:element>
    <xsd:element name="TaxKeywordTaxHTField" ma:index="17" nillable="true" ma:taxonomy="true" ma:internalName="TaxKeywordTaxHTField" ma:taxonomyFieldName="TaxKeyword" ma:displayName="Enterprise Keywords (informal)" ma:readOnly="false" ma:fieldId="{23f27201-bee3-471e-b2e7-b64fd8b7ca38}" ma:taxonomyMulti="true" ma:sspId="0c7bf0ea-5560-4c45-86be-006367667450" ma:termSetId="00000000-0000-0000-0000-000000000000" ma:anchorId="00000000-0000-0000-0000-000000000000" ma:open="true" ma:isKeyword="tru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RA_Date_Filed" ma:index="22" nillable="true" ma:displayName="RA Date Filed" ma:format="DateOnly" ma:internalName="RA_Date_Filed" ma:readOnly="false">
      <xsd:simpleType>
        <xsd:restriction base="dms:DateTime"/>
      </xsd:simpleType>
    </xsd:element>
    <xsd:element name="RA_Case_Number" ma:index="23" nillable="true" ma:displayName="RA Case Number" ma:internalName="RA_Case_Number" ma:readOnly="false">
      <xsd:simpleType>
        <xsd:restriction base="dms:Text">
          <xsd:maxLength value="255"/>
        </xsd:restriction>
      </xsd:simpleType>
    </xsd:element>
    <xsd:element name="RA_DirectorResponsible" ma:index="24" nillable="true" ma:displayName="RA Director Responsible" ma:internalName="RA_DirectorResponsible" ma:readOnly="false">
      <xsd:simpleType>
        <xsd:restriction base="dms:Text">
          <xsd:maxLength value="255"/>
        </xsd:restriction>
      </xsd:simpleType>
    </xsd:element>
    <xsd:element name="RA_x0020_Regulatory_x0020_Lead" ma:index="25" nillable="true" ma:displayName="RA Regulatory Lead" ma:list="UserInfo" ma:SharePointGroup="0" ma:internalName="RA_x0020_Regulatory_x0020_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_Tab" ma:index="26" nillable="true" ma:displayName="RA Tab" ma:internalName="RA_Tab" ma:readOnly="false">
      <xsd:simpleType>
        <xsd:restriction base="dms:Text">
          <xsd:maxLength value="255"/>
        </xsd:restriction>
      </xsd:simpleType>
    </xsd:element>
    <xsd:element name="Exhibit_Number" ma:index="27" nillable="true" ma:displayName="RA Exhibit Number" ma:internalName="Exhibit_Number" ma:readOnly="false">
      <xsd:simpleType>
        <xsd:restriction base="dms:Text">
          <xsd:maxLength value="255"/>
        </xsd:restriction>
      </xsd:simpleType>
    </xsd:element>
    <xsd:element name="RA_Schedule" ma:index="28" nillable="true" ma:displayName="RA Schedule" ma:internalName="RA_Schedul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4" nillable="true" ma:displayName="Date Created" ma:default="[today]" ma:description="The date on which the document was created." ma:format="DateOnly" ma:internalName="_DCDateCreated"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Document Author"/>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63E715-C786-4BBF-856B-16272D3D4861}"/>
</file>

<file path=customXml/itemProps2.xml><?xml version="1.0" encoding="utf-8"?>
<ds:datastoreItem xmlns:ds="http://schemas.openxmlformats.org/officeDocument/2006/customXml" ds:itemID="{04CCEE60-0A78-4029-9FEF-FD0AA331E307}"/>
</file>

<file path=customXml/itemProps3.xml><?xml version="1.0" encoding="utf-8"?>
<ds:datastoreItem xmlns:ds="http://schemas.openxmlformats.org/officeDocument/2006/customXml" ds:itemID="{AF4CDA4D-56EC-4020-B17E-599ADDA80424}"/>
</file>

<file path=customXml/itemProps4.xml><?xml version="1.0" encoding="utf-8"?>
<ds:datastoreItem xmlns:ds="http://schemas.openxmlformats.org/officeDocument/2006/customXml" ds:itemID="{1BCDF4F9-89A4-436A-B557-42E8224B82AB}"/>
</file>

<file path=customXml/itemProps5.xml><?xml version="1.0" encoding="utf-8"?>
<ds:datastoreItem xmlns:ds="http://schemas.openxmlformats.org/officeDocument/2006/customXml" ds:itemID="{B18BD54F-431C-4EE3-83B9-F80925077A81}"/>
</file>

<file path=customXml/itemProps6.xml><?xml version="1.0" encoding="utf-8"?>
<ds:datastoreItem xmlns:ds="http://schemas.openxmlformats.org/officeDocument/2006/customXml" ds:itemID="{48110D93-30F8-4968-9E51-6A57D95391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Deb</dc:creator>
  <cp:keywords/>
  <cp:lastModifiedBy>meghanf</cp:lastModifiedBy>
  <cp:lastPrinted>2015-06-29T17:27:21Z</cp:lastPrinted>
  <dcterms:created xsi:type="dcterms:W3CDTF">2014-07-07T16:14:19Z</dcterms:created>
  <dcterms:modified xsi:type="dcterms:W3CDTF">2015-06-29T17:33:40Z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0x01010023FD8C82E6D69E48AEBE17BC8626DB890A00D6B8654FADC77E4B81EECE7C7B1E0855</vt:lpwstr>
  </property>
  <property fmtid="{D5CDD505-2E9C-101B-9397-08002B2CF9AE}" pid="3" name="_dlc_DocIdItemGuid">
    <vt:lpwstr>a869a0ca-60da-44c5-b6a0-0a1bb66bc4fa</vt:lpwstr>
  </property>
  <property fmtid="{D5CDD505-2E9C-101B-9397-08002B2CF9AE}" pid="4" name="TaxKeyword">
    <vt:lpwstr/>
  </property>
</Properties>
</file>