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480" yWindow="120" windowWidth="16608" windowHeight="9432" activeTab="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Sheet1!$A$1:$M$44</definedName>
  </definedNames>
  <calcPr fullCalcOnLoad="1" iterate="1" iterateCount="100" iterateDelta="0.001"/>
</workbook>
</file>

<file path=xl/sharedStrings.xml><?xml version="1.0" encoding="utf-8"?>
<sst xmlns="http://schemas.openxmlformats.org/spreadsheetml/2006/main" count="20" uniqueCount="14">
  <si>
    <t>Customer Numbers</t>
  </si>
  <si>
    <t>Table 3-17A page 32</t>
  </si>
  <si>
    <t>Residential</t>
  </si>
  <si>
    <t>GS &lt;50 kWh</t>
  </si>
  <si>
    <t>GS 50 - 999 kWh</t>
  </si>
  <si>
    <t>GS Intermediate</t>
  </si>
  <si>
    <t>Large Use</t>
  </si>
  <si>
    <t>Total</t>
  </si>
  <si>
    <t>Table 3-18 page 33</t>
  </si>
  <si>
    <t>5 years</t>
  </si>
  <si>
    <t>Oshawa PUC</t>
  </si>
  <si>
    <t>Load Forecast Summary, June 30, 2015</t>
  </si>
  <si>
    <t>Exhibit _._</t>
  </si>
  <si>
    <t>kWhs (millions)</t>
  </si>
</sst>
</file>

<file path=xl/styles.xml><?xml version="1.0" encoding="utf-8"?>
<styleSheet xmlns="http://schemas.openxmlformats.org/spreadsheetml/2006/main">
  <numFmts count="8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??_-;_-@_-"/>
    <numFmt numFmtId="169" formatCode="0.0%"/>
    <numFmt numFmtId="170" formatCode="_-* #,##0.0_-;\-* #,##0.0_-;_-* &quot;-&quot;??_-;_-@_-"/>
    <numFmt numFmtId="171" formatCode="#,##0.0\ ;[Red]\(#,##0.0\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 val="single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34995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166" fontId="0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/>
    <xf numFmtId="0" fontId="2" fillId="0" borderId="0" xfId="0" applyFont="1"/>
    <xf numFmtId="168" fontId="0" fillId="0" borderId="0" xfId="18" applyNumberFormat="1" applyFont="1" applyBorder="1"/>
    <xf numFmtId="169" fontId="6" fillId="0" borderId="0" xfId="15" applyNumberFormat="1" applyFont="1" applyBorder="1"/>
    <xf numFmtId="168" fontId="4" fillId="0" borderId="0" xfId="0" applyNumberFormat="1" applyFont="1" applyBorder="1"/>
    <xf numFmtId="168" fontId="0" fillId="0" borderId="0" xfId="18" applyNumberFormat="1" applyFont="1"/>
    <xf numFmtId="0" fontId="5" fillId="0" borderId="0" xfId="0" applyFont="1" applyBorder="1"/>
    <xf numFmtId="168" fontId="0" fillId="0" borderId="0" xfId="0" applyNumberFormat="1"/>
    <xf numFmtId="166" fontId="0" fillId="0" borderId="0" xfId="16" applyFont="1"/>
    <xf numFmtId="0" fontId="7" fillId="0" borderId="0" xfId="0" applyFont="1"/>
    <xf numFmtId="170" fontId="0" fillId="0" borderId="0" xfId="18" applyNumberFormat="1" applyFont="1" applyBorder="1"/>
    <xf numFmtId="169" fontId="6" fillId="0" borderId="0" xfId="15" applyNumberFormat="1" applyFont="1" applyAlignment="1">
      <alignment horizontal="left"/>
    </xf>
    <xf numFmtId="0" fontId="8" fillId="0" borderId="0" xfId="0" applyFont="1"/>
    <xf numFmtId="168" fontId="0" fillId="0" borderId="1" xfId="0" applyNumberFormat="1" applyBorder="1"/>
    <xf numFmtId="0" fontId="0" fillId="0" borderId="1" xfId="0" applyBorder="1"/>
    <xf numFmtId="1" fontId="0" fillId="0" borderId="0" xfId="0" applyNumberFormat="1"/>
    <xf numFmtId="171" fontId="0" fillId="0" borderId="0" xfId="0" applyNumberFormat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"/>
  <sheetViews>
    <sheetView tabSelected="1" workbookViewId="0" topLeftCell="A1">
      <selection pane="topLeft" activeCell="N14" sqref="N14"/>
    </sheetView>
  </sheetViews>
  <sheetFormatPr defaultColWidth="8.88671875" defaultRowHeight="14.4"/>
  <cols>
    <col min="1" max="2" width="8.88888888888889" customWidth="1"/>
    <col min="3" max="7" width="7.66666666666667" customWidth="1"/>
    <col min="8" max="8" width="2.11111111111111" customWidth="1"/>
    <col min="9" max="13" width="7.66666666666667" customWidth="1"/>
    <col min="14" max="15" width="8.88888888888889" customWidth="1"/>
    <col min="20" max="20" width="8.88888888888889" customWidth="1"/>
  </cols>
  <sheetData>
    <row r="1" ht="18">
      <c r="A1" s="17" t="s">
        <v>10</v>
      </c>
    </row>
    <row r="2" spans="1:12" ht="18">
      <c r="A2" s="17" t="s">
        <v>11</v>
      </c>
      <c r="L2" s="6" t="s">
        <v>12</v>
      </c>
    </row>
    <row r="3" ht="14.4"/>
    <row r="4" ht="14.4">
      <c r="A4" s="1" t="s">
        <v>0</v>
      </c>
    </row>
    <row r="5" spans="1:13" ht="14.4">
      <c r="A5" s="2" t="s">
        <v>1</v>
      </c>
      <c r="C5" s="3">
        <v>2010</v>
      </c>
      <c r="D5" s="3">
        <v>2011</v>
      </c>
      <c r="E5" s="3">
        <v>2012</v>
      </c>
      <c r="F5" s="3">
        <v>2013</v>
      </c>
      <c r="G5" s="3">
        <v>2014</v>
      </c>
      <c r="H5" s="5"/>
      <c r="I5" s="3">
        <v>2015</v>
      </c>
      <c r="J5" s="3">
        <v>2016</v>
      </c>
      <c r="K5" s="3">
        <v>2017</v>
      </c>
      <c r="L5" s="3">
        <v>2018</v>
      </c>
      <c r="M5" s="3">
        <v>2019</v>
      </c>
    </row>
    <row r="6" spans="4:13" ht="14.4">
      <c r="D6" s="4"/>
      <c r="E6" s="4"/>
      <c r="F6" s="4"/>
      <c r="G6" s="4"/>
      <c r="H6" s="5"/>
      <c r="I6" s="4"/>
      <c r="J6" s="4"/>
      <c r="K6" s="4"/>
      <c r="L6" s="4"/>
      <c r="M6" s="4"/>
    </row>
    <row r="7" spans="1:13" ht="14.4">
      <c r="A7" s="6" t="s">
        <v>2</v>
      </c>
      <c r="C7" s="7">
        <v>48115</v>
      </c>
      <c r="D7" s="7">
        <v>48651</v>
      </c>
      <c r="E7" s="7">
        <v>49021</v>
      </c>
      <c r="F7" s="7">
        <v>49511</v>
      </c>
      <c r="G7" s="7">
        <v>50202.5</v>
      </c>
      <c r="H7" s="5"/>
      <c r="I7" s="7">
        <v>50977.3274088319</v>
      </c>
      <c r="J7" s="7">
        <v>52506.6986529253</v>
      </c>
      <c r="K7" s="7">
        <v>54081.8371364735</v>
      </c>
      <c r="L7" s="7">
        <v>55704.3679291192</v>
      </c>
      <c r="M7" s="7">
        <v>57375.517788431</v>
      </c>
    </row>
    <row r="8" spans="4:13" ht="14.4">
      <c r="D8" s="8">
        <f>(D7/C7)-1</f>
        <v>0.0111399771381067</v>
      </c>
      <c r="E8" s="8">
        <f>(E7/D7)-1</f>
        <v>0.00760518797147025</v>
      </c>
      <c r="F8" s="8">
        <f>(F7/E7)-1</f>
        <v>0.00999571612166217</v>
      </c>
      <c r="G8" s="8">
        <f>(G7/F7)-1</f>
        <v>0.013966593282301</v>
      </c>
      <c r="H8" s="5"/>
      <c r="I8" s="8">
        <f>(I7/G7)-1</f>
        <v>0.0154340403133679</v>
      </c>
      <c r="J8" s="8">
        <f>(J7/I7)-1</f>
        <v>0.0300010087195832</v>
      </c>
      <c r="K8" s="8">
        <f>(K7/J7)-1</f>
        <v>0.0299988101320186</v>
      </c>
      <c r="L8" s="8">
        <f>(L7/K7)-1</f>
        <v>0.0300013993339627</v>
      </c>
      <c r="M8" s="8">
        <f>(M7/L7)-1</f>
        <v>0.0300003378808342</v>
      </c>
    </row>
    <row r="9" spans="4:13" ht="14.4">
      <c r="D9" s="4"/>
      <c r="E9" s="4"/>
      <c r="F9" s="4"/>
      <c r="G9" s="4"/>
      <c r="H9" s="5"/>
      <c r="I9" s="9">
        <f>I7-G7</f>
        <v>774.827408831858</v>
      </c>
      <c r="J9" s="9">
        <f>J7-I7</f>
        <v>1529.37124409341</v>
      </c>
      <c r="K9" s="9">
        <f>K7-J7</f>
        <v>1575.13848354822</v>
      </c>
      <c r="L9" s="9">
        <f>L7-K7</f>
        <v>1622.53079264567</v>
      </c>
      <c r="M9" s="9">
        <f>M7-L7</f>
        <v>1671.14985931188</v>
      </c>
    </row>
    <row r="10" spans="1:13" ht="14.4">
      <c r="A10" s="6" t="s">
        <v>3</v>
      </c>
      <c r="C10" s="10">
        <v>3929</v>
      </c>
      <c r="D10" s="10">
        <v>3889</v>
      </c>
      <c r="E10" s="10">
        <v>3851</v>
      </c>
      <c r="F10" s="10">
        <v>3902</v>
      </c>
      <c r="G10" s="10">
        <v>3952.5</v>
      </c>
      <c r="H10" s="5"/>
      <c r="I10" s="10">
        <v>4002.46829958932</v>
      </c>
      <c r="J10" s="10">
        <v>4122.4930652949</v>
      </c>
      <c r="K10" s="10">
        <v>4246.17528156864</v>
      </c>
      <c r="L10" s="10">
        <v>4373.51593905646</v>
      </c>
      <c r="M10" s="10">
        <v>4504.71603463719</v>
      </c>
    </row>
    <row r="11" spans="4:13" ht="14.4">
      <c r="D11" s="8">
        <f>(D10/C10)-1</f>
        <v>-0.0101807075591753</v>
      </c>
      <c r="E11" s="8">
        <f>(E10/D10)-1</f>
        <v>-0.00977114939573154</v>
      </c>
      <c r="F11" s="8">
        <f>(F10/E10)-1</f>
        <v>0.0132433134250844</v>
      </c>
      <c r="G11" s="8">
        <f>(G10/F10)-1</f>
        <v>0.0129420809841108</v>
      </c>
      <c r="H11" s="5"/>
      <c r="I11" s="8">
        <f>(I10/G10)-1</f>
        <v>0.0126422010346172</v>
      </c>
      <c r="J11" s="8">
        <f>(J10/I10)-1</f>
        <v>0.0299876867776534</v>
      </c>
      <c r="K11" s="8">
        <f>(K10/J10)-1</f>
        <v>0.0300018009284149</v>
      </c>
      <c r="L11" s="8">
        <f>(L10/K10)-1</f>
        <v>0.0299894962039289</v>
      </c>
      <c r="M11" s="8">
        <f>(M10/L10)-1</f>
        <v>0.0299987692760135</v>
      </c>
    </row>
    <row r="12" spans="4:13" ht="14.4">
      <c r="D12" s="8"/>
      <c r="E12" s="8"/>
      <c r="F12" s="8"/>
      <c r="G12" s="8"/>
      <c r="H12" s="5"/>
      <c r="I12" s="8"/>
      <c r="J12" s="8"/>
      <c r="K12" s="8"/>
      <c r="L12" s="8"/>
      <c r="M12" s="8"/>
    </row>
    <row r="13" spans="1:13" ht="14.4">
      <c r="A13" s="6" t="s">
        <v>4</v>
      </c>
      <c r="C13">
        <v>513</v>
      </c>
      <c r="D13">
        <v>521</v>
      </c>
      <c r="E13">
        <v>512</v>
      </c>
      <c r="F13">
        <v>500</v>
      </c>
      <c r="G13" s="20">
        <v>502.5</v>
      </c>
      <c r="H13" s="5"/>
      <c r="I13" s="20">
        <v>507</v>
      </c>
      <c r="J13" s="20">
        <v>522.2</v>
      </c>
      <c r="K13" s="20">
        <v>537.8</v>
      </c>
      <c r="L13" s="20">
        <v>554</v>
      </c>
      <c r="M13" s="20">
        <v>570.6</v>
      </c>
    </row>
    <row r="14" spans="4:13" ht="14.4">
      <c r="D14" s="8">
        <f>(D13/C13)-1</f>
        <v>0.0155945419103314</v>
      </c>
      <c r="E14" s="8">
        <f>(E13/D13)-1</f>
        <v>-0.017274472168906</v>
      </c>
      <c r="F14" s="8">
        <f>(F13/E13)-1</f>
        <v>-0.0234375</v>
      </c>
      <c r="G14" s="8">
        <f>(G13/F13)-1</f>
        <v>0.00499999999999989</v>
      </c>
      <c r="H14" s="5"/>
      <c r="I14" s="8">
        <f>(I13/G13)-1</f>
        <v>0.008955223880597</v>
      </c>
      <c r="J14" s="8">
        <f>(J13/I13)-1</f>
        <v>0.0299802761341224</v>
      </c>
      <c r="K14" s="8">
        <f>(K13/J13)-1</f>
        <v>0.0298736116430485</v>
      </c>
      <c r="L14" s="8">
        <f>(L13/K13)-1</f>
        <v>0.0301227222015621</v>
      </c>
      <c r="M14" s="8">
        <f>(M13/L13)-1</f>
        <v>0.0299638989169675</v>
      </c>
    </row>
    <row r="15" spans="4:13" ht="14.4">
      <c r="D15" s="8"/>
      <c r="E15" s="8"/>
      <c r="F15" s="8"/>
      <c r="G15" s="8"/>
      <c r="H15" s="5"/>
      <c r="I15" s="8"/>
      <c r="J15" s="8"/>
      <c r="K15" s="8"/>
      <c r="L15" s="8"/>
      <c r="M15" s="8"/>
    </row>
    <row r="16" spans="1:13" ht="14.4">
      <c r="A16" s="6" t="s">
        <v>5</v>
      </c>
      <c r="E16">
        <v>10</v>
      </c>
      <c r="F16">
        <v>11</v>
      </c>
      <c r="G16">
        <v>11</v>
      </c>
      <c r="H16" s="5"/>
      <c r="I16">
        <v>12.6</v>
      </c>
      <c r="J16">
        <v>13</v>
      </c>
      <c r="K16">
        <v>13.4</v>
      </c>
      <c r="L16">
        <v>13.8</v>
      </c>
      <c r="M16">
        <v>14.2</v>
      </c>
    </row>
    <row r="17" ht="14.4">
      <c r="H17" s="5"/>
    </row>
    <row r="18" spans="1:13" ht="14.4">
      <c r="A18" s="6" t="s">
        <v>6</v>
      </c>
      <c r="E18">
        <v>1</v>
      </c>
      <c r="F18">
        <v>1</v>
      </c>
      <c r="G18">
        <v>1</v>
      </c>
      <c r="H18" s="5"/>
      <c r="I18">
        <v>1</v>
      </c>
      <c r="J18">
        <v>1</v>
      </c>
      <c r="K18">
        <v>1</v>
      </c>
      <c r="L18">
        <v>1</v>
      </c>
      <c r="M18">
        <v>1</v>
      </c>
    </row>
    <row r="19" spans="1:8" ht="14.4">
      <c r="A19" s="6"/>
      <c r="H19" s="11"/>
    </row>
    <row r="20" spans="1:13" ht="14.4">
      <c r="A20" s="6" t="s">
        <v>7</v>
      </c>
      <c r="C20" s="12">
        <f>C7+C10+C13+C16+C18</f>
        <v>52557</v>
      </c>
      <c r="D20" s="12">
        <f>D7+D10+D13+D16+D18</f>
        <v>53061</v>
      </c>
      <c r="E20" s="12">
        <f>E7+E10+E13+E16+E18</f>
        <v>53395</v>
      </c>
      <c r="F20" s="12">
        <f>F7+F10+F13+F16+F18</f>
        <v>53925</v>
      </c>
      <c r="G20" s="12">
        <f>G7+G10+G13+G16+G18</f>
        <v>54669.5</v>
      </c>
      <c r="H20" s="19"/>
      <c r="I20" s="12">
        <f>I7+I10+I13+I16+I18</f>
        <v>55500.3957084212</v>
      </c>
      <c r="J20" s="12">
        <f>J7+J10+J13+J16+J18</f>
        <v>57165.3917182202</v>
      </c>
      <c r="K20" s="12">
        <f>K7+K10+K13+K16+K18</f>
        <v>58880.2124180421</v>
      </c>
      <c r="L20" s="12">
        <f>L7+L10+L13+L16+L18</f>
        <v>60646.6838681756</v>
      </c>
      <c r="M20" s="12">
        <f>M7+M10+M13+M16+M18</f>
        <v>62466.0338230682</v>
      </c>
    </row>
    <row r="21" spans="4:15" ht="14.4">
      <c r="D21" s="8">
        <f>(D20/C20)-1</f>
        <v>0.00958958844682911</v>
      </c>
      <c r="E21" s="8">
        <f>(E20/D20)-1</f>
        <v>0.00629464201579322</v>
      </c>
      <c r="F21" s="8">
        <f>(F20/E20)-1</f>
        <v>0.00992602303586487</v>
      </c>
      <c r="G21" s="8">
        <f>(G20/F20)-1</f>
        <v>0.0138062123319425</v>
      </c>
      <c r="H21" s="19"/>
      <c r="I21" s="8">
        <f>(I20/G20)-1</f>
        <v>0.0151985240110333</v>
      </c>
      <c r="J21" s="8">
        <f>(J20/I20)-1</f>
        <v>0.0299997142100799</v>
      </c>
      <c r="K21" s="8">
        <f>(K20/J20)-1</f>
        <v>0.0299975325678632</v>
      </c>
      <c r="L21" s="8">
        <f>(L20/K20)-1</f>
        <v>0.030001105254033</v>
      </c>
      <c r="M21" s="8">
        <f>(M20/L20)-1</f>
        <v>0.0299991662997965</v>
      </c>
      <c r="O21" s="13"/>
    </row>
    <row r="22" ht="14.4"/>
    <row r="23" ht="14.4">
      <c r="A23" s="1" t="s">
        <v>13</v>
      </c>
    </row>
    <row r="24" spans="1:13" ht="14.4">
      <c r="A24" s="2" t="s">
        <v>8</v>
      </c>
      <c r="C24" s="3">
        <v>2010</v>
      </c>
      <c r="D24" s="3">
        <v>2011</v>
      </c>
      <c r="E24" s="3">
        <v>2012</v>
      </c>
      <c r="F24" s="3">
        <v>2013</v>
      </c>
      <c r="G24" s="3">
        <v>2014</v>
      </c>
      <c r="H24" s="5"/>
      <c r="I24" s="3">
        <v>2015</v>
      </c>
      <c r="J24" s="3">
        <v>2016</v>
      </c>
      <c r="K24" s="3">
        <v>2017</v>
      </c>
      <c r="L24" s="3">
        <v>2018</v>
      </c>
      <c r="M24" s="3">
        <v>2019</v>
      </c>
    </row>
    <row r="25" spans="4:13" ht="14.4">
      <c r="D25" s="4"/>
      <c r="E25" s="4"/>
      <c r="F25" s="4"/>
      <c r="G25" s="4"/>
      <c r="H25" s="5"/>
      <c r="I25" s="4"/>
      <c r="J25" s="4"/>
      <c r="K25" s="4"/>
      <c r="L25" s="4"/>
      <c r="M25" s="4"/>
    </row>
    <row r="26" spans="1:13" ht="14.4">
      <c r="A26" s="6" t="s">
        <v>2</v>
      </c>
      <c r="C26" s="15">
        <v>476.9</v>
      </c>
      <c r="D26" s="15">
        <v>484.6</v>
      </c>
      <c r="E26" s="15">
        <v>473.3</v>
      </c>
      <c r="F26" s="15">
        <v>475.3</v>
      </c>
      <c r="G26" s="15">
        <v>485.503507</v>
      </c>
      <c r="H26" s="5"/>
      <c r="I26" s="15">
        <v>488.310441844586</v>
      </c>
      <c r="J26" s="15">
        <v>498.776279563631</v>
      </c>
      <c r="K26" s="15">
        <v>507.323389031986</v>
      </c>
      <c r="L26" s="15">
        <v>514.621119966206</v>
      </c>
      <c r="M26" s="15">
        <v>522.614241521679</v>
      </c>
    </row>
    <row r="27" spans="4:13" ht="14.4">
      <c r="D27" s="8">
        <f>(D26/C26)-1</f>
        <v>0.0161459425456072</v>
      </c>
      <c r="E27" s="8">
        <f>(E26/D26)-1</f>
        <v>-0.0233182005777961</v>
      </c>
      <c r="F27" s="8">
        <f>(F26/E26)-1</f>
        <v>0.00422564969364037</v>
      </c>
      <c r="G27" s="8">
        <f>(G26/F26)-1</f>
        <v>0.0214675089417211</v>
      </c>
      <c r="H27" s="5"/>
      <c r="I27" s="8">
        <f>(I26/G26)-1</f>
        <v>0.00578149241790316</v>
      </c>
      <c r="J27" s="8">
        <f>(J26/I26)-1</f>
        <v>0.0214327542935808</v>
      </c>
      <c r="K27" s="8">
        <f>(K26/J26)-1</f>
        <v>0.0171361586718464</v>
      </c>
      <c r="L27" s="8">
        <f>(L26/K26)-1</f>
        <v>0.014384771315481</v>
      </c>
      <c r="M27" s="8">
        <f>(M26/L26)-1</f>
        <v>0.0155320511447294</v>
      </c>
    </row>
    <row r="28" spans="4:13" ht="14.4">
      <c r="D28" s="4"/>
      <c r="E28" s="4"/>
      <c r="F28" s="4"/>
      <c r="G28" s="4"/>
      <c r="H28" s="5"/>
      <c r="I28" s="4"/>
      <c r="J28" s="8"/>
      <c r="K28" s="8"/>
      <c r="L28" s="8"/>
      <c r="M28" s="8"/>
    </row>
    <row r="29" spans="1:13" ht="14.4">
      <c r="A29" s="6" t="s">
        <v>3</v>
      </c>
      <c r="C29" s="15">
        <v>131.3</v>
      </c>
      <c r="D29" s="15">
        <v>135.7</v>
      </c>
      <c r="E29" s="15">
        <v>131.6</v>
      </c>
      <c r="F29" s="15">
        <v>132.4</v>
      </c>
      <c r="G29" s="15">
        <v>133.729082</v>
      </c>
      <c r="H29" s="5"/>
      <c r="I29" s="15">
        <v>134.064266119144</v>
      </c>
      <c r="J29" s="15">
        <v>136.882504572692</v>
      </c>
      <c r="K29" s="15">
        <v>139.185344469047</v>
      </c>
      <c r="L29" s="15">
        <v>141.163780827509</v>
      </c>
      <c r="M29" s="15">
        <v>143.365515811839</v>
      </c>
    </row>
    <row r="30" spans="4:13" ht="14.4">
      <c r="D30" s="8">
        <f>(D29/C29)-1</f>
        <v>0.0335110434120334</v>
      </c>
      <c r="E30" s="8">
        <f>(E29/D29)-1</f>
        <v>-0.030213706705969</v>
      </c>
      <c r="F30" s="8">
        <f>(F29/E29)-1</f>
        <v>0.00607902735562327</v>
      </c>
      <c r="G30" s="8">
        <f>(G29/F29)-1</f>
        <v>0.0100383836858007</v>
      </c>
      <c r="H30" s="5"/>
      <c r="I30" s="8">
        <f>(I29/G29)-1</f>
        <v>0.00250644148700507</v>
      </c>
      <c r="J30" s="8">
        <f>(J29/I29)-1</f>
        <v>0.0210215483598224</v>
      </c>
      <c r="K30" s="8">
        <f>(K29/J29)-1</f>
        <v>0.0168234786727768</v>
      </c>
      <c r="L30" s="8">
        <f>(L29/K29)-1</f>
        <v>0.0142144014228631</v>
      </c>
      <c r="M30" s="8">
        <f>(M29/L29)-1</f>
        <v>0.0155970247567974</v>
      </c>
    </row>
    <row r="31" spans="4:13" ht="14.4">
      <c r="D31" s="8"/>
      <c r="E31" s="8"/>
      <c r="F31" s="8"/>
      <c r="G31" s="8"/>
      <c r="H31" s="5"/>
      <c r="I31" s="8"/>
      <c r="J31" s="8"/>
      <c r="K31" s="8"/>
      <c r="L31" s="8"/>
      <c r="M31" s="8"/>
    </row>
    <row r="32" spans="1:13" ht="14.4">
      <c r="A32" s="6" t="s">
        <v>4</v>
      </c>
      <c r="C32" s="15">
        <v>355.2</v>
      </c>
      <c r="D32" s="15">
        <v>359.5</v>
      </c>
      <c r="E32" s="15">
        <v>338.3</v>
      </c>
      <c r="F32" s="15">
        <v>337.1</v>
      </c>
      <c r="G32" s="15">
        <v>336.406114</v>
      </c>
      <c r="H32" s="5"/>
      <c r="I32" s="15">
        <v>337.30780886713</v>
      </c>
      <c r="J32" s="15">
        <v>345.773097550831</v>
      </c>
      <c r="K32" s="15">
        <v>353.105417195468</v>
      </c>
      <c r="L32" s="15">
        <v>359.809879537576</v>
      </c>
      <c r="M32" s="15">
        <v>367.053276022618</v>
      </c>
    </row>
    <row r="33" spans="4:13" ht="14.4">
      <c r="D33" s="8">
        <f>(D32/C32)-1</f>
        <v>0.012105855855856</v>
      </c>
      <c r="E33" s="8">
        <f>(E32/D32)-1</f>
        <v>-0.058970792767733</v>
      </c>
      <c r="F33" s="8">
        <f>(F32/E32)-1</f>
        <v>-0.00354714750221696</v>
      </c>
      <c r="G33" s="8">
        <f>(G32/F32)-1</f>
        <v>-0.00205839810145358</v>
      </c>
      <c r="H33" s="5"/>
      <c r="I33" s="8">
        <f>(I32/G32)-1</f>
        <v>0.0026803759789289</v>
      </c>
      <c r="J33" s="8">
        <f>(J32/I32)-1</f>
        <v>0.0250966282462655</v>
      </c>
      <c r="K33" s="8">
        <f>(K32/J32)-1</f>
        <v>0.0212055816272951</v>
      </c>
      <c r="L33" s="8">
        <f>(L32/K32)-1</f>
        <v>0.0189871409942057</v>
      </c>
      <c r="M33" s="8">
        <f>(M32/L32)-1</f>
        <v>0.0201311773160613</v>
      </c>
    </row>
    <row r="34" spans="4:13" ht="14.4">
      <c r="D34" s="8"/>
      <c r="E34" s="8"/>
      <c r="F34" s="8"/>
      <c r="G34" s="8"/>
      <c r="H34" s="5"/>
      <c r="I34" s="8"/>
      <c r="J34" s="8"/>
      <c r="K34" s="8"/>
      <c r="L34" s="8"/>
      <c r="M34" s="8"/>
    </row>
    <row r="35" spans="1:13" ht="14.4">
      <c r="A35" s="6" t="s">
        <v>5</v>
      </c>
      <c r="C35" s="15">
        <v>80.8</v>
      </c>
      <c r="D35" s="15">
        <v>79.9</v>
      </c>
      <c r="E35" s="15">
        <v>76.8</v>
      </c>
      <c r="F35" s="15">
        <v>79.2</v>
      </c>
      <c r="G35" s="15">
        <v>81.400346</v>
      </c>
      <c r="H35" s="5"/>
      <c r="I35" s="15">
        <v>92.8828924750313</v>
      </c>
      <c r="J35" s="15">
        <v>95.5880345612573</v>
      </c>
      <c r="K35" s="15">
        <v>97.9374610864002</v>
      </c>
      <c r="L35" s="15">
        <v>100.041056342925</v>
      </c>
      <c r="M35" s="15">
        <v>102.232670707624</v>
      </c>
    </row>
    <row r="36" spans="4:13" ht="14.4">
      <c r="D36" s="8">
        <f>(D35/C35)-1</f>
        <v>-0.011138613861386</v>
      </c>
      <c r="E36" s="8">
        <f>(E35/D35)-1</f>
        <v>-0.0387984981226535</v>
      </c>
      <c r="F36" s="8">
        <f>(F35/E35)-1</f>
        <v>0.03125</v>
      </c>
      <c r="G36" s="8">
        <f>(G35/F35)-1</f>
        <v>0.0277821464646464</v>
      </c>
      <c r="H36" s="5"/>
      <c r="I36" s="8">
        <f>(I35/G35)-1</f>
        <v>0.14106262490618</v>
      </c>
      <c r="J36" s="8">
        <f>(J35/I35)-1</f>
        <v>0.0291242231388651</v>
      </c>
      <c r="K36" s="8">
        <f>(K35/J35)-1</f>
        <v>0.0245786675699171</v>
      </c>
      <c r="L36" s="8">
        <f>(L35/K35)-1</f>
        <v>0.0214789645677</v>
      </c>
      <c r="M36" s="8">
        <f>(M35/L35)-1</f>
        <v>0.0219071493726186</v>
      </c>
    </row>
    <row r="37" spans="4:13" ht="14.4">
      <c r="D37" s="8"/>
      <c r="E37" s="8"/>
      <c r="F37" s="8"/>
      <c r="G37" s="8"/>
      <c r="H37" s="5"/>
      <c r="I37" s="8"/>
      <c r="J37" s="8"/>
      <c r="K37" s="8"/>
      <c r="L37" s="8"/>
      <c r="M37" s="8"/>
    </row>
    <row r="38" spans="1:13" ht="14.4">
      <c r="A38" s="6" t="s">
        <v>6</v>
      </c>
      <c r="C38" s="15">
        <v>33.4</v>
      </c>
      <c r="D38" s="15">
        <v>37.7</v>
      </c>
      <c r="E38" s="15">
        <v>40.8</v>
      </c>
      <c r="F38" s="15">
        <v>42.3</v>
      </c>
      <c r="G38" s="15">
        <v>42.700435</v>
      </c>
      <c r="H38" s="5"/>
      <c r="I38" s="15">
        <v>42.6395860964461</v>
      </c>
      <c r="J38" s="15">
        <v>42.660606445226</v>
      </c>
      <c r="K38" s="15">
        <v>42.7524943963602</v>
      </c>
      <c r="L38" s="15">
        <v>42.7189968350311</v>
      </c>
      <c r="M38" s="15">
        <v>42.5321420412146</v>
      </c>
    </row>
    <row r="39" spans="4:13" ht="14.4">
      <c r="D39" s="8">
        <f>(D38/C38)-1</f>
        <v>0.12874251497006</v>
      </c>
      <c r="E39" s="8">
        <f>(E38/D38)-1</f>
        <v>0.0822281167108752</v>
      </c>
      <c r="F39" s="8">
        <f>(F38/E38)-1</f>
        <v>0.036764705882353</v>
      </c>
      <c r="G39" s="8">
        <f>(G38/F38)-1</f>
        <v>0.00946654846335693</v>
      </c>
      <c r="H39" s="5"/>
      <c r="I39" s="8">
        <f>(I38/G38)-1</f>
        <v>-0.00142501835294995</v>
      </c>
      <c r="J39" s="8">
        <f>(J38/I38)-1</f>
        <v>0.000492977317659848</v>
      </c>
      <c r="K39" s="8">
        <f>(K38/J38)-1</f>
        <v>0.00215392979122719</v>
      </c>
      <c r="L39" s="8">
        <f>(L38/K38)-1</f>
        <v>-0.000783522968706762</v>
      </c>
      <c r="M39" s="8">
        <f>(M38/L38)-1</f>
        <v>-0.00437404451556223</v>
      </c>
    </row>
    <row r="40" spans="4:13" ht="14.4">
      <c r="D40" s="8"/>
      <c r="E40" s="8"/>
      <c r="F40" s="8"/>
      <c r="G40" s="8"/>
      <c r="H40" s="11"/>
      <c r="I40" s="8"/>
      <c r="J40" s="8"/>
      <c r="K40" s="8"/>
      <c r="L40" s="8"/>
      <c r="M40" s="8"/>
    </row>
    <row r="41" spans="1:13" ht="14.4">
      <c r="A41" s="6" t="s">
        <v>7</v>
      </c>
      <c r="C41" s="12">
        <f>C26+C29+C32+C35+C38</f>
        <v>1077.6</v>
      </c>
      <c r="D41" s="12">
        <f>D26+D29+D32+D35+D38</f>
        <v>1097.4</v>
      </c>
      <c r="E41" s="12">
        <f>E26+E29+E32+E35+E38</f>
        <v>1060.8</v>
      </c>
      <c r="F41" s="12">
        <f>F26+F29+F32+F35+F38</f>
        <v>1066.3</v>
      </c>
      <c r="G41" s="12">
        <f>G26+G29+G32+G35+G38</f>
        <v>1079.739484</v>
      </c>
      <c r="H41" s="18"/>
      <c r="I41" s="12">
        <f t="shared" si="0" ref="I41:M41">I26+I29+I32+I35+I38</f>
        <v>1095.20499540234</v>
      </c>
      <c r="J41" s="12">
        <f t="shared" si="0"/>
        <v>1119.68052269364</v>
      </c>
      <c r="K41" s="12">
        <f t="shared" si="0"/>
        <v>1140.30410617926</v>
      </c>
      <c r="L41" s="12">
        <f t="shared" si="0"/>
        <v>1158.35483350925</v>
      </c>
      <c r="M41" s="12">
        <f t="shared" si="0"/>
        <v>1177.79784610497</v>
      </c>
    </row>
    <row r="42" spans="4:13" ht="14.4">
      <c r="D42" s="8">
        <f>(D41/C41)-1</f>
        <v>0.0183741648106903</v>
      </c>
      <c r="E42" s="8">
        <f>(E41/D41)-1</f>
        <v>-0.0333515582285403</v>
      </c>
      <c r="F42" s="8">
        <f>(F41/E41)-1</f>
        <v>0.00518476621417796</v>
      </c>
      <c r="G42" s="8">
        <f>(G41/F41)-1</f>
        <v>0.0126038488230329</v>
      </c>
      <c r="H42" s="19"/>
      <c r="I42" s="8">
        <f>(I41/G41)-1</f>
        <v>0.0143233730279493</v>
      </c>
      <c r="J42" s="8">
        <f>(J41/I41)-1</f>
        <v>0.0223478959592476</v>
      </c>
      <c r="K42" s="8">
        <f>(K41/J41)-1</f>
        <v>0.0184191678497807</v>
      </c>
      <c r="L42" s="8">
        <f>(L41/K41)-1</f>
        <v>0.0158297486014221</v>
      </c>
      <c r="M42" s="8">
        <f>(M41/L41)-1</f>
        <v>0.0167850230631179</v>
      </c>
    </row>
    <row r="43" spans="3:13" ht="14.4">
      <c r="C43" s="14"/>
      <c r="L43" t="s">
        <v>9</v>
      </c>
      <c r="M43" s="16">
        <f>(M41/G41)-1</f>
        <v>0.0908166863933773</v>
      </c>
    </row>
    <row r="44" ht="14.4">
      <c r="C44" s="14"/>
    </row>
    <row r="45" ht="14.4">
      <c r="C45" s="14"/>
    </row>
    <row r="46" spans="7:13" ht="14.4">
      <c r="G46" s="21"/>
      <c r="I46" s="21"/>
      <c r="J46" s="21"/>
      <c r="K46" s="21"/>
      <c r="L46" s="21"/>
      <c r="M46" s="21"/>
    </row>
    <row r="47" spans="7:13" ht="14.4">
      <c r="G47" s="21"/>
      <c r="I47" s="21"/>
      <c r="J47" s="21"/>
      <c r="K47" s="21"/>
      <c r="L47" s="21"/>
      <c r="M47" s="21"/>
    </row>
    <row r="48" spans="7:13" ht="14.4">
      <c r="G48" s="21"/>
      <c r="I48" s="21"/>
      <c r="J48" s="21"/>
      <c r="K48" s="21"/>
      <c r="L48" s="21"/>
      <c r="M48" s="21"/>
    </row>
    <row r="49" spans="7:13" ht="14.4">
      <c r="G49" s="21"/>
      <c r="I49" s="21"/>
      <c r="J49" s="21"/>
      <c r="K49" s="21"/>
      <c r="L49" s="21"/>
      <c r="M49" s="21"/>
    </row>
    <row r="50" spans="7:13" ht="14.4">
      <c r="G50" s="21"/>
      <c r="I50" s="21"/>
      <c r="J50" s="21"/>
      <c r="K50" s="21"/>
      <c r="L50" s="21"/>
      <c r="M50" s="21"/>
    </row>
  </sheetData>
  <printOptions horizontalCentered="1"/>
  <pageMargins left="0.118110236220472" right="0.118110236220472" top="0.748031496062992" bottom="0.354330708661417" header="0.31496062992126" footer="0.31496062992126"/>
  <pageSetup horizontalDpi="600" verticalDpi="6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"/>
  <sheetViews>
    <sheetView workbookViewId="0" topLeftCell="A1"/>
  </sheetViews>
  <sheetFormatPr defaultColWidth="8.88671875" defaultRowHeight="14.4"/>
  <sheetData/>
  <pageMargins left="0.7" right="0.7" top="0.75" bottom="0.75" header="0.3" footer="0.3"/>
  <pageSetup horizontalDpi="599" verticalDpi="5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"/>
  <sheetViews>
    <sheetView workbookViewId="0" topLeftCell="A1"/>
  </sheetViews>
  <sheetFormatPr defaultColWidth="8.88671875" defaultRowHeight="14.4"/>
  <sheetData/>
  <pageMargins left="0.7" right="0.7" top="0.75" bottom="0.75" header="0.3" footer="0.3"/>
  <pageSetup horizontalDpi="599" verticalDpi="5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