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10" yWindow="45" windowWidth="16605" windowHeight="5865" tabRatio="82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45621"/>
</workbook>
</file>

<file path=xl/calcChain.xml><?xml version="1.0" encoding="utf-8"?>
<calcChain xmlns="http://schemas.openxmlformats.org/spreadsheetml/2006/main">
  <c r="AA29" i="61" l="1"/>
  <c r="AA30" i="61"/>
  <c r="AA24" i="61"/>
  <c r="AA21" i="61" l="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X47" i="108"/>
  <c r="W47" i="108"/>
  <c r="W80" i="108" s="1"/>
  <c r="V47" i="108"/>
  <c r="U47" i="108"/>
  <c r="U80" i="108" s="1"/>
  <c r="T47" i="108"/>
  <c r="S47" i="108"/>
  <c r="S80" i="108" s="1"/>
  <c r="R47" i="108"/>
  <c r="Q47" i="108"/>
  <c r="Q80"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Z47" i="108" s="1"/>
  <c r="Z58" i="108" l="1"/>
  <c r="N80" i="108"/>
  <c r="P80" i="108"/>
  <c r="R80" i="108"/>
  <c r="T80" i="108"/>
  <c r="V80" i="108"/>
  <c r="X80" i="108"/>
  <c r="O80" i="108"/>
  <c r="AA80" i="108"/>
  <c r="K6" i="2" s="1"/>
  <c r="W82" i="108"/>
  <c r="S82" i="108"/>
  <c r="O82" i="108"/>
  <c r="Y82" i="108"/>
  <c r="U82" i="108"/>
  <c r="Q82" i="108"/>
  <c r="Z80" i="108"/>
  <c r="K8"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Z58" i="107" s="1"/>
  <c r="AA47" i="107"/>
  <c r="Y47" i="107"/>
  <c r="Y80" i="107" s="1"/>
  <c r="X47" i="107"/>
  <c r="W47" i="107"/>
  <c r="W80" i="107" s="1"/>
  <c r="V47" i="107"/>
  <c r="U47" i="107"/>
  <c r="U80" i="107" s="1"/>
  <c r="T47" i="107"/>
  <c r="S47" i="107"/>
  <c r="S80" i="107" s="1"/>
  <c r="R47" i="107"/>
  <c r="Q47" i="107"/>
  <c r="Q80" i="107" s="1"/>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Z47" i="107" s="1"/>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Z58" i="106" s="1"/>
  <c r="AA47" i="106"/>
  <c r="Y47" i="106"/>
  <c r="Y80" i="106" s="1"/>
  <c r="X47" i="106"/>
  <c r="X80" i="106" s="1"/>
  <c r="W47" i="106"/>
  <c r="W80" i="106" s="1"/>
  <c r="V47" i="106"/>
  <c r="V80" i="106" s="1"/>
  <c r="U47" i="106"/>
  <c r="U80" i="106" s="1"/>
  <c r="T47" i="106"/>
  <c r="T80" i="106" s="1"/>
  <c r="S47" i="106"/>
  <c r="S80" i="106" s="1"/>
  <c r="R47" i="106"/>
  <c r="R80" i="106" s="1"/>
  <c r="Q47" i="106"/>
  <c r="Q80" i="106" s="1"/>
  <c r="P47" i="106"/>
  <c r="P80" i="106" s="1"/>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Z47" i="106" s="1"/>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Z58" i="105" s="1"/>
  <c r="AA47" i="105"/>
  <c r="Y47" i="105"/>
  <c r="Y80" i="105" s="1"/>
  <c r="X47" i="105"/>
  <c r="W47" i="105"/>
  <c r="W80" i="105" s="1"/>
  <c r="V47" i="105"/>
  <c r="U47" i="105"/>
  <c r="U80" i="105" s="1"/>
  <c r="T47" i="105"/>
  <c r="S47" i="105"/>
  <c r="S80" i="105" s="1"/>
  <c r="R47" i="105"/>
  <c r="Q47" i="105"/>
  <c r="Q80" i="105" s="1"/>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Z47" i="105" s="1"/>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Z58" i="103" s="1"/>
  <c r="AA47" i="103"/>
  <c r="Y47" i="103"/>
  <c r="Y80" i="103" s="1"/>
  <c r="X47" i="103"/>
  <c r="W47" i="103"/>
  <c r="W80" i="103" s="1"/>
  <c r="V47" i="103"/>
  <c r="U47" i="103"/>
  <c r="U80" i="103" s="1"/>
  <c r="T47" i="103"/>
  <c r="S47" i="103"/>
  <c r="S80" i="103" s="1"/>
  <c r="R47" i="103"/>
  <c r="Q47" i="103"/>
  <c r="Q80" i="103" s="1"/>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Z47" i="103" s="1"/>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Z58" i="102" s="1"/>
  <c r="AA47" i="102"/>
  <c r="Y47" i="102"/>
  <c r="Y80" i="102" s="1"/>
  <c r="X47" i="102"/>
  <c r="X80" i="102" s="1"/>
  <c r="W47" i="102"/>
  <c r="W80" i="102" s="1"/>
  <c r="V47" i="102"/>
  <c r="V80" i="102" s="1"/>
  <c r="U47" i="102"/>
  <c r="U80" i="102" s="1"/>
  <c r="T47" i="102"/>
  <c r="T80" i="102" s="1"/>
  <c r="S47" i="102"/>
  <c r="S80" i="102" s="1"/>
  <c r="R47" i="102"/>
  <c r="R80" i="102" s="1"/>
  <c r="Q47" i="102"/>
  <c r="Q80" i="102" s="1"/>
  <c r="P47" i="102"/>
  <c r="P80" i="102" s="1"/>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Z47" i="102" s="1"/>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Z58" i="101" s="1"/>
  <c r="AA47" i="101"/>
  <c r="Y47" i="101"/>
  <c r="Y80" i="101" s="1"/>
  <c r="X47" i="101"/>
  <c r="X80" i="101" s="1"/>
  <c r="W47" i="101"/>
  <c r="W80" i="101" s="1"/>
  <c r="V47" i="101"/>
  <c r="V80" i="101" s="1"/>
  <c r="U47" i="101"/>
  <c r="U80" i="101" s="1"/>
  <c r="T47" i="101"/>
  <c r="T80" i="101" s="1"/>
  <c r="S47" i="101"/>
  <c r="S80" i="101" s="1"/>
  <c r="R47" i="101"/>
  <c r="R80" i="101" s="1"/>
  <c r="Q47" i="101"/>
  <c r="Q80" i="101" s="1"/>
  <c r="P47" i="101"/>
  <c r="P80" i="101" s="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Z47" i="101" s="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Z58" i="100" s="1"/>
  <c r="AA47" i="100"/>
  <c r="Y47" i="100"/>
  <c r="Y80" i="100" s="1"/>
  <c r="X47" i="100"/>
  <c r="W47" i="100"/>
  <c r="W80" i="100" s="1"/>
  <c r="V47" i="100"/>
  <c r="U47" i="100"/>
  <c r="U80" i="100" s="1"/>
  <c r="T47" i="100"/>
  <c r="S47" i="100"/>
  <c r="S80" i="100" s="1"/>
  <c r="R47" i="100"/>
  <c r="Q47" i="100"/>
  <c r="Q80" i="100" s="1"/>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Z47" i="100" s="1"/>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Z58" i="99" s="1"/>
  <c r="AA47" i="99"/>
  <c r="Y47" i="99"/>
  <c r="Y80" i="99" s="1"/>
  <c r="X47" i="99"/>
  <c r="W47" i="99"/>
  <c r="W80" i="99" s="1"/>
  <c r="V47" i="99"/>
  <c r="U47" i="99"/>
  <c r="U80" i="99" s="1"/>
  <c r="T47" i="99"/>
  <c r="S47" i="99"/>
  <c r="S80" i="99" s="1"/>
  <c r="R47" i="99"/>
  <c r="Q47" i="99"/>
  <c r="Q80" i="99" s="1"/>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47" i="99" s="1"/>
  <c r="Z35" i="61"/>
  <c r="Z36" i="61"/>
  <c r="Z37" i="61"/>
  <c r="Z38" i="61"/>
  <c r="Z39" i="61"/>
  <c r="Z40" i="61"/>
  <c r="Z41" i="61"/>
  <c r="Z42" i="61"/>
  <c r="N80" i="99" l="1"/>
  <c r="P80" i="99"/>
  <c r="R80" i="99"/>
  <c r="T80" i="99"/>
  <c r="V80" i="99"/>
  <c r="X80" i="99"/>
  <c r="O80" i="99"/>
  <c r="AA80" i="99"/>
  <c r="N80" i="100"/>
  <c r="P80" i="100"/>
  <c r="R80" i="100"/>
  <c r="T80" i="100"/>
  <c r="V80" i="100"/>
  <c r="X80" i="100"/>
  <c r="O80" i="100"/>
  <c r="AA80" i="100"/>
  <c r="G6" i="2" s="1"/>
  <c r="O80" i="101"/>
  <c r="AA80" i="101"/>
  <c r="H6" i="2" s="1"/>
  <c r="O80" i="102"/>
  <c r="AA80" i="102"/>
  <c r="I6" i="2" s="1"/>
  <c r="N80" i="103"/>
  <c r="P80" i="103"/>
  <c r="R80" i="103"/>
  <c r="T80" i="103"/>
  <c r="V80" i="103"/>
  <c r="X80" i="103"/>
  <c r="O80" i="103"/>
  <c r="AA80" i="103"/>
  <c r="J6" i="2" s="1"/>
  <c r="N80" i="105"/>
  <c r="P80" i="105"/>
  <c r="R80" i="105"/>
  <c r="T80" i="105"/>
  <c r="V80" i="105"/>
  <c r="X80" i="105"/>
  <c r="O80" i="105"/>
  <c r="AA80" i="105"/>
  <c r="L6" i="2" s="1"/>
  <c r="O80" i="106"/>
  <c r="AA80" i="106"/>
  <c r="M6" i="2" s="1"/>
  <c r="N80" i="107"/>
  <c r="P80" i="107"/>
  <c r="R80" i="107"/>
  <c r="T80" i="107"/>
  <c r="V80" i="107"/>
  <c r="X80" i="107"/>
  <c r="O80" i="107"/>
  <c r="AA80" i="107"/>
  <c r="N6" i="2" s="1"/>
  <c r="Z80" i="107"/>
  <c r="N8" i="2" s="1"/>
  <c r="W82" i="107"/>
  <c r="S82" i="107"/>
  <c r="O82" i="107"/>
  <c r="Y82" i="107"/>
  <c r="U82" i="107"/>
  <c r="Q82" i="107"/>
  <c r="Z80" i="106"/>
  <c r="M8" i="2" s="1"/>
  <c r="W82" i="106"/>
  <c r="S82" i="106"/>
  <c r="O82" i="106"/>
  <c r="Y82" i="106"/>
  <c r="U82" i="106"/>
  <c r="Q82" i="106"/>
  <c r="Z80" i="105"/>
  <c r="L8" i="2" s="1"/>
  <c r="W82" i="105"/>
  <c r="S82" i="105"/>
  <c r="O82" i="105"/>
  <c r="Y82" i="105"/>
  <c r="U82" i="105"/>
  <c r="Q82" i="105"/>
  <c r="Z80" i="103"/>
  <c r="J8" i="2" s="1"/>
  <c r="W82" i="103"/>
  <c r="S82" i="103"/>
  <c r="O82" i="103"/>
  <c r="Y82" i="103"/>
  <c r="U82" i="103"/>
  <c r="Q82" i="103"/>
  <c r="Z80" i="102"/>
  <c r="I8" i="2" s="1"/>
  <c r="W82" i="102"/>
  <c r="S82" i="102"/>
  <c r="O82" i="102"/>
  <c r="Y82" i="102"/>
  <c r="U82" i="102"/>
  <c r="Q82" i="102"/>
  <c r="Z80" i="101"/>
  <c r="H8" i="2" s="1"/>
  <c r="W82" i="101"/>
  <c r="S82" i="101"/>
  <c r="O82" i="101"/>
  <c r="Y82" i="101"/>
  <c r="U82" i="101"/>
  <c r="Q82" i="101"/>
  <c r="W82" i="100"/>
  <c r="S82" i="100"/>
  <c r="O82" i="100"/>
  <c r="Y82" i="100"/>
  <c r="U82" i="100"/>
  <c r="Q82" i="100"/>
  <c r="Z80" i="100"/>
  <c r="G8" i="2" s="1"/>
  <c r="Z80" i="99"/>
  <c r="F8" i="2" s="1"/>
  <c r="W82" i="99"/>
  <c r="S82" i="99"/>
  <c r="Y82" i="99"/>
  <c r="U82" i="99"/>
  <c r="Q82" i="99"/>
  <c r="N76" i="61"/>
  <c r="C9" i="61"/>
  <c r="Z16" i="61"/>
  <c r="O82" i="99" l="1"/>
  <c r="F6" i="2"/>
  <c r="G11" i="2"/>
  <c r="J16" i="2"/>
  <c r="J15" i="2"/>
  <c r="J14" i="2"/>
  <c r="J13" i="2"/>
  <c r="J12" i="2"/>
  <c r="J11" i="2"/>
  <c r="G12" i="2"/>
  <c r="G13" i="2"/>
  <c r="L13" i="2" s="1"/>
  <c r="G14" i="2"/>
  <c r="G15" i="2"/>
  <c r="G16" i="2"/>
  <c r="L12" i="2" l="1"/>
  <c r="L16" i="2"/>
  <c r="L15" i="2"/>
  <c r="L14" i="2"/>
  <c r="L11" i="2"/>
  <c r="Z17" i="61"/>
  <c r="Z18" i="61"/>
  <c r="Z19" i="61"/>
  <c r="Z20" i="61"/>
  <c r="Z21" i="61"/>
  <c r="Z22" i="61"/>
  <c r="Z23" i="61"/>
  <c r="Z24" i="61"/>
  <c r="Z25" i="61"/>
  <c r="Z26" i="61"/>
  <c r="Z27" i="61"/>
  <c r="Z28"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Z58" i="61" l="1"/>
  <c r="D7" i="2" l="1"/>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F17" i="2" l="1"/>
  <c r="H17" i="2" l="1"/>
  <c r="J17" i="2" s="1"/>
  <c r="E17" i="2"/>
  <c r="G17" i="2" s="1"/>
  <c r="L17" i="2" l="1"/>
  <c r="AA17" i="61" l="1"/>
  <c r="AA18" i="61"/>
  <c r="AA19" i="61"/>
  <c r="AA20" i="61"/>
  <c r="AA22" i="61"/>
  <c r="AA23" i="61" l="1"/>
  <c r="AA16" i="61"/>
  <c r="V47" i="61" l="1"/>
  <c r="V80" i="61" s="1"/>
  <c r="R47" i="61"/>
  <c r="R80" i="61" s="1"/>
  <c r="Z30" i="61"/>
  <c r="N47" i="61"/>
  <c r="N80" i="61" s="1"/>
  <c r="Z29" i="61"/>
  <c r="X47" i="61"/>
  <c r="X80" i="61" s="1"/>
  <c r="T47" i="61"/>
  <c r="T80" i="61" s="1"/>
  <c r="P47" i="61"/>
  <c r="P80" i="61" s="1"/>
  <c r="AA47" i="61"/>
  <c r="Z47" i="61" l="1"/>
  <c r="Z80" i="61" s="1"/>
  <c r="E8" i="2" s="1"/>
  <c r="D8" i="2" s="1"/>
  <c r="AA80" i="61"/>
  <c r="E6" i="2" l="1"/>
  <c r="D6" i="2" s="1"/>
  <c r="Y47" i="61" l="1"/>
  <c r="Y80" i="61" s="1"/>
  <c r="Y82" i="61" s="1"/>
  <c r="U47" i="61"/>
  <c r="U80" i="61" s="1"/>
  <c r="U82" i="61" s="1"/>
  <c r="Q47" i="61"/>
  <c r="Q80" i="61" s="1"/>
  <c r="Q82" i="61" s="1"/>
  <c r="W47" i="61"/>
  <c r="W80" i="61" s="1"/>
  <c r="W82" i="61" s="1"/>
  <c r="S47" i="61"/>
  <c r="S80" i="61" s="1"/>
  <c r="S82" i="61" s="1"/>
  <c r="O47" i="61"/>
  <c r="O80" i="61" s="1"/>
  <c r="O82" i="61" s="1"/>
</calcChain>
</file>

<file path=xl/sharedStrings.xml><?xml version="1.0" encoding="utf-8"?>
<sst xmlns="http://schemas.openxmlformats.org/spreadsheetml/2006/main" count="1767" uniqueCount="545">
  <si>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</si>
  <si>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</si>
  <si>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</si>
  <si>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</si>
  <si>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</si>
  <si>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</si>
  <si>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</si>
  <si>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</si>
  <si>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</si>
  <si>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</si>
  <si>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</si>
  <si>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</si>
  <si>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</si>
  <si>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</si>
  <si>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</si>
  <si>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</si>
  <si>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</si>
  <si>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</si>
  <si>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</si>
  <si>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</si>
  <si>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</si>
  <si>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</si>
  <si>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</si>
  <si>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</si>
  <si>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</si>
  <si>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</si>
  <si>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</si>
  <si>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</si>
  <si>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</si>
  <si>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</si>
  <si>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</si>
  <si>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</si>
  <si>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</si>
  <si>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</si>
  <si>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</si>
  <si>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</si>
  <si>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</si>
  <si>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</si>
  <si>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</si>
  <si>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</si>
  <si>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</si>
  <si>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</si>
  <si>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</si>
  <si>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</si>
  <si>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</si>
  <si>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</si>
  <si>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</si>
  <si>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</si>
  <si>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</si>
  <si>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</si>
  <si>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</si>
  <si>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</si>
  <si>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</si>
  <si>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</si>
  <si>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</si>
  <si>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</si>
  <si>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</si>
  <si>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</si>
  <si>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</si>
  <si>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</si>
  <si>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</si>
  <si>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</si>
  <si>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</si>
  <si>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</si>
  <si>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</si>
  <si>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</si>
  <si>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</si>
  <si>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</si>
  <si>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</si>
  <si>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</si>
  <si>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</si>
  <si>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</si>
  <si>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</si>
  <si>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</si>
  <si>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</si>
  <si>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</si>
  <si>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</si>
  <si>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</si>
  <si>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</si>
  <si>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</si>
  <si>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</si>
  <si>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</si>
  <si>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</si>
  <si>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</si>
  <si>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</si>
  <si>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</si>
  <si>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</si>
  <si>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</si>
  <si>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</si>
  <si>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</si>
  <si>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</si>
  <si>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</si>
  <si>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</si>
  <si>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</si>
  <si>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</si>
  <si>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</si>
  <si>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</si>
  <si>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</si>
  <si>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</si>
  <si>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</si>
  <si>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</si>
  <si>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</si>
  <si>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</si>
  <si>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</si>
  <si>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</si>
  <si>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</si>
  <si>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</si>
  <si>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</si>
  <si>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</si>
  <si>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</si>
  <si>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</si>
  <si>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</si>
  <si>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</si>
  <si>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</si>
  <si>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</si>
  <si>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</si>
  <si>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</si>
  <si>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</si>
  <si>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</si>
  <si>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</si>
  <si>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</si>
  <si>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</si>
  <si>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</si>
  <si>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</si>
  <si>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</si>
  <si>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</si>
  <si>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</si>
  <si>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</si>
  <si>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</si>
  <si>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</si>
  <si>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</si>
  <si>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</si>
  <si>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</si>
  <si>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</si>
  <si>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</si>
  <si>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</si>
  <si>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</si>
  <si>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</si>
  <si>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</si>
  <si>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</si>
  <si>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</si>
  <si>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</si>
  <si>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</si>
  <si>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</si>
  <si>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</si>
  <si>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</si>
  <si>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</si>
  <si>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</si>
  <si>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</si>
  <si>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</si>
  <si>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</si>
  <si>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</si>
  <si>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</si>
  <si>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</si>
  <si>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</si>
  <si>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</si>
  <si>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</si>
  <si>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</si>
  <si>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</si>
  <si>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</si>
  <si>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</si>
  <si>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</si>
  <si>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</si>
  <si>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</si>
  <si>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</si>
  <si>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</si>
  <si>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</si>
  <si>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</si>
  <si>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</si>
  <si>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</si>
  <si>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</si>
  <si>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</si>
  <si>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</si>
  <si>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</si>
  <si>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</si>
  <si>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</si>
  <si>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</si>
  <si>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</si>
  <si>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</si>
  <si>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</si>
  <si>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</si>
  <si>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</si>
  <si>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</si>
  <si>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</si>
  <si>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</si>
  <si>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</si>
  <si>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</si>
  <si>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</si>
  <si>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</si>
  <si>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</si>
  <si>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</si>
  <si>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</si>
  <si>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</si>
  <si>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</si>
  <si>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</si>
  <si>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</si>
  <si>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</si>
  <si>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</si>
  <si>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</si>
  <si>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</si>
  <si>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</si>
  <si>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</si>
  <si>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</si>
  <si>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</si>
  <si>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</si>
  <si>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</si>
  <si>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</si>
  <si>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</si>
  <si>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</si>
  <si>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</si>
  <si>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</si>
  <si>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</si>
  <si>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</si>
  <si>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</si>
  <si>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</si>
  <si>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</si>
  <si>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</si>
  <si>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</si>
  <si>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</si>
  <si>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</si>
  <si>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</si>
  <si>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</si>
  <si>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</si>
  <si>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</si>
  <si>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</si>
  <si>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</si>
  <si>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</si>
  <si>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</si>
  <si>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</si>
  <si>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</si>
  <si>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</si>
  <si>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</si>
  <si>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</si>
  <si>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</si>
  <si>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</si>
  <si>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</si>
  <si>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</si>
  <si>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</si>
  <si>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</si>
  <si>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</si>
  <si>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</si>
  <si>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</si>
  <si>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</si>
  <si>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</si>
  <si>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</si>
  <si>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</si>
  <si>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</si>
  <si>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</si>
  <si>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</si>
  <si>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</si>
  <si>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</si>
  <si>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</si>
  <si>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</si>
  <si>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</si>
  <si>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</si>
  <si>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</si>
  <si>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</si>
  <si>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</si>
  <si>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</si>
  <si>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</si>
  <si>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</si>
  <si>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</si>
  <si>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</si>
  <si>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</si>
  <si>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</si>
  <si>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</si>
  <si>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</si>
  <si>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</si>
  <si>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</si>
  <si>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</si>
  <si>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</si>
  <si>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</si>
  <si>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</si>
  <si>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</si>
  <si>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</si>
  <si>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</si>
  <si>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</si>
  <si>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</si>
  <si>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</si>
  <si>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</si>
  <si>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</si>
  <si>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</si>
  <si>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</si>
  <si>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</si>
  <si>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</si>
  <si>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</si>
  <si>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</si>
  <si>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</si>
  <si>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</si>
  <si>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</si>
  <si>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</si>
  <si>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</si>
  <si>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</si>
  <si>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</si>
  <si>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</si>
  <si>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</si>
  <si>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</si>
  <si>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</si>
  <si>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</si>
  <si>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</si>
  <si>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</si>
  <si>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</si>
  <si>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</si>
  <si>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</si>
  <si>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</si>
  <si>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</si>
  <si>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</si>
  <si>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</si>
  <si>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</si>
  <si>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</si>
  <si>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</si>
  <si>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</si>
  <si>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</si>
  <si>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</si>
  <si>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</si>
  <si>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</si>
  <si>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</si>
  <si>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</si>
  <si>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</si>
  <si>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</si>
  <si>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</si>
  <si>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</si>
  <si>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</si>
  <si>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</si>
  <si>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</si>
  <si>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</si>
  <si>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</si>
  <si>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</si>
  <si>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</si>
  <si>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</si>
  <si>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</si>
  <si>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</si>
  <si>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</si>
  <si>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</si>
  <si>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</si>
  <si>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</si>
  <si>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</si>
  <si>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</si>
  <si>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</si>
  <si>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</si>
  <si>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</si>
  <si>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</si>
  <si>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</si>
  <si>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</si>
  <si>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</si>
  <si>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</si>
  <si>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</si>
  <si>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</si>
  <si>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</si>
  <si>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</si>
  <si>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</si>
  <si>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</si>
  <si>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</si>
  <si>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</si>
  <si>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</si>
  <si>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</si>
  <si>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</si>
  <si>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</si>
  <si>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</si>
  <si>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</si>
  <si>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</si>
  <si>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</si>
  <si>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</si>
  <si>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</si>
  <si>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</si>
  <si>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</si>
  <si>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</si>
  <si>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</si>
  <si>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</si>
  <si>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</si>
  <si>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</si>
  <si>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</si>
  <si>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</si>
  <si>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</si>
  <si>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</si>
  <si>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</si>
  <si>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</si>
  <si>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</si>
  <si>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</si>
  <si>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</si>
  <si>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</si>
  <si>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</si>
  <si>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</si>
  <si>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</si>
  <si>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</si>
  <si>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</si>
  <si>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</si>
  <si>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</si>
  <si>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</si>
  <si>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</si>
  <si>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</si>
  <si>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</si>
  <si>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</si>
  <si>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</si>
  <si>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</si>
  <si>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</si>
  <si>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</si>
  <si>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</si>
  <si>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</si>
  <si>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</si>
  <si>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</si>
  <si>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</si>
  <si>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</si>
  <si>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</si>
  <si>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</si>
  <si>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</si>
  <si>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</si>
  <si>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</si>
  <si>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</si>
  <si>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</si>
  <si>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</si>
  <si>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</si>
  <si>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</si>
  <si>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</si>
  <si>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</si>
  <si>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</si>
  <si>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</si>
  <si>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</si>
  <si>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</si>
  <si>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</si>
  <si>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</si>
  <si>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</si>
  <si>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</si>
  <si>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</si>
  <si>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</si>
  <si>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</si>
  <si>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</si>
  <si>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</si>
  <si>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</si>
  <si>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</si>
  <si>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</si>
  <si>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</si>
  <si>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</si>
  <si>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</si>
  <si>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</si>
  <si>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</si>
  <si>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</si>
  <si>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</si>
  <si>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</si>
  <si>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</si>
  <si>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</si>
  <si>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</si>
  <si>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</si>
  <si>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</si>
  <si>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</si>
  <si>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</si>
  <si>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</si>
  <si>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</si>
  <si>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</si>
  <si>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</si>
  <si>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</si>
  <si>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</si>
  <si>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</si>
  <si>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</si>
  <si>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</si>
  <si>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</si>
  <si>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</si>
  <si>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</si>
  <si>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</si>
  <si>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</si>
  <si>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</si>
  <si>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</si>
  <si>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</si>
  <si>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</si>
  <si>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</si>
  <si>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</si>
  <si>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</si>
  <si>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</si>
  <si>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</si>
  <si>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</si>
  <si>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</si>
  <si>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</si>
  <si>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</si>
  <si>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</si>
  <si>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</si>
  <si>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</si>
  <si>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</si>
  <si>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</si>
  <si>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</si>
  <si>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</si>
  <si>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</si>
  <si>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</si>
  <si>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</si>
  <si>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</si>
  <si>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</si>
  <si>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</si>
  <si>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</si>
  <si>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</si>
  <si>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</si>
  <si>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</si>
  <si>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</si>
  <si>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</si>
  <si>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</si>
  <si>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</si>
  <si>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</si>
  <si>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</si>
  <si>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</si>
  <si>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</si>
  <si>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</si>
  <si>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</si>
  <si>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</si>
  <si>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</si>
  <si>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</si>
  <si>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</si>
  <si>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</si>
  <si>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</si>
  <si>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</si>
  <si>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</si>
  <si>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</si>
  <si>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</si>
  <si>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</si>
  <si>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</si>
  <si>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</si>
  <si>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</si>
  <si>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</si>
  <si>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</si>
  <si>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</si>
  <si>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</si>
  <si>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</si>
  <si>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</si>
  <si>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</si>
  <si>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</si>
  <si>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Initial Submission</t>
  </si>
  <si>
    <t>Albet Singh</t>
  </si>
  <si>
    <t>Vice President, Finance and Chief Financial Officer</t>
  </si>
  <si>
    <t>asingh@wnhydro.com</t>
  </si>
  <si>
    <t>Jeff Quint</t>
  </si>
  <si>
    <t>Manager, Enery Efficiency and Corporate Communications</t>
  </si>
  <si>
    <t>jquint@wnhydro.com</t>
  </si>
  <si>
    <t>519-888-5596</t>
  </si>
  <si>
    <t>Albert Singh</t>
  </si>
  <si>
    <t>Small Business Lighting (SBL Enhancement/Re-Design)</t>
  </si>
  <si>
    <t>519-888-5542.</t>
  </si>
  <si>
    <t>This section has been intentionally left blank as not applicable.</t>
  </si>
  <si>
    <t>At this time, WNH does not have any formally proposed local/regional or pilot programs to report.  WNH is in the process of identifying gaps in program offerings and underserviced markets, identifying segments and technologies that offer opportunities and research activity within the energy efficiency market place.  WNH has identified programs where potential exists and did include brief descriptions pf these programs and assigned place tentative start dates.  No target or budget has been allocated, as program details are preliminary in nature.  WNH will continue to monitor the market for cost-effective programs.</t>
  </si>
  <si>
    <t xml:space="preserve">Waterloo North Hydro Inc. (WNH) has been a long-standing example of LDC collaboration with its neighbouring LDCs, Cambridge and North Dumfries Hydro and Kitchener-Wilmot Hydro, and the three LDCs are often referred to as the CKW Group.  The staff at WNH participate as formal members of the Reporting and Data Working Group as well as with the Association of Energy Services Professionals and informal liaison with several working groups and LDC collaborations i.e. NEPA, SWOG, etc.
WNH has and will continue to collaborate within the CKW group of LDCs on joint customer and stakeholder outreach, education and engagement, as well as with program design, resource procurement, marketing, program delivery, and measurement and evaluation where it makes sense.  In addition, WNH is and will continue to seek further opportunities for collaboration to increase its portfolio of program offerings, decrease costs, and increase and maximize program participation.   
Through the previous frameworks and continuing into the Conservation First framework, collaboration will continue to increase program penetration, lower costs and drive LDC success.  
</t>
  </si>
  <si>
    <t>Unassigned Target - RESIDENTIAL</t>
  </si>
  <si>
    <t>Unassigned Target - NON-RESIDENTIAL</t>
  </si>
  <si>
    <t>TBD</t>
  </si>
  <si>
    <t>Assumptions, methodology and support associated with the development of this plan and the population of the various tools supporting this plan is available in the supplemental information provided.  Please refer to the file entitled “Waterloo_North_Hydro_Inc._2015-2020_CDM_Plan_Assumptions_And_Methodology_Support_Documentation” which was included with the CDM Plan submission_R02.</t>
  </si>
  <si>
    <t>Waterloo North Hydro (WNH) anticipates that the new province-wide program replacing Direct Install Lighting will be available by January 1, 2016. The program is assumed to be similar to the existing program in that it will be targeting Small Businesses and be direct install in nature.</t>
  </si>
  <si>
    <t xml:space="preserve">Waterloo North Hydro (WNH) is working closely with representatives at Union Gas, from a local marketing and delivery standpoint, as well as a program design standpoint.  Efforts will continue to jointly market, engage, and educate customers about energy management and efficiency practices and programs.  
WNH initiated discussions with the CKW LDCs, Union Gas and the Region of Waterloo’s Water Efficiency group in pursuit of greater collaboration.  Ongoing meetings have been set where all parties in the Waterloo Region focused on resource efficiency will meet to discuss collaboration opportunities, including the three LDCs, the two natural gas distributors, and the water efficiency group at the Region of Waterloo.
WNH also actively participates in and collaborates with a number of local environmental groups and movements including Sustainable Waterloo Region and ClimateActionWR, where a regional carbon reduction plan was developed and adopted by three cities, four townships, and one regional municipality.  In addition, WNH is supporting the development of a Community Energy Plan in collaboration with the other CKW LDCs, and the two gas distributors.
As part of all future program design and delivery, WNH will be making engaging both gas and water distributors to achieve cost effectiveness and improved program offerings.
</t>
  </si>
  <si>
    <t xml:space="preserve">Waterloo North Hydro (WNH) acknowledges that we are aware of the Integrated Regional Resource Plan (IRRP) process and subsequent plan that has been submitted.  The Kitchener-Waterloo-Cambridge-Guelph IRRP has been prepared and delivered by a Technical Working Group comprised of Cambridge and North Dumfries Hydro, Guelph Hydro, Kitchener-Wilmot Hydro, WNH, the IESO and Hydro One.  WNH conservation resources participated on a conservation subcommittee during the creation of the IRRP and have been given continual opportunity for input.  Section 2.1 (1) of the draft IRRP recommends both aggressive attainment of the conservation targets and a focus on distribution-connected generation.
WNH acknowledges that we are committed to supporting the implementation of the IRRP through the delivery of our CDM plan.  WNH energy conservation resources that will continue to support the implementation of the IRRP will be Jeff Quint, Manager Energy Efficiency and Corporate Communications.
</t>
  </si>
  <si>
    <t>Waterloo North Hydro (WNH) does not have any local/region and/or pilot programs in development, approved or in market at this time.</t>
  </si>
  <si>
    <t>Waterloo North Hydro (WNH) will have a pipeline of projects that are in various stages from preliminary discussions and designs to in development, in progress and nearing completion.  Programs with long application lead times will transition to the new framework by September 2015 while others will continue under the extension until December 31.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</si>
</sst>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1">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69" fontId="11" fillId="0" borderId="1" xfId="2"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abSelected="1" topLeftCell="A22" zoomScale="75" zoomScaleNormal="75" zoomScalePageLayoutView="55" workbookViewId="0">
      <selection activeCell="H25" sqref="H25"/>
    </sheetView>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49" t="s">
        <v>403</v>
      </c>
      <c r="C2" s="150"/>
      <c r="D2" s="150"/>
      <c r="E2" s="150"/>
      <c r="F2" s="150"/>
      <c r="G2" s="150"/>
      <c r="H2" s="150"/>
      <c r="I2" s="151"/>
    </row>
    <row r="3" spans="1:12" ht="38.25" customHeight="1" x14ac:dyDescent="0.35">
      <c r="B3" s="155" t="s">
        <v>500</v>
      </c>
      <c r="C3" s="156"/>
      <c r="D3" s="156"/>
      <c r="E3" s="156"/>
      <c r="F3" s="156"/>
      <c r="G3" s="156"/>
      <c r="H3" s="156"/>
      <c r="I3" s="157"/>
    </row>
    <row r="4" spans="1:12" ht="39" customHeight="1" x14ac:dyDescent="0.35">
      <c r="B4" s="155" t="s">
        <v>363</v>
      </c>
      <c r="C4" s="156"/>
      <c r="D4" s="156"/>
      <c r="E4" s="156"/>
      <c r="F4" s="156"/>
      <c r="G4" s="156"/>
      <c r="H4" s="156"/>
      <c r="I4" s="157"/>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42124</v>
      </c>
      <c r="D8" s="7"/>
      <c r="I8" s="7"/>
    </row>
    <row r="9" spans="1:12" ht="27" customHeight="1" x14ac:dyDescent="0.35">
      <c r="B9" s="76" t="s">
        <v>366</v>
      </c>
      <c r="C9" s="40" t="s">
        <v>522</v>
      </c>
      <c r="D9" s="7"/>
      <c r="I9" s="7"/>
    </row>
    <row r="10" spans="1:12" x14ac:dyDescent="0.35">
      <c r="B10" s="17"/>
      <c r="C10" s="18"/>
      <c r="D10" s="19"/>
      <c r="E10" s="19"/>
      <c r="F10" s="7"/>
      <c r="G10" s="7"/>
      <c r="H10" s="7"/>
      <c r="I10" s="7"/>
    </row>
    <row r="11" spans="1:12" ht="22.15" customHeight="1" x14ac:dyDescent="0.35">
      <c r="A11" s="72" t="s">
        <v>367</v>
      </c>
      <c r="B11" s="142" t="s">
        <v>303</v>
      </c>
      <c r="C11" s="142"/>
      <c r="D11" s="142"/>
      <c r="E11" s="142"/>
      <c r="F11" s="142"/>
      <c r="G11" s="142"/>
      <c r="H11" s="142"/>
      <c r="I11" s="142"/>
      <c r="J11" s="142"/>
      <c r="K11" s="142"/>
      <c r="L11" s="142"/>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105</v>
      </c>
      <c r="D13" s="16"/>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523</v>
      </c>
      <c r="D15" s="40"/>
      <c r="E15" s="40"/>
      <c r="F15" s="40"/>
      <c r="G15" s="40"/>
      <c r="H15" s="40"/>
      <c r="I15" s="40"/>
      <c r="J15" s="40"/>
      <c r="K15" s="40"/>
      <c r="L15" s="40"/>
    </row>
    <row r="16" spans="1:12" ht="28.5" x14ac:dyDescent="0.35">
      <c r="B16" s="13" t="s">
        <v>0</v>
      </c>
      <c r="C16" s="40" t="s">
        <v>524</v>
      </c>
      <c r="D16" s="40"/>
      <c r="E16" s="40"/>
      <c r="F16" s="40"/>
      <c r="G16" s="40"/>
      <c r="H16" s="40"/>
      <c r="I16" s="40"/>
      <c r="J16" s="40"/>
      <c r="K16" s="40"/>
      <c r="L16" s="40"/>
    </row>
    <row r="17" spans="1:12" x14ac:dyDescent="0.35">
      <c r="B17" s="13" t="s">
        <v>370</v>
      </c>
      <c r="C17" s="40" t="s">
        <v>525</v>
      </c>
      <c r="D17" s="40"/>
      <c r="E17" s="40"/>
      <c r="F17" s="40"/>
      <c r="G17" s="40"/>
      <c r="H17" s="40"/>
      <c r="I17" s="40"/>
      <c r="J17" s="40"/>
      <c r="K17" s="40"/>
      <c r="L17" s="40"/>
    </row>
    <row r="18" spans="1:12" x14ac:dyDescent="0.35">
      <c r="B18" s="15" t="s">
        <v>404</v>
      </c>
      <c r="C18" s="40" t="s">
        <v>532</v>
      </c>
      <c r="D18" s="40"/>
      <c r="E18" s="40"/>
      <c r="F18" s="40"/>
      <c r="G18" s="40"/>
      <c r="H18" s="40"/>
      <c r="I18" s="40"/>
      <c r="J18" s="40"/>
      <c r="K18" s="40"/>
      <c r="L18" s="40"/>
    </row>
    <row r="19" spans="1:12" x14ac:dyDescent="0.35">
      <c r="B19" s="158"/>
      <c r="C19" s="158"/>
      <c r="D19" s="159"/>
      <c r="E19" s="159"/>
      <c r="F19" s="159"/>
      <c r="G19" s="159"/>
      <c r="H19" s="159"/>
      <c r="I19" s="159"/>
    </row>
    <row r="20" spans="1:12" x14ac:dyDescent="0.35">
      <c r="A20" s="72" t="s">
        <v>369</v>
      </c>
      <c r="B20" s="160" t="s">
        <v>322</v>
      </c>
      <c r="C20" s="161"/>
      <c r="D20" s="47"/>
      <c r="E20" s="46"/>
      <c r="F20" s="46"/>
      <c r="G20" s="46"/>
      <c r="H20" s="46"/>
      <c r="I20" s="46"/>
    </row>
    <row r="21" spans="1:12" x14ac:dyDescent="0.35">
      <c r="B21" s="13" t="s">
        <v>258</v>
      </c>
      <c r="C21" s="40" t="s">
        <v>526</v>
      </c>
      <c r="D21" s="47"/>
      <c r="E21" s="46"/>
      <c r="F21" s="46"/>
      <c r="G21" s="46"/>
      <c r="H21" s="46"/>
      <c r="I21" s="46"/>
    </row>
    <row r="22" spans="1:12" x14ac:dyDescent="0.35">
      <c r="B22" s="13" t="s">
        <v>368</v>
      </c>
      <c r="C22" s="40" t="s">
        <v>105</v>
      </c>
      <c r="D22" s="47"/>
      <c r="E22" s="46"/>
      <c r="F22" s="46"/>
      <c r="G22" s="46"/>
      <c r="H22" s="46"/>
      <c r="I22" s="46"/>
    </row>
    <row r="23" spans="1:12" ht="28.5" x14ac:dyDescent="0.35">
      <c r="B23" s="13" t="s">
        <v>0</v>
      </c>
      <c r="C23" s="40" t="s">
        <v>527</v>
      </c>
      <c r="D23" s="47"/>
      <c r="E23" s="46"/>
      <c r="F23" s="46"/>
      <c r="G23" s="46"/>
      <c r="H23" s="46"/>
      <c r="I23" s="46"/>
    </row>
    <row r="24" spans="1:12" x14ac:dyDescent="0.35">
      <c r="B24" s="13" t="s">
        <v>370</v>
      </c>
      <c r="C24" s="40" t="s">
        <v>528</v>
      </c>
      <c r="D24" s="47"/>
      <c r="E24" s="46"/>
      <c r="F24" s="46"/>
      <c r="G24" s="46"/>
      <c r="H24" s="46"/>
      <c r="I24" s="46"/>
    </row>
    <row r="25" spans="1:12" x14ac:dyDescent="0.35">
      <c r="B25" s="15" t="s">
        <v>404</v>
      </c>
      <c r="C25" s="40" t="s">
        <v>529</v>
      </c>
      <c r="D25" s="47"/>
      <c r="E25" s="46"/>
      <c r="F25" s="46"/>
      <c r="G25" s="46"/>
      <c r="H25" s="46"/>
      <c r="I25" s="46"/>
    </row>
    <row r="27" spans="1:12" ht="25.5" x14ac:dyDescent="0.35">
      <c r="B27" s="33" t="s">
        <v>453</v>
      </c>
      <c r="C27" s="119">
        <v>42248</v>
      </c>
    </row>
    <row r="29" spans="1:12" ht="30.95" customHeight="1" x14ac:dyDescent="0.35">
      <c r="B29" s="149" t="s">
        <v>357</v>
      </c>
      <c r="C29" s="150"/>
      <c r="D29" s="150"/>
      <c r="E29" s="150"/>
      <c r="F29" s="151"/>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52" t="s">
        <v>374</v>
      </c>
      <c r="C33" s="153"/>
      <c r="D33" s="153"/>
      <c r="E33" s="154"/>
      <c r="F33" s="40" t="s">
        <v>296</v>
      </c>
      <c r="G33" s="8"/>
    </row>
    <row r="34" spans="2:7" ht="30.95" customHeight="1" x14ac:dyDescent="0.35">
      <c r="B34" s="152" t="s">
        <v>375</v>
      </c>
      <c r="C34" s="153"/>
      <c r="D34" s="153"/>
      <c r="E34" s="154"/>
      <c r="F34" s="40" t="s">
        <v>296</v>
      </c>
      <c r="G34" s="8"/>
    </row>
    <row r="35" spans="2:7" ht="30.95" customHeight="1" x14ac:dyDescent="0.35">
      <c r="B35" s="152" t="s">
        <v>399</v>
      </c>
      <c r="C35" s="153"/>
      <c r="D35" s="153"/>
      <c r="E35" s="154"/>
      <c r="F35" s="40" t="s">
        <v>296</v>
      </c>
      <c r="G35" s="8"/>
    </row>
    <row r="36" spans="2:7" ht="30.95" customHeight="1" x14ac:dyDescent="0.35">
      <c r="B36" s="166" t="s">
        <v>494</v>
      </c>
      <c r="C36" s="167"/>
      <c r="D36" s="167"/>
      <c r="E36" s="168"/>
      <c r="F36" s="40" t="s">
        <v>455</v>
      </c>
      <c r="G36" s="8"/>
    </row>
    <row r="37" spans="2:7" ht="30.95" customHeight="1" x14ac:dyDescent="0.35"/>
    <row r="38" spans="2:7" ht="30.95" customHeight="1" x14ac:dyDescent="0.35">
      <c r="B38" s="149" t="s">
        <v>413</v>
      </c>
      <c r="C38" s="150"/>
      <c r="D38" s="150"/>
      <c r="E38" s="150"/>
      <c r="F38" s="151"/>
    </row>
    <row r="39" spans="2:7" ht="30.95" customHeight="1" x14ac:dyDescent="0.35">
      <c r="B39" s="162" t="s">
        <v>411</v>
      </c>
      <c r="C39" s="163"/>
      <c r="D39" s="163"/>
      <c r="E39" s="163"/>
      <c r="F39" s="164"/>
    </row>
    <row r="40" spans="2:7" ht="30.95" customHeight="1" x14ac:dyDescent="0.35">
      <c r="B40" s="143" t="s">
        <v>430</v>
      </c>
      <c r="C40" s="144"/>
      <c r="D40" s="144"/>
      <c r="E40" s="145"/>
      <c r="F40" s="40"/>
    </row>
    <row r="41" spans="2:7" ht="30.95" customHeight="1" x14ac:dyDescent="0.35">
      <c r="B41" s="165" t="s">
        <v>410</v>
      </c>
      <c r="C41" s="144"/>
      <c r="D41" s="144"/>
      <c r="E41" s="145"/>
      <c r="F41" s="40"/>
    </row>
    <row r="42" spans="2:7" ht="30.95" customHeight="1" x14ac:dyDescent="0.35">
      <c r="B42" s="143" t="s">
        <v>431</v>
      </c>
      <c r="C42" s="144"/>
      <c r="D42" s="144"/>
      <c r="E42" s="145"/>
      <c r="F42" s="40"/>
    </row>
    <row r="43" spans="2:7" ht="30.95" customHeight="1" x14ac:dyDescent="0.35">
      <c r="B43" s="143" t="s">
        <v>412</v>
      </c>
      <c r="C43" s="144"/>
      <c r="D43" s="144"/>
      <c r="E43" s="145"/>
      <c r="F43" s="40"/>
    </row>
    <row r="44" spans="2:7" ht="30.95" customHeight="1" x14ac:dyDescent="0.35">
      <c r="B44" s="143" t="s">
        <v>501</v>
      </c>
      <c r="C44" s="144"/>
      <c r="D44" s="144"/>
      <c r="E44" s="145"/>
      <c r="F44" s="40"/>
    </row>
    <row r="45" spans="2:7" ht="30.95" customHeight="1" x14ac:dyDescent="0.35">
      <c r="B45" s="143" t="s">
        <v>508</v>
      </c>
      <c r="C45" s="144"/>
      <c r="D45" s="144"/>
      <c r="E45" s="145"/>
      <c r="F45" s="40"/>
    </row>
    <row r="46" spans="2:7" ht="30.95" customHeight="1" x14ac:dyDescent="0.35">
      <c r="B46" s="143" t="s">
        <v>432</v>
      </c>
      <c r="C46" s="144"/>
      <c r="D46" s="144"/>
      <c r="E46" s="145"/>
      <c r="F46" s="40"/>
    </row>
    <row r="47" spans="2:7" ht="30.95" customHeight="1" x14ac:dyDescent="0.35">
      <c r="B47" s="84" t="s">
        <v>433</v>
      </c>
      <c r="C47" s="146"/>
      <c r="D47" s="147"/>
      <c r="E47" s="148"/>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1" operator="equal">
      <formula>$E$66</formula>
    </cfRule>
    <cfRule type="cellIs" dxfId="20"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C9" sqref="C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B1" zoomScale="80" zoomScaleNormal="80" zoomScaleSheetLayoutView="80" workbookViewId="0">
      <selection activeCell="G6" sqref="G6:I6"/>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299" t="s">
        <v>350</v>
      </c>
      <c r="C1" s="299"/>
      <c r="D1" s="299"/>
      <c r="E1" s="299"/>
      <c r="F1" s="299"/>
      <c r="G1" s="299"/>
      <c r="H1" s="299"/>
      <c r="I1" s="299"/>
      <c r="J1" s="299"/>
      <c r="K1" s="299"/>
      <c r="L1" s="299"/>
    </row>
    <row r="2" spans="1:30" ht="25.9" customHeight="1" x14ac:dyDescent="0.25">
      <c r="A2" s="80"/>
      <c r="B2" s="208" t="s">
        <v>407</v>
      </c>
      <c r="C2" s="209"/>
      <c r="D2" s="209"/>
      <c r="E2" s="209"/>
      <c r="F2" s="209"/>
      <c r="G2" s="209"/>
      <c r="H2" s="209"/>
      <c r="I2" s="209"/>
      <c r="J2" s="209"/>
      <c r="K2" s="209"/>
      <c r="L2" s="209"/>
      <c r="M2" s="209"/>
      <c r="N2" s="209"/>
      <c r="O2" s="210"/>
    </row>
    <row r="3" spans="1:30" ht="49.9" customHeight="1" x14ac:dyDescent="0.25">
      <c r="B3" s="211" t="s">
        <v>498</v>
      </c>
      <c r="C3" s="212"/>
      <c r="D3" s="212"/>
      <c r="E3" s="212"/>
      <c r="F3" s="212"/>
      <c r="G3" s="212"/>
      <c r="H3" s="212"/>
      <c r="I3" s="212"/>
      <c r="J3" s="212"/>
      <c r="K3" s="212"/>
      <c r="L3" s="212"/>
      <c r="M3" s="212"/>
      <c r="N3" s="212"/>
      <c r="O3" s="213"/>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3" t="s">
        <v>342</v>
      </c>
      <c r="C5" s="294"/>
      <c r="D5" s="294"/>
      <c r="E5" s="294"/>
      <c r="F5" s="294"/>
      <c r="G5" s="294"/>
      <c r="H5" s="294"/>
      <c r="I5" s="294"/>
      <c r="J5" s="294"/>
      <c r="K5" s="294"/>
      <c r="L5" s="294"/>
      <c r="M5" s="294"/>
      <c r="N5" s="294"/>
      <c r="O5" s="295"/>
      <c r="Q5" s="208" t="s">
        <v>345</v>
      </c>
      <c r="R5" s="209"/>
      <c r="S5" s="209"/>
      <c r="T5" s="209"/>
      <c r="U5" s="209"/>
      <c r="V5" s="209"/>
      <c r="W5" s="209"/>
      <c r="X5" s="209"/>
      <c r="Y5" s="209"/>
      <c r="Z5" s="209"/>
      <c r="AA5" s="209"/>
      <c r="AB5" s="209"/>
      <c r="AC5" s="209"/>
      <c r="AD5" s="210"/>
    </row>
    <row r="6" spans="1:30" ht="14.45" customHeight="1" x14ac:dyDescent="0.25">
      <c r="B6" s="12" t="s">
        <v>5</v>
      </c>
      <c r="C6" s="274" t="s">
        <v>313</v>
      </c>
      <c r="D6" s="275"/>
      <c r="E6" s="275"/>
      <c r="F6" s="276"/>
      <c r="G6" s="280" t="s">
        <v>531</v>
      </c>
      <c r="H6" s="281"/>
      <c r="I6" s="282"/>
      <c r="J6" s="287" t="s">
        <v>408</v>
      </c>
      <c r="K6" s="288"/>
      <c r="L6" s="288"/>
      <c r="M6" s="288"/>
      <c r="N6" s="288"/>
      <c r="O6" s="289"/>
      <c r="Q6" s="115" t="s">
        <v>5</v>
      </c>
      <c r="R6" s="274" t="s">
        <v>313</v>
      </c>
      <c r="S6" s="275"/>
      <c r="T6" s="275"/>
      <c r="U6" s="276"/>
      <c r="V6" s="280"/>
      <c r="W6" s="281"/>
      <c r="X6" s="282"/>
      <c r="Y6" s="296" t="s">
        <v>408</v>
      </c>
      <c r="Z6" s="297"/>
      <c r="AA6" s="297"/>
      <c r="AB6" s="297"/>
      <c r="AC6" s="297"/>
      <c r="AD6" s="298"/>
    </row>
    <row r="7" spans="1:30" ht="14.45" customHeight="1" x14ac:dyDescent="0.25">
      <c r="B7" s="12" t="s">
        <v>6</v>
      </c>
      <c r="C7" s="274" t="s">
        <v>21</v>
      </c>
      <c r="D7" s="275"/>
      <c r="E7" s="275"/>
      <c r="F7" s="276"/>
      <c r="G7" s="280" t="s">
        <v>339</v>
      </c>
      <c r="H7" s="281"/>
      <c r="I7" s="282"/>
      <c r="J7" s="287"/>
      <c r="K7" s="288"/>
      <c r="L7" s="288"/>
      <c r="M7" s="288"/>
      <c r="N7" s="288"/>
      <c r="O7" s="289"/>
      <c r="Q7" s="115" t="s">
        <v>6</v>
      </c>
      <c r="R7" s="274" t="s">
        <v>21</v>
      </c>
      <c r="S7" s="275"/>
      <c r="T7" s="275"/>
      <c r="U7" s="276"/>
      <c r="V7" s="280"/>
      <c r="W7" s="281"/>
      <c r="X7" s="282"/>
      <c r="Y7" s="287"/>
      <c r="Z7" s="288"/>
      <c r="AA7" s="288"/>
      <c r="AB7" s="288"/>
      <c r="AC7" s="288"/>
      <c r="AD7" s="289"/>
    </row>
    <row r="8" spans="1:30" ht="29.45" customHeight="1" x14ac:dyDescent="0.25">
      <c r="B8" s="12" t="s">
        <v>6</v>
      </c>
      <c r="C8" s="274" t="s">
        <v>454</v>
      </c>
      <c r="D8" s="275"/>
      <c r="E8" s="275"/>
      <c r="F8" s="276"/>
      <c r="G8" s="290" t="s">
        <v>538</v>
      </c>
      <c r="H8" s="291"/>
      <c r="I8" s="292"/>
      <c r="J8" s="287"/>
      <c r="K8" s="288"/>
      <c r="L8" s="288"/>
      <c r="M8" s="288"/>
      <c r="N8" s="288"/>
      <c r="O8" s="289"/>
      <c r="Q8" s="115" t="s">
        <v>6</v>
      </c>
      <c r="R8" s="274" t="s">
        <v>454</v>
      </c>
      <c r="S8" s="275"/>
      <c r="T8" s="275"/>
      <c r="U8" s="276"/>
      <c r="V8" s="290"/>
      <c r="W8" s="291"/>
      <c r="X8" s="292"/>
      <c r="Y8" s="287"/>
      <c r="Z8" s="288"/>
      <c r="AA8" s="288"/>
      <c r="AB8" s="288"/>
      <c r="AC8" s="288"/>
      <c r="AD8" s="289"/>
    </row>
    <row r="9" spans="1:30" ht="14.45" customHeight="1" x14ac:dyDescent="0.25">
      <c r="B9" s="12" t="s">
        <v>7</v>
      </c>
      <c r="C9" s="274" t="s">
        <v>314</v>
      </c>
      <c r="D9" s="275"/>
      <c r="E9" s="275"/>
      <c r="F9" s="276"/>
      <c r="G9" s="280" t="s">
        <v>27</v>
      </c>
      <c r="H9" s="281"/>
      <c r="I9" s="282"/>
      <c r="J9" s="280"/>
      <c r="K9" s="281"/>
      <c r="L9" s="282"/>
      <c r="M9" s="280"/>
      <c r="N9" s="281"/>
      <c r="O9" s="282"/>
      <c r="Q9" s="115" t="s">
        <v>7</v>
      </c>
      <c r="R9" s="274" t="s">
        <v>314</v>
      </c>
      <c r="S9" s="275"/>
      <c r="T9" s="275"/>
      <c r="U9" s="276"/>
      <c r="V9" s="280"/>
      <c r="W9" s="281"/>
      <c r="X9" s="282"/>
      <c r="Y9" s="280"/>
      <c r="Z9" s="281"/>
      <c r="AA9" s="282"/>
      <c r="AB9" s="280"/>
      <c r="AC9" s="281"/>
      <c r="AD9" s="282"/>
    </row>
    <row r="10" spans="1:30" ht="22.9" customHeight="1" x14ac:dyDescent="0.25">
      <c r="B10" s="58" t="s">
        <v>8</v>
      </c>
      <c r="C10" s="283" t="s">
        <v>349</v>
      </c>
      <c r="D10" s="284"/>
      <c r="E10" s="284"/>
      <c r="F10" s="186"/>
      <c r="G10" s="280" t="s">
        <v>105</v>
      </c>
      <c r="H10" s="281"/>
      <c r="I10" s="282"/>
      <c r="J10" s="280"/>
      <c r="K10" s="281"/>
      <c r="L10" s="282"/>
      <c r="M10" s="280"/>
      <c r="N10" s="281"/>
      <c r="O10" s="282"/>
      <c r="Q10" s="116" t="s">
        <v>8</v>
      </c>
      <c r="R10" s="283" t="s">
        <v>349</v>
      </c>
      <c r="S10" s="284"/>
      <c r="T10" s="284"/>
      <c r="U10" s="186"/>
      <c r="V10" s="280"/>
      <c r="W10" s="281"/>
      <c r="X10" s="282"/>
      <c r="Y10" s="280"/>
      <c r="Z10" s="281"/>
      <c r="AA10" s="282"/>
      <c r="AB10" s="280"/>
      <c r="AC10" s="281"/>
      <c r="AD10" s="282"/>
    </row>
    <row r="11" spans="1:30" ht="22.9" customHeight="1" x14ac:dyDescent="0.25">
      <c r="B11" s="58"/>
      <c r="C11" s="285"/>
      <c r="D11" s="286"/>
      <c r="E11" s="286"/>
      <c r="F11" s="188"/>
      <c r="G11" s="280"/>
      <c r="H11" s="281"/>
      <c r="I11" s="282"/>
      <c r="J11" s="280"/>
      <c r="K11" s="281"/>
      <c r="L11" s="282"/>
      <c r="M11" s="280"/>
      <c r="N11" s="281"/>
      <c r="O11" s="282"/>
      <c r="Q11" s="116"/>
      <c r="R11" s="285"/>
      <c r="S11" s="286"/>
      <c r="T11" s="286"/>
      <c r="U11" s="188"/>
      <c r="V11" s="280"/>
      <c r="W11" s="281"/>
      <c r="X11" s="282"/>
      <c r="Y11" s="280"/>
      <c r="Z11" s="281"/>
      <c r="AA11" s="282"/>
      <c r="AB11" s="280"/>
      <c r="AC11" s="281"/>
      <c r="AD11" s="282"/>
    </row>
    <row r="12" spans="1:30" ht="89.45" customHeight="1" x14ac:dyDescent="0.25">
      <c r="B12" s="12" t="s">
        <v>341</v>
      </c>
      <c r="C12" s="274" t="s">
        <v>348</v>
      </c>
      <c r="D12" s="275"/>
      <c r="E12" s="275"/>
      <c r="F12" s="276"/>
      <c r="G12" s="277" t="s">
        <v>540</v>
      </c>
      <c r="H12" s="278"/>
      <c r="I12" s="278"/>
      <c r="J12" s="278"/>
      <c r="K12" s="278"/>
      <c r="L12" s="278"/>
      <c r="M12" s="278"/>
      <c r="N12" s="278"/>
      <c r="O12" s="279"/>
      <c r="Q12" s="115" t="s">
        <v>341</v>
      </c>
      <c r="R12" s="274" t="s">
        <v>348</v>
      </c>
      <c r="S12" s="275"/>
      <c r="T12" s="275"/>
      <c r="U12" s="276"/>
      <c r="V12" s="277"/>
      <c r="W12" s="278"/>
      <c r="X12" s="278"/>
      <c r="Y12" s="278"/>
      <c r="Z12" s="278"/>
      <c r="AA12" s="278"/>
      <c r="AB12" s="278"/>
      <c r="AC12" s="278"/>
      <c r="AD12" s="279"/>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08" t="s">
        <v>343</v>
      </c>
      <c r="C14" s="209"/>
      <c r="D14" s="209"/>
      <c r="E14" s="209"/>
      <c r="F14" s="209"/>
      <c r="G14" s="209"/>
      <c r="H14" s="209"/>
      <c r="I14" s="209"/>
      <c r="J14" s="209"/>
      <c r="K14" s="209"/>
      <c r="L14" s="209"/>
      <c r="M14" s="209"/>
      <c r="N14" s="209"/>
      <c r="O14" s="210"/>
      <c r="Q14" s="208" t="s">
        <v>344</v>
      </c>
      <c r="R14" s="209"/>
      <c r="S14" s="209"/>
      <c r="T14" s="209"/>
      <c r="U14" s="209"/>
      <c r="V14" s="209"/>
      <c r="W14" s="209"/>
      <c r="X14" s="209"/>
      <c r="Y14" s="209"/>
      <c r="Z14" s="209"/>
      <c r="AA14" s="209"/>
      <c r="AB14" s="209"/>
      <c r="AC14" s="209"/>
      <c r="AD14" s="210"/>
    </row>
    <row r="15" spans="1:30" ht="14.45" customHeight="1" x14ac:dyDescent="0.25">
      <c r="B15" s="115" t="s">
        <v>5</v>
      </c>
      <c r="C15" s="274" t="s">
        <v>313</v>
      </c>
      <c r="D15" s="275"/>
      <c r="E15" s="275"/>
      <c r="F15" s="276"/>
      <c r="G15" s="280"/>
      <c r="H15" s="281"/>
      <c r="I15" s="282"/>
      <c r="J15" s="296" t="s">
        <v>408</v>
      </c>
      <c r="K15" s="297"/>
      <c r="L15" s="297"/>
      <c r="M15" s="297"/>
      <c r="N15" s="297"/>
      <c r="O15" s="298"/>
      <c r="Q15" s="115" t="s">
        <v>5</v>
      </c>
      <c r="R15" s="274" t="s">
        <v>313</v>
      </c>
      <c r="S15" s="275"/>
      <c r="T15" s="275"/>
      <c r="U15" s="276"/>
      <c r="V15" s="280"/>
      <c r="W15" s="281"/>
      <c r="X15" s="282"/>
      <c r="Y15" s="296" t="s">
        <v>408</v>
      </c>
      <c r="Z15" s="297"/>
      <c r="AA15" s="297"/>
      <c r="AB15" s="297"/>
      <c r="AC15" s="297"/>
      <c r="AD15" s="298"/>
    </row>
    <row r="16" spans="1:30" ht="14.45" customHeight="1" x14ac:dyDescent="0.25">
      <c r="B16" s="115" t="s">
        <v>6</v>
      </c>
      <c r="C16" s="274" t="s">
        <v>21</v>
      </c>
      <c r="D16" s="275"/>
      <c r="E16" s="275"/>
      <c r="F16" s="276"/>
      <c r="G16" s="280"/>
      <c r="H16" s="281"/>
      <c r="I16" s="282"/>
      <c r="J16" s="287"/>
      <c r="K16" s="288"/>
      <c r="L16" s="288"/>
      <c r="M16" s="288"/>
      <c r="N16" s="288"/>
      <c r="O16" s="289"/>
      <c r="Q16" s="115" t="s">
        <v>6</v>
      </c>
      <c r="R16" s="274" t="s">
        <v>21</v>
      </c>
      <c r="S16" s="275"/>
      <c r="T16" s="275"/>
      <c r="U16" s="276"/>
      <c r="V16" s="280"/>
      <c r="W16" s="281"/>
      <c r="X16" s="282"/>
      <c r="Y16" s="287"/>
      <c r="Z16" s="288"/>
      <c r="AA16" s="288"/>
      <c r="AB16" s="288"/>
      <c r="AC16" s="288"/>
      <c r="AD16" s="289"/>
    </row>
    <row r="17" spans="2:30" ht="31.9" customHeight="1" x14ac:dyDescent="0.25">
      <c r="B17" s="115" t="s">
        <v>6</v>
      </c>
      <c r="C17" s="274" t="s">
        <v>454</v>
      </c>
      <c r="D17" s="275"/>
      <c r="E17" s="275"/>
      <c r="F17" s="276"/>
      <c r="G17" s="290"/>
      <c r="H17" s="291"/>
      <c r="I17" s="292"/>
      <c r="J17" s="287"/>
      <c r="K17" s="288"/>
      <c r="L17" s="288"/>
      <c r="M17" s="288"/>
      <c r="N17" s="288"/>
      <c r="O17" s="289"/>
      <c r="Q17" s="115" t="s">
        <v>6</v>
      </c>
      <c r="R17" s="274" t="s">
        <v>454</v>
      </c>
      <c r="S17" s="275"/>
      <c r="T17" s="275"/>
      <c r="U17" s="276"/>
      <c r="V17" s="290"/>
      <c r="W17" s="291"/>
      <c r="X17" s="292"/>
      <c r="Y17" s="287"/>
      <c r="Z17" s="288"/>
      <c r="AA17" s="288"/>
      <c r="AB17" s="288"/>
      <c r="AC17" s="288"/>
      <c r="AD17" s="289"/>
    </row>
    <row r="18" spans="2:30" ht="32.25" customHeight="1" x14ac:dyDescent="0.25">
      <c r="B18" s="115" t="s">
        <v>7</v>
      </c>
      <c r="C18" s="274" t="s">
        <v>314</v>
      </c>
      <c r="D18" s="275"/>
      <c r="E18" s="275"/>
      <c r="F18" s="276"/>
      <c r="G18" s="280"/>
      <c r="H18" s="281"/>
      <c r="I18" s="282"/>
      <c r="J18" s="280"/>
      <c r="K18" s="281"/>
      <c r="L18" s="282"/>
      <c r="M18" s="280"/>
      <c r="N18" s="281"/>
      <c r="O18" s="282"/>
      <c r="Q18" s="115" t="s">
        <v>7</v>
      </c>
      <c r="R18" s="274" t="s">
        <v>314</v>
      </c>
      <c r="S18" s="275"/>
      <c r="T18" s="275"/>
      <c r="U18" s="276"/>
      <c r="V18" s="280"/>
      <c r="W18" s="281"/>
      <c r="X18" s="282"/>
      <c r="Y18" s="280"/>
      <c r="Z18" s="281"/>
      <c r="AA18" s="282"/>
      <c r="AB18" s="280"/>
      <c r="AC18" s="281"/>
      <c r="AD18" s="282"/>
    </row>
    <row r="19" spans="2:30" ht="22.9" customHeight="1" x14ac:dyDescent="0.25">
      <c r="B19" s="116" t="s">
        <v>8</v>
      </c>
      <c r="C19" s="283" t="s">
        <v>349</v>
      </c>
      <c r="D19" s="284"/>
      <c r="E19" s="284"/>
      <c r="F19" s="186"/>
      <c r="G19" s="280"/>
      <c r="H19" s="281"/>
      <c r="I19" s="282"/>
      <c r="J19" s="280"/>
      <c r="K19" s="281"/>
      <c r="L19" s="282"/>
      <c r="M19" s="280"/>
      <c r="N19" s="281"/>
      <c r="O19" s="282"/>
      <c r="Q19" s="116" t="s">
        <v>8</v>
      </c>
      <c r="R19" s="283" t="s">
        <v>349</v>
      </c>
      <c r="S19" s="284"/>
      <c r="T19" s="284"/>
      <c r="U19" s="186"/>
      <c r="V19" s="280"/>
      <c r="W19" s="281"/>
      <c r="X19" s="282"/>
      <c r="Y19" s="280"/>
      <c r="Z19" s="281"/>
      <c r="AA19" s="282"/>
      <c r="AB19" s="280"/>
      <c r="AC19" s="281"/>
      <c r="AD19" s="282"/>
    </row>
    <row r="20" spans="2:30" ht="22.9" customHeight="1" x14ac:dyDescent="0.25">
      <c r="B20" s="116"/>
      <c r="C20" s="285"/>
      <c r="D20" s="286"/>
      <c r="E20" s="286"/>
      <c r="F20" s="188"/>
      <c r="G20" s="280"/>
      <c r="H20" s="281"/>
      <c r="I20" s="282"/>
      <c r="J20" s="280"/>
      <c r="K20" s="281"/>
      <c r="L20" s="282"/>
      <c r="M20" s="280"/>
      <c r="N20" s="281"/>
      <c r="O20" s="282"/>
      <c r="Q20" s="116"/>
      <c r="R20" s="285"/>
      <c r="S20" s="286"/>
      <c r="T20" s="286"/>
      <c r="U20" s="188"/>
      <c r="V20" s="280"/>
      <c r="W20" s="281"/>
      <c r="X20" s="282"/>
      <c r="Y20" s="280"/>
      <c r="Z20" s="281"/>
      <c r="AA20" s="282"/>
      <c r="AB20" s="280"/>
      <c r="AC20" s="281"/>
      <c r="AD20" s="282"/>
    </row>
    <row r="21" spans="2:30" ht="89.45" customHeight="1" x14ac:dyDescent="0.25">
      <c r="B21" s="115" t="s">
        <v>341</v>
      </c>
      <c r="C21" s="274" t="s">
        <v>348</v>
      </c>
      <c r="D21" s="275"/>
      <c r="E21" s="275"/>
      <c r="F21" s="276"/>
      <c r="G21" s="277"/>
      <c r="H21" s="278"/>
      <c r="I21" s="278"/>
      <c r="J21" s="278"/>
      <c r="K21" s="278"/>
      <c r="L21" s="278"/>
      <c r="M21" s="278"/>
      <c r="N21" s="278"/>
      <c r="O21" s="279"/>
      <c r="Q21" s="115" t="s">
        <v>341</v>
      </c>
      <c r="R21" s="274" t="s">
        <v>348</v>
      </c>
      <c r="S21" s="275"/>
      <c r="T21" s="275"/>
      <c r="U21" s="276"/>
      <c r="V21" s="277"/>
      <c r="W21" s="278"/>
      <c r="X21" s="278"/>
      <c r="Y21" s="278"/>
      <c r="Z21" s="278"/>
      <c r="AA21" s="278"/>
      <c r="AB21" s="278"/>
      <c r="AC21" s="278"/>
      <c r="AD21" s="279"/>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08" t="s">
        <v>346</v>
      </c>
      <c r="C23" s="209"/>
      <c r="D23" s="209"/>
      <c r="E23" s="209"/>
      <c r="F23" s="209"/>
      <c r="G23" s="209"/>
      <c r="H23" s="209"/>
      <c r="I23" s="209"/>
      <c r="J23" s="209"/>
      <c r="K23" s="209"/>
      <c r="L23" s="209"/>
      <c r="M23" s="209"/>
      <c r="N23" s="209"/>
      <c r="O23" s="210"/>
      <c r="Q23" s="293" t="s">
        <v>347</v>
      </c>
      <c r="R23" s="294"/>
      <c r="S23" s="294"/>
      <c r="T23" s="294"/>
      <c r="U23" s="294"/>
      <c r="V23" s="294"/>
      <c r="W23" s="294"/>
      <c r="X23" s="294"/>
      <c r="Y23" s="294"/>
      <c r="Z23" s="294"/>
      <c r="AA23" s="294"/>
      <c r="AB23" s="294"/>
      <c r="AC23" s="294"/>
      <c r="AD23" s="295"/>
    </row>
    <row r="24" spans="2:30" ht="14.45" customHeight="1" x14ac:dyDescent="0.25">
      <c r="B24" s="115" t="s">
        <v>5</v>
      </c>
      <c r="C24" s="274" t="s">
        <v>313</v>
      </c>
      <c r="D24" s="275"/>
      <c r="E24" s="275"/>
      <c r="F24" s="276"/>
      <c r="G24" s="280"/>
      <c r="H24" s="281"/>
      <c r="I24" s="282"/>
      <c r="J24" s="296" t="s">
        <v>408</v>
      </c>
      <c r="K24" s="297"/>
      <c r="L24" s="297"/>
      <c r="M24" s="297"/>
      <c r="N24" s="297"/>
      <c r="O24" s="298"/>
      <c r="Q24" s="115" t="s">
        <v>5</v>
      </c>
      <c r="R24" s="274" t="s">
        <v>313</v>
      </c>
      <c r="S24" s="275"/>
      <c r="T24" s="275"/>
      <c r="U24" s="276"/>
      <c r="V24" s="280"/>
      <c r="W24" s="281"/>
      <c r="X24" s="282"/>
      <c r="Y24" s="296" t="s">
        <v>408</v>
      </c>
      <c r="Z24" s="297"/>
      <c r="AA24" s="297"/>
      <c r="AB24" s="297"/>
      <c r="AC24" s="297"/>
      <c r="AD24" s="298"/>
    </row>
    <row r="25" spans="2:30" ht="14.45" customHeight="1" x14ac:dyDescent="0.25">
      <c r="B25" s="115" t="s">
        <v>6</v>
      </c>
      <c r="C25" s="274" t="s">
        <v>21</v>
      </c>
      <c r="D25" s="275"/>
      <c r="E25" s="275"/>
      <c r="F25" s="276"/>
      <c r="G25" s="280"/>
      <c r="H25" s="281"/>
      <c r="I25" s="282"/>
      <c r="J25" s="287"/>
      <c r="K25" s="288"/>
      <c r="L25" s="288"/>
      <c r="M25" s="288"/>
      <c r="N25" s="288"/>
      <c r="O25" s="289"/>
      <c r="Q25" s="115" t="s">
        <v>6</v>
      </c>
      <c r="R25" s="274" t="s">
        <v>21</v>
      </c>
      <c r="S25" s="275"/>
      <c r="T25" s="275"/>
      <c r="U25" s="276"/>
      <c r="V25" s="280"/>
      <c r="W25" s="281"/>
      <c r="X25" s="282"/>
      <c r="Y25" s="287"/>
      <c r="Z25" s="288"/>
      <c r="AA25" s="288"/>
      <c r="AB25" s="288"/>
      <c r="AC25" s="288"/>
      <c r="AD25" s="289"/>
    </row>
    <row r="26" spans="2:30" ht="31.9" customHeight="1" x14ac:dyDescent="0.25">
      <c r="B26" s="115" t="s">
        <v>6</v>
      </c>
      <c r="C26" s="274" t="s">
        <v>454</v>
      </c>
      <c r="D26" s="275"/>
      <c r="E26" s="275"/>
      <c r="F26" s="276"/>
      <c r="G26" s="290"/>
      <c r="H26" s="291"/>
      <c r="I26" s="292"/>
      <c r="J26" s="287"/>
      <c r="K26" s="288"/>
      <c r="L26" s="288"/>
      <c r="M26" s="288"/>
      <c r="N26" s="288"/>
      <c r="O26" s="289"/>
      <c r="Q26" s="115" t="s">
        <v>6</v>
      </c>
      <c r="R26" s="274" t="s">
        <v>454</v>
      </c>
      <c r="S26" s="275"/>
      <c r="T26" s="275"/>
      <c r="U26" s="276"/>
      <c r="V26" s="290"/>
      <c r="W26" s="291"/>
      <c r="X26" s="292"/>
      <c r="Y26" s="287"/>
      <c r="Z26" s="288"/>
      <c r="AA26" s="288"/>
      <c r="AB26" s="288"/>
      <c r="AC26" s="288"/>
      <c r="AD26" s="289"/>
    </row>
    <row r="27" spans="2:30" ht="33.75" customHeight="1" x14ac:dyDescent="0.25">
      <c r="B27" s="115" t="s">
        <v>7</v>
      </c>
      <c r="C27" s="274" t="s">
        <v>314</v>
      </c>
      <c r="D27" s="275"/>
      <c r="E27" s="275"/>
      <c r="F27" s="276"/>
      <c r="G27" s="280"/>
      <c r="H27" s="281"/>
      <c r="I27" s="282"/>
      <c r="J27" s="280"/>
      <c r="K27" s="281"/>
      <c r="L27" s="282"/>
      <c r="M27" s="280"/>
      <c r="N27" s="281"/>
      <c r="O27" s="282"/>
      <c r="Q27" s="115" t="s">
        <v>7</v>
      </c>
      <c r="R27" s="274" t="s">
        <v>314</v>
      </c>
      <c r="S27" s="275"/>
      <c r="T27" s="275"/>
      <c r="U27" s="276"/>
      <c r="V27" s="280"/>
      <c r="W27" s="281"/>
      <c r="X27" s="282"/>
      <c r="Y27" s="280"/>
      <c r="Z27" s="281"/>
      <c r="AA27" s="282"/>
      <c r="AB27" s="280"/>
      <c r="AC27" s="281"/>
      <c r="AD27" s="282"/>
    </row>
    <row r="28" spans="2:30" ht="22.9" customHeight="1" x14ac:dyDescent="0.25">
      <c r="B28" s="116" t="s">
        <v>8</v>
      </c>
      <c r="C28" s="283" t="s">
        <v>349</v>
      </c>
      <c r="D28" s="284"/>
      <c r="E28" s="284"/>
      <c r="F28" s="186"/>
      <c r="G28" s="280"/>
      <c r="H28" s="281"/>
      <c r="I28" s="282"/>
      <c r="J28" s="280"/>
      <c r="K28" s="281"/>
      <c r="L28" s="282"/>
      <c r="M28" s="280"/>
      <c r="N28" s="281"/>
      <c r="O28" s="282"/>
      <c r="Q28" s="116" t="s">
        <v>8</v>
      </c>
      <c r="R28" s="283" t="s">
        <v>349</v>
      </c>
      <c r="S28" s="284"/>
      <c r="T28" s="284"/>
      <c r="U28" s="186"/>
      <c r="V28" s="280"/>
      <c r="W28" s="281"/>
      <c r="X28" s="282"/>
      <c r="Y28" s="280"/>
      <c r="Z28" s="281"/>
      <c r="AA28" s="282"/>
      <c r="AB28" s="280"/>
      <c r="AC28" s="281"/>
      <c r="AD28" s="282"/>
    </row>
    <row r="29" spans="2:30" ht="22.9" customHeight="1" x14ac:dyDescent="0.25">
      <c r="B29" s="116"/>
      <c r="C29" s="285"/>
      <c r="D29" s="286"/>
      <c r="E29" s="286"/>
      <c r="F29" s="188"/>
      <c r="G29" s="280"/>
      <c r="H29" s="281"/>
      <c r="I29" s="282"/>
      <c r="J29" s="280"/>
      <c r="K29" s="281"/>
      <c r="L29" s="282"/>
      <c r="M29" s="280"/>
      <c r="N29" s="281"/>
      <c r="O29" s="282"/>
      <c r="Q29" s="116"/>
      <c r="R29" s="285"/>
      <c r="S29" s="286"/>
      <c r="T29" s="286"/>
      <c r="U29" s="188"/>
      <c r="V29" s="280"/>
      <c r="W29" s="281"/>
      <c r="X29" s="282"/>
      <c r="Y29" s="280"/>
      <c r="Z29" s="281"/>
      <c r="AA29" s="282"/>
      <c r="AB29" s="280"/>
      <c r="AC29" s="281"/>
      <c r="AD29" s="282"/>
    </row>
    <row r="30" spans="2:30" ht="77.45" customHeight="1" x14ac:dyDescent="0.25">
      <c r="B30" s="115" t="s">
        <v>341</v>
      </c>
      <c r="C30" s="274" t="s">
        <v>348</v>
      </c>
      <c r="D30" s="275"/>
      <c r="E30" s="275"/>
      <c r="F30" s="276"/>
      <c r="G30" s="277"/>
      <c r="H30" s="278"/>
      <c r="I30" s="278"/>
      <c r="J30" s="278"/>
      <c r="K30" s="278"/>
      <c r="L30" s="278"/>
      <c r="M30" s="278"/>
      <c r="N30" s="278"/>
      <c r="O30" s="279"/>
      <c r="Q30" s="115" t="s">
        <v>341</v>
      </c>
      <c r="R30" s="274" t="s">
        <v>348</v>
      </c>
      <c r="S30" s="275"/>
      <c r="T30" s="275"/>
      <c r="U30" s="276"/>
      <c r="V30" s="277"/>
      <c r="W30" s="278"/>
      <c r="X30" s="278"/>
      <c r="Y30" s="278"/>
      <c r="Z30" s="278"/>
      <c r="AA30" s="278"/>
      <c r="AB30" s="278"/>
      <c r="AC30" s="278"/>
      <c r="AD30" s="279"/>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08" t="s">
        <v>466</v>
      </c>
      <c r="C32" s="209"/>
      <c r="D32" s="209"/>
      <c r="E32" s="209"/>
      <c r="F32" s="209"/>
      <c r="G32" s="209"/>
      <c r="H32" s="209"/>
      <c r="I32" s="209"/>
      <c r="J32" s="209"/>
      <c r="K32" s="209"/>
      <c r="L32" s="209"/>
      <c r="M32" s="209"/>
      <c r="N32" s="209"/>
      <c r="O32" s="210"/>
      <c r="Q32" s="208" t="s">
        <v>467</v>
      </c>
      <c r="R32" s="209"/>
      <c r="S32" s="209"/>
      <c r="T32" s="209"/>
      <c r="U32" s="209"/>
      <c r="V32" s="209"/>
      <c r="W32" s="209"/>
      <c r="X32" s="209"/>
      <c r="Y32" s="209"/>
      <c r="Z32" s="209"/>
      <c r="AA32" s="209"/>
      <c r="AB32" s="209"/>
      <c r="AC32" s="209"/>
      <c r="AD32" s="210"/>
    </row>
    <row r="33" spans="2:30" ht="14.45" customHeight="1" x14ac:dyDescent="0.25">
      <c r="B33" s="115" t="s">
        <v>5</v>
      </c>
      <c r="C33" s="274" t="s">
        <v>313</v>
      </c>
      <c r="D33" s="275"/>
      <c r="E33" s="275"/>
      <c r="F33" s="276"/>
      <c r="G33" s="280"/>
      <c r="H33" s="281"/>
      <c r="I33" s="282"/>
      <c r="J33" s="296" t="s">
        <v>408</v>
      </c>
      <c r="K33" s="297"/>
      <c r="L33" s="297"/>
      <c r="M33" s="297"/>
      <c r="N33" s="297"/>
      <c r="O33" s="298"/>
      <c r="Q33" s="115" t="s">
        <v>5</v>
      </c>
      <c r="R33" s="274" t="s">
        <v>313</v>
      </c>
      <c r="S33" s="275"/>
      <c r="T33" s="275"/>
      <c r="U33" s="276"/>
      <c r="V33" s="280"/>
      <c r="W33" s="281"/>
      <c r="X33" s="282"/>
      <c r="Y33" s="296" t="s">
        <v>408</v>
      </c>
      <c r="Z33" s="297"/>
      <c r="AA33" s="297"/>
      <c r="AB33" s="297"/>
      <c r="AC33" s="297"/>
      <c r="AD33" s="298"/>
    </row>
    <row r="34" spans="2:30" ht="14.45" customHeight="1" x14ac:dyDescent="0.25">
      <c r="B34" s="115" t="s">
        <v>6</v>
      </c>
      <c r="C34" s="274" t="s">
        <v>21</v>
      </c>
      <c r="D34" s="275"/>
      <c r="E34" s="275"/>
      <c r="F34" s="276"/>
      <c r="G34" s="280"/>
      <c r="H34" s="281"/>
      <c r="I34" s="282"/>
      <c r="J34" s="287"/>
      <c r="K34" s="288"/>
      <c r="L34" s="288"/>
      <c r="M34" s="288"/>
      <c r="N34" s="288"/>
      <c r="O34" s="289"/>
      <c r="Q34" s="115" t="s">
        <v>6</v>
      </c>
      <c r="R34" s="274" t="s">
        <v>21</v>
      </c>
      <c r="S34" s="275"/>
      <c r="T34" s="275"/>
      <c r="U34" s="276"/>
      <c r="V34" s="280"/>
      <c r="W34" s="281"/>
      <c r="X34" s="282"/>
      <c r="Y34" s="287"/>
      <c r="Z34" s="288"/>
      <c r="AA34" s="288"/>
      <c r="AB34" s="288"/>
      <c r="AC34" s="288"/>
      <c r="AD34" s="289"/>
    </row>
    <row r="35" spans="2:30" ht="31.9" customHeight="1" x14ac:dyDescent="0.25">
      <c r="B35" s="115" t="s">
        <v>6</v>
      </c>
      <c r="C35" s="274" t="s">
        <v>454</v>
      </c>
      <c r="D35" s="275"/>
      <c r="E35" s="275"/>
      <c r="F35" s="276"/>
      <c r="G35" s="290"/>
      <c r="H35" s="291"/>
      <c r="I35" s="292"/>
      <c r="J35" s="287"/>
      <c r="K35" s="288"/>
      <c r="L35" s="288"/>
      <c r="M35" s="288"/>
      <c r="N35" s="288"/>
      <c r="O35" s="289"/>
      <c r="Q35" s="115" t="s">
        <v>6</v>
      </c>
      <c r="R35" s="274" t="s">
        <v>454</v>
      </c>
      <c r="S35" s="275"/>
      <c r="T35" s="275"/>
      <c r="U35" s="276"/>
      <c r="V35" s="290"/>
      <c r="W35" s="291"/>
      <c r="X35" s="292"/>
      <c r="Y35" s="287"/>
      <c r="Z35" s="288"/>
      <c r="AA35" s="288"/>
      <c r="AB35" s="288"/>
      <c r="AC35" s="288"/>
      <c r="AD35" s="289"/>
    </row>
    <row r="36" spans="2:30" ht="36" customHeight="1" x14ac:dyDescent="0.25">
      <c r="B36" s="115" t="s">
        <v>7</v>
      </c>
      <c r="C36" s="274" t="s">
        <v>314</v>
      </c>
      <c r="D36" s="275"/>
      <c r="E36" s="275"/>
      <c r="F36" s="276"/>
      <c r="G36" s="280"/>
      <c r="H36" s="281"/>
      <c r="I36" s="282"/>
      <c r="J36" s="280"/>
      <c r="K36" s="281"/>
      <c r="L36" s="282"/>
      <c r="M36" s="280"/>
      <c r="N36" s="281"/>
      <c r="O36" s="282"/>
      <c r="Q36" s="115" t="s">
        <v>7</v>
      </c>
      <c r="R36" s="274" t="s">
        <v>314</v>
      </c>
      <c r="S36" s="275"/>
      <c r="T36" s="275"/>
      <c r="U36" s="276"/>
      <c r="V36" s="280"/>
      <c r="W36" s="281"/>
      <c r="X36" s="282"/>
      <c r="Y36" s="280"/>
      <c r="Z36" s="281"/>
      <c r="AA36" s="282"/>
      <c r="AB36" s="280"/>
      <c r="AC36" s="281"/>
      <c r="AD36" s="282"/>
    </row>
    <row r="37" spans="2:30" ht="22.9" customHeight="1" x14ac:dyDescent="0.25">
      <c r="B37" s="116" t="s">
        <v>8</v>
      </c>
      <c r="C37" s="283" t="s">
        <v>349</v>
      </c>
      <c r="D37" s="284"/>
      <c r="E37" s="284"/>
      <c r="F37" s="186"/>
      <c r="G37" s="280"/>
      <c r="H37" s="281"/>
      <c r="I37" s="282"/>
      <c r="J37" s="280"/>
      <c r="K37" s="281"/>
      <c r="L37" s="282"/>
      <c r="M37" s="280"/>
      <c r="N37" s="281"/>
      <c r="O37" s="282"/>
      <c r="Q37" s="116" t="s">
        <v>8</v>
      </c>
      <c r="R37" s="283" t="s">
        <v>349</v>
      </c>
      <c r="S37" s="284"/>
      <c r="T37" s="284"/>
      <c r="U37" s="186"/>
      <c r="V37" s="280"/>
      <c r="W37" s="281"/>
      <c r="X37" s="282"/>
      <c r="Y37" s="280"/>
      <c r="Z37" s="281"/>
      <c r="AA37" s="282"/>
      <c r="AB37" s="280"/>
      <c r="AC37" s="281"/>
      <c r="AD37" s="282"/>
    </row>
    <row r="38" spans="2:30" ht="22.9" customHeight="1" x14ac:dyDescent="0.25">
      <c r="B38" s="116"/>
      <c r="C38" s="285"/>
      <c r="D38" s="286"/>
      <c r="E38" s="286"/>
      <c r="F38" s="188"/>
      <c r="G38" s="280"/>
      <c r="H38" s="281"/>
      <c r="I38" s="282"/>
      <c r="J38" s="280"/>
      <c r="K38" s="281"/>
      <c r="L38" s="282"/>
      <c r="M38" s="280"/>
      <c r="N38" s="281"/>
      <c r="O38" s="282"/>
      <c r="Q38" s="116"/>
      <c r="R38" s="285"/>
      <c r="S38" s="286"/>
      <c r="T38" s="286"/>
      <c r="U38" s="188"/>
      <c r="V38" s="280"/>
      <c r="W38" s="281"/>
      <c r="X38" s="282"/>
      <c r="Y38" s="280"/>
      <c r="Z38" s="281"/>
      <c r="AA38" s="282"/>
      <c r="AB38" s="280"/>
      <c r="AC38" s="281"/>
      <c r="AD38" s="282"/>
    </row>
    <row r="39" spans="2:30" ht="89.45" customHeight="1" x14ac:dyDescent="0.25">
      <c r="B39" s="115" t="s">
        <v>341</v>
      </c>
      <c r="C39" s="274" t="s">
        <v>348</v>
      </c>
      <c r="D39" s="275"/>
      <c r="E39" s="275"/>
      <c r="F39" s="276"/>
      <c r="G39" s="277"/>
      <c r="H39" s="278"/>
      <c r="I39" s="278"/>
      <c r="J39" s="278"/>
      <c r="K39" s="278"/>
      <c r="L39" s="278"/>
      <c r="M39" s="278"/>
      <c r="N39" s="278"/>
      <c r="O39" s="279"/>
      <c r="Q39" s="115" t="s">
        <v>341</v>
      </c>
      <c r="R39" s="274" t="s">
        <v>348</v>
      </c>
      <c r="S39" s="275"/>
      <c r="T39" s="275"/>
      <c r="U39" s="276"/>
      <c r="V39" s="277"/>
      <c r="W39" s="278"/>
      <c r="X39" s="278"/>
      <c r="Y39" s="278"/>
      <c r="Z39" s="278"/>
      <c r="AA39" s="278"/>
      <c r="AB39" s="278"/>
      <c r="AC39" s="278"/>
      <c r="AD39" s="279"/>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08" t="s">
        <v>468</v>
      </c>
      <c r="C41" s="209"/>
      <c r="D41" s="209"/>
      <c r="E41" s="209"/>
      <c r="F41" s="209"/>
      <c r="G41" s="209"/>
      <c r="H41" s="209"/>
      <c r="I41" s="209"/>
      <c r="J41" s="209"/>
      <c r="K41" s="209"/>
      <c r="L41" s="209"/>
      <c r="M41" s="209"/>
      <c r="N41" s="209"/>
      <c r="O41" s="210"/>
      <c r="Q41" s="293" t="s">
        <v>469</v>
      </c>
      <c r="R41" s="294"/>
      <c r="S41" s="294"/>
      <c r="T41" s="294"/>
      <c r="U41" s="294"/>
      <c r="V41" s="294"/>
      <c r="W41" s="294"/>
      <c r="X41" s="294"/>
      <c r="Y41" s="294"/>
      <c r="Z41" s="294"/>
      <c r="AA41" s="294"/>
      <c r="AB41" s="294"/>
      <c r="AC41" s="294"/>
      <c r="AD41" s="295"/>
    </row>
    <row r="42" spans="2:30" ht="14.45" customHeight="1" x14ac:dyDescent="0.25">
      <c r="B42" s="115" t="s">
        <v>5</v>
      </c>
      <c r="C42" s="274" t="s">
        <v>313</v>
      </c>
      <c r="D42" s="275"/>
      <c r="E42" s="275"/>
      <c r="F42" s="276"/>
      <c r="G42" s="280"/>
      <c r="H42" s="281"/>
      <c r="I42" s="282"/>
      <c r="J42" s="296" t="s">
        <v>408</v>
      </c>
      <c r="K42" s="297"/>
      <c r="L42" s="297"/>
      <c r="M42" s="297"/>
      <c r="N42" s="297"/>
      <c r="O42" s="298"/>
      <c r="Q42" s="115" t="s">
        <v>5</v>
      </c>
      <c r="R42" s="274" t="s">
        <v>313</v>
      </c>
      <c r="S42" s="275"/>
      <c r="T42" s="275"/>
      <c r="U42" s="276"/>
      <c r="V42" s="280"/>
      <c r="W42" s="281"/>
      <c r="X42" s="282"/>
      <c r="Y42" s="296" t="s">
        <v>408</v>
      </c>
      <c r="Z42" s="297"/>
      <c r="AA42" s="297"/>
      <c r="AB42" s="297"/>
      <c r="AC42" s="297"/>
      <c r="AD42" s="298"/>
    </row>
    <row r="43" spans="2:30" ht="14.45" customHeight="1" x14ac:dyDescent="0.25">
      <c r="B43" s="115" t="s">
        <v>6</v>
      </c>
      <c r="C43" s="274" t="s">
        <v>21</v>
      </c>
      <c r="D43" s="275"/>
      <c r="E43" s="275"/>
      <c r="F43" s="276"/>
      <c r="G43" s="280"/>
      <c r="H43" s="281"/>
      <c r="I43" s="282"/>
      <c r="J43" s="287"/>
      <c r="K43" s="288"/>
      <c r="L43" s="288"/>
      <c r="M43" s="288"/>
      <c r="N43" s="288"/>
      <c r="O43" s="289"/>
      <c r="Q43" s="115" t="s">
        <v>6</v>
      </c>
      <c r="R43" s="274" t="s">
        <v>21</v>
      </c>
      <c r="S43" s="275"/>
      <c r="T43" s="275"/>
      <c r="U43" s="276"/>
      <c r="V43" s="280"/>
      <c r="W43" s="281"/>
      <c r="X43" s="282"/>
      <c r="Y43" s="287"/>
      <c r="Z43" s="288"/>
      <c r="AA43" s="288"/>
      <c r="AB43" s="288"/>
      <c r="AC43" s="288"/>
      <c r="AD43" s="289"/>
    </row>
    <row r="44" spans="2:30" ht="31.9" customHeight="1" x14ac:dyDescent="0.25">
      <c r="B44" s="115" t="s">
        <v>6</v>
      </c>
      <c r="C44" s="274" t="s">
        <v>454</v>
      </c>
      <c r="D44" s="275"/>
      <c r="E44" s="275"/>
      <c r="F44" s="276"/>
      <c r="G44" s="290"/>
      <c r="H44" s="291"/>
      <c r="I44" s="292"/>
      <c r="J44" s="287"/>
      <c r="K44" s="288"/>
      <c r="L44" s="288"/>
      <c r="M44" s="288"/>
      <c r="N44" s="288"/>
      <c r="O44" s="289"/>
      <c r="Q44" s="115" t="s">
        <v>6</v>
      </c>
      <c r="R44" s="274" t="s">
        <v>454</v>
      </c>
      <c r="S44" s="275"/>
      <c r="T44" s="275"/>
      <c r="U44" s="276"/>
      <c r="V44" s="290"/>
      <c r="W44" s="291"/>
      <c r="X44" s="292"/>
      <c r="Y44" s="287"/>
      <c r="Z44" s="288"/>
      <c r="AA44" s="288"/>
      <c r="AB44" s="288"/>
      <c r="AC44" s="288"/>
      <c r="AD44" s="289"/>
    </row>
    <row r="45" spans="2:30" ht="31.5" customHeight="1" x14ac:dyDescent="0.25">
      <c r="B45" s="115" t="s">
        <v>7</v>
      </c>
      <c r="C45" s="274" t="s">
        <v>314</v>
      </c>
      <c r="D45" s="275"/>
      <c r="E45" s="275"/>
      <c r="F45" s="276"/>
      <c r="G45" s="280"/>
      <c r="H45" s="281"/>
      <c r="I45" s="282"/>
      <c r="J45" s="280"/>
      <c r="K45" s="281"/>
      <c r="L45" s="282"/>
      <c r="M45" s="280"/>
      <c r="N45" s="281"/>
      <c r="O45" s="282"/>
      <c r="Q45" s="115" t="s">
        <v>7</v>
      </c>
      <c r="R45" s="274" t="s">
        <v>314</v>
      </c>
      <c r="S45" s="275"/>
      <c r="T45" s="275"/>
      <c r="U45" s="276"/>
      <c r="V45" s="280"/>
      <c r="W45" s="281"/>
      <c r="X45" s="282"/>
      <c r="Y45" s="280"/>
      <c r="Z45" s="281"/>
      <c r="AA45" s="282"/>
      <c r="AB45" s="280"/>
      <c r="AC45" s="281"/>
      <c r="AD45" s="282"/>
    </row>
    <row r="46" spans="2:30" ht="22.9" customHeight="1" x14ac:dyDescent="0.25">
      <c r="B46" s="116" t="s">
        <v>8</v>
      </c>
      <c r="C46" s="283" t="s">
        <v>349</v>
      </c>
      <c r="D46" s="284"/>
      <c r="E46" s="284"/>
      <c r="F46" s="186"/>
      <c r="G46" s="280"/>
      <c r="H46" s="281"/>
      <c r="I46" s="282"/>
      <c r="J46" s="280"/>
      <c r="K46" s="281"/>
      <c r="L46" s="282"/>
      <c r="M46" s="280"/>
      <c r="N46" s="281"/>
      <c r="O46" s="282"/>
      <c r="Q46" s="116" t="s">
        <v>8</v>
      </c>
      <c r="R46" s="283" t="s">
        <v>349</v>
      </c>
      <c r="S46" s="284"/>
      <c r="T46" s="284"/>
      <c r="U46" s="186"/>
      <c r="V46" s="280"/>
      <c r="W46" s="281"/>
      <c r="X46" s="282"/>
      <c r="Y46" s="280"/>
      <c r="Z46" s="281"/>
      <c r="AA46" s="282"/>
      <c r="AB46" s="280"/>
      <c r="AC46" s="281"/>
      <c r="AD46" s="282"/>
    </row>
    <row r="47" spans="2:30" ht="22.9" customHeight="1" x14ac:dyDescent="0.25">
      <c r="B47" s="116"/>
      <c r="C47" s="285"/>
      <c r="D47" s="286"/>
      <c r="E47" s="286"/>
      <c r="F47" s="188"/>
      <c r="G47" s="280"/>
      <c r="H47" s="281"/>
      <c r="I47" s="282"/>
      <c r="J47" s="280"/>
      <c r="K47" s="281"/>
      <c r="L47" s="282"/>
      <c r="M47" s="280"/>
      <c r="N47" s="281"/>
      <c r="O47" s="282"/>
      <c r="Q47" s="116"/>
      <c r="R47" s="285"/>
      <c r="S47" s="286"/>
      <c r="T47" s="286"/>
      <c r="U47" s="188"/>
      <c r="V47" s="280"/>
      <c r="W47" s="281"/>
      <c r="X47" s="282"/>
      <c r="Y47" s="280"/>
      <c r="Z47" s="281"/>
      <c r="AA47" s="282"/>
      <c r="AB47" s="280"/>
      <c r="AC47" s="281"/>
      <c r="AD47" s="282"/>
    </row>
    <row r="48" spans="2:30" ht="77.45" customHeight="1" x14ac:dyDescent="0.25">
      <c r="B48" s="115" t="s">
        <v>341</v>
      </c>
      <c r="C48" s="274" t="s">
        <v>348</v>
      </c>
      <c r="D48" s="275"/>
      <c r="E48" s="275"/>
      <c r="F48" s="276"/>
      <c r="G48" s="277"/>
      <c r="H48" s="278"/>
      <c r="I48" s="278"/>
      <c r="J48" s="278"/>
      <c r="K48" s="278"/>
      <c r="L48" s="278"/>
      <c r="M48" s="278"/>
      <c r="N48" s="278"/>
      <c r="O48" s="279"/>
      <c r="Q48" s="115" t="s">
        <v>341</v>
      </c>
      <c r="R48" s="274" t="s">
        <v>348</v>
      </c>
      <c r="S48" s="275"/>
      <c r="T48" s="275"/>
      <c r="U48" s="276"/>
      <c r="V48" s="277"/>
      <c r="W48" s="278"/>
      <c r="X48" s="278"/>
      <c r="Y48" s="278"/>
      <c r="Z48" s="278"/>
      <c r="AA48" s="278"/>
      <c r="AB48" s="278"/>
      <c r="AC48" s="278"/>
      <c r="AD48" s="279"/>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F4" sqref="F4"/>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299" t="s">
        <v>332</v>
      </c>
      <c r="C1" s="299"/>
    </row>
    <row r="3" spans="1:6" ht="19.149999999999999" customHeight="1" x14ac:dyDescent="0.25">
      <c r="B3" s="300" t="s">
        <v>311</v>
      </c>
      <c r="C3" s="301"/>
    </row>
    <row r="4" spans="1:6" ht="184.5" customHeight="1" x14ac:dyDescent="0.25">
      <c r="B4" s="117" t="s">
        <v>459</v>
      </c>
      <c r="C4" s="83" t="s">
        <v>535</v>
      </c>
      <c r="D4" s="32"/>
      <c r="E4" s="7"/>
      <c r="F4" s="7"/>
    </row>
    <row r="5" spans="1:6" ht="241.5" customHeight="1" x14ac:dyDescent="0.25">
      <c r="B5" s="118" t="s">
        <v>458</v>
      </c>
      <c r="C5" s="51" t="s">
        <v>541</v>
      </c>
      <c r="D5" s="32"/>
      <c r="E5" s="7"/>
      <c r="F5" s="7"/>
    </row>
    <row r="6" spans="1:6" ht="148.5" customHeight="1" x14ac:dyDescent="0.25">
      <c r="B6" s="118" t="s">
        <v>499</v>
      </c>
      <c r="C6" s="52" t="s">
        <v>542</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opLeftCell="A7" zoomScale="80" zoomScaleNormal="80" workbookViewId="0">
      <selection activeCell="C15" sqref="C15"/>
    </sheetView>
  </sheetViews>
  <sheetFormatPr defaultRowHeight="15" x14ac:dyDescent="0.25"/>
  <cols>
    <col min="1" max="1" width="3.28515625" customWidth="1"/>
    <col min="2" max="2" width="62.85546875" customWidth="1"/>
    <col min="3" max="3" width="139.140625" customWidth="1"/>
  </cols>
  <sheetData>
    <row r="1" spans="1:6" ht="23.25" x14ac:dyDescent="0.35">
      <c r="A1" s="81" t="s">
        <v>398</v>
      </c>
      <c r="B1" s="299" t="s">
        <v>360</v>
      </c>
      <c r="C1" s="299"/>
    </row>
    <row r="4" spans="1:6" ht="19.149999999999999" customHeight="1" x14ac:dyDescent="0.25">
      <c r="B4" s="302" t="s">
        <v>361</v>
      </c>
      <c r="C4" s="303"/>
    </row>
    <row r="5" spans="1:6" ht="120.6" customHeight="1" x14ac:dyDescent="0.25">
      <c r="B5" s="117" t="s">
        <v>394</v>
      </c>
      <c r="C5" s="52" t="s">
        <v>539</v>
      </c>
      <c r="D5" s="32"/>
      <c r="E5" s="7"/>
      <c r="F5" s="7"/>
    </row>
    <row r="6" spans="1:6" ht="128.44999999999999" customHeight="1" x14ac:dyDescent="0.25">
      <c r="B6" s="118" t="s">
        <v>396</v>
      </c>
      <c r="C6" s="52" t="s">
        <v>543</v>
      </c>
      <c r="D6" s="32"/>
      <c r="E6" s="7"/>
      <c r="F6" s="7"/>
    </row>
    <row r="7" spans="1:6" ht="178.15" customHeight="1" x14ac:dyDescent="0.25">
      <c r="B7" s="118" t="s">
        <v>397</v>
      </c>
      <c r="C7" s="52" t="s">
        <v>534</v>
      </c>
      <c r="D7" s="32"/>
      <c r="E7" s="7"/>
      <c r="F7" s="7"/>
    </row>
    <row r="8" spans="1:6" ht="144" customHeight="1" x14ac:dyDescent="0.25">
      <c r="B8" s="118" t="s">
        <v>395</v>
      </c>
      <c r="C8" s="52" t="s">
        <v>544</v>
      </c>
    </row>
    <row r="9" spans="1:6" ht="138" customHeight="1" x14ac:dyDescent="0.25">
      <c r="B9" s="118" t="s">
        <v>402</v>
      </c>
      <c r="C9" s="52" t="s">
        <v>533</v>
      </c>
    </row>
    <row r="10" spans="1:6" ht="114" customHeight="1" x14ac:dyDescent="0.25">
      <c r="B10" s="118" t="s">
        <v>362</v>
      </c>
      <c r="C10" s="52" t="s">
        <v>533</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B42" sqref="B42"/>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07">
        <v>2</v>
      </c>
      <c r="B4" s="310">
        <v>42024</v>
      </c>
      <c r="C4" s="304" t="s">
        <v>473</v>
      </c>
      <c r="D4" s="132" t="s">
        <v>475</v>
      </c>
      <c r="E4" s="132" t="s">
        <v>474</v>
      </c>
    </row>
    <row r="5" spans="1:5" ht="30" x14ac:dyDescent="0.25">
      <c r="A5" s="308"/>
      <c r="B5" s="308"/>
      <c r="C5" s="305"/>
      <c r="D5" s="132" t="s">
        <v>476</v>
      </c>
      <c r="E5" s="132" t="s">
        <v>512</v>
      </c>
    </row>
    <row r="6" spans="1:5" ht="60" x14ac:dyDescent="0.25">
      <c r="A6" s="308"/>
      <c r="B6" s="308"/>
      <c r="C6" s="305"/>
      <c r="D6" s="132" t="s">
        <v>483</v>
      </c>
      <c r="E6" s="132" t="s">
        <v>490</v>
      </c>
    </row>
    <row r="7" spans="1:5" x14ac:dyDescent="0.25">
      <c r="A7" s="308"/>
      <c r="B7" s="308"/>
      <c r="C7" s="305"/>
      <c r="D7" s="132" t="s">
        <v>505</v>
      </c>
      <c r="E7" s="132" t="s">
        <v>507</v>
      </c>
    </row>
    <row r="8" spans="1:5" x14ac:dyDescent="0.25">
      <c r="A8" s="308"/>
      <c r="B8" s="308"/>
      <c r="C8" s="306"/>
      <c r="D8" s="132" t="s">
        <v>478</v>
      </c>
      <c r="E8" s="132" t="s">
        <v>489</v>
      </c>
    </row>
    <row r="9" spans="1:5" ht="30" x14ac:dyDescent="0.25">
      <c r="A9" s="308"/>
      <c r="B9" s="308"/>
      <c r="C9" s="132" t="s">
        <v>484</v>
      </c>
      <c r="D9" s="132" t="s">
        <v>483</v>
      </c>
      <c r="E9" s="132" t="s">
        <v>485</v>
      </c>
    </row>
    <row r="10" spans="1:5" ht="30" x14ac:dyDescent="0.25">
      <c r="A10" s="308"/>
      <c r="B10" s="308"/>
      <c r="C10" s="304" t="s">
        <v>515</v>
      </c>
      <c r="D10" s="132" t="s">
        <v>477</v>
      </c>
      <c r="E10" s="133" t="s">
        <v>479</v>
      </c>
    </row>
    <row r="11" spans="1:5" ht="30" x14ac:dyDescent="0.25">
      <c r="A11" s="308"/>
      <c r="B11" s="308"/>
      <c r="C11" s="305"/>
      <c r="D11" s="132" t="s">
        <v>478</v>
      </c>
      <c r="E11" s="132" t="s">
        <v>513</v>
      </c>
    </row>
    <row r="12" spans="1:5" x14ac:dyDescent="0.25">
      <c r="A12" s="308"/>
      <c r="B12" s="308"/>
      <c r="C12" s="305"/>
      <c r="D12" s="132" t="s">
        <v>482</v>
      </c>
      <c r="E12" s="132" t="s">
        <v>514</v>
      </c>
    </row>
    <row r="13" spans="1:5" ht="30" x14ac:dyDescent="0.25">
      <c r="A13" s="308"/>
      <c r="B13" s="308"/>
      <c r="C13" s="305"/>
      <c r="D13" s="132" t="s">
        <v>483</v>
      </c>
      <c r="E13" s="132" t="s">
        <v>487</v>
      </c>
    </row>
    <row r="14" spans="1:5" ht="45" x14ac:dyDescent="0.25">
      <c r="A14" s="308"/>
      <c r="B14" s="308"/>
      <c r="C14" s="305"/>
      <c r="D14" s="132" t="s">
        <v>488</v>
      </c>
      <c r="E14" s="132" t="s">
        <v>516</v>
      </c>
    </row>
    <row r="15" spans="1:5" x14ac:dyDescent="0.25">
      <c r="A15" s="308"/>
      <c r="B15" s="308"/>
      <c r="C15" s="305"/>
      <c r="D15" s="132" t="s">
        <v>505</v>
      </c>
      <c r="E15" s="132" t="s">
        <v>506</v>
      </c>
    </row>
    <row r="16" spans="1:5" ht="45" x14ac:dyDescent="0.25">
      <c r="A16" s="308"/>
      <c r="B16" s="308"/>
      <c r="C16" s="306"/>
      <c r="D16" s="132" t="s">
        <v>491</v>
      </c>
      <c r="E16" s="132" t="s">
        <v>492</v>
      </c>
    </row>
    <row r="17" spans="1:5" ht="45" x14ac:dyDescent="0.25">
      <c r="A17" s="308"/>
      <c r="B17" s="308"/>
      <c r="C17" s="304" t="s">
        <v>517</v>
      </c>
      <c r="D17" s="132" t="s">
        <v>519</v>
      </c>
      <c r="E17" s="133" t="s">
        <v>518</v>
      </c>
    </row>
    <row r="18" spans="1:5" ht="30" x14ac:dyDescent="0.25">
      <c r="A18" s="308"/>
      <c r="B18" s="308"/>
      <c r="C18" s="306"/>
      <c r="D18" s="132" t="s">
        <v>483</v>
      </c>
      <c r="E18" s="132" t="s">
        <v>486</v>
      </c>
    </row>
    <row r="19" spans="1:5" x14ac:dyDescent="0.25">
      <c r="A19" s="309"/>
      <c r="B19" s="309"/>
      <c r="C19" s="132" t="s">
        <v>480</v>
      </c>
      <c r="D19" s="132" t="s">
        <v>481</v>
      </c>
      <c r="E19" s="132" t="s">
        <v>520</v>
      </c>
    </row>
    <row r="20" spans="1:5" x14ac:dyDescent="0.25">
      <c r="A20" s="128"/>
      <c r="B20" s="128"/>
      <c r="C20" s="128"/>
      <c r="D20" s="128"/>
      <c r="E20" s="128"/>
    </row>
    <row r="21" spans="1:5" x14ac:dyDescent="0.25">
      <c r="A21" s="128"/>
      <c r="B21" s="128"/>
      <c r="C21" s="128"/>
      <c r="D21" s="128"/>
      <c r="E21" s="128"/>
    </row>
    <row r="22" spans="1:5" x14ac:dyDescent="0.25">
      <c r="A22" s="128"/>
      <c r="B22" s="128"/>
      <c r="C22" s="128"/>
      <c r="D22" s="128"/>
      <c r="E22" s="128"/>
    </row>
    <row r="23" spans="1:5" x14ac:dyDescent="0.25">
      <c r="A23" s="128"/>
      <c r="B23" s="128"/>
      <c r="D23" s="128"/>
      <c r="E23" s="130"/>
    </row>
    <row r="24" spans="1:5" x14ac:dyDescent="0.25">
      <c r="A24" s="128"/>
      <c r="B24" s="128"/>
      <c r="D24" s="128"/>
      <c r="E24" s="128"/>
    </row>
    <row r="25" spans="1:5" x14ac:dyDescent="0.25">
      <c r="A25" s="128"/>
      <c r="B25" s="128"/>
      <c r="C25" s="128"/>
      <c r="D25" s="128"/>
      <c r="E25" s="128"/>
    </row>
    <row r="26" spans="1:5" x14ac:dyDescent="0.25">
      <c r="A26" s="128"/>
      <c r="B26" s="128"/>
      <c r="C26" s="128"/>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5" sqref="C15"/>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49" t="s">
        <v>378</v>
      </c>
      <c r="C3" s="150"/>
    </row>
    <row r="4" spans="1:3" ht="28.9" customHeight="1" x14ac:dyDescent="0.25">
      <c r="B4" s="169" t="s">
        <v>435</v>
      </c>
      <c r="C4" s="170"/>
    </row>
    <row r="6" spans="1:3" ht="18.75" x14ac:dyDescent="0.25">
      <c r="B6" s="149" t="s">
        <v>434</v>
      </c>
      <c r="C6" s="150"/>
    </row>
    <row r="7" spans="1:3" ht="69" customHeight="1" x14ac:dyDescent="0.25">
      <c r="B7" s="171" t="s">
        <v>502</v>
      </c>
      <c r="C7" s="172"/>
    </row>
    <row r="8" spans="1:3" ht="21" customHeight="1" x14ac:dyDescent="0.25">
      <c r="B8" s="33" t="s">
        <v>376</v>
      </c>
      <c r="C8" s="40" t="s">
        <v>105</v>
      </c>
    </row>
    <row r="9" spans="1:3" ht="26.45" customHeight="1" x14ac:dyDescent="0.25">
      <c r="B9" s="33" t="s">
        <v>1</v>
      </c>
      <c r="C9" s="40" t="s">
        <v>530</v>
      </c>
    </row>
    <row r="10" spans="1:3" ht="31.15" customHeight="1" x14ac:dyDescent="0.25">
      <c r="B10" s="33" t="s">
        <v>334</v>
      </c>
      <c r="C10" s="40"/>
    </row>
    <row r="11" spans="1:3" ht="22.15" customHeight="1" x14ac:dyDescent="0.25">
      <c r="B11" s="33"/>
      <c r="C11" s="91" t="s">
        <v>379</v>
      </c>
    </row>
    <row r="12" spans="1:3" ht="21" customHeight="1" x14ac:dyDescent="0.25">
      <c r="B12" s="33" t="s">
        <v>452</v>
      </c>
      <c r="C12" s="139">
        <v>42123</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0" zoomScaleNormal="70" workbookViewId="0">
      <selection activeCell="H38" sqref="H38"/>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5" width="16.85546875" style="3" bestFit="1" customWidth="1"/>
    <col min="6" max="6" width="15.85546875" style="3" customWidth="1"/>
    <col min="7" max="7" width="15.7109375" style="3" customWidth="1"/>
    <col min="8" max="8" width="16.85546875" style="3" bestFit="1" customWidth="1"/>
    <col min="9" max="9" width="15.7109375" style="3" customWidth="1"/>
    <col min="10" max="10" width="12.42578125" style="3" customWidth="1"/>
    <col min="11" max="14" width="16.14062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75" t="s">
        <v>304</v>
      </c>
      <c r="C3" s="176"/>
      <c r="D3" s="176"/>
      <c r="E3" s="176"/>
      <c r="F3" s="176"/>
      <c r="G3" s="176"/>
      <c r="H3" s="176"/>
      <c r="I3" s="176"/>
      <c r="J3" s="176"/>
      <c r="K3" s="176"/>
      <c r="L3" s="176"/>
      <c r="M3" s="176"/>
      <c r="N3" s="176"/>
    </row>
    <row r="4" spans="1:18" ht="34.5" customHeight="1" x14ac:dyDescent="0.25">
      <c r="B4" s="173"/>
      <c r="C4" s="174"/>
      <c r="D4" s="23" t="s">
        <v>310</v>
      </c>
      <c r="E4" s="23" t="s">
        <v>315</v>
      </c>
      <c r="F4" s="23" t="s">
        <v>316</v>
      </c>
      <c r="G4" s="23" t="s">
        <v>317</v>
      </c>
      <c r="H4" s="23" t="s">
        <v>318</v>
      </c>
      <c r="I4" s="23" t="s">
        <v>319</v>
      </c>
      <c r="J4" s="23" t="s">
        <v>320</v>
      </c>
      <c r="K4" s="14" t="s">
        <v>321</v>
      </c>
      <c r="L4" s="14" t="s">
        <v>461</v>
      </c>
      <c r="M4" s="14" t="s">
        <v>462</v>
      </c>
      <c r="N4" s="14" t="s">
        <v>463</v>
      </c>
    </row>
    <row r="5" spans="1:18" ht="45" x14ac:dyDescent="0.25">
      <c r="B5" s="92" t="s">
        <v>5</v>
      </c>
      <c r="C5" s="93" t="s">
        <v>382</v>
      </c>
      <c r="D5" s="59">
        <f>SUM(E5:K5)</f>
        <v>82380</v>
      </c>
      <c r="E5" s="65">
        <v>82380</v>
      </c>
      <c r="F5" s="65"/>
      <c r="G5" s="65"/>
      <c r="H5" s="65"/>
      <c r="I5" s="65"/>
      <c r="J5" s="65"/>
      <c r="K5" s="65"/>
      <c r="L5" s="65"/>
      <c r="M5" s="65"/>
      <c r="N5" s="65"/>
    </row>
    <row r="6" spans="1:18" ht="30" x14ac:dyDescent="0.25">
      <c r="B6" s="92" t="s">
        <v>6</v>
      </c>
      <c r="C6" s="94" t="s">
        <v>436</v>
      </c>
      <c r="D6" s="59">
        <f>SUM(E6:K6)</f>
        <v>82384.220076701051</v>
      </c>
      <c r="E6" s="60">
        <f>'D. CDM Plan Milestone LDC 1'!$AA$80</f>
        <v>82384.220076701051</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0" x14ac:dyDescent="0.25">
      <c r="B7" s="92" t="s">
        <v>7</v>
      </c>
      <c r="C7" s="94" t="s">
        <v>380</v>
      </c>
      <c r="D7" s="61">
        <f>SUM(E7:K7)</f>
        <v>21192868</v>
      </c>
      <c r="E7" s="63">
        <v>21192868</v>
      </c>
      <c r="F7" s="63"/>
      <c r="G7" s="63"/>
      <c r="H7" s="63"/>
      <c r="I7" s="63"/>
      <c r="J7" s="63"/>
      <c r="K7" s="63"/>
      <c r="L7" s="63"/>
      <c r="M7" s="63"/>
      <c r="N7" s="63"/>
      <c r="O7" s="9"/>
      <c r="P7" s="9"/>
      <c r="Q7" s="9"/>
      <c r="R7" s="9"/>
    </row>
    <row r="8" spans="1:18" ht="34.15" customHeight="1" x14ac:dyDescent="0.25">
      <c r="B8" s="95" t="s">
        <v>8</v>
      </c>
      <c r="C8" s="96" t="s">
        <v>330</v>
      </c>
      <c r="D8" s="61">
        <f>SUM(E8:K8)</f>
        <v>21192867.998508647</v>
      </c>
      <c r="E8" s="62">
        <f>'D. CDM Plan Milestone LDC 1'!$Z$80</f>
        <v>21192867.998508647</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3" t="s">
        <v>9</v>
      </c>
      <c r="C9" s="186" t="s">
        <v>381</v>
      </c>
      <c r="D9" s="189" t="s">
        <v>3</v>
      </c>
      <c r="E9" s="180" t="s">
        <v>406</v>
      </c>
      <c r="F9" s="181"/>
      <c r="G9" s="182"/>
      <c r="H9" s="180" t="s">
        <v>405</v>
      </c>
      <c r="I9" s="181"/>
      <c r="J9" s="182"/>
      <c r="K9" s="97" t="s">
        <v>253</v>
      </c>
      <c r="L9" s="85"/>
      <c r="M9" s="86"/>
      <c r="N9" s="9"/>
      <c r="O9" s="9"/>
      <c r="P9" s="9"/>
      <c r="Q9" s="9"/>
      <c r="R9" s="9"/>
    </row>
    <row r="10" spans="1:18" ht="17.45" customHeight="1" x14ac:dyDescent="0.25">
      <c r="B10" s="184"/>
      <c r="C10" s="187"/>
      <c r="D10" s="190"/>
      <c r="E10" s="98" t="s">
        <v>35</v>
      </c>
      <c r="F10" s="98" t="s">
        <v>132</v>
      </c>
      <c r="G10" s="98" t="s">
        <v>4</v>
      </c>
      <c r="H10" s="98" t="s">
        <v>35</v>
      </c>
      <c r="I10" s="98" t="s">
        <v>132</v>
      </c>
      <c r="J10" s="98" t="s">
        <v>4</v>
      </c>
      <c r="K10" s="99" t="s">
        <v>254</v>
      </c>
      <c r="L10" s="85"/>
      <c r="M10" s="86"/>
      <c r="N10" s="9"/>
      <c r="O10" s="9"/>
      <c r="P10" s="9"/>
      <c r="Q10" s="9"/>
      <c r="R10" s="9"/>
    </row>
    <row r="11" spans="1:18" x14ac:dyDescent="0.25">
      <c r="B11" s="184"/>
      <c r="C11" s="187"/>
      <c r="D11" s="100">
        <v>2015</v>
      </c>
      <c r="E11" s="63">
        <v>6844274.1290654764</v>
      </c>
      <c r="F11" s="63">
        <v>3623025.1192540834</v>
      </c>
      <c r="G11" s="20">
        <f>IF(E11="","",E11/F11)</f>
        <v>1.889104796070139</v>
      </c>
      <c r="H11" s="63">
        <v>5703327.639398627</v>
      </c>
      <c r="I11" s="63">
        <v>319079.05174804159</v>
      </c>
      <c r="J11" s="20">
        <f>IF(H11="","",H11/I11)</f>
        <v>17.874340569064426</v>
      </c>
      <c r="K11" s="68">
        <v>3.1642009319450054E-3</v>
      </c>
      <c r="L11" s="87" t="str">
        <f>IF(OR(G11&lt;1,J11&lt;1),"CDM Plan does not pass Annual Cost Effectiveness test","")</f>
        <v/>
      </c>
      <c r="M11" s="85"/>
    </row>
    <row r="12" spans="1:18" x14ac:dyDescent="0.25">
      <c r="B12" s="184"/>
      <c r="C12" s="187"/>
      <c r="D12" s="100">
        <v>2016</v>
      </c>
      <c r="E12" s="63">
        <v>8527696.105315676</v>
      </c>
      <c r="F12" s="63">
        <v>4768770.9698602455</v>
      </c>
      <c r="G12" s="20">
        <f t="shared" ref="G12:G16" si="0">IF(E12="","",E12/F12)</f>
        <v>1.788237715590185</v>
      </c>
      <c r="H12" s="63">
        <v>7210892.3912233543</v>
      </c>
      <c r="I12" s="63">
        <v>3122987.0389505182</v>
      </c>
      <c r="J12" s="20">
        <f t="shared" ref="J12:J16" si="1">IF(H12="","",H12/I12)</f>
        <v>2.3089728843852582</v>
      </c>
      <c r="K12" s="68">
        <v>2.6246473648748398E-2</v>
      </c>
      <c r="L12" s="87" t="str">
        <f t="shared" ref="L12:L16" si="2">IF(OR(G12&lt;1,J12&lt;1),"CDM Plan does not pass Annual Cost Effectiveness test","")</f>
        <v/>
      </c>
      <c r="M12" s="85"/>
    </row>
    <row r="13" spans="1:18" x14ac:dyDescent="0.25">
      <c r="B13" s="184"/>
      <c r="C13" s="187"/>
      <c r="D13" s="100">
        <v>2017</v>
      </c>
      <c r="E13" s="63">
        <v>9008976.2031930573</v>
      </c>
      <c r="F13" s="63">
        <v>4795706.1586234914</v>
      </c>
      <c r="G13" s="20">
        <f t="shared" si="0"/>
        <v>1.878550500220576</v>
      </c>
      <c r="H13" s="63">
        <v>7629396.8241602052</v>
      </c>
      <c r="I13" s="63">
        <v>3087311.2580332607</v>
      </c>
      <c r="J13" s="20">
        <f t="shared" si="1"/>
        <v>2.4712107677216948</v>
      </c>
      <c r="K13" s="68">
        <v>2.6427085260096267E-2</v>
      </c>
      <c r="L13" s="87" t="str">
        <f t="shared" si="2"/>
        <v/>
      </c>
      <c r="M13" s="85"/>
    </row>
    <row r="14" spans="1:18" x14ac:dyDescent="0.25">
      <c r="B14" s="184"/>
      <c r="C14" s="187"/>
      <c r="D14" s="100">
        <v>2018</v>
      </c>
      <c r="E14" s="63">
        <v>42766271.327514112</v>
      </c>
      <c r="F14" s="63">
        <v>11411350.79353549</v>
      </c>
      <c r="G14" s="20">
        <f t="shared" si="0"/>
        <v>3.7476957900322483</v>
      </c>
      <c r="H14" s="63">
        <v>36983566.497482859</v>
      </c>
      <c r="I14" s="63">
        <v>4593134.4296731595</v>
      </c>
      <c r="J14" s="20">
        <f t="shared" si="1"/>
        <v>8.0519233790669951</v>
      </c>
      <c r="K14" s="68">
        <v>1.5953967476091433E-2</v>
      </c>
      <c r="L14" s="87" t="str">
        <f t="shared" si="2"/>
        <v/>
      </c>
      <c r="M14" s="85"/>
    </row>
    <row r="15" spans="1:18" x14ac:dyDescent="0.25">
      <c r="B15" s="184"/>
      <c r="C15" s="187"/>
      <c r="D15" s="100">
        <v>2019</v>
      </c>
      <c r="E15" s="63">
        <v>42712258.952404439</v>
      </c>
      <c r="F15" s="63">
        <v>11124011.805308357</v>
      </c>
      <c r="G15" s="20">
        <f t="shared" si="0"/>
        <v>3.839645237703023</v>
      </c>
      <c r="H15" s="63">
        <v>36936599.214778796</v>
      </c>
      <c r="I15" s="63">
        <v>4434449.2529155519</v>
      </c>
      <c r="J15" s="20">
        <f t="shared" si="1"/>
        <v>8.3294671126282029</v>
      </c>
      <c r="K15" s="68">
        <v>1.5817170753470038E-2</v>
      </c>
      <c r="L15" s="87" t="str">
        <f t="shared" si="2"/>
        <v/>
      </c>
      <c r="M15" s="85"/>
    </row>
    <row r="16" spans="1:18" x14ac:dyDescent="0.25">
      <c r="B16" s="184"/>
      <c r="C16" s="187"/>
      <c r="D16" s="100">
        <v>2020</v>
      </c>
      <c r="E16" s="63">
        <v>42718341.171986654</v>
      </c>
      <c r="F16" s="63">
        <v>10913680.003476953</v>
      </c>
      <c r="G16" s="20">
        <f t="shared" si="0"/>
        <v>3.9142013654768291</v>
      </c>
      <c r="H16" s="63">
        <v>36941888.101372033</v>
      </c>
      <c r="I16" s="63">
        <v>4349357.4339549886</v>
      </c>
      <c r="J16" s="20">
        <f t="shared" si="1"/>
        <v>8.4936427190302854</v>
      </c>
      <c r="K16" s="68">
        <v>1.5830342225376885E-2</v>
      </c>
      <c r="L16" s="87" t="str">
        <f t="shared" si="2"/>
        <v/>
      </c>
      <c r="M16" s="85"/>
    </row>
    <row r="17" spans="2:23" x14ac:dyDescent="0.25">
      <c r="B17" s="185"/>
      <c r="C17" s="188"/>
      <c r="D17" s="101" t="s">
        <v>335</v>
      </c>
      <c r="E17" s="61">
        <f>SUM(E11:E16)</f>
        <v>152577817.8894794</v>
      </c>
      <c r="F17" s="61">
        <f>SUM(F11:F16)</f>
        <v>46636544.850058623</v>
      </c>
      <c r="G17" s="20">
        <f>IF(E17=0,"",E17/F17)</f>
        <v>3.2716364040267791</v>
      </c>
      <c r="H17" s="61">
        <f>SUM(H11:H16)</f>
        <v>131405670.66841587</v>
      </c>
      <c r="I17" s="61">
        <f>SUM(I11:I16)</f>
        <v>19906318.465275522</v>
      </c>
      <c r="J17" s="20">
        <f>IF(H17=0,"",H17/I17)</f>
        <v>6.6012040798824376</v>
      </c>
      <c r="K17" s="69">
        <v>1.6874694800522238E-2</v>
      </c>
      <c r="L17" s="87" t="str">
        <f>IF(OR(G17&lt;1,J17&lt;1),"CDM Plan does not pass Overall Cost Effectiveness test","")</f>
        <v/>
      </c>
      <c r="M17" s="85"/>
    </row>
    <row r="18" spans="2:23" ht="54" customHeight="1" x14ac:dyDescent="0.25">
      <c r="B18" s="177" t="s">
        <v>302</v>
      </c>
      <c r="C18" s="200" t="s">
        <v>383</v>
      </c>
      <c r="D18" s="191"/>
      <c r="E18" s="192"/>
      <c r="F18" s="192"/>
      <c r="G18" s="192"/>
      <c r="H18" s="192"/>
      <c r="I18" s="192"/>
      <c r="J18" s="192"/>
      <c r="K18" s="193"/>
      <c r="L18" s="88"/>
      <c r="M18" s="88"/>
      <c r="N18" s="5"/>
      <c r="O18" s="5"/>
      <c r="P18" s="5"/>
      <c r="Q18" s="5"/>
      <c r="R18" s="5"/>
      <c r="S18" s="5"/>
      <c r="T18" s="5"/>
      <c r="U18" s="5"/>
      <c r="V18" s="5"/>
      <c r="W18" s="5"/>
    </row>
    <row r="19" spans="2:23" x14ac:dyDescent="0.25">
      <c r="B19" s="178"/>
      <c r="C19" s="201"/>
      <c r="D19" s="194"/>
      <c r="E19" s="195"/>
      <c r="F19" s="195"/>
      <c r="G19" s="195"/>
      <c r="H19" s="195"/>
      <c r="I19" s="195"/>
      <c r="J19" s="195"/>
      <c r="K19" s="196"/>
      <c r="L19" s="89"/>
      <c r="M19" s="89"/>
      <c r="N19" s="5"/>
      <c r="O19" s="5"/>
      <c r="P19" s="5"/>
      <c r="Q19" s="5"/>
      <c r="R19" s="5"/>
      <c r="S19" s="5"/>
      <c r="T19" s="5"/>
      <c r="U19" s="5"/>
      <c r="V19" s="5"/>
      <c r="W19" s="5"/>
    </row>
    <row r="20" spans="2:23" ht="19.5" customHeight="1" x14ac:dyDescent="0.25">
      <c r="B20" s="179"/>
      <c r="C20" s="202"/>
      <c r="D20" s="197"/>
      <c r="E20" s="198"/>
      <c r="F20" s="198"/>
      <c r="G20" s="198"/>
      <c r="H20" s="198"/>
      <c r="I20" s="198"/>
      <c r="J20" s="198"/>
      <c r="K20" s="199"/>
      <c r="L20" s="89"/>
      <c r="M20" s="89"/>
      <c r="N20" s="5"/>
      <c r="O20" s="5"/>
      <c r="P20" s="5"/>
      <c r="Q20" s="5"/>
      <c r="R20" s="5"/>
      <c r="S20" s="5"/>
      <c r="T20" s="5"/>
      <c r="U20" s="5"/>
      <c r="V20" s="5"/>
      <c r="W20" s="5"/>
    </row>
    <row r="21" spans="2:23" x14ac:dyDescent="0.25">
      <c r="L21" s="90"/>
      <c r="M21" s="90"/>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opLeftCell="C8" zoomScale="70" zoomScaleNormal="70" workbookViewId="0">
      <selection activeCell="E23" sqref="E2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503</v>
      </c>
      <c r="D7" s="233"/>
      <c r="E7" s="233"/>
      <c r="F7" s="233"/>
      <c r="G7" s="233"/>
      <c r="H7" s="233"/>
      <c r="I7" s="233"/>
      <c r="J7" s="233"/>
      <c r="K7" s="233"/>
      <c r="L7" s="234"/>
      <c r="M7" s="108"/>
      <c r="N7" s="109"/>
      <c r="O7" s="109"/>
      <c r="P7" s="109"/>
      <c r="Q7" s="109"/>
      <c r="R7" s="109"/>
      <c r="S7" s="109"/>
      <c r="T7" s="109"/>
      <c r="U7" s="109"/>
      <c r="V7" s="109"/>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331</v>
      </c>
      <c r="C9" s="79" t="str">
        <f>IF('A. General Information'!C13="","",'A. General Information'!C13)</f>
        <v>Waterloo North Hydro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t="s">
        <v>429</v>
      </c>
      <c r="D16" s="56"/>
      <c r="E16" s="56"/>
      <c r="F16" s="119">
        <v>42370</v>
      </c>
      <c r="G16" s="48" t="s">
        <v>296</v>
      </c>
      <c r="H16" s="48" t="s">
        <v>296</v>
      </c>
      <c r="I16" s="48"/>
      <c r="J16" s="48"/>
      <c r="K16" s="48"/>
      <c r="L16" s="48"/>
      <c r="M16" s="48"/>
      <c r="N16" s="64">
        <v>0</v>
      </c>
      <c r="O16" s="65">
        <v>0</v>
      </c>
      <c r="P16" s="64">
        <v>405457.51162404998</v>
      </c>
      <c r="Q16" s="65">
        <v>400.45657891869286</v>
      </c>
      <c r="R16" s="64">
        <v>406513.01197277149</v>
      </c>
      <c r="S16" s="65">
        <v>400.45657891869286</v>
      </c>
      <c r="T16" s="64">
        <v>381285.80233195465</v>
      </c>
      <c r="U16" s="65">
        <v>349.40134673567496</v>
      </c>
      <c r="V16" s="64">
        <v>361739.27640191326</v>
      </c>
      <c r="W16" s="65">
        <v>343.48398851429869</v>
      </c>
      <c r="X16" s="64">
        <v>342224.3546939707</v>
      </c>
      <c r="Y16" s="65">
        <v>337.56663029292253</v>
      </c>
      <c r="Z16" s="61">
        <f>IF(SUM(N16,P16,R16,T16,V16,X16)=0,"",SUM(N16,P16,R16,T16,V16,X16))</f>
        <v>1897219.95702466</v>
      </c>
      <c r="AA16" s="67">
        <f t="shared" ref="AA16:AA30" si="0">Y16+W16+U16+S16+Q16+O16</f>
        <v>1831.3651233802821</v>
      </c>
    </row>
    <row r="17" spans="2:27" ht="14.45" customHeight="1" x14ac:dyDescent="0.25">
      <c r="B17" s="262"/>
      <c r="C17" s="16" t="s">
        <v>448</v>
      </c>
      <c r="D17" s="56" t="s">
        <v>355</v>
      </c>
      <c r="E17" s="56"/>
      <c r="F17" s="119">
        <v>42370</v>
      </c>
      <c r="G17" s="48" t="s">
        <v>296</v>
      </c>
      <c r="H17" s="48" t="s">
        <v>296</v>
      </c>
      <c r="I17" s="48"/>
      <c r="J17" s="48"/>
      <c r="K17" s="48"/>
      <c r="L17" s="48"/>
      <c r="M17" s="48"/>
      <c r="N17" s="64">
        <v>0</v>
      </c>
      <c r="O17" s="65">
        <v>0</v>
      </c>
      <c r="P17" s="64">
        <v>167713.00464962001</v>
      </c>
      <c r="Q17" s="65">
        <v>475.72370037387805</v>
      </c>
      <c r="R17" s="64">
        <v>168135.2047891086</v>
      </c>
      <c r="S17" s="65">
        <v>475.72370037387805</v>
      </c>
      <c r="T17" s="64">
        <v>168564.32093278185</v>
      </c>
      <c r="U17" s="65">
        <v>475.72370037387805</v>
      </c>
      <c r="V17" s="64">
        <v>138630.71056076532</v>
      </c>
      <c r="W17" s="65">
        <v>335.10277528040854</v>
      </c>
      <c r="X17" s="64">
        <v>139084.74187758827</v>
      </c>
      <c r="Y17" s="65">
        <v>335.10277528040854</v>
      </c>
      <c r="Z17" s="61">
        <f t="shared" ref="Z17:Z46" si="1">IF(SUM(N17,P17,R17,T17,V17,X17)=0,"",SUM(N17,P17,R17,T17,V17,X17))</f>
        <v>782127.98280986398</v>
      </c>
      <c r="AA17" s="67">
        <f t="shared" si="0"/>
        <v>2097.3766516824512</v>
      </c>
    </row>
    <row r="18" spans="2:27" ht="28.5" x14ac:dyDescent="0.25">
      <c r="B18" s="262"/>
      <c r="C18" s="16" t="s">
        <v>449</v>
      </c>
      <c r="D18" s="56"/>
      <c r="E18" s="56"/>
      <c r="F18" s="119">
        <v>42248</v>
      </c>
      <c r="G18" s="48" t="s">
        <v>296</v>
      </c>
      <c r="H18" s="48" t="s">
        <v>296</v>
      </c>
      <c r="I18" s="48"/>
      <c r="J18" s="48"/>
      <c r="K18" s="48"/>
      <c r="L18" s="48"/>
      <c r="M18" s="48"/>
      <c r="N18" s="64">
        <v>11076.503082704166</v>
      </c>
      <c r="O18" s="65">
        <v>1.8392174907219101</v>
      </c>
      <c r="P18" s="64">
        <v>59481.502324810004</v>
      </c>
      <c r="Q18" s="65">
        <v>91.960874536095503</v>
      </c>
      <c r="R18" s="64">
        <v>59692.602394554298</v>
      </c>
      <c r="S18" s="65">
        <v>91.960874536095503</v>
      </c>
      <c r="T18" s="64">
        <v>36782.160466390924</v>
      </c>
      <c r="U18" s="65">
        <v>45.980437268047751</v>
      </c>
      <c r="V18" s="64">
        <v>37002.855280382661</v>
      </c>
      <c r="W18" s="65">
        <v>45.980437268047751</v>
      </c>
      <c r="X18" s="64">
        <v>37229.870938794134</v>
      </c>
      <c r="Y18" s="65">
        <v>45.980437268047751</v>
      </c>
      <c r="Z18" s="61">
        <f t="shared" si="1"/>
        <v>241265.49448763617</v>
      </c>
      <c r="AA18" s="67">
        <f t="shared" si="0"/>
        <v>323.70227836705618</v>
      </c>
    </row>
    <row r="19" spans="2:27" x14ac:dyDescent="0.25">
      <c r="B19" s="262"/>
      <c r="C19" s="16" t="s">
        <v>295</v>
      </c>
      <c r="D19" s="56"/>
      <c r="E19" s="56"/>
      <c r="F19" s="119">
        <v>42370</v>
      </c>
      <c r="G19" s="48" t="s">
        <v>296</v>
      </c>
      <c r="H19" s="48" t="s">
        <v>296</v>
      </c>
      <c r="I19" s="48"/>
      <c r="J19" s="48"/>
      <c r="K19" s="48"/>
      <c r="L19" s="48"/>
      <c r="M19" s="48"/>
      <c r="N19" s="64">
        <v>0</v>
      </c>
      <c r="O19" s="65">
        <v>0</v>
      </c>
      <c r="P19" s="64">
        <v>45213.004649620001</v>
      </c>
      <c r="Q19" s="65">
        <v>39.219754166542408</v>
      </c>
      <c r="R19" s="64">
        <v>45635.204789108597</v>
      </c>
      <c r="S19" s="65">
        <v>39.219754166542408</v>
      </c>
      <c r="T19" s="64">
        <v>46064.320932781855</v>
      </c>
      <c r="U19" s="65">
        <v>39.219754166542408</v>
      </c>
      <c r="V19" s="64">
        <v>39380.710560765314</v>
      </c>
      <c r="W19" s="65">
        <v>27.453827916579684</v>
      </c>
      <c r="X19" s="64">
        <v>39834.741877588276</v>
      </c>
      <c r="Y19" s="65">
        <v>27.453827916579684</v>
      </c>
      <c r="Z19" s="61">
        <f t="shared" si="1"/>
        <v>216127.98280986404</v>
      </c>
      <c r="AA19" s="67">
        <f t="shared" si="0"/>
        <v>172.56691833278657</v>
      </c>
    </row>
    <row r="20" spans="2:27" ht="28.5" x14ac:dyDescent="0.25">
      <c r="B20" s="262"/>
      <c r="C20" s="16" t="s">
        <v>266</v>
      </c>
      <c r="D20" s="56"/>
      <c r="E20" s="56"/>
      <c r="F20" s="119">
        <v>42248</v>
      </c>
      <c r="G20" s="48"/>
      <c r="H20" s="48"/>
      <c r="I20" s="48" t="s">
        <v>296</v>
      </c>
      <c r="J20" s="48" t="s">
        <v>296</v>
      </c>
      <c r="K20" s="48" t="s">
        <v>296</v>
      </c>
      <c r="L20" s="48" t="s">
        <v>296</v>
      </c>
      <c r="M20" s="48" t="s">
        <v>296</v>
      </c>
      <c r="N20" s="64">
        <v>68324.012330816666</v>
      </c>
      <c r="O20" s="65">
        <v>56.999964600000006</v>
      </c>
      <c r="P20" s="64">
        <v>245901.51162405001</v>
      </c>
      <c r="Q20" s="65">
        <v>455.99971680000004</v>
      </c>
      <c r="R20" s="64">
        <v>246957.01197277149</v>
      </c>
      <c r="S20" s="65">
        <v>455.99971680000004</v>
      </c>
      <c r="T20" s="64">
        <v>248029.80233195465</v>
      </c>
      <c r="U20" s="65">
        <v>455.99971680000004</v>
      </c>
      <c r="V20" s="64">
        <v>249133.27640191329</v>
      </c>
      <c r="W20" s="65">
        <v>455.99971680000004</v>
      </c>
      <c r="X20" s="64">
        <v>250268.3546939707</v>
      </c>
      <c r="Y20" s="65">
        <v>455.99971680000004</v>
      </c>
      <c r="Z20" s="61">
        <f t="shared" si="1"/>
        <v>1308613.9693554768</v>
      </c>
      <c r="AA20" s="67">
        <f t="shared" si="0"/>
        <v>2336.9985486000005</v>
      </c>
    </row>
    <row r="21" spans="2:27" x14ac:dyDescent="0.25">
      <c r="B21" s="262"/>
      <c r="C21" s="16" t="s">
        <v>415</v>
      </c>
      <c r="D21" s="56"/>
      <c r="E21" s="56"/>
      <c r="F21" s="119">
        <v>42370</v>
      </c>
      <c r="G21" s="48"/>
      <c r="H21" s="48"/>
      <c r="I21" s="48" t="s">
        <v>296</v>
      </c>
      <c r="J21" s="48" t="s">
        <v>296</v>
      </c>
      <c r="K21" s="48" t="s">
        <v>296</v>
      </c>
      <c r="L21" s="48" t="s">
        <v>296</v>
      </c>
      <c r="M21" s="48" t="s">
        <v>296</v>
      </c>
      <c r="N21" s="64">
        <v>0</v>
      </c>
      <c r="O21" s="65">
        <v>0</v>
      </c>
      <c r="P21" s="64">
        <v>72922.511624050007</v>
      </c>
      <c r="Q21" s="65">
        <v>379.26765</v>
      </c>
      <c r="R21" s="64">
        <v>73978.011972771492</v>
      </c>
      <c r="S21" s="65">
        <v>379.26765</v>
      </c>
      <c r="T21" s="64">
        <v>75050.802331954648</v>
      </c>
      <c r="U21" s="65">
        <v>379.26765</v>
      </c>
      <c r="V21" s="64">
        <v>76154.276401913288</v>
      </c>
      <c r="W21" s="65">
        <v>379.26765</v>
      </c>
      <c r="X21" s="64">
        <v>77289.354693970687</v>
      </c>
      <c r="Y21" s="65">
        <v>379.26765</v>
      </c>
      <c r="Z21" s="61">
        <f t="shared" si="1"/>
        <v>375394.95702466014</v>
      </c>
      <c r="AA21" s="67">
        <f>Y21+W21+U21+S21</f>
        <v>1517.0706</v>
      </c>
    </row>
    <row r="22" spans="2:27" x14ac:dyDescent="0.25">
      <c r="B22" s="262"/>
      <c r="C22" s="16" t="s">
        <v>264</v>
      </c>
      <c r="D22" s="56"/>
      <c r="E22" s="56"/>
      <c r="F22" s="119">
        <v>42248</v>
      </c>
      <c r="G22" s="48"/>
      <c r="H22" s="48"/>
      <c r="I22" s="48" t="s">
        <v>296</v>
      </c>
      <c r="J22" s="48" t="s">
        <v>296</v>
      </c>
      <c r="K22" s="48" t="s">
        <v>296</v>
      </c>
      <c r="L22" s="48" t="s">
        <v>296</v>
      </c>
      <c r="M22" s="48" t="s">
        <v>296</v>
      </c>
      <c r="N22" s="64">
        <v>178396.89900370408</v>
      </c>
      <c r="O22" s="65">
        <v>257.58673680000004</v>
      </c>
      <c r="P22" s="64">
        <v>1705812.6634890286</v>
      </c>
      <c r="Q22" s="65">
        <v>6552.3447360000009</v>
      </c>
      <c r="R22" s="64">
        <v>1721849.5131300895</v>
      </c>
      <c r="S22" s="65">
        <v>6563.2847256000005</v>
      </c>
      <c r="T22" s="64">
        <v>1732577.4167219209</v>
      </c>
      <c r="U22" s="65">
        <v>6563.2847256000005</v>
      </c>
      <c r="V22" s="64">
        <v>1743612.1574215074</v>
      </c>
      <c r="W22" s="65">
        <v>6563.2847256000005</v>
      </c>
      <c r="X22" s="64">
        <v>1754962.9403420815</v>
      </c>
      <c r="Y22" s="65">
        <v>6563.2847256000005</v>
      </c>
      <c r="Z22" s="61">
        <f t="shared" si="1"/>
        <v>8837211.5901083313</v>
      </c>
      <c r="AA22" s="67">
        <f t="shared" si="0"/>
        <v>33063.070375200004</v>
      </c>
    </row>
    <row r="23" spans="2:27" ht="42.75" x14ac:dyDescent="0.25">
      <c r="B23" s="262"/>
      <c r="C23" s="16"/>
      <c r="D23" s="56"/>
      <c r="E23" s="56" t="s">
        <v>531</v>
      </c>
      <c r="F23" s="119">
        <v>42370</v>
      </c>
      <c r="G23" s="48"/>
      <c r="H23" s="48"/>
      <c r="I23" s="48" t="s">
        <v>296</v>
      </c>
      <c r="J23" s="48"/>
      <c r="K23" s="48"/>
      <c r="L23" s="48"/>
      <c r="M23" s="48"/>
      <c r="N23" s="64">
        <v>0</v>
      </c>
      <c r="O23" s="65">
        <v>0</v>
      </c>
      <c r="P23" s="64">
        <v>247157.51162405001</v>
      </c>
      <c r="Q23" s="65">
        <v>450.23885000000001</v>
      </c>
      <c r="R23" s="64">
        <v>248213.01197277149</v>
      </c>
      <c r="S23" s="65">
        <v>450.23885000000001</v>
      </c>
      <c r="T23" s="64">
        <v>249285.80233195465</v>
      </c>
      <c r="U23" s="65">
        <v>450.23885000000001</v>
      </c>
      <c r="V23" s="64">
        <v>212189.27640191329</v>
      </c>
      <c r="W23" s="65">
        <v>360.19108</v>
      </c>
      <c r="X23" s="64">
        <v>213324.3546939707</v>
      </c>
      <c r="Y23" s="65">
        <v>360.19108</v>
      </c>
      <c r="Z23" s="61">
        <f t="shared" si="1"/>
        <v>1170169.95702466</v>
      </c>
      <c r="AA23" s="67">
        <f t="shared" si="0"/>
        <v>2071.0987100000002</v>
      </c>
    </row>
    <row r="24" spans="2:27" ht="28.5" x14ac:dyDescent="0.25">
      <c r="B24" s="262"/>
      <c r="C24" s="16" t="s">
        <v>428</v>
      </c>
      <c r="D24" s="56"/>
      <c r="E24" s="56"/>
      <c r="F24" s="119">
        <v>42248</v>
      </c>
      <c r="G24" s="48"/>
      <c r="H24" s="48"/>
      <c r="I24" s="48"/>
      <c r="J24" s="48"/>
      <c r="K24" s="48"/>
      <c r="L24" s="48" t="s">
        <v>296</v>
      </c>
      <c r="M24" s="48" t="s">
        <v>296</v>
      </c>
      <c r="N24" s="64">
        <v>61281.637330816666</v>
      </c>
      <c r="O24" s="65">
        <v>75.835160000000002</v>
      </c>
      <c r="P24" s="64">
        <v>235787.55812025</v>
      </c>
      <c r="Q24" s="65">
        <v>75.835160000000002</v>
      </c>
      <c r="R24" s="64">
        <v>241065.05986385749</v>
      </c>
      <c r="S24" s="65">
        <v>75.835160000000002</v>
      </c>
      <c r="T24" s="64">
        <v>246429.01165977318</v>
      </c>
      <c r="U24" s="65">
        <v>75.835160000000002</v>
      </c>
      <c r="V24" s="64">
        <v>251946.38200956641</v>
      </c>
      <c r="W24" s="65">
        <v>75.835160000000002</v>
      </c>
      <c r="X24" s="64">
        <v>257621.77346985342</v>
      </c>
      <c r="Y24" s="65">
        <v>75.835160000000002</v>
      </c>
      <c r="Z24" s="61">
        <f t="shared" si="1"/>
        <v>1294131.4224541171</v>
      </c>
      <c r="AA24" s="67">
        <f>Y24+W24+U24+S24</f>
        <v>303.34064000000001</v>
      </c>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1"/>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1"/>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1"/>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1"/>
        <v/>
      </c>
      <c r="AA28" s="67"/>
    </row>
    <row r="29" spans="2:27" ht="28.5" x14ac:dyDescent="0.25">
      <c r="B29" s="262"/>
      <c r="C29" s="16"/>
      <c r="D29" s="56"/>
      <c r="E29" s="56" t="s">
        <v>537</v>
      </c>
      <c r="F29" s="119">
        <v>43101</v>
      </c>
      <c r="G29" s="48" t="s">
        <v>296</v>
      </c>
      <c r="H29" s="48" t="s">
        <v>296</v>
      </c>
      <c r="I29" s="48"/>
      <c r="J29" s="48"/>
      <c r="K29" s="48"/>
      <c r="L29" s="48"/>
      <c r="M29" s="48"/>
      <c r="N29" s="64">
        <v>0</v>
      </c>
      <c r="O29" s="65">
        <v>0</v>
      </c>
      <c r="P29" s="64">
        <v>0</v>
      </c>
      <c r="Q29" s="65">
        <v>0</v>
      </c>
      <c r="R29" s="64">
        <v>0</v>
      </c>
      <c r="S29" s="65">
        <v>0</v>
      </c>
      <c r="T29" s="64">
        <v>1002397.6997752526</v>
      </c>
      <c r="U29" s="65">
        <v>8216.0122956241958</v>
      </c>
      <c r="V29" s="64">
        <v>1002397.6997752526</v>
      </c>
      <c r="W29" s="65">
        <v>8216.0122956241958</v>
      </c>
      <c r="X29" s="64">
        <v>1002397.6997752526</v>
      </c>
      <c r="Y29" s="65">
        <v>8216.0122956241958</v>
      </c>
      <c r="Z29" s="61">
        <f t="shared" si="1"/>
        <v>3007193.0993257579</v>
      </c>
      <c r="AA29" s="67">
        <f t="shared" si="0"/>
        <v>24648.036886872585</v>
      </c>
    </row>
    <row r="30" spans="2:27" ht="28.5" x14ac:dyDescent="0.25">
      <c r="B30" s="262"/>
      <c r="C30" s="16"/>
      <c r="D30" s="56"/>
      <c r="E30" s="56" t="s">
        <v>536</v>
      </c>
      <c r="F30" s="119">
        <v>43101</v>
      </c>
      <c r="G30" s="48"/>
      <c r="H30" s="48"/>
      <c r="I30" s="48" t="s">
        <v>296</v>
      </c>
      <c r="J30" s="48" t="s">
        <v>296</v>
      </c>
      <c r="K30" s="48" t="s">
        <v>296</v>
      </c>
      <c r="L30" s="48" t="s">
        <v>296</v>
      </c>
      <c r="M30" s="48" t="s">
        <v>296</v>
      </c>
      <c r="N30" s="64">
        <v>0</v>
      </c>
      <c r="O30" s="65">
        <v>0</v>
      </c>
      <c r="P30" s="64">
        <v>0</v>
      </c>
      <c r="Q30" s="65">
        <v>0</v>
      </c>
      <c r="R30" s="64">
        <v>0</v>
      </c>
      <c r="S30" s="65">
        <v>0</v>
      </c>
      <c r="T30" s="64">
        <v>687803.86202787375</v>
      </c>
      <c r="U30" s="65">
        <v>2384.3372511841499</v>
      </c>
      <c r="V30" s="64">
        <v>687803.86202787375</v>
      </c>
      <c r="W30" s="65">
        <v>2384.3372511841499</v>
      </c>
      <c r="X30" s="64">
        <v>687803.86202787375</v>
      </c>
      <c r="Y30" s="65">
        <v>2384.3372511841499</v>
      </c>
      <c r="Z30" s="61">
        <f t="shared" si="1"/>
        <v>2063411.5860836213</v>
      </c>
      <c r="AA30" s="67">
        <f t="shared" si="0"/>
        <v>7153.0117535524496</v>
      </c>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1"/>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1"/>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1"/>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1"/>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1"/>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1"/>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1"/>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1"/>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1"/>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1"/>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1"/>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1"/>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1"/>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1"/>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1"/>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1"/>
        <v/>
      </c>
      <c r="AA46" s="67"/>
    </row>
    <row r="47" spans="2:27" ht="22.9" customHeight="1" x14ac:dyDescent="0.25">
      <c r="B47" s="113" t="s">
        <v>308</v>
      </c>
      <c r="C47" s="34"/>
      <c r="D47" s="34"/>
      <c r="E47" s="34"/>
      <c r="F47" s="34"/>
      <c r="G47" s="34"/>
      <c r="H47" s="34"/>
      <c r="I47" s="34"/>
      <c r="J47" s="34"/>
      <c r="K47" s="34"/>
      <c r="L47" s="34"/>
      <c r="M47" s="35"/>
      <c r="N47" s="61">
        <f>SUM(N16:N46)</f>
        <v>319079.05174804159</v>
      </c>
      <c r="O47" s="66">
        <f>SUM(O16:O46)</f>
        <v>392.26107889072193</v>
      </c>
      <c r="P47" s="61">
        <f>SUM(P16:P46)</f>
        <v>3185446.7797295284</v>
      </c>
      <c r="Q47" s="66">
        <f t="shared" ref="Q47:AA47" si="2">SUM(Q16:Q46)</f>
        <v>8921.0470207952094</v>
      </c>
      <c r="R47" s="61">
        <f>SUM(R16:R46)</f>
        <v>3212038.6328578042</v>
      </c>
      <c r="S47" s="66">
        <f t="shared" si="2"/>
        <v>8931.9870103952089</v>
      </c>
      <c r="T47" s="61">
        <f t="shared" si="2"/>
        <v>4874271.0018445933</v>
      </c>
      <c r="U47" s="66">
        <f t="shared" si="2"/>
        <v>19435.300887752492</v>
      </c>
      <c r="V47" s="61">
        <f t="shared" si="2"/>
        <v>4799990.4832437662</v>
      </c>
      <c r="W47" s="66">
        <f t="shared" si="2"/>
        <v>19186.948908187682</v>
      </c>
      <c r="X47" s="61">
        <f t="shared" si="2"/>
        <v>4802042.0490849148</v>
      </c>
      <c r="Y47" s="66">
        <f t="shared" si="2"/>
        <v>19181.031549966305</v>
      </c>
      <c r="Z47" s="61">
        <f t="shared" si="2"/>
        <v>21192867.998508647</v>
      </c>
      <c r="AA47" s="66">
        <f t="shared" si="2"/>
        <v>75517.638485987613</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58" t="s">
        <v>309</v>
      </c>
      <c r="C58" s="259"/>
      <c r="D58" s="259"/>
      <c r="E58" s="259"/>
      <c r="F58" s="259"/>
      <c r="G58" s="259"/>
      <c r="H58" s="259"/>
      <c r="I58" s="259"/>
      <c r="J58" s="259"/>
      <c r="K58" s="259"/>
      <c r="L58" s="259"/>
      <c r="M58" s="260"/>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x14ac:dyDescent="0.25">
      <c r="B60" s="264" t="s">
        <v>400</v>
      </c>
      <c r="C60" s="16" t="s">
        <v>425</v>
      </c>
      <c r="D60" s="218"/>
      <c r="E60" s="219"/>
      <c r="F60" s="219"/>
      <c r="G60" s="219"/>
      <c r="H60" s="219"/>
      <c r="I60" s="219"/>
      <c r="J60" s="219"/>
      <c r="K60" s="219"/>
      <c r="L60" s="219"/>
      <c r="M60" s="220"/>
      <c r="N60" s="57"/>
      <c r="O60" s="65">
        <v>257.49108000000001</v>
      </c>
      <c r="P60" s="57"/>
      <c r="Q60" s="57"/>
      <c r="R60" s="57"/>
      <c r="S60" s="57"/>
      <c r="T60" s="57"/>
      <c r="U60" s="57"/>
      <c r="V60" s="57"/>
      <c r="W60" s="57"/>
      <c r="X60" s="57"/>
      <c r="Y60" s="57"/>
      <c r="Z60" s="70"/>
      <c r="AA60" s="67">
        <v>257.49108000000001</v>
      </c>
    </row>
    <row r="61" spans="2:27" x14ac:dyDescent="0.25">
      <c r="B61" s="265"/>
      <c r="C61" s="16" t="s">
        <v>421</v>
      </c>
      <c r="D61" s="221"/>
      <c r="E61" s="222"/>
      <c r="F61" s="222"/>
      <c r="G61" s="222"/>
      <c r="H61" s="222"/>
      <c r="I61" s="222"/>
      <c r="J61" s="222"/>
      <c r="K61" s="222"/>
      <c r="L61" s="222"/>
      <c r="M61" s="223"/>
      <c r="N61" s="57"/>
      <c r="O61" s="65">
        <v>5398.3846630000007</v>
      </c>
      <c r="P61" s="57"/>
      <c r="Q61" s="57"/>
      <c r="R61" s="57"/>
      <c r="S61" s="57"/>
      <c r="T61" s="57"/>
      <c r="U61" s="57"/>
      <c r="V61" s="57"/>
      <c r="W61" s="57"/>
      <c r="X61" s="57"/>
      <c r="Y61" s="57"/>
      <c r="Z61" s="70"/>
      <c r="AA61" s="67">
        <v>5398.3846630000007</v>
      </c>
    </row>
    <row r="62" spans="2:27" x14ac:dyDescent="0.25">
      <c r="B62" s="265"/>
      <c r="C62" s="16" t="s">
        <v>424</v>
      </c>
      <c r="D62" s="221"/>
      <c r="E62" s="222"/>
      <c r="F62" s="222"/>
      <c r="G62" s="222"/>
      <c r="H62" s="222"/>
      <c r="I62" s="222"/>
      <c r="J62" s="222"/>
      <c r="K62" s="222"/>
      <c r="L62" s="222"/>
      <c r="M62" s="223"/>
      <c r="N62" s="57"/>
      <c r="O62" s="65">
        <v>180.09459999999999</v>
      </c>
      <c r="P62" s="57"/>
      <c r="Q62" s="57"/>
      <c r="R62" s="57"/>
      <c r="S62" s="57"/>
      <c r="T62" s="57"/>
      <c r="U62" s="57"/>
      <c r="V62" s="57"/>
      <c r="W62" s="57"/>
      <c r="X62" s="57"/>
      <c r="Y62" s="57"/>
      <c r="Z62" s="70"/>
      <c r="AA62" s="67">
        <v>180.09459999999999</v>
      </c>
    </row>
    <row r="63" spans="2:27" ht="28.5" x14ac:dyDescent="0.25">
      <c r="B63" s="265"/>
      <c r="C63" s="16" t="s">
        <v>423</v>
      </c>
      <c r="D63" s="221"/>
      <c r="E63" s="222"/>
      <c r="F63" s="222"/>
      <c r="G63" s="222"/>
      <c r="H63" s="222"/>
      <c r="I63" s="222"/>
      <c r="J63" s="222"/>
      <c r="K63" s="222"/>
      <c r="L63" s="222"/>
      <c r="M63" s="223"/>
      <c r="N63" s="57"/>
      <c r="O63" s="65">
        <v>113.99940000000001</v>
      </c>
      <c r="P63" s="57"/>
      <c r="Q63" s="57"/>
      <c r="R63" s="57"/>
      <c r="S63" s="57"/>
      <c r="T63" s="57"/>
      <c r="U63" s="57"/>
      <c r="V63" s="57"/>
      <c r="W63" s="141"/>
      <c r="X63" s="57"/>
      <c r="Y63" s="57"/>
      <c r="Z63" s="70"/>
      <c r="AA63" s="67">
        <v>113.99940000000001</v>
      </c>
    </row>
    <row r="64" spans="2:27" x14ac:dyDescent="0.25">
      <c r="B64" s="265"/>
      <c r="C64" s="16" t="s">
        <v>269</v>
      </c>
      <c r="D64" s="221"/>
      <c r="E64" s="222"/>
      <c r="F64" s="222"/>
      <c r="G64" s="222"/>
      <c r="H64" s="222"/>
      <c r="I64" s="222"/>
      <c r="J64" s="222"/>
      <c r="K64" s="222"/>
      <c r="L64" s="222"/>
      <c r="M64" s="223"/>
      <c r="N64" s="57"/>
      <c r="O64" s="65">
        <v>530.97470999999996</v>
      </c>
      <c r="P64" s="57"/>
      <c r="Q64" s="57"/>
      <c r="R64" s="57"/>
      <c r="S64" s="57"/>
      <c r="T64" s="57"/>
      <c r="U64" s="57"/>
      <c r="V64" s="141"/>
      <c r="W64" s="57"/>
      <c r="X64" s="57"/>
      <c r="Y64" s="57"/>
      <c r="Z64" s="70"/>
      <c r="AA64" s="67">
        <v>0</v>
      </c>
    </row>
    <row r="65" spans="2:27" ht="28.5" x14ac:dyDescent="0.25">
      <c r="B65" s="265"/>
      <c r="C65" s="16" t="s">
        <v>428</v>
      </c>
      <c r="D65" s="221"/>
      <c r="E65" s="222"/>
      <c r="F65" s="222"/>
      <c r="G65" s="222"/>
      <c r="H65" s="222"/>
      <c r="I65" s="222"/>
      <c r="J65" s="222"/>
      <c r="K65" s="222"/>
      <c r="L65" s="222"/>
      <c r="M65" s="223"/>
      <c r="N65" s="57"/>
      <c r="O65" s="65">
        <v>75.835160000000002</v>
      </c>
      <c r="P65" s="57"/>
      <c r="Q65" s="57"/>
      <c r="R65" s="57"/>
      <c r="S65" s="57"/>
      <c r="T65" s="57"/>
      <c r="U65" s="57"/>
      <c r="V65" s="57"/>
      <c r="W65" s="57"/>
      <c r="X65" s="57"/>
      <c r="Y65" s="57"/>
      <c r="Z65" s="70"/>
      <c r="AA65" s="67">
        <v>0</v>
      </c>
    </row>
    <row r="66" spans="2:27" ht="28.5" x14ac:dyDescent="0.25">
      <c r="B66" s="265"/>
      <c r="C66" s="16" t="s">
        <v>416</v>
      </c>
      <c r="D66" s="221"/>
      <c r="E66" s="222"/>
      <c r="F66" s="222"/>
      <c r="G66" s="222"/>
      <c r="H66" s="222"/>
      <c r="I66" s="222"/>
      <c r="J66" s="222"/>
      <c r="K66" s="222"/>
      <c r="L66" s="222"/>
      <c r="M66" s="223"/>
      <c r="N66" s="57"/>
      <c r="O66" s="65">
        <v>39.201000000000001</v>
      </c>
      <c r="P66" s="57"/>
      <c r="Q66" s="57"/>
      <c r="R66" s="57"/>
      <c r="S66" s="57"/>
      <c r="T66" s="57"/>
      <c r="U66" s="57"/>
      <c r="V66" s="57"/>
      <c r="W66" s="57"/>
      <c r="X66" s="57"/>
      <c r="Y66" s="57"/>
      <c r="Z66" s="70"/>
      <c r="AA66" s="67">
        <v>39.201000000000001</v>
      </c>
    </row>
    <row r="67" spans="2:27" ht="28.5" x14ac:dyDescent="0.25">
      <c r="B67" s="265"/>
      <c r="C67" s="16" t="s">
        <v>420</v>
      </c>
      <c r="D67" s="221"/>
      <c r="E67" s="222"/>
      <c r="F67" s="222"/>
      <c r="G67" s="222"/>
      <c r="H67" s="222"/>
      <c r="I67" s="222"/>
      <c r="J67" s="222"/>
      <c r="K67" s="222"/>
      <c r="L67" s="222"/>
      <c r="M67" s="223"/>
      <c r="N67" s="57"/>
      <c r="O67" s="65">
        <v>401.687147339592</v>
      </c>
      <c r="P67" s="57"/>
      <c r="Q67" s="57"/>
      <c r="R67" s="57"/>
      <c r="S67" s="57"/>
      <c r="T67" s="57"/>
      <c r="U67" s="57"/>
      <c r="V67" s="57"/>
      <c r="W67" s="141"/>
      <c r="X67" s="57"/>
      <c r="Y67" s="57"/>
      <c r="Z67" s="70"/>
      <c r="AA67" s="67">
        <v>401.687147339592</v>
      </c>
    </row>
    <row r="68" spans="2:27" ht="28.5" x14ac:dyDescent="0.25">
      <c r="B68" s="265"/>
      <c r="C68" s="16" t="s">
        <v>262</v>
      </c>
      <c r="D68" s="221"/>
      <c r="E68" s="222"/>
      <c r="F68" s="222"/>
      <c r="G68" s="222"/>
      <c r="H68" s="222"/>
      <c r="I68" s="222"/>
      <c r="J68" s="222"/>
      <c r="K68" s="222"/>
      <c r="L68" s="222"/>
      <c r="M68" s="223"/>
      <c r="N68" s="57"/>
      <c r="O68" s="65">
        <v>475.72370037384002</v>
      </c>
      <c r="P68" s="57"/>
      <c r="Q68" s="57"/>
      <c r="R68" s="57"/>
      <c r="S68" s="57"/>
      <c r="T68" s="57"/>
      <c r="U68" s="57"/>
      <c r="V68" s="57"/>
      <c r="W68" s="57"/>
      <c r="X68" s="57"/>
      <c r="Y68" s="57"/>
      <c r="Z68" s="70"/>
      <c r="AA68" s="67">
        <v>475.72370037384002</v>
      </c>
    </row>
    <row r="69" spans="2:27" x14ac:dyDescent="0.25">
      <c r="B69" s="265"/>
      <c r="C69" s="16"/>
      <c r="D69" s="221"/>
      <c r="E69" s="222"/>
      <c r="F69" s="222"/>
      <c r="G69" s="222"/>
      <c r="H69" s="222"/>
      <c r="I69" s="222"/>
      <c r="J69" s="222"/>
      <c r="K69" s="222"/>
      <c r="L69" s="222"/>
      <c r="M69" s="223"/>
      <c r="N69" s="57"/>
      <c r="O69" s="65"/>
      <c r="P69" s="57"/>
      <c r="Q69" s="57"/>
      <c r="R69" s="57"/>
      <c r="S69" s="57"/>
      <c r="T69" s="57"/>
      <c r="U69" s="57"/>
      <c r="V69" s="141"/>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7473.391460713432</v>
      </c>
      <c r="P76" s="57"/>
      <c r="Q76" s="57"/>
      <c r="R76" s="57"/>
      <c r="S76" s="57"/>
      <c r="T76" s="57"/>
      <c r="U76" s="57"/>
      <c r="V76" s="57"/>
      <c r="W76" s="57"/>
      <c r="X76" s="57"/>
      <c r="Y76" s="57"/>
      <c r="Z76" s="21">
        <f>SUM(Z60:Z75)</f>
        <v>0</v>
      </c>
      <c r="AA76" s="66">
        <f>SUM(AA60:AA75)</f>
        <v>6866.5815907134329</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319079.05174804159</v>
      </c>
      <c r="O80" s="66">
        <f>O78+O76+O47+O58</f>
        <v>7865.6525396041543</v>
      </c>
      <c r="P80" s="61">
        <f>P78+P58+P47</f>
        <v>3185446.7797295284</v>
      </c>
      <c r="Q80" s="66">
        <f>Q78+Q47+Q58</f>
        <v>8921.0470207952094</v>
      </c>
      <c r="R80" s="61">
        <f>R78+R58+R47</f>
        <v>3212038.6328578042</v>
      </c>
      <c r="S80" s="66">
        <f>S78+S47+S58</f>
        <v>8931.9870103952089</v>
      </c>
      <c r="T80" s="61">
        <f>T78+T58+T47</f>
        <v>4874271.0018445933</v>
      </c>
      <c r="U80" s="66">
        <f>U78+U47+U58</f>
        <v>19435.300887752492</v>
      </c>
      <c r="V80" s="61">
        <f>V78+V58+V47</f>
        <v>4799990.4832437662</v>
      </c>
      <c r="W80" s="66">
        <f>W78+W47+W58</f>
        <v>19186.948908187682</v>
      </c>
      <c r="X80" s="61">
        <f>X78+X58+X47</f>
        <v>4802042.0490849148</v>
      </c>
      <c r="Y80" s="66">
        <f>Y78+Y47+Y58</f>
        <v>19181.031549966305</v>
      </c>
      <c r="Z80" s="61">
        <f>Z78+Z58+Z47</f>
        <v>21192867.998508647</v>
      </c>
      <c r="AA80" s="66">
        <f>AA78+AA76+AA47+AA58</f>
        <v>82384.220076701051</v>
      </c>
    </row>
    <row r="82" spans="2:25" ht="23.45" customHeight="1" x14ac:dyDescent="0.25">
      <c r="B82" s="251" t="s">
        <v>354</v>
      </c>
      <c r="C82" s="252"/>
      <c r="D82" s="252"/>
      <c r="E82" s="252"/>
      <c r="F82" s="252"/>
      <c r="G82" s="252"/>
      <c r="H82" s="252"/>
      <c r="I82" s="252"/>
      <c r="J82" s="252"/>
      <c r="K82" s="252"/>
      <c r="L82" s="252"/>
      <c r="M82" s="253"/>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198" yWindow="462"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O31" sqref="O31"/>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7"/>
      <c r="C2" s="207"/>
      <c r="D2" s="207"/>
      <c r="E2" s="20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08" t="s">
        <v>305</v>
      </c>
      <c r="C3" s="209"/>
      <c r="D3" s="209"/>
      <c r="E3" s="209"/>
      <c r="F3" s="209"/>
      <c r="G3" s="209"/>
      <c r="H3" s="209"/>
      <c r="I3" s="209"/>
      <c r="J3" s="209"/>
      <c r="K3" s="209"/>
      <c r="L3" s="210"/>
      <c r="M3" s="102"/>
      <c r="N3" s="102"/>
      <c r="O3" s="102"/>
      <c r="P3" s="102"/>
      <c r="Q3" s="102"/>
      <c r="R3" s="102"/>
      <c r="S3" s="102"/>
      <c r="T3" s="102"/>
      <c r="U3" s="102"/>
      <c r="V3" s="102"/>
      <c r="W3" s="102"/>
      <c r="X3" s="102"/>
      <c r="Y3" s="102"/>
      <c r="Z3" s="102"/>
      <c r="AA3" s="102"/>
    </row>
    <row r="4" spans="1:27" ht="27.6" customHeight="1" x14ac:dyDescent="0.25">
      <c r="A4" s="102"/>
      <c r="B4" s="106" t="s">
        <v>323</v>
      </c>
      <c r="C4" s="211" t="s">
        <v>384</v>
      </c>
      <c r="D4" s="212"/>
      <c r="E4" s="212"/>
      <c r="F4" s="212"/>
      <c r="G4" s="212"/>
      <c r="H4" s="212"/>
      <c r="I4" s="212"/>
      <c r="J4" s="212"/>
      <c r="K4" s="212"/>
      <c r="L4" s="213"/>
      <c r="M4" s="214"/>
      <c r="N4" s="215"/>
      <c r="O4" s="215"/>
      <c r="P4" s="215"/>
      <c r="Q4" s="215"/>
      <c r="R4" s="215"/>
      <c r="S4" s="215"/>
      <c r="T4" s="215"/>
      <c r="U4" s="215"/>
      <c r="V4" s="215"/>
      <c r="W4" s="102"/>
      <c r="X4" s="102"/>
      <c r="Y4" s="102"/>
      <c r="Z4" s="102"/>
      <c r="AA4" s="102"/>
    </row>
    <row r="5" spans="1:27" ht="43.9" customHeight="1" x14ac:dyDescent="0.25">
      <c r="A5" s="102"/>
      <c r="B5" s="106" t="s">
        <v>324</v>
      </c>
      <c r="C5" s="212" t="s">
        <v>386</v>
      </c>
      <c r="D5" s="212"/>
      <c r="E5" s="212"/>
      <c r="F5" s="212"/>
      <c r="G5" s="212"/>
      <c r="H5" s="212"/>
      <c r="I5" s="212"/>
      <c r="J5" s="212"/>
      <c r="K5" s="212"/>
      <c r="L5" s="213"/>
      <c r="M5" s="214"/>
      <c r="N5" s="215"/>
      <c r="O5" s="215"/>
      <c r="P5" s="215"/>
      <c r="Q5" s="215"/>
      <c r="R5" s="215"/>
      <c r="S5" s="215"/>
      <c r="T5" s="215"/>
      <c r="U5" s="215"/>
      <c r="V5" s="215"/>
      <c r="W5" s="102"/>
      <c r="X5" s="102"/>
      <c r="Y5" s="102"/>
      <c r="Z5" s="102"/>
      <c r="AA5" s="102"/>
    </row>
    <row r="6" spans="1:27" ht="55.9" customHeight="1" x14ac:dyDescent="0.25">
      <c r="A6" s="102"/>
      <c r="B6" s="107" t="s">
        <v>325</v>
      </c>
      <c r="C6" s="227" t="s">
        <v>387</v>
      </c>
      <c r="D6" s="228"/>
      <c r="E6" s="228"/>
      <c r="F6" s="228"/>
      <c r="G6" s="228"/>
      <c r="H6" s="228"/>
      <c r="I6" s="228"/>
      <c r="J6" s="228"/>
      <c r="K6" s="228"/>
      <c r="L6" s="229"/>
      <c r="M6" s="230"/>
      <c r="N6" s="231"/>
      <c r="O6" s="231"/>
      <c r="P6" s="231"/>
      <c r="Q6" s="231"/>
      <c r="R6" s="231"/>
      <c r="S6" s="231"/>
      <c r="T6" s="231"/>
      <c r="U6" s="231"/>
      <c r="V6" s="231"/>
      <c r="W6" s="102"/>
      <c r="X6" s="102"/>
      <c r="Y6" s="102"/>
      <c r="Z6" s="102"/>
      <c r="AA6" s="102"/>
    </row>
    <row r="7" spans="1:27" ht="41.45" customHeight="1" x14ac:dyDescent="0.25">
      <c r="A7" s="102"/>
      <c r="B7" s="107" t="s">
        <v>337</v>
      </c>
      <c r="C7" s="232" t="s">
        <v>504</v>
      </c>
      <c r="D7" s="233"/>
      <c r="E7" s="233"/>
      <c r="F7" s="233"/>
      <c r="G7" s="233"/>
      <c r="H7" s="233"/>
      <c r="I7" s="233"/>
      <c r="J7" s="233"/>
      <c r="K7" s="233"/>
      <c r="L7" s="234"/>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5" t="s">
        <v>306</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row>
    <row r="12" spans="1:27" ht="34.15" customHeight="1" x14ac:dyDescent="0.25">
      <c r="A12" s="102"/>
      <c r="B12" s="237" t="s">
        <v>10</v>
      </c>
      <c r="C12" s="240" t="s">
        <v>495</v>
      </c>
      <c r="D12" s="240" t="s">
        <v>496</v>
      </c>
      <c r="E12" s="240" t="s">
        <v>497</v>
      </c>
      <c r="F12" s="240" t="s">
        <v>451</v>
      </c>
      <c r="G12" s="237" t="s">
        <v>356</v>
      </c>
      <c r="H12" s="243"/>
      <c r="I12" s="243"/>
      <c r="J12" s="243"/>
      <c r="K12" s="243"/>
      <c r="L12" s="243"/>
      <c r="M12" s="244"/>
      <c r="N12" s="247" t="s">
        <v>388</v>
      </c>
      <c r="O12" s="248"/>
      <c r="P12" s="248"/>
      <c r="Q12" s="248"/>
      <c r="R12" s="248"/>
      <c r="S12" s="248"/>
      <c r="T12" s="248"/>
      <c r="U12" s="248"/>
      <c r="V12" s="248"/>
      <c r="W12" s="248"/>
      <c r="X12" s="248"/>
      <c r="Y12" s="248"/>
      <c r="Z12" s="248"/>
      <c r="AA12" s="248"/>
    </row>
    <row r="13" spans="1:27" ht="67.900000000000006" customHeight="1" x14ac:dyDescent="0.25">
      <c r="A13" s="102"/>
      <c r="B13" s="238"/>
      <c r="C13" s="241"/>
      <c r="D13" s="241"/>
      <c r="E13" s="241"/>
      <c r="F13" s="241"/>
      <c r="G13" s="239"/>
      <c r="H13" s="245"/>
      <c r="I13" s="245"/>
      <c r="J13" s="245"/>
      <c r="K13" s="245"/>
      <c r="L13" s="245"/>
      <c r="M13" s="246"/>
      <c r="N13" s="203">
        <v>2015</v>
      </c>
      <c r="O13" s="204"/>
      <c r="P13" s="249">
        <v>2016</v>
      </c>
      <c r="Q13" s="249"/>
      <c r="R13" s="203">
        <v>2017</v>
      </c>
      <c r="S13" s="204"/>
      <c r="T13" s="203">
        <v>2018</v>
      </c>
      <c r="U13" s="204"/>
      <c r="V13" s="203">
        <v>2019</v>
      </c>
      <c r="W13" s="204"/>
      <c r="X13" s="203">
        <v>2020</v>
      </c>
      <c r="Y13" s="204"/>
      <c r="Z13" s="254" t="s">
        <v>19</v>
      </c>
      <c r="AA13" s="255"/>
    </row>
    <row r="14" spans="1:27" ht="42" customHeight="1" x14ac:dyDescent="0.25">
      <c r="A14" s="102"/>
      <c r="B14" s="238"/>
      <c r="C14" s="241"/>
      <c r="D14" s="241"/>
      <c r="E14" s="241"/>
      <c r="F14" s="241"/>
      <c r="G14" s="270" t="s">
        <v>12</v>
      </c>
      <c r="H14" s="272" t="s">
        <v>13</v>
      </c>
      <c r="I14" s="270" t="s">
        <v>14</v>
      </c>
      <c r="J14" s="216" t="s">
        <v>353</v>
      </c>
      <c r="K14" s="216" t="s">
        <v>16</v>
      </c>
      <c r="L14" s="216" t="s">
        <v>351</v>
      </c>
      <c r="M14" s="216" t="s">
        <v>17</v>
      </c>
      <c r="N14" s="205"/>
      <c r="O14" s="206"/>
      <c r="P14" s="250"/>
      <c r="Q14" s="250"/>
      <c r="R14" s="205"/>
      <c r="S14" s="206"/>
      <c r="T14" s="205"/>
      <c r="U14" s="206"/>
      <c r="V14" s="205"/>
      <c r="W14" s="206"/>
      <c r="X14" s="205"/>
      <c r="Y14" s="206"/>
      <c r="Z14" s="256"/>
      <c r="AA14" s="257"/>
    </row>
    <row r="15" spans="1:27" ht="78" customHeight="1" x14ac:dyDescent="0.25">
      <c r="A15" s="102"/>
      <c r="B15" s="239"/>
      <c r="C15" s="242"/>
      <c r="D15" s="242"/>
      <c r="E15" s="242"/>
      <c r="F15" s="242"/>
      <c r="G15" s="271"/>
      <c r="H15" s="273"/>
      <c r="I15" s="271"/>
      <c r="J15" s="217"/>
      <c r="K15" s="217"/>
      <c r="L15" s="217"/>
      <c r="M15" s="217"/>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58" t="s">
        <v>309</v>
      </c>
      <c r="C58" s="259"/>
      <c r="D58" s="259"/>
      <c r="E58" s="259"/>
      <c r="F58" s="259"/>
      <c r="G58" s="259"/>
      <c r="H58" s="259"/>
      <c r="I58" s="259"/>
      <c r="J58" s="259"/>
      <c r="K58" s="259"/>
      <c r="L58" s="259"/>
      <c r="M58" s="26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4" t="s">
        <v>400</v>
      </c>
      <c r="C60" s="16"/>
      <c r="D60" s="218"/>
      <c r="E60" s="219"/>
      <c r="F60" s="219"/>
      <c r="G60" s="219"/>
      <c r="H60" s="219"/>
      <c r="I60" s="219"/>
      <c r="J60" s="219"/>
      <c r="K60" s="219"/>
      <c r="L60" s="219"/>
      <c r="M60" s="220"/>
      <c r="N60" s="57"/>
      <c r="O60" s="65"/>
      <c r="P60" s="57"/>
      <c r="Q60" s="57"/>
      <c r="R60" s="57"/>
      <c r="S60" s="57"/>
      <c r="T60" s="57"/>
      <c r="U60" s="57"/>
      <c r="V60" s="57"/>
      <c r="W60" s="57"/>
      <c r="X60" s="57"/>
      <c r="Y60" s="57"/>
      <c r="Z60" s="70"/>
      <c r="AA60" s="67"/>
    </row>
    <row r="61" spans="2:27" x14ac:dyDescent="0.25">
      <c r="B61" s="265"/>
      <c r="C61" s="16"/>
      <c r="D61" s="221"/>
      <c r="E61" s="222"/>
      <c r="F61" s="222"/>
      <c r="G61" s="222"/>
      <c r="H61" s="222"/>
      <c r="I61" s="222"/>
      <c r="J61" s="222"/>
      <c r="K61" s="222"/>
      <c r="L61" s="222"/>
      <c r="M61" s="223"/>
      <c r="N61" s="57"/>
      <c r="O61" s="65"/>
      <c r="P61" s="57"/>
      <c r="Q61" s="57"/>
      <c r="R61" s="57"/>
      <c r="S61" s="57"/>
      <c r="T61" s="57"/>
      <c r="U61" s="57"/>
      <c r="V61" s="57"/>
      <c r="W61" s="57"/>
      <c r="X61" s="57"/>
      <c r="Y61" s="57"/>
      <c r="Z61" s="70"/>
      <c r="AA61" s="67"/>
    </row>
    <row r="62" spans="2:27" x14ac:dyDescent="0.25">
      <c r="B62" s="265"/>
      <c r="C62" s="16"/>
      <c r="D62" s="221"/>
      <c r="E62" s="222"/>
      <c r="F62" s="222"/>
      <c r="G62" s="222"/>
      <c r="H62" s="222"/>
      <c r="I62" s="222"/>
      <c r="J62" s="222"/>
      <c r="K62" s="222"/>
      <c r="L62" s="222"/>
      <c r="M62" s="223"/>
      <c r="N62" s="57"/>
      <c r="O62" s="65"/>
      <c r="P62" s="57"/>
      <c r="Q62" s="57"/>
      <c r="R62" s="57"/>
      <c r="S62" s="57"/>
      <c r="T62" s="57"/>
      <c r="U62" s="57"/>
      <c r="V62" s="57"/>
      <c r="W62" s="57"/>
      <c r="X62" s="57"/>
      <c r="Y62" s="57"/>
      <c r="Z62" s="70"/>
      <c r="AA62" s="67"/>
    </row>
    <row r="63" spans="2:27" x14ac:dyDescent="0.25">
      <c r="B63" s="265"/>
      <c r="C63" s="16"/>
      <c r="D63" s="221"/>
      <c r="E63" s="222"/>
      <c r="F63" s="222"/>
      <c r="G63" s="222"/>
      <c r="H63" s="222"/>
      <c r="I63" s="222"/>
      <c r="J63" s="222"/>
      <c r="K63" s="222"/>
      <c r="L63" s="222"/>
      <c r="M63" s="223"/>
      <c r="N63" s="57"/>
      <c r="O63" s="65"/>
      <c r="P63" s="57"/>
      <c r="Q63" s="57"/>
      <c r="R63" s="57"/>
      <c r="S63" s="57"/>
      <c r="T63" s="57"/>
      <c r="U63" s="57"/>
      <c r="V63" s="57"/>
      <c r="W63" s="57"/>
      <c r="X63" s="57"/>
      <c r="Y63" s="57"/>
      <c r="Z63" s="70"/>
      <c r="AA63" s="67"/>
    </row>
    <row r="64" spans="2:27" x14ac:dyDescent="0.25">
      <c r="B64" s="265"/>
      <c r="C64" s="16"/>
      <c r="D64" s="221"/>
      <c r="E64" s="222"/>
      <c r="F64" s="222"/>
      <c r="G64" s="222"/>
      <c r="H64" s="222"/>
      <c r="I64" s="222"/>
      <c r="J64" s="222"/>
      <c r="K64" s="222"/>
      <c r="L64" s="222"/>
      <c r="M64" s="223"/>
      <c r="N64" s="57"/>
      <c r="O64" s="65"/>
      <c r="P64" s="57"/>
      <c r="Q64" s="57"/>
      <c r="R64" s="57"/>
      <c r="S64" s="57"/>
      <c r="T64" s="57"/>
      <c r="U64" s="57"/>
      <c r="V64" s="57"/>
      <c r="W64" s="57"/>
      <c r="X64" s="57"/>
      <c r="Y64" s="57"/>
      <c r="Z64" s="70"/>
      <c r="AA64" s="67"/>
    </row>
    <row r="65" spans="2:27" x14ac:dyDescent="0.25">
      <c r="B65" s="265"/>
      <c r="C65" s="16"/>
      <c r="D65" s="221"/>
      <c r="E65" s="222"/>
      <c r="F65" s="222"/>
      <c r="G65" s="222"/>
      <c r="H65" s="222"/>
      <c r="I65" s="222"/>
      <c r="J65" s="222"/>
      <c r="K65" s="222"/>
      <c r="L65" s="222"/>
      <c r="M65" s="223"/>
      <c r="N65" s="57"/>
      <c r="O65" s="65"/>
      <c r="P65" s="57"/>
      <c r="Q65" s="57"/>
      <c r="R65" s="57"/>
      <c r="S65" s="57"/>
      <c r="T65" s="57"/>
      <c r="U65" s="57"/>
      <c r="V65" s="57"/>
      <c r="W65" s="57"/>
      <c r="X65" s="57"/>
      <c r="Y65" s="57"/>
      <c r="Z65" s="70"/>
      <c r="AA65" s="67"/>
    </row>
    <row r="66" spans="2:27" x14ac:dyDescent="0.25">
      <c r="B66" s="265"/>
      <c r="C66" s="16"/>
      <c r="D66" s="221"/>
      <c r="E66" s="222"/>
      <c r="F66" s="222"/>
      <c r="G66" s="222"/>
      <c r="H66" s="222"/>
      <c r="I66" s="222"/>
      <c r="J66" s="222"/>
      <c r="K66" s="222"/>
      <c r="L66" s="222"/>
      <c r="M66" s="223"/>
      <c r="N66" s="57"/>
      <c r="O66" s="65"/>
      <c r="P66" s="57"/>
      <c r="Q66" s="57"/>
      <c r="R66" s="57"/>
      <c r="S66" s="57"/>
      <c r="T66" s="57"/>
      <c r="U66" s="57"/>
      <c r="V66" s="57"/>
      <c r="W66" s="57"/>
      <c r="X66" s="57"/>
      <c r="Y66" s="57"/>
      <c r="Z66" s="70"/>
      <c r="AA66" s="67"/>
    </row>
    <row r="67" spans="2:27" x14ac:dyDescent="0.25">
      <c r="B67" s="265"/>
      <c r="C67" s="16"/>
      <c r="D67" s="221"/>
      <c r="E67" s="222"/>
      <c r="F67" s="222"/>
      <c r="G67" s="222"/>
      <c r="H67" s="222"/>
      <c r="I67" s="222"/>
      <c r="J67" s="222"/>
      <c r="K67" s="222"/>
      <c r="L67" s="222"/>
      <c r="M67" s="223"/>
      <c r="N67" s="57"/>
      <c r="O67" s="65"/>
      <c r="P67" s="57"/>
      <c r="Q67" s="57"/>
      <c r="R67" s="57"/>
      <c r="S67" s="57"/>
      <c r="T67" s="57"/>
      <c r="U67" s="57"/>
      <c r="V67" s="57"/>
      <c r="W67" s="57"/>
      <c r="X67" s="57"/>
      <c r="Y67" s="57"/>
      <c r="Z67" s="70"/>
      <c r="AA67" s="67"/>
    </row>
    <row r="68" spans="2:27" x14ac:dyDescent="0.25">
      <c r="B68" s="265"/>
      <c r="C68" s="16"/>
      <c r="D68" s="221"/>
      <c r="E68" s="222"/>
      <c r="F68" s="222"/>
      <c r="G68" s="222"/>
      <c r="H68" s="222"/>
      <c r="I68" s="222"/>
      <c r="J68" s="222"/>
      <c r="K68" s="222"/>
      <c r="L68" s="222"/>
      <c r="M68" s="223"/>
      <c r="N68" s="57"/>
      <c r="O68" s="65"/>
      <c r="P68" s="57"/>
      <c r="Q68" s="57"/>
      <c r="R68" s="57"/>
      <c r="S68" s="57"/>
      <c r="T68" s="57"/>
      <c r="U68" s="57"/>
      <c r="V68" s="57"/>
      <c r="W68" s="57"/>
      <c r="X68" s="57"/>
      <c r="Y68" s="57"/>
      <c r="Z68" s="70"/>
      <c r="AA68" s="67"/>
    </row>
    <row r="69" spans="2:27" x14ac:dyDescent="0.25">
      <c r="B69" s="265"/>
      <c r="C69" s="16"/>
      <c r="D69" s="221"/>
      <c r="E69" s="222"/>
      <c r="F69" s="222"/>
      <c r="G69" s="222"/>
      <c r="H69" s="222"/>
      <c r="I69" s="222"/>
      <c r="J69" s="222"/>
      <c r="K69" s="222"/>
      <c r="L69" s="222"/>
      <c r="M69" s="223"/>
      <c r="N69" s="57"/>
      <c r="O69" s="65"/>
      <c r="P69" s="57"/>
      <c r="Q69" s="57"/>
      <c r="R69" s="57"/>
      <c r="S69" s="57"/>
      <c r="T69" s="57"/>
      <c r="U69" s="57"/>
      <c r="V69" s="57"/>
      <c r="W69" s="57"/>
      <c r="X69" s="57"/>
      <c r="Y69" s="57"/>
      <c r="Z69" s="70"/>
      <c r="AA69" s="67"/>
    </row>
    <row r="70" spans="2:27" x14ac:dyDescent="0.25">
      <c r="B70" s="265"/>
      <c r="C70" s="16"/>
      <c r="D70" s="221"/>
      <c r="E70" s="222"/>
      <c r="F70" s="222"/>
      <c r="G70" s="222"/>
      <c r="H70" s="222"/>
      <c r="I70" s="222"/>
      <c r="J70" s="222"/>
      <c r="K70" s="222"/>
      <c r="L70" s="222"/>
      <c r="M70" s="223"/>
      <c r="N70" s="57"/>
      <c r="O70" s="65"/>
      <c r="P70" s="57"/>
      <c r="Q70" s="57"/>
      <c r="R70" s="57"/>
      <c r="S70" s="57"/>
      <c r="T70" s="57"/>
      <c r="U70" s="57"/>
      <c r="V70" s="57"/>
      <c r="W70" s="57"/>
      <c r="X70" s="57"/>
      <c r="Y70" s="57"/>
      <c r="Z70" s="70"/>
      <c r="AA70" s="67"/>
    </row>
    <row r="71" spans="2:27" x14ac:dyDescent="0.25">
      <c r="B71" s="265"/>
      <c r="C71" s="16"/>
      <c r="D71" s="221"/>
      <c r="E71" s="222"/>
      <c r="F71" s="222"/>
      <c r="G71" s="222"/>
      <c r="H71" s="222"/>
      <c r="I71" s="222"/>
      <c r="J71" s="222"/>
      <c r="K71" s="222"/>
      <c r="L71" s="222"/>
      <c r="M71" s="223"/>
      <c r="N71" s="57"/>
      <c r="O71" s="65"/>
      <c r="P71" s="57"/>
      <c r="Q71" s="57"/>
      <c r="R71" s="57"/>
      <c r="S71" s="57"/>
      <c r="T71" s="57"/>
      <c r="U71" s="57"/>
      <c r="V71" s="57"/>
      <c r="W71" s="57"/>
      <c r="X71" s="57"/>
      <c r="Y71" s="57"/>
      <c r="Z71" s="70"/>
      <c r="AA71" s="67"/>
    </row>
    <row r="72" spans="2:27" x14ac:dyDescent="0.25">
      <c r="B72" s="265"/>
      <c r="C72" s="16"/>
      <c r="D72" s="221"/>
      <c r="E72" s="222"/>
      <c r="F72" s="222"/>
      <c r="G72" s="222"/>
      <c r="H72" s="222"/>
      <c r="I72" s="222"/>
      <c r="J72" s="222"/>
      <c r="K72" s="222"/>
      <c r="L72" s="222"/>
      <c r="M72" s="223"/>
      <c r="N72" s="57"/>
      <c r="O72" s="65"/>
      <c r="P72" s="57"/>
      <c r="Q72" s="57"/>
      <c r="R72" s="57"/>
      <c r="S72" s="57"/>
      <c r="T72" s="57"/>
      <c r="U72" s="57"/>
      <c r="V72" s="57"/>
      <c r="W72" s="57"/>
      <c r="X72" s="57"/>
      <c r="Y72" s="57"/>
      <c r="Z72" s="70"/>
      <c r="AA72" s="67"/>
    </row>
    <row r="73" spans="2:27" x14ac:dyDescent="0.25">
      <c r="B73" s="265"/>
      <c r="C73" s="16"/>
      <c r="D73" s="221"/>
      <c r="E73" s="222"/>
      <c r="F73" s="222"/>
      <c r="G73" s="222"/>
      <c r="H73" s="222"/>
      <c r="I73" s="222"/>
      <c r="J73" s="222"/>
      <c r="K73" s="222"/>
      <c r="L73" s="222"/>
      <c r="M73" s="223"/>
      <c r="N73" s="57"/>
      <c r="O73" s="65"/>
      <c r="P73" s="57"/>
      <c r="Q73" s="57"/>
      <c r="R73" s="57"/>
      <c r="S73" s="57"/>
      <c r="T73" s="57"/>
      <c r="U73" s="57"/>
      <c r="V73" s="57"/>
      <c r="W73" s="57"/>
      <c r="X73" s="57"/>
      <c r="Y73" s="57"/>
      <c r="Z73" s="70"/>
      <c r="AA73" s="67"/>
    </row>
    <row r="74" spans="2:27" x14ac:dyDescent="0.25">
      <c r="B74" s="265"/>
      <c r="C74" s="16"/>
      <c r="D74" s="221"/>
      <c r="E74" s="222"/>
      <c r="F74" s="222"/>
      <c r="G74" s="222"/>
      <c r="H74" s="222"/>
      <c r="I74" s="222"/>
      <c r="J74" s="222"/>
      <c r="K74" s="222"/>
      <c r="L74" s="222"/>
      <c r="M74" s="223"/>
      <c r="N74" s="57"/>
      <c r="O74" s="65"/>
      <c r="P74" s="57"/>
      <c r="Q74" s="57"/>
      <c r="R74" s="57"/>
      <c r="S74" s="57"/>
      <c r="T74" s="57"/>
      <c r="U74" s="57"/>
      <c r="V74" s="57"/>
      <c r="W74" s="57"/>
      <c r="X74" s="57"/>
      <c r="Y74" s="57"/>
      <c r="Z74" s="70"/>
      <c r="AA74" s="67"/>
    </row>
    <row r="75" spans="2:27" x14ac:dyDescent="0.25">
      <c r="B75" s="266"/>
      <c r="C75" s="16"/>
      <c r="D75" s="224"/>
      <c r="E75" s="225"/>
      <c r="F75" s="225"/>
      <c r="G75" s="225"/>
      <c r="H75" s="225"/>
      <c r="I75" s="225"/>
      <c r="J75" s="225"/>
      <c r="K75" s="225"/>
      <c r="L75" s="225"/>
      <c r="M75" s="226"/>
      <c r="N75" s="57"/>
      <c r="O75" s="65"/>
      <c r="P75" s="57"/>
      <c r="Q75" s="57"/>
      <c r="R75" s="57"/>
      <c r="S75" s="57"/>
      <c r="T75" s="57"/>
      <c r="U75" s="57"/>
      <c r="V75" s="57"/>
      <c r="W75" s="57"/>
      <c r="X75" s="57"/>
      <c r="Y75" s="57"/>
      <c r="Z75" s="70"/>
      <c r="AA75" s="67"/>
    </row>
    <row r="76" spans="2:27" ht="22.9" customHeight="1" x14ac:dyDescent="0.25">
      <c r="B76" s="267" t="s">
        <v>401</v>
      </c>
      <c r="C76" s="268"/>
      <c r="D76" s="268"/>
      <c r="E76" s="268"/>
      <c r="F76" s="268"/>
      <c r="G76" s="268"/>
      <c r="H76" s="268"/>
      <c r="I76" s="268"/>
      <c r="J76" s="268"/>
      <c r="K76" s="268"/>
      <c r="L76" s="268"/>
      <c r="M76" s="26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7" t="s">
        <v>336</v>
      </c>
      <c r="C78" s="268"/>
      <c r="D78" s="268"/>
      <c r="E78" s="268"/>
      <c r="F78" s="268"/>
      <c r="G78" s="268"/>
      <c r="H78" s="268"/>
      <c r="I78" s="268"/>
      <c r="J78" s="268"/>
      <c r="K78" s="268"/>
      <c r="L78" s="268"/>
      <c r="M78" s="26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1" t="s">
        <v>310</v>
      </c>
      <c r="C80" s="252"/>
      <c r="D80" s="252"/>
      <c r="E80" s="252"/>
      <c r="F80" s="252"/>
      <c r="G80" s="252"/>
      <c r="H80" s="252"/>
      <c r="I80" s="252"/>
      <c r="J80" s="252"/>
      <c r="K80" s="252"/>
      <c r="L80" s="252"/>
      <c r="M80" s="253"/>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1" t="s">
        <v>354</v>
      </c>
      <c r="C82" s="252"/>
      <c r="D82" s="252"/>
      <c r="E82" s="252"/>
      <c r="F82" s="252"/>
      <c r="G82" s="252"/>
      <c r="H82" s="252"/>
      <c r="I82" s="252"/>
      <c r="J82" s="252"/>
      <c r="K82" s="252"/>
      <c r="L82" s="252"/>
      <c r="M82" s="253"/>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Jeff Quint</cp:lastModifiedBy>
  <cp:lastPrinted>2015-04-28T18:44:59Z</cp:lastPrinted>
  <dcterms:created xsi:type="dcterms:W3CDTF">2014-07-07T16:14:19Z</dcterms:created>
  <dcterms:modified xsi:type="dcterms:W3CDTF">2015-06-30T16:02:09Z</dcterms:modified>
</cp:coreProperties>
</file>