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6" windowWidth="19992" windowHeight="8652"/>
  </bookViews>
  <sheets>
    <sheet name="Sheet1" sheetId="1" r:id="rId1"/>
    <sheet name="Sheet2" sheetId="2" r:id="rId2"/>
    <sheet name="Sheet3" sheetId="3" r:id="rId3"/>
  </sheets>
  <externalReferences>
    <externalReference r:id="rId4"/>
  </externalReferences>
  <definedNames>
    <definedName name="EBNUMBER">'[1]LDC Info'!$E$16</definedName>
    <definedName name="_xlnm.Print_Area" localSheetId="0">Sheet1!$A$1:$F$105</definedName>
    <definedName name="TestYear">'[1]LDC Info'!$E$24</definedName>
  </definedNames>
  <calcPr calcId="145621"/>
</workbook>
</file>

<file path=xl/calcChain.xml><?xml version="1.0" encoding="utf-8"?>
<calcChain xmlns="http://schemas.openxmlformats.org/spreadsheetml/2006/main">
  <c r="F98" i="1" l="1"/>
  <c r="F97" i="1"/>
  <c r="F96" i="1"/>
  <c r="F95" i="1"/>
  <c r="F94" i="1"/>
  <c r="F93" i="1"/>
  <c r="C91" i="1"/>
  <c r="D91" i="1" s="1"/>
  <c r="E91" i="1" s="1"/>
  <c r="C99" i="1"/>
  <c r="C98" i="1"/>
  <c r="C97" i="1"/>
  <c r="C96" i="1"/>
  <c r="C95" i="1"/>
  <c r="C94" i="1"/>
  <c r="C93" i="1"/>
  <c r="F51" i="1"/>
  <c r="E51" i="1"/>
  <c r="D51" i="1"/>
  <c r="C51" i="1"/>
  <c r="A51" i="1"/>
  <c r="A79" i="1"/>
  <c r="A99" i="1" s="1"/>
  <c r="A78" i="1"/>
  <c r="A98" i="1" s="1"/>
  <c r="A77" i="1"/>
  <c r="A97" i="1" s="1"/>
  <c r="A76" i="1"/>
  <c r="A96" i="1" s="1"/>
  <c r="A75" i="1"/>
  <c r="A95" i="1" s="1"/>
  <c r="A74" i="1"/>
  <c r="A94" i="1" s="1"/>
  <c r="A73" i="1"/>
  <c r="A93" i="1" s="1"/>
  <c r="D24" i="1"/>
  <c r="B24" i="1"/>
  <c r="F1" i="1"/>
  <c r="C22" i="1" l="1"/>
  <c r="C21" i="1"/>
  <c r="E23" i="1"/>
  <c r="E21" i="1"/>
  <c r="E19" i="1"/>
  <c r="E17" i="1"/>
  <c r="E20" i="1"/>
  <c r="E22" i="1"/>
  <c r="C17" i="1"/>
  <c r="C20" i="1"/>
  <c r="E18" i="1"/>
  <c r="C18" i="1"/>
  <c r="C23" i="1"/>
  <c r="C19" i="1"/>
  <c r="E24" i="1" l="1"/>
  <c r="C24" i="1"/>
</calcChain>
</file>

<file path=xl/sharedStrings.xml><?xml version="1.0" encoding="utf-8"?>
<sst xmlns="http://schemas.openxmlformats.org/spreadsheetml/2006/main" count="89" uniqueCount="66">
  <si>
    <t>File Number:</t>
  </si>
  <si>
    <t>Exhibit:</t>
  </si>
  <si>
    <t>Tab:</t>
  </si>
  <si>
    <t>Schedule:</t>
  </si>
  <si>
    <t>Page:</t>
  </si>
  <si>
    <t>Date:</t>
  </si>
  <si>
    <t>Appendix 2-P</t>
  </si>
  <si>
    <t>Cost Allocation</t>
  </si>
  <si>
    <t>Please complete the following four tables.</t>
  </si>
  <si>
    <t>A)  Allocated Costs</t>
  </si>
  <si>
    <t>Classes</t>
  </si>
  <si>
    <t>Costs Allocated from Previous Study</t>
  </si>
  <si>
    <t>%</t>
  </si>
  <si>
    <t>Costs Allocated in Test Year Study                    (Column 7A)</t>
  </si>
  <si>
    <t>Residential</t>
  </si>
  <si>
    <t>GS &lt; 50 kW</t>
  </si>
  <si>
    <t>Street Lighting</t>
  </si>
  <si>
    <t>Total</t>
  </si>
  <si>
    <t>Notes</t>
  </si>
  <si>
    <t>1     Customer Classification - If proposed rate classes differ from those in place in the previous Cost Allocation study, modify the rate classes to match the current application as closely as possible.</t>
  </si>
  <si>
    <t>2     Host Distributors -  Provide information on embedded distributor(s) as a separate class, if applicable.   If embedded distributor(s) are billed as customers in a General Service class, include the allocated cost and revenue of the embedded distributor(s) in the applicable class.  Also complete Appendix 2-Q.</t>
  </si>
  <si>
    <t xml:space="preserve">  </t>
  </si>
  <si>
    <t xml:space="preserve">3     Class Revenue Requirements - If using the Board-issued model, in column 7A enter the results from Worksheet O-1, Revenue Requirement (row 40 in the 2013 model).  This excludes costs in deferral and variance accounts.  Note to Embedded Distributor(s), it also does not include Account 4750 - Low Voltage (LV) Costs. </t>
  </si>
  <si>
    <t>B)  Calculated Class Revenues</t>
  </si>
  <si>
    <t>Column 7B</t>
  </si>
  <si>
    <t>Column 7C</t>
  </si>
  <si>
    <t>Column 7D</t>
  </si>
  <si>
    <t>Column 7E</t>
  </si>
  <si>
    <t>Miscellaneous Revenue</t>
  </si>
  <si>
    <t>Notes:</t>
  </si>
  <si>
    <t xml:space="preserve">1     Columns 7B to 7D - LF means Load Forecast of Annual Billing Quantities (i.e. customers or connections X 12, (kWh or kW, as applicable).  Revenue Quantities should be net of Transfomrer Ownership Allowance.  Exclude revenue from rate adders and rate riders.  </t>
  </si>
  <si>
    <t>2     Columns 7C and 7D - Column total in each column should equal the Base Revenue Requirement</t>
  </si>
  <si>
    <t>3     Columns 7C - The Board cost allocation model calculates "1+d" in worksheet O-1, cell C21. "d" is defined as Revenue Deficiency/ Revenue at Current Rates.</t>
  </si>
  <si>
    <t>4     Columns 7E - If using the Board-issued Cost Allocation model, enter Miscellaneous Revenue as it appears in Worksheet O-1, row 19.</t>
  </si>
  <si>
    <t>C)  Rebalancing Revenue-to-Cost (R/C) Ratios</t>
  </si>
  <si>
    <t>Class</t>
  </si>
  <si>
    <t>Previously Approved Ratios</t>
  </si>
  <si>
    <t>Status Quo Ratios</t>
  </si>
  <si>
    <t>Proposed Ratios</t>
  </si>
  <si>
    <t>Policy Range</t>
  </si>
  <si>
    <t>Most Recent Year:</t>
  </si>
  <si>
    <t>(7C + 7E) / (7A)</t>
  </si>
  <si>
    <t>(7D + 7E) / (7A)</t>
  </si>
  <si>
    <t>85 - 115</t>
  </si>
  <si>
    <t>80 - 120</t>
  </si>
  <si>
    <t>70 - 120</t>
  </si>
  <si>
    <t>1     Previously Approved Revenue-to-Cost Ratios - For most applicants, Most Recent Year would be the third year of the IRM 3 period,  e.g. if the applicant rebased in 2009 with further adjustments over 2 years, the Most recent year is 2011.  For applicants whose most recent rebasing year is 2006, the applicant should enter the ratios from their Informational Filing.</t>
  </si>
  <si>
    <t>2     Status Quo Ratios - The Board's updated Cost Allocation Model yields the Status Quo Ratios in Worksheet O-1.  Status Quo means "Before Rebalancing".</t>
  </si>
  <si>
    <t>D)  Proposed Revenue-to-Cost Ratios</t>
  </si>
  <si>
    <t>Proposed Revenue-to-Cost Ratios</t>
  </si>
  <si>
    <t>Note</t>
  </si>
  <si>
    <t xml:space="preserve">1     The applicant should complete Table D if it is applying for approval of a revenue to cost ratio in 2014 that is outside the Board’s policy range for any customer class. Table (d) will show the information that the distributor would likely enter in the IRM model) in 2014.  In 2015 Table (d), enter the planned ratios for the classes that will be ‘Change’ and ‘No Change’ in 2014 (in the current Revenue Cost Ratio Adjustment Workform, Worksheet C1.1 ‘Decision – Cost Revenue Adjustment’, column d), and enter TBD for class(es) that will be entered as ‘Rebalance’. </t>
  </si>
  <si>
    <t>GS &gt; 50 kW</t>
  </si>
  <si>
    <t>Large User</t>
  </si>
  <si>
    <t>Embedded Distributor</t>
  </si>
  <si>
    <t>Unmetered Scattered Load</t>
  </si>
  <si>
    <t>2016 Base Revenue at Existing Rates</t>
  </si>
  <si>
    <t>2016 Proposed Base Revenue Allocated at Existing Rates Proportion</t>
  </si>
  <si>
    <t>2016 Proposed Base Revenue</t>
  </si>
  <si>
    <t>Rate Class</t>
  </si>
  <si>
    <t>2011 Board Approved</t>
  </si>
  <si>
    <t>2016 Updated Cost Allocation Study</t>
  </si>
  <si>
    <t>2016 Proposed Ratios</t>
  </si>
  <si>
    <t>Board Targets</t>
  </si>
  <si>
    <t>Aug 7/15</t>
  </si>
  <si>
    <t>1-Staff-1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</si>
</sst>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_-;\-&quot;$&quot;* #,##0_-;_-&quot;$&quot;* &quot;-&quot;??_-;_-@_-"/>
    <numFmt numFmtId="165" formatCode="_-* #,##0.00_-;\-* #,##0.00_-;_-* &quot;-&quot;??_-;_-@_-"/>
  </numFmts>
  <fonts count="14" x14ac:knownFonts="1">
    <font>
      <sz val="11"/>
      <color theme="1"/>
      <name val="Calibri"/>
      <family val="2"/>
      <scheme val="minor"/>
    </font>
    <font>
      <sz val="11"/>
      <color theme="1"/>
      <name val="Calibri"/>
      <family val="2"/>
      <scheme val="minor"/>
    </font>
    <font>
      <b/>
      <sz val="10"/>
      <name val="Arial"/>
      <family val="2"/>
    </font>
    <font>
      <sz val="10"/>
      <name val="Arial"/>
      <family val="2"/>
    </font>
    <font>
      <sz val="8"/>
      <name val="Arial"/>
      <family val="2"/>
    </font>
    <font>
      <b/>
      <sz val="14"/>
      <name val="Arial"/>
      <family val="2"/>
    </font>
    <font>
      <sz val="10"/>
      <color indexed="10"/>
      <name val="Arial"/>
      <family val="2"/>
    </font>
    <font>
      <b/>
      <sz val="13"/>
      <name val="Arial"/>
      <family val="2"/>
    </font>
    <font>
      <sz val="11"/>
      <color theme="1"/>
      <name val="Arial"/>
      <family val="2"/>
    </font>
    <font>
      <sz val="13"/>
      <color theme="1"/>
      <name val="Arial"/>
      <family val="2"/>
    </font>
    <font>
      <sz val="11"/>
      <name val="Arial"/>
      <family val="2"/>
    </font>
    <font>
      <b/>
      <sz val="13"/>
      <color theme="1"/>
      <name val="Arial"/>
      <family val="2"/>
    </font>
    <font>
      <b/>
      <sz val="12"/>
      <name val="Arial"/>
      <family val="2"/>
    </font>
    <font>
      <b/>
      <sz val="12"/>
      <color theme="1"/>
      <name val="Arial"/>
      <family val="2"/>
    </font>
  </fonts>
  <fills count="6">
    <fill>
      <patternFill patternType="none"/>
    </fill>
    <fill>
      <patternFill patternType="gray125"/>
    </fill>
    <fill>
      <patternFill patternType="solid">
        <fgColor theme="6" tint="0.79998168889431442"/>
        <bgColor indexed="64"/>
      </patternFill>
    </fill>
    <fill>
      <patternFill patternType="solid">
        <fgColor rgb="FFCCFFFF"/>
        <bgColor indexed="64"/>
      </patternFill>
    </fill>
    <fill>
      <patternFill patternType="solid">
        <fgColor theme="0" tint="-0.14999847407452621"/>
        <bgColor indexed="64"/>
      </patternFill>
    </fill>
    <fill>
      <patternFill patternType="gray125">
        <bgColor theme="0" tint="-0.14996795556505021"/>
      </patternFill>
    </fill>
  </fills>
  <borders count="50">
    <border>
      <left/>
      <right/>
      <top/>
      <bottom/>
      <diagonal/>
    </border>
    <border>
      <left/>
      <right/>
      <top/>
      <bottom style="thin">
        <color theme="0"/>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146">
    <xf numFmtId="0" fontId="0" fillId="0" borderId="0" xfId="0"/>
    <xf numFmtId="0" fontId="2" fillId="0" borderId="0" xfId="0" applyFont="1" applyAlignment="1">
      <alignment horizontal="left"/>
    </xf>
    <xf numFmtId="0" fontId="4" fillId="0" borderId="0" xfId="3" applyFont="1" applyAlignment="1">
      <alignment horizontal="right" vertical="top"/>
    </xf>
    <xf numFmtId="0" fontId="4" fillId="2" borderId="1" xfId="0" applyFont="1" applyFill="1" applyBorder="1" applyAlignment="1">
      <alignment horizontal="right" vertical="top"/>
    </xf>
    <xf numFmtId="0" fontId="4" fillId="2" borderId="0" xfId="0" applyFont="1" applyFill="1" applyAlignment="1">
      <alignment horizontal="right" vertical="top"/>
    </xf>
    <xf numFmtId="0" fontId="4" fillId="0" borderId="0" xfId="0" applyFont="1" applyAlignment="1">
      <alignment horizontal="right" vertical="top"/>
    </xf>
    <xf numFmtId="0" fontId="2" fillId="0" borderId="0" xfId="0" applyFont="1"/>
    <xf numFmtId="0" fontId="3" fillId="0" borderId="0" xfId="0" applyFont="1" applyFill="1" applyAlignment="1">
      <alignment vertical="top" wrapText="1"/>
    </xf>
    <xf numFmtId="0" fontId="3" fillId="0" borderId="0" xfId="0" applyFont="1" applyFill="1" applyAlignment="1">
      <alignment horizontal="left" vertical="top" wrapText="1"/>
    </xf>
    <xf numFmtId="0" fontId="2" fillId="0" borderId="0" xfId="0" applyFont="1" applyAlignment="1">
      <alignment vertical="top"/>
    </xf>
    <xf numFmtId="0" fontId="2" fillId="0" borderId="0" xfId="0" applyFont="1" applyAlignment="1">
      <alignment wrapText="1"/>
    </xf>
    <xf numFmtId="0" fontId="3" fillId="0" borderId="0" xfId="0" applyFont="1"/>
    <xf numFmtId="0" fontId="3" fillId="0" borderId="0" xfId="0" applyFont="1" applyFill="1" applyAlignment="1">
      <alignment horizontal="left" vertical="top"/>
    </xf>
    <xf numFmtId="0" fontId="6" fillId="0" borderId="0" xfId="0" applyFont="1"/>
    <xf numFmtId="0" fontId="6" fillId="0" borderId="0" xfId="0" applyFont="1" applyFill="1"/>
    <xf numFmtId="0" fontId="3" fillId="0" borderId="0" xfId="0" applyFont="1" applyAlignment="1"/>
    <xf numFmtId="0" fontId="3" fillId="0" borderId="0" xfId="0" applyFont="1" applyAlignment="1">
      <alignment vertical="top" wrapText="1"/>
    </xf>
    <xf numFmtId="0" fontId="2" fillId="0" borderId="0" xfId="0" applyFont="1" applyAlignment="1">
      <alignment horizontal="left" vertical="center"/>
    </xf>
    <xf numFmtId="0" fontId="2" fillId="0" borderId="0" xfId="0" applyFont="1" applyAlignment="1"/>
    <xf numFmtId="0" fontId="8" fillId="0" borderId="0" xfId="0" applyFont="1"/>
    <xf numFmtId="0" fontId="8" fillId="0" borderId="3" xfId="0" applyFont="1" applyBorder="1" applyAlignment="1">
      <alignment horizontal="left" vertical="center" wrapText="1"/>
    </xf>
    <xf numFmtId="164" fontId="8" fillId="4" borderId="4" xfId="1" applyNumberFormat="1" applyFont="1" applyFill="1" applyBorder="1"/>
    <xf numFmtId="10" fontId="8" fillId="0" borderId="4" xfId="2" applyNumberFormat="1" applyFont="1" applyBorder="1"/>
    <xf numFmtId="10" fontId="8" fillId="0" borderId="5" xfId="2" applyNumberFormat="1" applyFont="1" applyBorder="1"/>
    <xf numFmtId="0" fontId="8" fillId="0" borderId="3" xfId="0" applyFont="1" applyFill="1" applyBorder="1" applyAlignment="1">
      <alignment horizontal="left" vertical="center" wrapText="1"/>
    </xf>
    <xf numFmtId="0" fontId="8" fillId="0" borderId="0" xfId="0" applyFont="1" applyFill="1" applyAlignment="1">
      <alignment horizontal="left" vertical="top" wrapText="1"/>
    </xf>
    <xf numFmtId="0" fontId="8" fillId="0" borderId="0" xfId="0" applyFont="1" applyFill="1"/>
    <xf numFmtId="165" fontId="8" fillId="0" borderId="4" xfId="0" applyNumberFormat="1" applyFont="1" applyBorder="1"/>
    <xf numFmtId="0" fontId="8" fillId="2" borderId="4" xfId="0" applyFont="1" applyFill="1" applyBorder="1"/>
    <xf numFmtId="0" fontId="8" fillId="0" borderId="5" xfId="0" applyFont="1" applyBorder="1" applyAlignment="1">
      <alignment horizontal="center"/>
    </xf>
    <xf numFmtId="0" fontId="10" fillId="0" borderId="20" xfId="0" applyFont="1" applyFill="1" applyBorder="1" applyAlignment="1">
      <alignment horizontal="left" vertical="center" wrapText="1"/>
    </xf>
    <xf numFmtId="164" fontId="8" fillId="4" borderId="14" xfId="1" applyNumberFormat="1" applyFont="1" applyFill="1" applyBorder="1"/>
    <xf numFmtId="10" fontId="8" fillId="0" borderId="14" xfId="2" applyNumberFormat="1" applyFont="1" applyBorder="1"/>
    <xf numFmtId="10" fontId="8" fillId="0" borderId="15" xfId="2" applyNumberFormat="1" applyFont="1" applyBorder="1"/>
    <xf numFmtId="0" fontId="8" fillId="0" borderId="24" xfId="0" applyFont="1" applyBorder="1" applyAlignment="1">
      <alignment horizontal="left" vertical="center" wrapText="1"/>
    </xf>
    <xf numFmtId="164" fontId="8" fillId="4" borderId="10" xfId="1" applyNumberFormat="1" applyFont="1" applyFill="1" applyBorder="1"/>
    <xf numFmtId="10" fontId="8" fillId="0" borderId="10" xfId="2" applyNumberFormat="1" applyFont="1" applyBorder="1"/>
    <xf numFmtId="10" fontId="8" fillId="0" borderId="11" xfId="2" applyNumberFormat="1" applyFont="1" applyBorder="1"/>
    <xf numFmtId="0" fontId="7" fillId="3" borderId="22"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2" fillId="3" borderId="21" xfId="0" applyFont="1" applyFill="1" applyBorder="1" applyAlignment="1"/>
    <xf numFmtId="164" fontId="13" fillId="3" borderId="22" xfId="1" applyNumberFormat="1" applyFont="1" applyFill="1" applyBorder="1"/>
    <xf numFmtId="10" fontId="13" fillId="3" borderId="22" xfId="0" applyNumberFormat="1" applyFont="1" applyFill="1" applyBorder="1"/>
    <xf numFmtId="10" fontId="13" fillId="3" borderId="23" xfId="0" applyNumberFormat="1" applyFont="1" applyFill="1" applyBorder="1"/>
    <xf numFmtId="0" fontId="7" fillId="3" borderId="21" xfId="0" applyFont="1" applyFill="1" applyBorder="1" applyAlignment="1">
      <alignment horizontal="center" vertical="center" wrapText="1"/>
    </xf>
    <xf numFmtId="0" fontId="8" fillId="0" borderId="3" xfId="0" applyFont="1" applyBorder="1" applyAlignment="1">
      <alignment vertical="center" wrapText="1"/>
    </xf>
    <xf numFmtId="0" fontId="8" fillId="0" borderId="20" xfId="0" applyFont="1" applyBorder="1" applyAlignment="1">
      <alignment vertical="center" wrapText="1"/>
    </xf>
    <xf numFmtId="0" fontId="8" fillId="0" borderId="24" xfId="0" applyFont="1" applyBorder="1" applyAlignment="1">
      <alignment vertical="center" wrapText="1"/>
    </xf>
    <xf numFmtId="0" fontId="8" fillId="0" borderId="32" xfId="0" applyFont="1" applyBorder="1" applyAlignment="1">
      <alignment vertical="center" wrapText="1"/>
    </xf>
    <xf numFmtId="0" fontId="8" fillId="0" borderId="33" xfId="0" applyFont="1" applyBorder="1" applyAlignment="1">
      <alignment vertical="center" wrapText="1"/>
    </xf>
    <xf numFmtId="0" fontId="8" fillId="0" borderId="34" xfId="0" applyFont="1" applyBorder="1" applyAlignment="1">
      <alignment vertical="center" wrapText="1"/>
    </xf>
    <xf numFmtId="164" fontId="8" fillId="0" borderId="32" xfId="1" applyNumberFormat="1" applyFont="1" applyFill="1" applyBorder="1"/>
    <xf numFmtId="164" fontId="8" fillId="0" borderId="33" xfId="1" applyNumberFormat="1" applyFont="1" applyFill="1" applyBorder="1"/>
    <xf numFmtId="164" fontId="8" fillId="0" borderId="34" xfId="1" applyNumberFormat="1" applyFont="1" applyFill="1" applyBorder="1"/>
    <xf numFmtId="164" fontId="13" fillId="3" borderId="37" xfId="1" applyNumberFormat="1" applyFont="1" applyFill="1" applyBorder="1"/>
    <xf numFmtId="164" fontId="8" fillId="0" borderId="38" xfId="1" applyNumberFormat="1" applyFont="1" applyFill="1" applyBorder="1"/>
    <xf numFmtId="164" fontId="8" fillId="0" borderId="40" xfId="1" applyNumberFormat="1" applyFont="1" applyFill="1" applyBorder="1"/>
    <xf numFmtId="164" fontId="8" fillId="0" borderId="41" xfId="1" applyNumberFormat="1" applyFont="1" applyFill="1" applyBorder="1"/>
    <xf numFmtId="164" fontId="13" fillId="3" borderId="42" xfId="1" applyNumberFormat="1" applyFont="1" applyFill="1" applyBorder="1"/>
    <xf numFmtId="164" fontId="8" fillId="0" borderId="43" xfId="1" applyNumberFormat="1" applyFont="1" applyFill="1" applyBorder="1"/>
    <xf numFmtId="164" fontId="8" fillId="0" borderId="45" xfId="1" applyNumberFormat="1" applyFont="1" applyFill="1" applyBorder="1"/>
    <xf numFmtId="164" fontId="8" fillId="0" borderId="46" xfId="1" applyNumberFormat="1" applyFont="1" applyFill="1" applyBorder="1"/>
    <xf numFmtId="164" fontId="13" fillId="3" borderId="19" xfId="1" applyNumberFormat="1" applyFont="1" applyFill="1" applyBorder="1"/>
    <xf numFmtId="0" fontId="7" fillId="3" borderId="42" xfId="0" applyFont="1" applyFill="1" applyBorder="1" applyAlignment="1">
      <alignment vertical="center" wrapText="1"/>
    </xf>
    <xf numFmtId="0" fontId="7" fillId="3" borderId="19" xfId="0" applyFont="1" applyFill="1" applyBorder="1" applyAlignment="1">
      <alignment horizontal="center"/>
    </xf>
    <xf numFmtId="0" fontId="7" fillId="3" borderId="37" xfId="0" applyFont="1" applyFill="1" applyBorder="1" applyAlignment="1">
      <alignment horizontal="center"/>
    </xf>
    <xf numFmtId="0" fontId="7" fillId="3" borderId="42" xfId="0" applyFont="1" applyFill="1" applyBorder="1" applyAlignment="1">
      <alignment horizontal="center"/>
    </xf>
    <xf numFmtId="0" fontId="8" fillId="3" borderId="21" xfId="0" applyFont="1" applyFill="1" applyBorder="1"/>
    <xf numFmtId="0" fontId="7" fillId="3" borderId="2" xfId="0" applyFont="1" applyFill="1" applyBorder="1" applyAlignment="1">
      <alignment horizontal="center" wrapText="1"/>
    </xf>
    <xf numFmtId="0" fontId="7" fillId="3" borderId="14" xfId="0" applyFont="1" applyFill="1" applyBorder="1" applyAlignment="1">
      <alignment horizontal="center" vertical="center" wrapText="1"/>
    </xf>
    <xf numFmtId="0" fontId="7" fillId="3" borderId="49" xfId="0" applyFont="1" applyFill="1" applyBorder="1" applyAlignment="1">
      <alignment horizontal="center" vertical="center"/>
    </xf>
    <xf numFmtId="10" fontId="8" fillId="4" borderId="45" xfId="2" applyNumberFormat="1" applyFont="1" applyFill="1" applyBorder="1"/>
    <xf numFmtId="10" fontId="8" fillId="4" borderId="44" xfId="2" applyNumberFormat="1" applyFont="1" applyFill="1" applyBorder="1"/>
    <xf numFmtId="0" fontId="8" fillId="0" borderId="40" xfId="0" applyFont="1" applyBorder="1" applyAlignment="1">
      <alignment horizontal="center"/>
    </xf>
    <xf numFmtId="0" fontId="8" fillId="5" borderId="39" xfId="0" applyFont="1" applyFill="1" applyBorder="1" applyAlignment="1">
      <alignment horizontal="center"/>
    </xf>
    <xf numFmtId="0" fontId="7" fillId="3" borderId="19"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42" xfId="0" applyFont="1" applyFill="1" applyBorder="1" applyAlignment="1">
      <alignment horizontal="center" vertical="center" wrapText="1"/>
    </xf>
    <xf numFmtId="10" fontId="8" fillId="4" borderId="43" xfId="2" applyNumberFormat="1" applyFont="1" applyFill="1" applyBorder="1"/>
    <xf numFmtId="0" fontId="8" fillId="0" borderId="38" xfId="0" applyFont="1" applyBorder="1" applyAlignment="1">
      <alignment horizontal="center"/>
    </xf>
    <xf numFmtId="0" fontId="2" fillId="0" borderId="19" xfId="0" applyFont="1" applyFill="1" applyBorder="1" applyAlignment="1">
      <alignment horizontal="center"/>
    </xf>
    <xf numFmtId="0" fontId="2" fillId="0" borderId="37" xfId="0" applyFont="1" applyFill="1" applyBorder="1" applyAlignment="1">
      <alignment horizontal="center" vertical="top" wrapText="1"/>
    </xf>
    <xf numFmtId="0" fontId="2" fillId="0" borderId="19" xfId="0" applyFont="1" applyFill="1" applyBorder="1" applyAlignment="1">
      <alignment horizontal="center" vertical="top" wrapText="1"/>
    </xf>
    <xf numFmtId="0" fontId="2" fillId="0" borderId="42" xfId="0" applyFont="1" applyFill="1" applyBorder="1" applyAlignment="1">
      <alignment horizontal="center" vertical="top" wrapText="1"/>
    </xf>
    <xf numFmtId="165" fontId="8" fillId="0" borderId="10" xfId="0" applyNumberFormat="1" applyFont="1" applyBorder="1"/>
    <xf numFmtId="0" fontId="8" fillId="2" borderId="10" xfId="0" applyFont="1" applyFill="1" applyBorder="1"/>
    <xf numFmtId="0" fontId="8" fillId="0" borderId="11" xfId="0" applyFont="1" applyBorder="1" applyAlignment="1">
      <alignment horizontal="center"/>
    </xf>
    <xf numFmtId="0" fontId="7" fillId="3" borderId="4" xfId="0" applyFont="1" applyFill="1" applyBorder="1" applyAlignment="1">
      <alignment horizontal="center"/>
    </xf>
    <xf numFmtId="0" fontId="7" fillId="3" borderId="7" xfId="0" applyFont="1" applyFill="1" applyBorder="1" applyAlignment="1">
      <alignment horizontal="center"/>
    </xf>
    <xf numFmtId="0" fontId="7" fillId="3" borderId="8" xfId="0" applyFont="1" applyFill="1" applyBorder="1" applyAlignment="1">
      <alignment horizontal="center"/>
    </xf>
    <xf numFmtId="10" fontId="8" fillId="0" borderId="32" xfId="2" applyNumberFormat="1" applyFont="1" applyBorder="1"/>
    <xf numFmtId="10" fontId="8" fillId="0" borderId="33" xfId="2" applyNumberFormat="1" applyFont="1" applyBorder="1"/>
    <xf numFmtId="10" fontId="8" fillId="0" borderId="36" xfId="2" applyNumberFormat="1" applyFont="1" applyBorder="1"/>
    <xf numFmtId="10" fontId="8" fillId="0" borderId="43" xfId="2" applyNumberFormat="1" applyFont="1" applyBorder="1"/>
    <xf numFmtId="10" fontId="8" fillId="0" borderId="45" xfId="2" applyNumberFormat="1" applyFont="1" applyBorder="1"/>
    <xf numFmtId="10" fontId="8" fillId="0" borderId="44" xfId="2" applyNumberFormat="1" applyFont="1" applyBorder="1"/>
    <xf numFmtId="0" fontId="7" fillId="3" borderId="38"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5" fillId="0" borderId="0" xfId="0" applyFont="1" applyAlignment="1">
      <alignment horizontal="center"/>
    </xf>
    <xf numFmtId="0" fontId="2" fillId="0" borderId="0" xfId="0" applyFont="1" applyFill="1" applyAlignment="1">
      <alignment horizontal="left" vertical="center" wrapText="1"/>
    </xf>
    <xf numFmtId="0" fontId="3" fillId="0" borderId="0" xfId="0" applyFont="1" applyFill="1" applyAlignment="1">
      <alignment horizontal="left" vertical="top" wrapText="1"/>
    </xf>
    <xf numFmtId="0" fontId="2" fillId="0" borderId="0" xfId="0" applyFont="1" applyAlignment="1">
      <alignment horizontal="left" wrapText="1"/>
    </xf>
    <xf numFmtId="0" fontId="7" fillId="3" borderId="28"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48"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12" fillId="3" borderId="25" xfId="0" applyFont="1" applyFill="1" applyBorder="1" applyAlignment="1">
      <alignment horizontal="left"/>
    </xf>
    <xf numFmtId="0" fontId="12" fillId="3" borderId="35" xfId="0" applyFont="1" applyFill="1" applyBorder="1" applyAlignment="1">
      <alignment horizontal="left"/>
    </xf>
    <xf numFmtId="0" fontId="8" fillId="0" borderId="3" xfId="0" applyFont="1" applyBorder="1" applyAlignment="1">
      <alignment horizontal="left"/>
    </xf>
    <xf numFmtId="0" fontId="8" fillId="0" borderId="33" xfId="0" applyFont="1" applyBorder="1" applyAlignment="1">
      <alignment horizontal="left"/>
    </xf>
    <xf numFmtId="0" fontId="3" fillId="0" borderId="0" xfId="0" applyFont="1" applyAlignment="1">
      <alignment horizontal="left" vertical="center" wrapText="1"/>
    </xf>
    <xf numFmtId="0" fontId="3" fillId="0" borderId="0" xfId="0" applyFont="1" applyFill="1" applyAlignment="1">
      <alignment horizontal="left" vertical="top"/>
    </xf>
    <xf numFmtId="0" fontId="3" fillId="0" borderId="0" xfId="0" applyFont="1" applyAlignment="1">
      <alignment horizontal="left" vertical="top" wrapText="1"/>
    </xf>
    <xf numFmtId="0" fontId="7" fillId="3" borderId="16"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2" fillId="0" borderId="24"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8" fillId="0" borderId="3" xfId="0" applyFont="1" applyBorder="1" applyAlignment="1">
      <alignment horizontal="left" vertical="top" wrapText="1"/>
    </xf>
    <xf numFmtId="0" fontId="8" fillId="0" borderId="33" xfId="0" applyFont="1" applyBorder="1" applyAlignment="1">
      <alignment horizontal="left" vertical="top"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6" xfId="0" applyFont="1" applyBorder="1" applyAlignment="1">
      <alignment horizontal="left"/>
    </xf>
    <xf numFmtId="0" fontId="8" fillId="0" borderId="36" xfId="0" applyFont="1" applyBorder="1" applyAlignment="1">
      <alignment horizontal="left"/>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2" xfId="0" applyFont="1" applyFill="1" applyBorder="1" applyAlignment="1">
      <alignment horizontal="center"/>
    </xf>
    <xf numFmtId="0" fontId="9" fillId="3" borderId="11" xfId="0" applyFont="1" applyFill="1" applyBorder="1" applyAlignment="1">
      <alignment horizontal="center" vertical="center" wrapText="1"/>
    </xf>
    <xf numFmtId="0" fontId="8" fillId="0" borderId="0" xfId="0" applyFont="1" applyAlignment="1">
      <alignment horizontal="left" vertical="top" wrapText="1"/>
    </xf>
    <xf numFmtId="0" fontId="8" fillId="0" borderId="12" xfId="0" applyFont="1" applyBorder="1" applyAlignment="1">
      <alignment horizontal="left" vertical="center" wrapText="1"/>
    </xf>
    <xf numFmtId="0" fontId="8" fillId="0" borderId="4" xfId="0" applyFont="1" applyBorder="1" applyAlignment="1">
      <alignment horizontal="left" vertical="center" wrapText="1"/>
    </xf>
  </cellXfs>
  <cellStyles count="4">
    <cellStyle name="Currency" xfId="1" builtinId="4"/>
    <cellStyle name="Normal" xfId="0" builtinId="0"/>
    <cellStyle name="Normal 2" xfId="3"/>
    <cellStyle name="Percent" xfId="2" builtinId="5"/>
  </cellStyles>
  <dxfs count="0"/>
  <tableStyles count="0" defaultTableStyle="TableStyleMedium2" defaultPivotStyle="PivotStyleLight16"/>
  <colors>
    <mruColors>
      <color rgb="FFCCFFFF"/>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gulatory%20Affairs/OEB/2016%20Rebasing/OEB%20Info%20&amp;%20Deferral%20Request/2015%20Filing%20Forms/2015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v>0</v>
          </cell>
        </row>
        <row r="24">
          <cell r="E24">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9"/>
  <sheetViews>
    <sheetView showGridLines="0" tabSelected="1" view="pageBreakPreview" topLeftCell="A44" zoomScale="60" zoomScaleNormal="100" workbookViewId="0">
      <selection activeCell="B65" sqref="B65"/>
    </sheetView>
  </sheetViews>
  <sheetFormatPr defaultColWidth="9.109375" defaultRowHeight="13.8" x14ac:dyDescent="0.25"/>
  <cols>
    <col min="1" max="1" width="32.109375" style="19" customWidth="1"/>
    <col min="2" max="2" width="16.44140625" style="19" customWidth="1"/>
    <col min="3" max="3" width="16" style="19" customWidth="1"/>
    <col min="4" max="4" width="17.109375" style="19" customWidth="1"/>
    <col min="5" max="5" width="16" style="19" customWidth="1"/>
    <col min="6" max="6" width="17.109375" style="19" customWidth="1"/>
    <col min="7" max="16384" width="9.109375" style="19"/>
  </cols>
  <sheetData>
    <row r="1" spans="1:6" x14ac:dyDescent="0.25">
      <c r="E1" s="1" t="s">
        <v>0</v>
      </c>
      <c r="F1" s="2">
        <f>EBNUMBER</f>
        <v>0</v>
      </c>
    </row>
    <row r="2" spans="1:6" x14ac:dyDescent="0.25">
      <c r="E2" s="1" t="s">
        <v>1</v>
      </c>
      <c r="F2" s="3">
        <v>7</v>
      </c>
    </row>
    <row r="3" spans="1:6" x14ac:dyDescent="0.25">
      <c r="E3" s="1" t="s">
        <v>2</v>
      </c>
      <c r="F3" s="3" t="s">
        <v>65</v>
      </c>
    </row>
    <row r="4" spans="1:6" x14ac:dyDescent="0.25">
      <c r="E4" s="1" t="s">
        <v>3</v>
      </c>
      <c r="F4" s="3"/>
    </row>
    <row r="5" spans="1:6" x14ac:dyDescent="0.25">
      <c r="E5" s="1" t="s">
        <v>4</v>
      </c>
      <c r="F5" s="4"/>
    </row>
    <row r="6" spans="1:6" x14ac:dyDescent="0.25">
      <c r="E6" s="1"/>
      <c r="F6" s="5"/>
    </row>
    <row r="7" spans="1:6" x14ac:dyDescent="0.25">
      <c r="E7" s="1" t="s">
        <v>5</v>
      </c>
      <c r="F7" s="4" t="s">
        <v>64</v>
      </c>
    </row>
    <row r="9" spans="1:6" ht="17.399999999999999" x14ac:dyDescent="0.3">
      <c r="A9" s="99" t="s">
        <v>6</v>
      </c>
      <c r="B9" s="99"/>
      <c r="C9" s="99"/>
      <c r="D9" s="99"/>
      <c r="E9" s="99"/>
      <c r="F9" s="99"/>
    </row>
    <row r="10" spans="1:6" ht="17.399999999999999" x14ac:dyDescent="0.3">
      <c r="A10" s="99" t="s">
        <v>7</v>
      </c>
      <c r="B10" s="99"/>
      <c r="C10" s="99"/>
      <c r="D10" s="99"/>
      <c r="E10" s="99"/>
      <c r="F10" s="99"/>
    </row>
    <row r="12" spans="1:6" x14ac:dyDescent="0.25">
      <c r="A12" s="19" t="s">
        <v>8</v>
      </c>
    </row>
    <row r="14" spans="1:6" x14ac:dyDescent="0.25">
      <c r="A14" s="6" t="s">
        <v>9</v>
      </c>
      <c r="B14" s="6"/>
    </row>
    <row r="15" spans="1:6" ht="14.4" thickBot="1" x14ac:dyDescent="0.3"/>
    <row r="16" spans="1:6" ht="84.6" thickBot="1" x14ac:dyDescent="0.3">
      <c r="A16" s="44" t="s">
        <v>10</v>
      </c>
      <c r="B16" s="38" t="s">
        <v>11</v>
      </c>
      <c r="C16" s="38" t="s">
        <v>12</v>
      </c>
      <c r="D16" s="38" t="s">
        <v>13</v>
      </c>
      <c r="E16" s="39" t="s">
        <v>12</v>
      </c>
    </row>
    <row r="17" spans="1:6" x14ac:dyDescent="0.25">
      <c r="A17" s="34" t="s">
        <v>14</v>
      </c>
      <c r="B17" s="35">
        <v>14755783.392809687</v>
      </c>
      <c r="C17" s="36">
        <f t="shared" ref="C17:C23" si="0">IF(B$24=0,"",B17/B$24)</f>
        <v>0.506278001403492</v>
      </c>
      <c r="D17" s="35">
        <v>18579869.045725349</v>
      </c>
      <c r="E17" s="37">
        <f t="shared" ref="E17:E23" si="1">IF(D$24=0,"",D17/D$24)</f>
        <v>0.51610553228235367</v>
      </c>
    </row>
    <row r="18" spans="1:6" x14ac:dyDescent="0.25">
      <c r="A18" s="20" t="s">
        <v>15</v>
      </c>
      <c r="B18" s="21">
        <v>4854060.1747692535</v>
      </c>
      <c r="C18" s="22">
        <f t="shared" si="0"/>
        <v>0.16654513139383534</v>
      </c>
      <c r="D18" s="21">
        <v>5324125.6211253628</v>
      </c>
      <c r="E18" s="23">
        <f t="shared" si="1"/>
        <v>0.14789182210416105</v>
      </c>
    </row>
    <row r="19" spans="1:6" x14ac:dyDescent="0.25">
      <c r="A19" s="24" t="s">
        <v>52</v>
      </c>
      <c r="B19" s="21">
        <v>8504825.679498896</v>
      </c>
      <c r="C19" s="22">
        <f t="shared" si="0"/>
        <v>0.29180464585838006</v>
      </c>
      <c r="D19" s="21">
        <v>10772342.677663354</v>
      </c>
      <c r="E19" s="23">
        <f t="shared" si="1"/>
        <v>0.29923061556036457</v>
      </c>
    </row>
    <row r="20" spans="1:6" x14ac:dyDescent="0.25">
      <c r="A20" s="20" t="s">
        <v>53</v>
      </c>
      <c r="B20" s="21">
        <v>641537.84680369031</v>
      </c>
      <c r="C20" s="22">
        <f t="shared" si="0"/>
        <v>2.2011471045498086E-2</v>
      </c>
      <c r="D20" s="21">
        <v>959957.48714325682</v>
      </c>
      <c r="E20" s="23">
        <f t="shared" si="1"/>
        <v>2.6665385458380635E-2</v>
      </c>
    </row>
    <row r="21" spans="1:6" x14ac:dyDescent="0.25">
      <c r="A21" s="20" t="s">
        <v>55</v>
      </c>
      <c r="B21" s="21">
        <v>112274.78607518309</v>
      </c>
      <c r="C21" s="22">
        <f t="shared" si="0"/>
        <v>3.8522017292451478E-3</v>
      </c>
      <c r="D21" s="21">
        <v>101163.84939801131</v>
      </c>
      <c r="E21" s="23">
        <f t="shared" si="1"/>
        <v>2.8100963582035942E-3</v>
      </c>
    </row>
    <row r="22" spans="1:6" x14ac:dyDescent="0.25">
      <c r="A22" s="20" t="s">
        <v>16</v>
      </c>
      <c r="B22" s="21">
        <v>276249.31109338865</v>
      </c>
      <c r="C22" s="22">
        <f t="shared" si="0"/>
        <v>9.478246283935279E-3</v>
      </c>
      <c r="D22" s="21">
        <v>261130.64840058482</v>
      </c>
      <c r="E22" s="23">
        <f t="shared" si="1"/>
        <v>7.2536018395149334E-3</v>
      </c>
    </row>
    <row r="23" spans="1:6" ht="14.4" thickBot="1" x14ac:dyDescent="0.3">
      <c r="A23" s="30" t="s">
        <v>54</v>
      </c>
      <c r="B23" s="31">
        <v>883.17873102893248</v>
      </c>
      <c r="C23" s="32">
        <f t="shared" si="0"/>
        <v>3.0302285614011051E-5</v>
      </c>
      <c r="D23" s="31">
        <v>1546.0761079659399</v>
      </c>
      <c r="E23" s="33">
        <f t="shared" si="1"/>
        <v>4.2946397021800966E-5</v>
      </c>
    </row>
    <row r="24" spans="1:6" ht="16.2" thickBot="1" x14ac:dyDescent="0.35">
      <c r="A24" s="40" t="s">
        <v>17</v>
      </c>
      <c r="B24" s="41">
        <f>SUM(B17:B23)</f>
        <v>29145614.369781129</v>
      </c>
      <c r="C24" s="42">
        <f>SUM(C17:C23)</f>
        <v>0.99999999999999978</v>
      </c>
      <c r="D24" s="41">
        <f>SUM(D17:D23)</f>
        <v>36000135.405563876</v>
      </c>
      <c r="E24" s="43">
        <f>SUM(E17:E23)</f>
        <v>1.0000000000000002</v>
      </c>
    </row>
    <row r="26" spans="1:6" x14ac:dyDescent="0.25">
      <c r="A26" s="6" t="s">
        <v>18</v>
      </c>
    </row>
    <row r="28" spans="1:6" ht="12.75" customHeight="1" x14ac:dyDescent="0.25">
      <c r="A28" s="100" t="s">
        <v>19</v>
      </c>
      <c r="B28" s="100"/>
      <c r="C28" s="100"/>
      <c r="D28" s="100"/>
      <c r="E28" s="100"/>
    </row>
    <row r="29" spans="1:6" x14ac:dyDescent="0.25">
      <c r="A29" s="100"/>
      <c r="B29" s="100"/>
      <c r="C29" s="100"/>
      <c r="D29" s="100"/>
      <c r="E29" s="100"/>
    </row>
    <row r="30" spans="1:6" ht="12.75" customHeight="1" x14ac:dyDescent="0.25">
      <c r="B30" s="7"/>
      <c r="C30" s="7"/>
      <c r="D30" s="7"/>
      <c r="E30" s="7"/>
      <c r="F30" s="7"/>
    </row>
    <row r="31" spans="1:6" ht="12.75" customHeight="1" x14ac:dyDescent="0.25">
      <c r="A31" s="101" t="s">
        <v>20</v>
      </c>
      <c r="B31" s="101"/>
      <c r="C31" s="101"/>
      <c r="D31" s="101"/>
      <c r="E31" s="101"/>
      <c r="F31" s="7"/>
    </row>
    <row r="32" spans="1:6" ht="12.75" customHeight="1" x14ac:dyDescent="0.25">
      <c r="A32" s="101"/>
      <c r="B32" s="101"/>
      <c r="C32" s="101"/>
      <c r="D32" s="101"/>
      <c r="E32" s="101"/>
      <c r="F32" s="8"/>
    </row>
    <row r="33" spans="1:6" x14ac:dyDescent="0.25">
      <c r="A33" s="101"/>
      <c r="B33" s="101"/>
      <c r="C33" s="101"/>
      <c r="D33" s="101"/>
      <c r="E33" s="101"/>
      <c r="F33" s="8"/>
    </row>
    <row r="34" spans="1:6" x14ac:dyDescent="0.25">
      <c r="A34" s="12" t="s">
        <v>21</v>
      </c>
      <c r="B34" s="12"/>
      <c r="C34" s="12"/>
      <c r="D34" s="12"/>
      <c r="E34" s="12"/>
      <c r="F34" s="12"/>
    </row>
    <row r="35" spans="1:6" ht="20.25" customHeight="1" x14ac:dyDescent="0.25">
      <c r="A35" s="101" t="s">
        <v>22</v>
      </c>
      <c r="B35" s="101"/>
      <c r="C35" s="101"/>
      <c r="D35" s="101"/>
      <c r="E35" s="101"/>
      <c r="F35" s="25"/>
    </row>
    <row r="36" spans="1:6" ht="20.25" customHeight="1" x14ac:dyDescent="0.25">
      <c r="A36" s="101"/>
      <c r="B36" s="101"/>
      <c r="C36" s="101"/>
      <c r="D36" s="101"/>
      <c r="E36" s="101"/>
    </row>
    <row r="37" spans="1:6" ht="12.75" customHeight="1" x14ac:dyDescent="0.25"/>
    <row r="39" spans="1:6" ht="12.75" customHeight="1" x14ac:dyDescent="0.25">
      <c r="A39" s="9" t="s">
        <v>23</v>
      </c>
      <c r="B39" s="102"/>
      <c r="C39" s="102"/>
      <c r="D39" s="102"/>
      <c r="E39" s="102"/>
      <c r="F39" s="102"/>
    </row>
    <row r="40" spans="1:6" ht="14.4" thickBot="1" x14ac:dyDescent="0.3">
      <c r="A40" s="9"/>
      <c r="B40" s="10"/>
    </row>
    <row r="41" spans="1:6" ht="17.399999999999999" thickBot="1" x14ac:dyDescent="0.35">
      <c r="A41" s="67"/>
      <c r="B41" s="63"/>
      <c r="C41" s="64" t="s">
        <v>24</v>
      </c>
      <c r="D41" s="65" t="s">
        <v>25</v>
      </c>
      <c r="E41" s="64" t="s">
        <v>26</v>
      </c>
      <c r="F41" s="66" t="s">
        <v>27</v>
      </c>
    </row>
    <row r="42" spans="1:6" ht="12.75" customHeight="1" x14ac:dyDescent="0.25">
      <c r="A42" s="103" t="s">
        <v>10</v>
      </c>
      <c r="B42" s="104"/>
      <c r="C42" s="107" t="s">
        <v>56</v>
      </c>
      <c r="D42" s="109" t="s">
        <v>57</v>
      </c>
      <c r="E42" s="107" t="s">
        <v>58</v>
      </c>
      <c r="F42" s="97" t="s">
        <v>28</v>
      </c>
    </row>
    <row r="43" spans="1:6" ht="90" customHeight="1" thickBot="1" x14ac:dyDescent="0.3">
      <c r="A43" s="105"/>
      <c r="B43" s="106"/>
      <c r="C43" s="108"/>
      <c r="D43" s="110"/>
      <c r="E43" s="108"/>
      <c r="F43" s="98"/>
    </row>
    <row r="44" spans="1:6" ht="15" customHeight="1" x14ac:dyDescent="0.25">
      <c r="A44" s="47" t="s">
        <v>14</v>
      </c>
      <c r="B44" s="48"/>
      <c r="C44" s="59">
        <v>16663087.493442733</v>
      </c>
      <c r="D44" s="51">
        <v>18549345.17995476</v>
      </c>
      <c r="E44" s="59">
        <v>18542762.322012108</v>
      </c>
      <c r="F44" s="55">
        <v>797123.13912430103</v>
      </c>
    </row>
    <row r="45" spans="1:6" ht="15" customHeight="1" x14ac:dyDescent="0.25">
      <c r="A45" s="45" t="s">
        <v>15</v>
      </c>
      <c r="B45" s="49"/>
      <c r="C45" s="60">
        <v>4833437.3220056985</v>
      </c>
      <c r="D45" s="52">
        <v>5380581.3194488566</v>
      </c>
      <c r="E45" s="60">
        <v>5380581.3164496003</v>
      </c>
      <c r="F45" s="56">
        <v>161568.23326075755</v>
      </c>
    </row>
    <row r="46" spans="1:6" ht="15" customHeight="1" x14ac:dyDescent="0.25">
      <c r="A46" s="45" t="s">
        <v>52</v>
      </c>
      <c r="B46" s="49"/>
      <c r="C46" s="60">
        <v>8720860.5717125591</v>
      </c>
      <c r="D46" s="52">
        <v>9708059.9903596602</v>
      </c>
      <c r="E46" s="60">
        <v>9708059.9849481713</v>
      </c>
      <c r="F46" s="56">
        <v>196579.94722306693</v>
      </c>
    </row>
    <row r="47" spans="1:6" ht="15" customHeight="1" x14ac:dyDescent="0.25">
      <c r="A47" s="45" t="s">
        <v>53</v>
      </c>
      <c r="B47" s="49"/>
      <c r="C47" s="60">
        <v>649252.3154866728</v>
      </c>
      <c r="D47" s="52">
        <v>722747.52884700568</v>
      </c>
      <c r="E47" s="60">
        <v>800823.37081942998</v>
      </c>
      <c r="F47" s="56">
        <v>15140.49325233827</v>
      </c>
    </row>
    <row r="48" spans="1:6" ht="15" customHeight="1" x14ac:dyDescent="0.25">
      <c r="A48" s="45" t="s">
        <v>55</v>
      </c>
      <c r="B48" s="49"/>
      <c r="C48" s="60">
        <v>170454.28270144697</v>
      </c>
      <c r="D48" s="52">
        <v>189749.66844979781</v>
      </c>
      <c r="E48" s="60">
        <v>117734.71107496739</v>
      </c>
      <c r="F48" s="56">
        <v>3661.9082026461779</v>
      </c>
    </row>
    <row r="49" spans="1:12" ht="15" customHeight="1" x14ac:dyDescent="0.25">
      <c r="A49" s="45" t="s">
        <v>16</v>
      </c>
      <c r="B49" s="49"/>
      <c r="C49" s="60">
        <v>238101.28839048004</v>
      </c>
      <c r="D49" s="52">
        <v>265054.29968395713</v>
      </c>
      <c r="E49" s="60">
        <v>265054.29953620996</v>
      </c>
      <c r="F49" s="56">
        <v>9499.6110072651336</v>
      </c>
    </row>
    <row r="50" spans="1:12" ht="15" customHeight="1" thickBot="1" x14ac:dyDescent="0.3">
      <c r="A50" s="46" t="s">
        <v>54</v>
      </c>
      <c r="B50" s="50"/>
      <c r="C50" s="61">
        <v>899.71182798404675</v>
      </c>
      <c r="D50" s="53">
        <v>1001.5590007753157</v>
      </c>
      <c r="E50" s="61">
        <v>1523.5289517607939</v>
      </c>
      <c r="F50" s="57">
        <v>22.547156205145825</v>
      </c>
    </row>
    <row r="51" spans="1:12" ht="16.2" thickBot="1" x14ac:dyDescent="0.35">
      <c r="A51" s="111" t="str">
        <f>A24</f>
        <v>Total</v>
      </c>
      <c r="B51" s="112"/>
      <c r="C51" s="62">
        <f>SUM(C44:C50)</f>
        <v>31276092.985567577</v>
      </c>
      <c r="D51" s="54">
        <f>SUM(D44:D50)</f>
        <v>34816539.545744814</v>
      </c>
      <c r="E51" s="62">
        <f>SUM(E44:E50)</f>
        <v>34816539.533792257</v>
      </c>
      <c r="F51" s="58">
        <f>SUM(F44:F50)</f>
        <v>1183595.87922658</v>
      </c>
    </row>
    <row r="53" spans="1:12" x14ac:dyDescent="0.25">
      <c r="A53" s="6" t="s">
        <v>29</v>
      </c>
      <c r="B53" s="11"/>
      <c r="D53" s="11"/>
      <c r="E53" s="11"/>
      <c r="F53" s="11"/>
    </row>
    <row r="54" spans="1:12" x14ac:dyDescent="0.25">
      <c r="A54" s="11"/>
      <c r="B54" s="11"/>
      <c r="C54" s="11"/>
      <c r="D54" s="11"/>
      <c r="E54" s="11"/>
      <c r="F54" s="11"/>
    </row>
    <row r="55" spans="1:12" ht="12.75" customHeight="1" x14ac:dyDescent="0.25">
      <c r="A55" s="115" t="s">
        <v>30</v>
      </c>
      <c r="B55" s="115"/>
      <c r="C55" s="115"/>
      <c r="D55" s="115"/>
      <c r="E55" s="115"/>
      <c r="F55" s="115"/>
    </row>
    <row r="56" spans="1:12" x14ac:dyDescent="0.25">
      <c r="A56" s="115"/>
      <c r="B56" s="115"/>
      <c r="C56" s="115"/>
      <c r="D56" s="115"/>
      <c r="E56" s="115"/>
      <c r="F56" s="115"/>
    </row>
    <row r="57" spans="1:12" ht="12.75" customHeight="1" x14ac:dyDescent="0.25">
      <c r="A57" s="7"/>
      <c r="B57" s="7"/>
      <c r="C57" s="7"/>
      <c r="D57" s="7"/>
      <c r="E57" s="7"/>
      <c r="F57" s="7"/>
      <c r="H57" s="26"/>
      <c r="I57" s="26"/>
      <c r="J57" s="26"/>
      <c r="K57" s="26"/>
      <c r="L57" s="26"/>
    </row>
    <row r="58" spans="1:12" x14ac:dyDescent="0.25">
      <c r="A58" s="116" t="s">
        <v>31</v>
      </c>
      <c r="B58" s="116"/>
      <c r="C58" s="116"/>
      <c r="D58" s="116"/>
      <c r="E58" s="116"/>
      <c r="F58" s="116"/>
      <c r="H58" s="26"/>
      <c r="I58" s="26"/>
      <c r="J58" s="26"/>
      <c r="K58" s="26"/>
      <c r="L58" s="26"/>
    </row>
    <row r="59" spans="1:12" x14ac:dyDescent="0.25">
      <c r="A59" s="13"/>
      <c r="B59" s="11"/>
      <c r="C59" s="11"/>
      <c r="D59" s="11"/>
      <c r="E59" s="11"/>
      <c r="F59" s="11"/>
      <c r="H59" s="26"/>
      <c r="I59" s="26"/>
      <c r="J59" s="26"/>
      <c r="K59" s="26"/>
      <c r="L59" s="26"/>
    </row>
    <row r="60" spans="1:12" ht="12.75" customHeight="1" x14ac:dyDescent="0.25">
      <c r="A60" s="117" t="s">
        <v>32</v>
      </c>
      <c r="B60" s="117"/>
      <c r="C60" s="117"/>
      <c r="D60" s="117"/>
      <c r="E60" s="117"/>
      <c r="F60" s="117"/>
      <c r="H60" s="14"/>
      <c r="I60" s="26"/>
      <c r="J60" s="26"/>
      <c r="K60" s="26"/>
      <c r="L60" s="26"/>
    </row>
    <row r="61" spans="1:12" x14ac:dyDescent="0.25">
      <c r="A61" s="117"/>
      <c r="B61" s="117"/>
      <c r="C61" s="117"/>
      <c r="D61" s="117"/>
      <c r="E61" s="117"/>
      <c r="F61" s="117"/>
    </row>
    <row r="62" spans="1:12" x14ac:dyDescent="0.25">
      <c r="A62" s="11"/>
      <c r="B62" s="11"/>
      <c r="C62" s="11"/>
      <c r="D62" s="11"/>
      <c r="E62" s="11"/>
      <c r="F62" s="11"/>
    </row>
    <row r="63" spans="1:12" ht="12.75" customHeight="1" x14ac:dyDescent="0.25">
      <c r="A63" s="117" t="s">
        <v>33</v>
      </c>
      <c r="B63" s="117"/>
      <c r="C63" s="117"/>
      <c r="D63" s="117"/>
      <c r="E63" s="117"/>
      <c r="F63" s="117"/>
    </row>
    <row r="64" spans="1:12" x14ac:dyDescent="0.25">
      <c r="A64" s="117"/>
      <c r="B64" s="117"/>
      <c r="C64" s="117"/>
      <c r="D64" s="117"/>
      <c r="E64" s="117"/>
      <c r="F64" s="117"/>
    </row>
    <row r="65" spans="1:6" x14ac:dyDescent="0.25">
      <c r="A65" s="15"/>
      <c r="B65" s="15"/>
      <c r="C65" s="15"/>
      <c r="D65" s="15"/>
      <c r="E65" s="15"/>
      <c r="F65" s="15"/>
    </row>
    <row r="66" spans="1:6" x14ac:dyDescent="0.25">
      <c r="A66" s="6" t="s">
        <v>34</v>
      </c>
      <c r="B66" s="11"/>
      <c r="C66" s="11"/>
      <c r="D66" s="11"/>
      <c r="E66" s="11"/>
      <c r="F66" s="11"/>
    </row>
    <row r="67" spans="1:6" ht="14.4" thickBot="1" x14ac:dyDescent="0.3">
      <c r="A67" s="11"/>
      <c r="B67" s="11"/>
      <c r="C67" s="11"/>
      <c r="D67" s="11"/>
      <c r="E67" s="11"/>
      <c r="F67" s="11"/>
    </row>
    <row r="68" spans="1:6" ht="50.4" x14ac:dyDescent="0.3">
      <c r="A68" s="118" t="s">
        <v>35</v>
      </c>
      <c r="B68" s="119"/>
      <c r="C68" s="68" t="s">
        <v>36</v>
      </c>
      <c r="D68" s="68" t="s">
        <v>37</v>
      </c>
      <c r="E68" s="68" t="s">
        <v>38</v>
      </c>
      <c r="F68" s="124" t="s">
        <v>39</v>
      </c>
    </row>
    <row r="69" spans="1:6" ht="33.6" x14ac:dyDescent="0.25">
      <c r="A69" s="120"/>
      <c r="B69" s="121"/>
      <c r="C69" s="69" t="s">
        <v>40</v>
      </c>
      <c r="D69" s="121" t="s">
        <v>41</v>
      </c>
      <c r="E69" s="121" t="s">
        <v>42</v>
      </c>
      <c r="F69" s="125"/>
    </row>
    <row r="70" spans="1:6" ht="17.399999999999999" thickBot="1" x14ac:dyDescent="0.3">
      <c r="A70" s="122"/>
      <c r="B70" s="123"/>
      <c r="C70" s="70">
        <v>2011</v>
      </c>
      <c r="D70" s="126"/>
      <c r="E70" s="126"/>
      <c r="F70" s="125"/>
    </row>
    <row r="71" spans="1:6" ht="67.8" thickBot="1" x14ac:dyDescent="0.3">
      <c r="A71" s="127" t="s">
        <v>59</v>
      </c>
      <c r="B71" s="128"/>
      <c r="C71" s="75" t="s">
        <v>60</v>
      </c>
      <c r="D71" s="76" t="s">
        <v>61</v>
      </c>
      <c r="E71" s="77" t="s">
        <v>62</v>
      </c>
      <c r="F71" s="78" t="s">
        <v>63</v>
      </c>
    </row>
    <row r="72" spans="1:6" ht="14.4" thickBot="1" x14ac:dyDescent="0.3">
      <c r="A72" s="129"/>
      <c r="B72" s="130"/>
      <c r="C72" s="81" t="s">
        <v>12</v>
      </c>
      <c r="D72" s="82" t="s">
        <v>12</v>
      </c>
      <c r="E72" s="83" t="s">
        <v>12</v>
      </c>
      <c r="F72" s="84" t="s">
        <v>12</v>
      </c>
    </row>
    <row r="73" spans="1:6" x14ac:dyDescent="0.25">
      <c r="A73" s="113" t="str">
        <f t="shared" ref="A73:A79" si="2">A44</f>
        <v>Residential</v>
      </c>
      <c r="B73" s="114"/>
      <c r="C73" s="79">
        <v>1.0771961354734538</v>
      </c>
      <c r="D73" s="91">
        <v>1.0412596698678163</v>
      </c>
      <c r="E73" s="94">
        <v>1.0409053698678201</v>
      </c>
      <c r="F73" s="80" t="s">
        <v>43</v>
      </c>
    </row>
    <row r="74" spans="1:6" x14ac:dyDescent="0.25">
      <c r="A74" s="113" t="str">
        <f t="shared" si="2"/>
        <v>GS &lt; 50 kW</v>
      </c>
      <c r="B74" s="114"/>
      <c r="C74" s="71">
        <v>0.93777346135975337</v>
      </c>
      <c r="D74" s="92">
        <v>1.0409501848941931</v>
      </c>
      <c r="E74" s="95">
        <v>1.0409501848941931</v>
      </c>
      <c r="F74" s="73" t="s">
        <v>44</v>
      </c>
    </row>
    <row r="75" spans="1:6" ht="15" customHeight="1" x14ac:dyDescent="0.25">
      <c r="A75" s="131" t="str">
        <f t="shared" si="2"/>
        <v>GS &gt; 50 kW</v>
      </c>
      <c r="B75" s="132"/>
      <c r="C75" s="71">
        <v>0.91038446146397989</v>
      </c>
      <c r="D75" s="92">
        <v>0.91945087791429869</v>
      </c>
      <c r="E75" s="95">
        <v>0.91945087791429869</v>
      </c>
      <c r="F75" s="73" t="s">
        <v>44</v>
      </c>
    </row>
    <row r="76" spans="1:6" x14ac:dyDescent="0.25">
      <c r="A76" s="113" t="str">
        <f t="shared" si="2"/>
        <v>Large User</v>
      </c>
      <c r="B76" s="114"/>
      <c r="C76" s="71">
        <v>0.90772866053479806</v>
      </c>
      <c r="D76" s="92">
        <v>0.76866739577432075</v>
      </c>
      <c r="E76" s="95">
        <v>0.85</v>
      </c>
      <c r="F76" s="73" t="s">
        <v>43</v>
      </c>
    </row>
    <row r="77" spans="1:6" x14ac:dyDescent="0.25">
      <c r="A77" s="113" t="str">
        <f t="shared" si="2"/>
        <v>Unmetered Scattered Load</v>
      </c>
      <c r="B77" s="114"/>
      <c r="C77" s="71">
        <v>1.2</v>
      </c>
      <c r="D77" s="92">
        <v>1.9118645415095816</v>
      </c>
      <c r="E77" s="95">
        <v>1.2</v>
      </c>
      <c r="F77" s="73" t="s">
        <v>44</v>
      </c>
    </row>
    <row r="78" spans="1:6" x14ac:dyDescent="0.25">
      <c r="A78" s="113" t="str">
        <f t="shared" si="2"/>
        <v>Street Lighting</v>
      </c>
      <c r="B78" s="114"/>
      <c r="C78" s="71">
        <v>0.86196175788563589</v>
      </c>
      <c r="D78" s="92">
        <v>1.0514043917292253</v>
      </c>
      <c r="E78" s="95">
        <v>1.0514043917292253</v>
      </c>
      <c r="F78" s="73" t="s">
        <v>45</v>
      </c>
    </row>
    <row r="79" spans="1:6" ht="14.4" thickBot="1" x14ac:dyDescent="0.3">
      <c r="A79" s="135" t="str">
        <f t="shared" si="2"/>
        <v>Embedded Distributor</v>
      </c>
      <c r="B79" s="136"/>
      <c r="C79" s="72">
        <v>1</v>
      </c>
      <c r="D79" s="93">
        <v>0.66239051955179107</v>
      </c>
      <c r="E79" s="96">
        <v>1</v>
      </c>
      <c r="F79" s="74"/>
    </row>
    <row r="81" spans="1:6" x14ac:dyDescent="0.25">
      <c r="A81" s="6" t="s">
        <v>18</v>
      </c>
      <c r="B81" s="11"/>
      <c r="C81" s="11"/>
      <c r="D81" s="11"/>
      <c r="E81" s="11"/>
      <c r="F81" s="11"/>
    </row>
    <row r="82" spans="1:6" x14ac:dyDescent="0.25">
      <c r="A82" s="11"/>
      <c r="B82" s="11"/>
      <c r="C82" s="11"/>
      <c r="D82" s="11"/>
      <c r="E82" s="11"/>
      <c r="F82" s="11"/>
    </row>
    <row r="83" spans="1:6" ht="30.75" customHeight="1" x14ac:dyDescent="0.25">
      <c r="A83" s="115" t="s">
        <v>46</v>
      </c>
      <c r="B83" s="115"/>
      <c r="C83" s="115"/>
      <c r="D83" s="115"/>
      <c r="E83" s="115"/>
      <c r="F83" s="115"/>
    </row>
    <row r="84" spans="1:6" ht="20.25" customHeight="1" x14ac:dyDescent="0.25">
      <c r="A84" s="115"/>
      <c r="B84" s="115"/>
      <c r="C84" s="115"/>
      <c r="D84" s="115"/>
      <c r="E84" s="115"/>
      <c r="F84" s="115"/>
    </row>
    <row r="85" spans="1:6" ht="12.75" customHeight="1" x14ac:dyDescent="0.25">
      <c r="A85" s="16"/>
      <c r="B85" s="16"/>
      <c r="C85" s="16"/>
      <c r="D85" s="16"/>
      <c r="E85" s="16"/>
      <c r="F85" s="16"/>
    </row>
    <row r="86" spans="1:6" ht="25.5" customHeight="1" x14ac:dyDescent="0.25">
      <c r="A86" s="117" t="s">
        <v>47</v>
      </c>
      <c r="B86" s="117"/>
      <c r="C86" s="117"/>
      <c r="D86" s="117"/>
      <c r="E86" s="117"/>
      <c r="F86" s="117"/>
    </row>
    <row r="87" spans="1:6" x14ac:dyDescent="0.25">
      <c r="A87" s="11"/>
      <c r="B87" s="11"/>
      <c r="C87" s="11"/>
      <c r="D87" s="11"/>
      <c r="E87" s="11"/>
      <c r="F87" s="11"/>
    </row>
    <row r="88" spans="1:6" x14ac:dyDescent="0.25">
      <c r="A88" s="17" t="s">
        <v>48</v>
      </c>
      <c r="B88" s="18"/>
      <c r="C88" s="18"/>
      <c r="D88" s="18"/>
      <c r="E88" s="18"/>
      <c r="F88" s="18"/>
    </row>
    <row r="89" spans="1:6" ht="14.4" thickBot="1" x14ac:dyDescent="0.3"/>
    <row r="90" spans="1:6" ht="16.8" x14ac:dyDescent="0.3">
      <c r="A90" s="137" t="s">
        <v>35</v>
      </c>
      <c r="B90" s="138"/>
      <c r="C90" s="141" t="s">
        <v>49</v>
      </c>
      <c r="D90" s="141"/>
      <c r="E90" s="141"/>
      <c r="F90" s="124" t="s">
        <v>39</v>
      </c>
    </row>
    <row r="91" spans="1:6" ht="16.8" x14ac:dyDescent="0.3">
      <c r="A91" s="103"/>
      <c r="B91" s="139"/>
      <c r="C91" s="88">
        <f>TestYear</f>
        <v>0</v>
      </c>
      <c r="D91" s="88">
        <f>C91+1</f>
        <v>1</v>
      </c>
      <c r="E91" s="88">
        <f>D91+1</f>
        <v>2</v>
      </c>
      <c r="F91" s="142"/>
    </row>
    <row r="92" spans="1:6" ht="17.399999999999999" thickBot="1" x14ac:dyDescent="0.35">
      <c r="A92" s="105"/>
      <c r="B92" s="140"/>
      <c r="C92" s="89" t="s">
        <v>12</v>
      </c>
      <c r="D92" s="89" t="s">
        <v>12</v>
      </c>
      <c r="E92" s="89" t="s">
        <v>12</v>
      </c>
      <c r="F92" s="90" t="s">
        <v>12</v>
      </c>
    </row>
    <row r="93" spans="1:6" x14ac:dyDescent="0.25">
      <c r="A93" s="133" t="str">
        <f t="shared" ref="A93:A99" si="3">A73</f>
        <v>Residential</v>
      </c>
      <c r="B93" s="134"/>
      <c r="C93" s="85">
        <f t="shared" ref="C93:C99" si="4">E73</f>
        <v>1.0409053698678201</v>
      </c>
      <c r="D93" s="86"/>
      <c r="E93" s="86"/>
      <c r="F93" s="87" t="str">
        <f t="shared" ref="F93:F98" si="5">F73</f>
        <v>85 - 115</v>
      </c>
    </row>
    <row r="94" spans="1:6" x14ac:dyDescent="0.25">
      <c r="A94" s="144" t="str">
        <f t="shared" si="3"/>
        <v>GS &lt; 50 kW</v>
      </c>
      <c r="B94" s="145"/>
      <c r="C94" s="27">
        <f t="shared" si="4"/>
        <v>1.0409501848941931</v>
      </c>
      <c r="D94" s="28"/>
      <c r="E94" s="28"/>
      <c r="F94" s="29" t="str">
        <f t="shared" si="5"/>
        <v>80 - 120</v>
      </c>
    </row>
    <row r="95" spans="1:6" ht="15" customHeight="1" x14ac:dyDescent="0.25">
      <c r="A95" s="144" t="str">
        <f t="shared" si="3"/>
        <v>GS &gt; 50 kW</v>
      </c>
      <c r="B95" s="145"/>
      <c r="C95" s="27">
        <f t="shared" si="4"/>
        <v>0.91945087791429869</v>
      </c>
      <c r="D95" s="28"/>
      <c r="E95" s="28"/>
      <c r="F95" s="29" t="str">
        <f t="shared" si="5"/>
        <v>80 - 120</v>
      </c>
    </row>
    <row r="96" spans="1:6" x14ac:dyDescent="0.25">
      <c r="A96" s="144" t="str">
        <f t="shared" si="3"/>
        <v>Large User</v>
      </c>
      <c r="B96" s="145"/>
      <c r="C96" s="27">
        <f t="shared" si="4"/>
        <v>0.85</v>
      </c>
      <c r="D96" s="28"/>
      <c r="E96" s="28"/>
      <c r="F96" s="29" t="str">
        <f t="shared" si="5"/>
        <v>85 - 115</v>
      </c>
    </row>
    <row r="97" spans="1:6" x14ac:dyDescent="0.25">
      <c r="A97" s="144" t="str">
        <f t="shared" si="3"/>
        <v>Unmetered Scattered Load</v>
      </c>
      <c r="B97" s="145"/>
      <c r="C97" s="27">
        <f t="shared" si="4"/>
        <v>1.2</v>
      </c>
      <c r="D97" s="28"/>
      <c r="E97" s="28"/>
      <c r="F97" s="29" t="str">
        <f t="shared" si="5"/>
        <v>80 - 120</v>
      </c>
    </row>
    <row r="98" spans="1:6" x14ac:dyDescent="0.25">
      <c r="A98" s="144" t="str">
        <f t="shared" si="3"/>
        <v>Street Lighting</v>
      </c>
      <c r="B98" s="145"/>
      <c r="C98" s="27">
        <f t="shared" si="4"/>
        <v>1.0514043917292253</v>
      </c>
      <c r="D98" s="28"/>
      <c r="E98" s="28"/>
      <c r="F98" s="29" t="str">
        <f t="shared" si="5"/>
        <v>70 - 120</v>
      </c>
    </row>
    <row r="99" spans="1:6" ht="14.4" thickBot="1" x14ac:dyDescent="0.3">
      <c r="A99" s="144" t="str">
        <f t="shared" si="3"/>
        <v>Embedded Distributor</v>
      </c>
      <c r="B99" s="145"/>
      <c r="C99" s="27">
        <f t="shared" si="4"/>
        <v>1</v>
      </c>
      <c r="D99" s="28"/>
      <c r="E99" s="28"/>
      <c r="F99" s="74"/>
    </row>
    <row r="101" spans="1:6" ht="12.75" customHeight="1" x14ac:dyDescent="0.25">
      <c r="A101" s="6" t="s">
        <v>50</v>
      </c>
    </row>
    <row r="102" spans="1:6" ht="12.75" customHeight="1" x14ac:dyDescent="0.25">
      <c r="A102" s="115" t="s">
        <v>51</v>
      </c>
      <c r="B102" s="115"/>
      <c r="C102" s="115"/>
      <c r="D102" s="115"/>
      <c r="E102" s="115"/>
      <c r="F102" s="115"/>
    </row>
    <row r="103" spans="1:6" x14ac:dyDescent="0.25">
      <c r="A103" s="115"/>
      <c r="B103" s="115"/>
      <c r="C103" s="115"/>
      <c r="D103" s="115"/>
      <c r="E103" s="115"/>
      <c r="F103" s="115"/>
    </row>
    <row r="104" spans="1:6" ht="20.25" customHeight="1" x14ac:dyDescent="0.25">
      <c r="A104" s="115"/>
      <c r="B104" s="115"/>
      <c r="C104" s="115"/>
      <c r="D104" s="115"/>
      <c r="E104" s="115"/>
      <c r="F104" s="115"/>
    </row>
    <row r="105" spans="1:6" ht="16.5" customHeight="1" x14ac:dyDescent="0.25">
      <c r="A105" s="115"/>
      <c r="B105" s="115"/>
      <c r="C105" s="115"/>
      <c r="D105" s="115"/>
      <c r="E105" s="115"/>
      <c r="F105" s="115"/>
    </row>
    <row r="107" spans="1:6" x14ac:dyDescent="0.25">
      <c r="A107" s="143"/>
      <c r="B107" s="143"/>
      <c r="C107" s="143"/>
      <c r="D107" s="143"/>
      <c r="E107" s="143"/>
      <c r="F107" s="143"/>
    </row>
    <row r="108" spans="1:6" x14ac:dyDescent="0.25">
      <c r="A108" s="143"/>
      <c r="B108" s="143"/>
      <c r="C108" s="143"/>
      <c r="D108" s="143"/>
      <c r="E108" s="143"/>
      <c r="F108" s="143"/>
    </row>
    <row r="109" spans="1:6" x14ac:dyDescent="0.25">
      <c r="A109" s="143"/>
      <c r="B109" s="143"/>
      <c r="C109" s="143"/>
      <c r="D109" s="143"/>
      <c r="E109" s="143"/>
      <c r="F109" s="143"/>
    </row>
  </sheetData>
  <mergeCells count="43">
    <mergeCell ref="A107:F109"/>
    <mergeCell ref="A94:B94"/>
    <mergeCell ref="A95:B95"/>
    <mergeCell ref="A96:B96"/>
    <mergeCell ref="A97:B97"/>
    <mergeCell ref="A98:B98"/>
    <mergeCell ref="A99:B99"/>
    <mergeCell ref="A102:F105"/>
    <mergeCell ref="A93:B93"/>
    <mergeCell ref="A78:B78"/>
    <mergeCell ref="A79:B79"/>
    <mergeCell ref="A83:F84"/>
    <mergeCell ref="A86:F86"/>
    <mergeCell ref="A90:B92"/>
    <mergeCell ref="C90:E90"/>
    <mergeCell ref="F90:F91"/>
    <mergeCell ref="A51:B51"/>
    <mergeCell ref="A77:B77"/>
    <mergeCell ref="A55:F56"/>
    <mergeCell ref="A58:F58"/>
    <mergeCell ref="A60:F61"/>
    <mergeCell ref="A63:F64"/>
    <mergeCell ref="A68:B70"/>
    <mergeCell ref="F68:F70"/>
    <mergeCell ref="D69:D70"/>
    <mergeCell ref="E69:E70"/>
    <mergeCell ref="A71:B71"/>
    <mergeCell ref="A72:B72"/>
    <mergeCell ref="A73:B73"/>
    <mergeCell ref="A74:B74"/>
    <mergeCell ref="A75:B75"/>
    <mergeCell ref="A76:B76"/>
    <mergeCell ref="F42:F43"/>
    <mergeCell ref="A9:F9"/>
    <mergeCell ref="A10:F10"/>
    <mergeCell ref="A28:E29"/>
    <mergeCell ref="A31:E33"/>
    <mergeCell ref="A35:E36"/>
    <mergeCell ref="B39:F39"/>
    <mergeCell ref="A42:B43"/>
    <mergeCell ref="C42:C43"/>
    <mergeCell ref="D42:D43"/>
    <mergeCell ref="E42:E43"/>
  </mergeCells>
  <pageMargins left="0.7" right="0.7" top="0.75" bottom="0.75" header="0.3" footer="0.3"/>
  <pageSetup scale="75"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WNH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Amos</dc:creator>
  <cp:lastModifiedBy>Alyson Conrad</cp:lastModifiedBy>
  <cp:lastPrinted>2015-08-07T16:22:15Z</cp:lastPrinted>
  <dcterms:created xsi:type="dcterms:W3CDTF">2015-04-14T13:07:45Z</dcterms:created>
  <dcterms:modified xsi:type="dcterms:W3CDTF">2015-08-07T16:22:23Z</dcterms:modified>
</cp:coreProperties>
</file>